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7220" windowHeight="7416"/>
  </bookViews>
  <sheets>
    <sheet name="SGG" sheetId="1" r:id="rId1"/>
  </sheets>
  <definedNames>
    <definedName name="_xlnm._FilterDatabase" localSheetId="0" hidden="1">SGG!$A$30:$DB$1011</definedName>
    <definedName name="_xlnm.Print_Area" localSheetId="0">SGG!$B$1:$CF$1078</definedName>
    <definedName name="_xlnm.Print_Titles" localSheetId="0">SGG!$6:$7</definedName>
  </definedNames>
  <calcPr calcId="145621" fullCalcOnLoad="1"/>
</workbook>
</file>

<file path=xl/calcChain.xml><?xml version="1.0" encoding="utf-8"?>
<calcChain xmlns="http://schemas.openxmlformats.org/spreadsheetml/2006/main">
  <c r="BB10" i="1" l="1"/>
  <c r="BB9" i="1" s="1"/>
  <c r="BD10" i="1"/>
  <c r="BD9" i="1" s="1"/>
  <c r="S11" i="1"/>
  <c r="V10" i="1"/>
  <c r="V9" i="1" s="1"/>
  <c r="W10" i="1"/>
  <c r="W9" i="1" s="1"/>
  <c r="T11" i="1"/>
  <c r="T10" i="1" s="1"/>
  <c r="T9" i="1" s="1"/>
  <c r="AE11" i="1"/>
  <c r="Z10" i="1"/>
  <c r="Z9" i="1" s="1"/>
  <c r="AB11" i="1"/>
  <c r="AB10" i="1" s="1"/>
  <c r="AB9" i="1" s="1"/>
  <c r="AC11" i="1"/>
  <c r="AC10" i="1" s="1"/>
  <c r="AC9" i="1" s="1"/>
  <c r="AD11" i="1"/>
  <c r="AD10" i="1" s="1"/>
  <c r="AD9" i="1" s="1"/>
  <c r="AF11" i="1"/>
  <c r="AF10" i="1" s="1"/>
  <c r="AF9" i="1" s="1"/>
  <c r="AG11" i="1"/>
  <c r="AG10" i="1" s="1"/>
  <c r="AG9" i="1" s="1"/>
  <c r="AH11" i="1"/>
  <c r="AH10" i="1" s="1"/>
  <c r="AH9" i="1" s="1"/>
  <c r="AI11" i="1"/>
  <c r="AI10" i="1" s="1"/>
  <c r="AI9" i="1" s="1"/>
  <c r="AR11" i="1"/>
  <c r="AL10" i="1"/>
  <c r="AL9" i="1" s="1"/>
  <c r="AM10" i="1"/>
  <c r="AM9" i="1" s="1"/>
  <c r="AN10" i="1"/>
  <c r="AN9" i="1" s="1"/>
  <c r="AV11" i="1"/>
  <c r="AQ11" i="1"/>
  <c r="AQ10" i="1" s="1"/>
  <c r="AQ9" i="1" s="1"/>
  <c r="AS11" i="1"/>
  <c r="AS10" i="1" s="1"/>
  <c r="AS9" i="1" s="1"/>
  <c r="AU11" i="1"/>
  <c r="AU10" i="1" s="1"/>
  <c r="AU9" i="1" s="1"/>
  <c r="AY10" i="1"/>
  <c r="AY9" i="1" s="1"/>
  <c r="AZ10" i="1"/>
  <c r="AZ9" i="1" s="1"/>
  <c r="BA10" i="1"/>
  <c r="BA9" i="1" s="1"/>
  <c r="BC10" i="1"/>
  <c r="BC9" i="1" s="1"/>
  <c r="BF11" i="1"/>
  <c r="BF10" i="1" s="1"/>
  <c r="BF9" i="1" s="1"/>
  <c r="BJ11" i="1"/>
  <c r="BJ10" i="1" s="1"/>
  <c r="BJ9" i="1" s="1"/>
  <c r="BN10" i="1"/>
  <c r="BN9" i="1" s="1"/>
  <c r="BO10" i="1"/>
  <c r="BO9" i="1" s="1"/>
  <c r="BP10" i="1"/>
  <c r="BP9" i="1" s="1"/>
  <c r="BQ10" i="1"/>
  <c r="BQ9" i="1" s="1"/>
  <c r="BS11" i="1"/>
  <c r="BS10" i="1" s="1"/>
  <c r="BS9" i="1" s="1"/>
  <c r="BX10" i="1"/>
  <c r="BX9" i="1" s="1"/>
  <c r="BY10" i="1"/>
  <c r="BY9" i="1" s="1"/>
  <c r="BZ10" i="1"/>
  <c r="BZ9" i="1" s="1"/>
  <c r="CA10" i="1"/>
  <c r="CA9" i="1" s="1"/>
  <c r="CC11" i="1"/>
  <c r="CC10" i="1" s="1"/>
  <c r="CC9" i="1" s="1"/>
  <c r="CH10" i="1"/>
  <c r="CH9" i="1" s="1"/>
  <c r="CI10" i="1"/>
  <c r="CI9" i="1" s="1"/>
  <c r="CJ10" i="1"/>
  <c r="CJ9" i="1" s="1"/>
  <c r="CK10" i="1"/>
  <c r="CK9" i="1" s="1"/>
  <c r="CR10" i="1"/>
  <c r="CR9" i="1" s="1"/>
  <c r="CS10" i="1"/>
  <c r="CS9" i="1" s="1"/>
  <c r="CT10" i="1"/>
  <c r="CT9" i="1" s="1"/>
  <c r="CU10" i="1"/>
  <c r="CU9" i="1" s="1"/>
  <c r="BB12" i="1"/>
  <c r="BD12" i="1"/>
  <c r="DD13" i="1"/>
  <c r="U12" i="1"/>
  <c r="V12" i="1"/>
  <c r="W12" i="1"/>
  <c r="X12" i="1"/>
  <c r="Y12" i="1"/>
  <c r="Z12" i="1"/>
  <c r="AB14" i="1"/>
  <c r="AB12" i="1" s="1"/>
  <c r="AC14" i="1"/>
  <c r="AC12" i="1" s="1"/>
  <c r="AD14" i="1"/>
  <c r="AD12" i="1" s="1"/>
  <c r="AF14" i="1"/>
  <c r="AF12" i="1" s="1"/>
  <c r="AG14" i="1"/>
  <c r="AG12" i="1" s="1"/>
  <c r="AH14" i="1"/>
  <c r="AH12" i="1" s="1"/>
  <c r="AJ12" i="1"/>
  <c r="AK12" i="1"/>
  <c r="AL12" i="1"/>
  <c r="AM12" i="1"/>
  <c r="AN12" i="1"/>
  <c r="AO12" i="1"/>
  <c r="AR14" i="1"/>
  <c r="AR12" i="1" s="1"/>
  <c r="AS14" i="1"/>
  <c r="AS12" i="1" s="1"/>
  <c r="AU14" i="1"/>
  <c r="AU12" i="1" s="1"/>
  <c r="AY12" i="1"/>
  <c r="AZ12" i="1"/>
  <c r="BA12" i="1"/>
  <c r="BC12" i="1"/>
  <c r="BG14" i="1"/>
  <c r="BG12" i="1" s="1"/>
  <c r="BJ14" i="1"/>
  <c r="BJ12" i="1" s="1"/>
  <c r="BO12" i="1"/>
  <c r="BP12" i="1"/>
  <c r="BQ12" i="1"/>
  <c r="BX12" i="1"/>
  <c r="BY12" i="1"/>
  <c r="BZ12" i="1"/>
  <c r="CA12" i="1"/>
  <c r="CG14" i="1"/>
  <c r="CG12" i="1" s="1"/>
  <c r="CI12" i="1"/>
  <c r="CJ12" i="1"/>
  <c r="CK12" i="1"/>
  <c r="CR12" i="1"/>
  <c r="CS12" i="1"/>
  <c r="CT12" i="1"/>
  <c r="CU12" i="1"/>
  <c r="DD16" i="1"/>
  <c r="DD17" i="1"/>
  <c r="J18" i="1"/>
  <c r="J15" i="1" s="1"/>
  <c r="BB18" i="1"/>
  <c r="BB15" i="1" s="1"/>
  <c r="BD18" i="1"/>
  <c r="BD15" i="1" s="1"/>
  <c r="V18" i="1"/>
  <c r="V15" i="1" s="1"/>
  <c r="W18" i="1"/>
  <c r="W15" i="1" s="1"/>
  <c r="Y18" i="1"/>
  <c r="Y15" i="1" s="1"/>
  <c r="Z18" i="1"/>
  <c r="Z15" i="1" s="1"/>
  <c r="AD19" i="1"/>
  <c r="AD18" i="1" s="1"/>
  <c r="AD15" i="1" s="1"/>
  <c r="AE19" i="1"/>
  <c r="AE18" i="1" s="1"/>
  <c r="AE15" i="1" s="1"/>
  <c r="AF19" i="1"/>
  <c r="AF18" i="1" s="1"/>
  <c r="AF15" i="1" s="1"/>
  <c r="AI19" i="1"/>
  <c r="AI18" i="1" s="1"/>
  <c r="AI15" i="1" s="1"/>
  <c r="AJ18" i="1"/>
  <c r="AJ15" i="1" s="1"/>
  <c r="AK18" i="1"/>
  <c r="AK15" i="1" s="1"/>
  <c r="AL18" i="1"/>
  <c r="AL15" i="1" s="1"/>
  <c r="AM18" i="1"/>
  <c r="AM15" i="1" s="1"/>
  <c r="AN18" i="1"/>
  <c r="AN15" i="1" s="1"/>
  <c r="AO18" i="1"/>
  <c r="AO15" i="1" s="1"/>
  <c r="AT19" i="1"/>
  <c r="AT18" i="1" s="1"/>
  <c r="AT15" i="1" s="1"/>
  <c r="AU19" i="1"/>
  <c r="AU18" i="1" s="1"/>
  <c r="AU15" i="1" s="1"/>
  <c r="AY18" i="1"/>
  <c r="AY15" i="1" s="1"/>
  <c r="AZ18" i="1"/>
  <c r="AZ15" i="1" s="1"/>
  <c r="BA18" i="1"/>
  <c r="BA15" i="1" s="1"/>
  <c r="BC18" i="1"/>
  <c r="BC15" i="1" s="1"/>
  <c r="BI19" i="1"/>
  <c r="BI18" i="1" s="1"/>
  <c r="BI15" i="1" s="1"/>
  <c r="BN18" i="1"/>
  <c r="BN15" i="1" s="1"/>
  <c r="BO18" i="1"/>
  <c r="BO15" i="1" s="1"/>
  <c r="BP18" i="1"/>
  <c r="BP15" i="1" s="1"/>
  <c r="BQ18" i="1"/>
  <c r="BQ15" i="1" s="1"/>
  <c r="BX18" i="1"/>
  <c r="BX15" i="1" s="1"/>
  <c r="BY18" i="1"/>
  <c r="BY15" i="1" s="1"/>
  <c r="BZ18" i="1"/>
  <c r="BZ15" i="1" s="1"/>
  <c r="CA18" i="1"/>
  <c r="CA15" i="1" s="1"/>
  <c r="CH18" i="1"/>
  <c r="CH15" i="1" s="1"/>
  <c r="CI18" i="1"/>
  <c r="CI15" i="1" s="1"/>
  <c r="CJ18" i="1"/>
  <c r="CJ15" i="1" s="1"/>
  <c r="CK18" i="1"/>
  <c r="CK15" i="1" s="1"/>
  <c r="CR18" i="1"/>
  <c r="CR15" i="1" s="1"/>
  <c r="CS18" i="1"/>
  <c r="CS15" i="1" s="1"/>
  <c r="CT18" i="1"/>
  <c r="CT15" i="1" s="1"/>
  <c r="CU18" i="1"/>
  <c r="CU15" i="1" s="1"/>
  <c r="DD20" i="1"/>
  <c r="DD21" i="1"/>
  <c r="DD22" i="1"/>
  <c r="DD23" i="1"/>
  <c r="J24" i="1"/>
  <c r="DD24" i="1"/>
  <c r="DD25" i="1"/>
  <c r="J26" i="1"/>
  <c r="J23" i="1" s="1"/>
  <c r="J22" i="1" s="1"/>
  <c r="J21" i="1" s="1"/>
  <c r="J20" i="1" s="1"/>
  <c r="DD26" i="1"/>
  <c r="DD27" i="1"/>
  <c r="DD29" i="1"/>
  <c r="BB34" i="1"/>
  <c r="BD34" i="1"/>
  <c r="BB35" i="1"/>
  <c r="BD35" i="1"/>
  <c r="BB39" i="1"/>
  <c r="BD39" i="1"/>
  <c r="BB40" i="1"/>
  <c r="BD40" i="1"/>
  <c r="BB44" i="1"/>
  <c r="BB43" i="1" s="1"/>
  <c r="BD44" i="1"/>
  <c r="BD43" i="1" s="1"/>
  <c r="A60" i="1"/>
  <c r="A61" i="1"/>
  <c r="A62" i="1"/>
  <c r="A63" i="1"/>
  <c r="A64" i="1"/>
  <c r="K64" i="1"/>
  <c r="M64" i="1"/>
  <c r="N64" i="1"/>
  <c r="P64" i="1"/>
  <c r="A65" i="1"/>
  <c r="K65" i="1"/>
  <c r="L65" i="1"/>
  <c r="M65" i="1"/>
  <c r="N65" i="1"/>
  <c r="P65" i="1"/>
  <c r="R65" i="1"/>
  <c r="A66" i="1"/>
  <c r="K66" i="1"/>
  <c r="L66" i="1"/>
  <c r="M66" i="1"/>
  <c r="N66" i="1"/>
  <c r="P66" i="1"/>
  <c r="R66" i="1"/>
  <c r="A67" i="1"/>
  <c r="K67" i="1"/>
  <c r="L67" i="1"/>
  <c r="M67" i="1"/>
  <c r="N67" i="1"/>
  <c r="P67" i="1"/>
  <c r="R67" i="1"/>
  <c r="A68" i="1"/>
  <c r="K68" i="1"/>
  <c r="L68" i="1"/>
  <c r="M68" i="1"/>
  <c r="N68" i="1"/>
  <c r="P68" i="1"/>
  <c r="R68" i="1"/>
  <c r="A69" i="1"/>
  <c r="K69" i="1"/>
  <c r="L69" i="1"/>
  <c r="M69" i="1"/>
  <c r="N69" i="1"/>
  <c r="P69" i="1"/>
  <c r="R69" i="1"/>
  <c r="A70" i="1"/>
  <c r="K70" i="1"/>
  <c r="L70" i="1"/>
  <c r="M70" i="1"/>
  <c r="N70" i="1"/>
  <c r="P70" i="1"/>
  <c r="R70" i="1"/>
  <c r="A71" i="1"/>
  <c r="K71" i="1"/>
  <c r="L71" i="1"/>
  <c r="M71" i="1"/>
  <c r="N71" i="1"/>
  <c r="P71" i="1"/>
  <c r="R71" i="1"/>
  <c r="A72" i="1"/>
  <c r="K72" i="1"/>
  <c r="L72" i="1"/>
  <c r="M72" i="1"/>
  <c r="N72" i="1"/>
  <c r="P72" i="1"/>
  <c r="R72" i="1"/>
  <c r="A73" i="1"/>
  <c r="K73" i="1"/>
  <c r="L73" i="1"/>
  <c r="M73" i="1"/>
  <c r="N73" i="1"/>
  <c r="P73" i="1"/>
  <c r="Q73" i="1"/>
  <c r="R73" i="1"/>
  <c r="A74" i="1"/>
  <c r="K74" i="1"/>
  <c r="L74" i="1"/>
  <c r="M74" i="1"/>
  <c r="N74" i="1"/>
  <c r="P74" i="1"/>
  <c r="Q74" i="1"/>
  <c r="R74" i="1"/>
  <c r="A75" i="1"/>
  <c r="K75" i="1"/>
  <c r="L75" i="1"/>
  <c r="M75" i="1"/>
  <c r="N75" i="1"/>
  <c r="P75" i="1"/>
  <c r="R75" i="1"/>
  <c r="A76" i="1"/>
  <c r="K76" i="1"/>
  <c r="L76" i="1"/>
  <c r="M76" i="1"/>
  <c r="N76" i="1"/>
  <c r="P76" i="1"/>
  <c r="R76" i="1"/>
  <c r="A77" i="1"/>
  <c r="BB77" i="1"/>
  <c r="BD77" i="1"/>
  <c r="A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C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A79" i="1"/>
  <c r="K79" i="1"/>
  <c r="L79" i="1"/>
  <c r="M79" i="1"/>
  <c r="N79" i="1"/>
  <c r="P79" i="1"/>
  <c r="Q79" i="1"/>
  <c r="R79" i="1"/>
  <c r="T79" i="1"/>
  <c r="X79" i="1"/>
  <c r="Z79" i="1"/>
  <c r="AF79" i="1"/>
  <c r="AG79" i="1"/>
  <c r="AH79" i="1"/>
  <c r="AU79" i="1"/>
  <c r="AV79" i="1"/>
  <c r="AW79" i="1"/>
  <c r="BJ79" i="1"/>
  <c r="BK79" i="1"/>
  <c r="BL79" i="1"/>
  <c r="A80" i="1"/>
  <c r="K80" i="1"/>
  <c r="L80" i="1"/>
  <c r="M80" i="1"/>
  <c r="N80" i="1"/>
  <c r="P80" i="1"/>
  <c r="Q80" i="1"/>
  <c r="R80" i="1"/>
  <c r="T80" i="1"/>
  <c r="X80" i="1"/>
  <c r="Z80" i="1"/>
  <c r="AF80" i="1"/>
  <c r="AG80" i="1"/>
  <c r="AH80" i="1"/>
  <c r="AU80" i="1"/>
  <c r="AV80" i="1"/>
  <c r="AW80" i="1"/>
  <c r="BJ80" i="1"/>
  <c r="BK80" i="1"/>
  <c r="BL80" i="1"/>
  <c r="A81" i="1"/>
  <c r="K81" i="1"/>
  <c r="L81" i="1"/>
  <c r="M81" i="1"/>
  <c r="N81" i="1"/>
  <c r="P81" i="1"/>
  <c r="R81" i="1"/>
  <c r="A82" i="1"/>
  <c r="K82" i="1"/>
  <c r="L82" i="1"/>
  <c r="M82" i="1"/>
  <c r="N82" i="1"/>
  <c r="P82" i="1"/>
  <c r="Q82" i="1"/>
  <c r="R82" i="1"/>
  <c r="T82" i="1"/>
  <c r="X82" i="1"/>
  <c r="Z82" i="1"/>
  <c r="AF82" i="1"/>
  <c r="AG82" i="1"/>
  <c r="AH82" i="1"/>
  <c r="AU82" i="1"/>
  <c r="AV82" i="1"/>
  <c r="AW82" i="1"/>
  <c r="BJ82" i="1"/>
  <c r="BK82" i="1"/>
  <c r="BL82" i="1"/>
  <c r="A83" i="1"/>
  <c r="BB83" i="1"/>
  <c r="BD83" i="1"/>
  <c r="A84" i="1"/>
  <c r="K84" i="1"/>
  <c r="K83" i="1" s="1"/>
  <c r="L84" i="1"/>
  <c r="L83" i="1" s="1"/>
  <c r="M84" i="1"/>
  <c r="N84" i="1"/>
  <c r="N83" i="1" s="1"/>
  <c r="P84" i="1"/>
  <c r="P83" i="1" s="1"/>
  <c r="R84" i="1"/>
  <c r="R83" i="1" s="1"/>
  <c r="A85" i="1"/>
  <c r="K85" i="1"/>
  <c r="L85" i="1"/>
  <c r="M85" i="1"/>
  <c r="M83" i="1" s="1"/>
  <c r="N85" i="1"/>
  <c r="P85" i="1"/>
  <c r="R85" i="1"/>
  <c r="A86" i="1"/>
  <c r="K86" i="1"/>
  <c r="L86" i="1"/>
  <c r="M86" i="1"/>
  <c r="N86" i="1"/>
  <c r="P86" i="1"/>
  <c r="R86" i="1"/>
  <c r="A87" i="1"/>
  <c r="K87" i="1"/>
  <c r="L87" i="1"/>
  <c r="M87" i="1"/>
  <c r="N87" i="1"/>
  <c r="P87" i="1"/>
  <c r="R87" i="1"/>
  <c r="A88" i="1"/>
  <c r="K88" i="1"/>
  <c r="L88" i="1"/>
  <c r="M88" i="1"/>
  <c r="N88" i="1"/>
  <c r="P88" i="1"/>
  <c r="R88" i="1"/>
  <c r="K89" i="1"/>
  <c r="L89" i="1"/>
  <c r="M89" i="1"/>
  <c r="N89" i="1"/>
  <c r="P89" i="1"/>
  <c r="R89" i="1"/>
  <c r="K90" i="1"/>
  <c r="L90" i="1"/>
  <c r="M90" i="1"/>
  <c r="N90" i="1"/>
  <c r="P90" i="1"/>
  <c r="Q90" i="1"/>
  <c r="R90" i="1"/>
  <c r="A91" i="1"/>
  <c r="A92" i="1"/>
  <c r="A93" i="1"/>
  <c r="K93" i="1"/>
  <c r="M93" i="1"/>
  <c r="N93" i="1"/>
  <c r="P93" i="1"/>
  <c r="A94" i="1"/>
  <c r="K94" i="1"/>
  <c r="L94" i="1"/>
  <c r="M94" i="1"/>
  <c r="N94" i="1"/>
  <c r="P94" i="1"/>
  <c r="Q94" i="1"/>
  <c r="R94" i="1"/>
  <c r="A95" i="1"/>
  <c r="K95" i="1"/>
  <c r="L95" i="1"/>
  <c r="M95" i="1"/>
  <c r="N95" i="1"/>
  <c r="P95" i="1"/>
  <c r="R95" i="1"/>
  <c r="A96" i="1"/>
  <c r="K96" i="1"/>
  <c r="L96" i="1"/>
  <c r="M96" i="1"/>
  <c r="N96" i="1"/>
  <c r="P96" i="1"/>
  <c r="R96" i="1"/>
  <c r="A97" i="1"/>
  <c r="K97" i="1"/>
  <c r="L97" i="1"/>
  <c r="M97" i="1"/>
  <c r="N97" i="1"/>
  <c r="P97" i="1"/>
  <c r="R97" i="1"/>
  <c r="A98" i="1"/>
  <c r="K98" i="1"/>
  <c r="L98" i="1"/>
  <c r="M98" i="1"/>
  <c r="N98" i="1"/>
  <c r="P98" i="1"/>
  <c r="A99" i="1"/>
  <c r="K99" i="1"/>
  <c r="L99" i="1"/>
  <c r="M99" i="1"/>
  <c r="N99" i="1"/>
  <c r="P99" i="1"/>
  <c r="Q99" i="1"/>
  <c r="A100" i="1"/>
  <c r="K100" i="1"/>
  <c r="L100" i="1"/>
  <c r="M100" i="1"/>
  <c r="N100" i="1"/>
  <c r="P100" i="1"/>
  <c r="A101" i="1"/>
  <c r="K101" i="1"/>
  <c r="A102" i="1"/>
  <c r="K102" i="1"/>
  <c r="M102" i="1"/>
  <c r="N102" i="1"/>
  <c r="P102" i="1"/>
  <c r="A103" i="1"/>
  <c r="J103" i="1"/>
  <c r="K103" i="1"/>
  <c r="L103" i="1"/>
  <c r="M103" i="1"/>
  <c r="N103" i="1"/>
  <c r="P103" i="1"/>
  <c r="R103" i="1"/>
  <c r="A104" i="1"/>
  <c r="DB104" i="1"/>
  <c r="DD104" i="1"/>
  <c r="A105" i="1"/>
  <c r="DB105" i="1"/>
  <c r="DD105" i="1"/>
  <c r="A106" i="1"/>
  <c r="A107" i="1"/>
  <c r="J107" i="1"/>
  <c r="K107" i="1"/>
  <c r="K106" i="1" s="1"/>
  <c r="L107" i="1"/>
  <c r="M107" i="1"/>
  <c r="M106" i="1" s="1"/>
  <c r="N107" i="1"/>
  <c r="P107" i="1"/>
  <c r="R107" i="1"/>
  <c r="A108" i="1"/>
  <c r="J108" i="1"/>
  <c r="K108" i="1"/>
  <c r="L108" i="1"/>
  <c r="M108" i="1"/>
  <c r="N108" i="1"/>
  <c r="P108" i="1"/>
  <c r="R108" i="1"/>
  <c r="A109" i="1"/>
  <c r="A110" i="1"/>
  <c r="J110" i="1"/>
  <c r="K110" i="1"/>
  <c r="K109" i="1" s="1"/>
  <c r="L110" i="1"/>
  <c r="M110" i="1"/>
  <c r="N110" i="1"/>
  <c r="N109" i="1" s="1"/>
  <c r="P110" i="1"/>
  <c r="P109" i="1" s="1"/>
  <c r="R110" i="1"/>
  <c r="A111" i="1"/>
  <c r="K111" i="1"/>
  <c r="M111" i="1"/>
  <c r="N111" i="1"/>
  <c r="P111" i="1"/>
  <c r="A112" i="1"/>
  <c r="A113" i="1"/>
  <c r="K113" i="1"/>
  <c r="K112" i="1" s="1"/>
  <c r="L113" i="1"/>
  <c r="M113" i="1"/>
  <c r="M112" i="1" s="1"/>
  <c r="N113" i="1"/>
  <c r="N112" i="1" s="1"/>
  <c r="P113" i="1"/>
  <c r="P112" i="1" s="1"/>
  <c r="A114" i="1"/>
  <c r="K114" i="1"/>
  <c r="M114" i="1"/>
  <c r="N114" i="1"/>
  <c r="P114" i="1"/>
  <c r="A115" i="1"/>
  <c r="K115" i="1"/>
  <c r="L115" i="1"/>
  <c r="M115" i="1"/>
  <c r="N115" i="1"/>
  <c r="P115" i="1"/>
  <c r="Q115" i="1"/>
  <c r="A116" i="1"/>
  <c r="K116" i="1"/>
  <c r="L116" i="1"/>
  <c r="M116" i="1"/>
  <c r="N116" i="1"/>
  <c r="P116" i="1"/>
  <c r="A117" i="1"/>
  <c r="K117" i="1"/>
  <c r="L117" i="1"/>
  <c r="M117" i="1"/>
  <c r="N117" i="1"/>
  <c r="P117" i="1"/>
  <c r="Q117" i="1"/>
  <c r="A118" i="1"/>
  <c r="K118" i="1"/>
  <c r="L118" i="1"/>
  <c r="M118" i="1"/>
  <c r="N118" i="1"/>
  <c r="P118" i="1"/>
  <c r="A119" i="1"/>
  <c r="K119" i="1"/>
  <c r="L119" i="1"/>
  <c r="M119" i="1"/>
  <c r="N119" i="1"/>
  <c r="P119" i="1"/>
  <c r="A120" i="1"/>
  <c r="K120" i="1"/>
  <c r="L120" i="1"/>
  <c r="M120" i="1"/>
  <c r="N120" i="1"/>
  <c r="P120" i="1"/>
  <c r="Q120" i="1"/>
  <c r="A121" i="1"/>
  <c r="K121" i="1"/>
  <c r="L121" i="1"/>
  <c r="M121" i="1"/>
  <c r="N121" i="1"/>
  <c r="P121" i="1"/>
  <c r="Q121" i="1"/>
  <c r="A122" i="1"/>
  <c r="K122" i="1"/>
  <c r="L122" i="1"/>
  <c r="M122" i="1"/>
  <c r="N122" i="1"/>
  <c r="P122" i="1"/>
  <c r="Q122" i="1"/>
  <c r="A123" i="1"/>
  <c r="A124" i="1"/>
  <c r="K124" i="1"/>
  <c r="L124" i="1"/>
  <c r="M124" i="1"/>
  <c r="N124" i="1"/>
  <c r="P124" i="1"/>
  <c r="P123" i="1" s="1"/>
  <c r="R124" i="1"/>
  <c r="A125" i="1"/>
  <c r="K125" i="1"/>
  <c r="M125" i="1"/>
  <c r="N125" i="1"/>
  <c r="P125" i="1"/>
  <c r="A126" i="1"/>
  <c r="K126" i="1"/>
  <c r="L126" i="1"/>
  <c r="M126" i="1"/>
  <c r="N126" i="1"/>
  <c r="P126" i="1"/>
  <c r="Q126" i="1"/>
  <c r="A127" i="1"/>
  <c r="K127" i="1"/>
  <c r="L127" i="1"/>
  <c r="M127" i="1"/>
  <c r="N127" i="1"/>
  <c r="P127" i="1"/>
  <c r="Q127" i="1"/>
  <c r="A128" i="1"/>
  <c r="K128" i="1"/>
  <c r="L128" i="1"/>
  <c r="M128" i="1"/>
  <c r="N128" i="1"/>
  <c r="P128" i="1"/>
  <c r="Q128" i="1"/>
  <c r="A129" i="1"/>
  <c r="K129" i="1"/>
  <c r="M129" i="1"/>
  <c r="P129" i="1"/>
  <c r="Q129" i="1"/>
  <c r="A130" i="1"/>
  <c r="K130" i="1"/>
  <c r="L130" i="1"/>
  <c r="M130" i="1"/>
  <c r="N130" i="1"/>
  <c r="P130" i="1"/>
  <c r="Q130" i="1"/>
  <c r="A131" i="1"/>
  <c r="K131" i="1"/>
  <c r="P131" i="1"/>
  <c r="A132" i="1"/>
  <c r="BB132" i="1"/>
  <c r="BD132" i="1"/>
  <c r="DD133" i="1"/>
  <c r="A134" i="1"/>
  <c r="A135" i="1"/>
  <c r="J135" i="1"/>
  <c r="J134" i="1" s="1"/>
  <c r="J132" i="1" s="1"/>
  <c r="J49" i="1" s="1"/>
  <c r="J34" i="1" s="1"/>
  <c r="K135" i="1"/>
  <c r="K134" i="1" s="1"/>
  <c r="L135" i="1"/>
  <c r="L134" i="1" s="1"/>
  <c r="L132" i="1" s="1"/>
  <c r="L49" i="1" s="1"/>
  <c r="L34" i="1" s="1"/>
  <c r="M135" i="1"/>
  <c r="M134" i="1" s="1"/>
  <c r="M132" i="1" s="1"/>
  <c r="M49" i="1" s="1"/>
  <c r="M34" i="1" s="1"/>
  <c r="N135" i="1"/>
  <c r="N134" i="1" s="1"/>
  <c r="N132" i="1" s="1"/>
  <c r="N49" i="1" s="1"/>
  <c r="N34" i="1" s="1"/>
  <c r="O135" i="1"/>
  <c r="O134" i="1" s="1"/>
  <c r="O132" i="1" s="1"/>
  <c r="O49" i="1" s="1"/>
  <c r="O34" i="1" s="1"/>
  <c r="P135" i="1"/>
  <c r="P134" i="1" s="1"/>
  <c r="P132" i="1" s="1"/>
  <c r="P49" i="1" s="1"/>
  <c r="P34" i="1" s="1"/>
  <c r="Q135" i="1"/>
  <c r="Q134" i="1" s="1"/>
  <c r="Q132" i="1" s="1"/>
  <c r="Q49" i="1" s="1"/>
  <c r="Q34" i="1" s="1"/>
  <c r="R135" i="1"/>
  <c r="R134" i="1" s="1"/>
  <c r="R132" i="1" s="1"/>
  <c r="R49" i="1" s="1"/>
  <c r="R34" i="1" s="1"/>
  <c r="S135" i="1"/>
  <c r="S134" i="1" s="1"/>
  <c r="S132" i="1" s="1"/>
  <c r="S49" i="1" s="1"/>
  <c r="S34" i="1" s="1"/>
  <c r="T135" i="1"/>
  <c r="T134" i="1" s="1"/>
  <c r="T132" i="1" s="1"/>
  <c r="T49" i="1" s="1"/>
  <c r="T34" i="1" s="1"/>
  <c r="U135" i="1"/>
  <c r="U134" i="1" s="1"/>
  <c r="U132" i="1" s="1"/>
  <c r="U49" i="1" s="1"/>
  <c r="U34" i="1" s="1"/>
  <c r="V135" i="1"/>
  <c r="V134" i="1" s="1"/>
  <c r="V132" i="1" s="1"/>
  <c r="V49" i="1" s="1"/>
  <c r="V34" i="1" s="1"/>
  <c r="W135" i="1"/>
  <c r="W134" i="1" s="1"/>
  <c r="W132" i="1" s="1"/>
  <c r="W49" i="1" s="1"/>
  <c r="W34" i="1" s="1"/>
  <c r="X135" i="1"/>
  <c r="X134" i="1" s="1"/>
  <c r="X132" i="1" s="1"/>
  <c r="X49" i="1" s="1"/>
  <c r="X34" i="1" s="1"/>
  <c r="Y135" i="1"/>
  <c r="Y134" i="1" s="1"/>
  <c r="Y132" i="1" s="1"/>
  <c r="Y49" i="1" s="1"/>
  <c r="Y34" i="1" s="1"/>
  <c r="Z135" i="1"/>
  <c r="Z134" i="1" s="1"/>
  <c r="Z132" i="1" s="1"/>
  <c r="Z49" i="1" s="1"/>
  <c r="Z34" i="1" s="1"/>
  <c r="AA135" i="1"/>
  <c r="AA134" i="1" s="1"/>
  <c r="AA132" i="1" s="1"/>
  <c r="AA49" i="1" s="1"/>
  <c r="AA34" i="1" s="1"/>
  <c r="AB135" i="1"/>
  <c r="AB134" i="1" s="1"/>
  <c r="AB132" i="1" s="1"/>
  <c r="AB49" i="1" s="1"/>
  <c r="AB34" i="1" s="1"/>
  <c r="AC135" i="1"/>
  <c r="AC134" i="1" s="1"/>
  <c r="AC132" i="1" s="1"/>
  <c r="AC49" i="1" s="1"/>
  <c r="AC34" i="1" s="1"/>
  <c r="AD135" i="1"/>
  <c r="AD134" i="1" s="1"/>
  <c r="AD132" i="1" s="1"/>
  <c r="AD49" i="1" s="1"/>
  <c r="AD34" i="1" s="1"/>
  <c r="AE135" i="1"/>
  <c r="AE134" i="1" s="1"/>
  <c r="AE132" i="1" s="1"/>
  <c r="AE49" i="1" s="1"/>
  <c r="AE34" i="1" s="1"/>
  <c r="AF135" i="1"/>
  <c r="AF134" i="1" s="1"/>
  <c r="AF132" i="1" s="1"/>
  <c r="AF49" i="1" s="1"/>
  <c r="AF34" i="1" s="1"/>
  <c r="AG135" i="1"/>
  <c r="AG134" i="1" s="1"/>
  <c r="AG132" i="1" s="1"/>
  <c r="AG49" i="1" s="1"/>
  <c r="AG34" i="1" s="1"/>
  <c r="AH135" i="1"/>
  <c r="AH134" i="1" s="1"/>
  <c r="AH132" i="1" s="1"/>
  <c r="AH49" i="1" s="1"/>
  <c r="AH34" i="1" s="1"/>
  <c r="AI135" i="1"/>
  <c r="AI134" i="1" s="1"/>
  <c r="AI132" i="1" s="1"/>
  <c r="AI49" i="1" s="1"/>
  <c r="AI34" i="1" s="1"/>
  <c r="AJ135" i="1"/>
  <c r="AJ134" i="1" s="1"/>
  <c r="AJ132" i="1" s="1"/>
  <c r="AJ49" i="1" s="1"/>
  <c r="AJ34" i="1" s="1"/>
  <c r="AK135" i="1"/>
  <c r="AK134" i="1" s="1"/>
  <c r="AK132" i="1" s="1"/>
  <c r="AK49" i="1" s="1"/>
  <c r="AK34" i="1" s="1"/>
  <c r="AL135" i="1"/>
  <c r="AL134" i="1" s="1"/>
  <c r="AL132" i="1" s="1"/>
  <c r="AL49" i="1" s="1"/>
  <c r="AL34" i="1" s="1"/>
  <c r="AM135" i="1"/>
  <c r="AM134" i="1" s="1"/>
  <c r="AM132" i="1" s="1"/>
  <c r="AM49" i="1" s="1"/>
  <c r="AM34" i="1" s="1"/>
  <c r="AN135" i="1"/>
  <c r="AN134" i="1" s="1"/>
  <c r="AN132" i="1" s="1"/>
  <c r="AN49" i="1" s="1"/>
  <c r="AN34" i="1" s="1"/>
  <c r="AO135" i="1"/>
  <c r="AO134" i="1" s="1"/>
  <c r="AO132" i="1" s="1"/>
  <c r="AO49" i="1" s="1"/>
  <c r="AO34" i="1" s="1"/>
  <c r="AP135" i="1"/>
  <c r="AP134" i="1" s="1"/>
  <c r="AP132" i="1" s="1"/>
  <c r="AP49" i="1" s="1"/>
  <c r="AP34" i="1" s="1"/>
  <c r="AQ135" i="1"/>
  <c r="AQ134" i="1" s="1"/>
  <c r="AQ132" i="1" s="1"/>
  <c r="AQ49" i="1" s="1"/>
  <c r="AQ34" i="1" s="1"/>
  <c r="AR135" i="1"/>
  <c r="AR134" i="1" s="1"/>
  <c r="AR132" i="1" s="1"/>
  <c r="AR49" i="1" s="1"/>
  <c r="AR34" i="1" s="1"/>
  <c r="AS135" i="1"/>
  <c r="AS134" i="1" s="1"/>
  <c r="AS132" i="1" s="1"/>
  <c r="AS49" i="1" s="1"/>
  <c r="AS34" i="1" s="1"/>
  <c r="AT135" i="1"/>
  <c r="AT134" i="1" s="1"/>
  <c r="AT132" i="1" s="1"/>
  <c r="AT49" i="1" s="1"/>
  <c r="AT34" i="1" s="1"/>
  <c r="AU135" i="1"/>
  <c r="AU134" i="1" s="1"/>
  <c r="AU132" i="1" s="1"/>
  <c r="AU49" i="1" s="1"/>
  <c r="AU34" i="1" s="1"/>
  <c r="AV135" i="1"/>
  <c r="AV134" i="1" s="1"/>
  <c r="AV132" i="1" s="1"/>
  <c r="AV49" i="1" s="1"/>
  <c r="AV34" i="1" s="1"/>
  <c r="AW135" i="1"/>
  <c r="AW134" i="1" s="1"/>
  <c r="AW132" i="1" s="1"/>
  <c r="AW49" i="1" s="1"/>
  <c r="AW34" i="1" s="1"/>
  <c r="AX135" i="1"/>
  <c r="AX134" i="1" s="1"/>
  <c r="AX132" i="1" s="1"/>
  <c r="AX49" i="1" s="1"/>
  <c r="AX34" i="1" s="1"/>
  <c r="AY135" i="1"/>
  <c r="AY134" i="1" s="1"/>
  <c r="AY132" i="1" s="1"/>
  <c r="AY49" i="1" s="1"/>
  <c r="AY34" i="1" s="1"/>
  <c r="AZ135" i="1"/>
  <c r="AZ134" i="1" s="1"/>
  <c r="AZ132" i="1" s="1"/>
  <c r="AZ49" i="1" s="1"/>
  <c r="AZ34" i="1" s="1"/>
  <c r="BA135" i="1"/>
  <c r="BA134" i="1" s="1"/>
  <c r="BA132" i="1" s="1"/>
  <c r="BA49" i="1" s="1"/>
  <c r="BA34" i="1" s="1"/>
  <c r="BC135" i="1"/>
  <c r="BC134" i="1" s="1"/>
  <c r="BC132" i="1" s="1"/>
  <c r="BC49" i="1" s="1"/>
  <c r="BC34" i="1" s="1"/>
  <c r="BE135" i="1"/>
  <c r="BE134" i="1" s="1"/>
  <c r="BE132" i="1" s="1"/>
  <c r="BE49" i="1" s="1"/>
  <c r="BE34" i="1" s="1"/>
  <c r="BF135" i="1"/>
  <c r="BF134" i="1" s="1"/>
  <c r="BF132" i="1" s="1"/>
  <c r="BF49" i="1" s="1"/>
  <c r="BF34" i="1" s="1"/>
  <c r="BG135" i="1"/>
  <c r="BG134" i="1" s="1"/>
  <c r="BG132" i="1" s="1"/>
  <c r="BG49" i="1" s="1"/>
  <c r="BG34" i="1" s="1"/>
  <c r="BH135" i="1"/>
  <c r="BH134" i="1" s="1"/>
  <c r="BH132" i="1" s="1"/>
  <c r="BH49" i="1" s="1"/>
  <c r="BH34" i="1" s="1"/>
  <c r="BI135" i="1"/>
  <c r="BI134" i="1" s="1"/>
  <c r="BI132" i="1" s="1"/>
  <c r="BI49" i="1" s="1"/>
  <c r="BI34" i="1" s="1"/>
  <c r="BJ135" i="1"/>
  <c r="BJ134" i="1" s="1"/>
  <c r="BJ132" i="1" s="1"/>
  <c r="BJ49" i="1" s="1"/>
  <c r="BJ34" i="1" s="1"/>
  <c r="BK135" i="1"/>
  <c r="BK134" i="1" s="1"/>
  <c r="BK132" i="1" s="1"/>
  <c r="BK49" i="1" s="1"/>
  <c r="BK34" i="1" s="1"/>
  <c r="BL135" i="1"/>
  <c r="BL134" i="1" s="1"/>
  <c r="BL132" i="1" s="1"/>
  <c r="BL49" i="1" s="1"/>
  <c r="BL34" i="1" s="1"/>
  <c r="BM135" i="1"/>
  <c r="BM134" i="1" s="1"/>
  <c r="BM132" i="1" s="1"/>
  <c r="BM49" i="1" s="1"/>
  <c r="BM34" i="1" s="1"/>
  <c r="BN135" i="1"/>
  <c r="BN134" i="1" s="1"/>
  <c r="BN132" i="1" s="1"/>
  <c r="BN49" i="1" s="1"/>
  <c r="BN34" i="1" s="1"/>
  <c r="BO135" i="1"/>
  <c r="BO134" i="1" s="1"/>
  <c r="BO132" i="1" s="1"/>
  <c r="BO49" i="1" s="1"/>
  <c r="BO34" i="1" s="1"/>
  <c r="BP135" i="1"/>
  <c r="BP134" i="1" s="1"/>
  <c r="BP132" i="1" s="1"/>
  <c r="BP49" i="1" s="1"/>
  <c r="BP34" i="1" s="1"/>
  <c r="BQ135" i="1"/>
  <c r="BQ134" i="1" s="1"/>
  <c r="BQ132" i="1" s="1"/>
  <c r="BQ49" i="1" s="1"/>
  <c r="BQ34" i="1" s="1"/>
  <c r="BR135" i="1"/>
  <c r="BR134" i="1" s="1"/>
  <c r="BR132" i="1" s="1"/>
  <c r="BR49" i="1" s="1"/>
  <c r="BR34" i="1" s="1"/>
  <c r="BS135" i="1"/>
  <c r="BS134" i="1" s="1"/>
  <c r="BS132" i="1" s="1"/>
  <c r="BS49" i="1" s="1"/>
  <c r="BS34" i="1" s="1"/>
  <c r="BT135" i="1"/>
  <c r="BT134" i="1" s="1"/>
  <c r="BT132" i="1" s="1"/>
  <c r="BT49" i="1" s="1"/>
  <c r="BT34" i="1" s="1"/>
  <c r="BU135" i="1"/>
  <c r="BU134" i="1" s="1"/>
  <c r="BU132" i="1" s="1"/>
  <c r="BU49" i="1" s="1"/>
  <c r="BU34" i="1" s="1"/>
  <c r="BV135" i="1"/>
  <c r="BV134" i="1" s="1"/>
  <c r="BV132" i="1" s="1"/>
  <c r="BV49" i="1" s="1"/>
  <c r="BV34" i="1" s="1"/>
  <c r="BW135" i="1"/>
  <c r="BW134" i="1" s="1"/>
  <c r="BW132" i="1" s="1"/>
  <c r="BW49" i="1" s="1"/>
  <c r="BW34" i="1" s="1"/>
  <c r="BX135" i="1"/>
  <c r="BX134" i="1" s="1"/>
  <c r="BX132" i="1" s="1"/>
  <c r="BX49" i="1" s="1"/>
  <c r="BX34" i="1" s="1"/>
  <c r="BY135" i="1"/>
  <c r="BY134" i="1" s="1"/>
  <c r="BY132" i="1" s="1"/>
  <c r="BY49" i="1" s="1"/>
  <c r="BY34" i="1" s="1"/>
  <c r="BZ135" i="1"/>
  <c r="BZ134" i="1" s="1"/>
  <c r="BZ132" i="1" s="1"/>
  <c r="BZ49" i="1" s="1"/>
  <c r="BZ34" i="1" s="1"/>
  <c r="CA135" i="1"/>
  <c r="CA134" i="1" s="1"/>
  <c r="CA132" i="1" s="1"/>
  <c r="CA49" i="1" s="1"/>
  <c r="CA34" i="1" s="1"/>
  <c r="CB135" i="1"/>
  <c r="CB134" i="1" s="1"/>
  <c r="CB132" i="1" s="1"/>
  <c r="CB49" i="1" s="1"/>
  <c r="CB34" i="1" s="1"/>
  <c r="CC135" i="1"/>
  <c r="CC134" i="1" s="1"/>
  <c r="CC132" i="1" s="1"/>
  <c r="CC49" i="1" s="1"/>
  <c r="CC34" i="1" s="1"/>
  <c r="CD135" i="1"/>
  <c r="CD134" i="1" s="1"/>
  <c r="CD132" i="1" s="1"/>
  <c r="CD49" i="1" s="1"/>
  <c r="CD34" i="1" s="1"/>
  <c r="CE135" i="1"/>
  <c r="CE134" i="1" s="1"/>
  <c r="CE132" i="1" s="1"/>
  <c r="CE49" i="1" s="1"/>
  <c r="CE34" i="1" s="1"/>
  <c r="CF135" i="1"/>
  <c r="CF134" i="1" s="1"/>
  <c r="CF132" i="1" s="1"/>
  <c r="CF49" i="1" s="1"/>
  <c r="CF34" i="1" s="1"/>
  <c r="CG135" i="1"/>
  <c r="CG134" i="1" s="1"/>
  <c r="CG132" i="1" s="1"/>
  <c r="CG49" i="1" s="1"/>
  <c r="CG34" i="1" s="1"/>
  <c r="CH135" i="1"/>
  <c r="CH134" i="1" s="1"/>
  <c r="CH132" i="1" s="1"/>
  <c r="CH49" i="1" s="1"/>
  <c r="CH34" i="1" s="1"/>
  <c r="CI135" i="1"/>
  <c r="CI134" i="1" s="1"/>
  <c r="CI132" i="1" s="1"/>
  <c r="CI49" i="1" s="1"/>
  <c r="CI34" i="1" s="1"/>
  <c r="CJ135" i="1"/>
  <c r="CJ134" i="1" s="1"/>
  <c r="CJ132" i="1" s="1"/>
  <c r="CJ49" i="1" s="1"/>
  <c r="CJ34" i="1" s="1"/>
  <c r="CK135" i="1"/>
  <c r="CK134" i="1" s="1"/>
  <c r="CK132" i="1" s="1"/>
  <c r="CK49" i="1" s="1"/>
  <c r="CK34" i="1" s="1"/>
  <c r="CL135" i="1"/>
  <c r="CL134" i="1" s="1"/>
  <c r="CL132" i="1" s="1"/>
  <c r="CL49" i="1" s="1"/>
  <c r="CL34" i="1" s="1"/>
  <c r="CM135" i="1"/>
  <c r="CM134" i="1" s="1"/>
  <c r="CM132" i="1" s="1"/>
  <c r="CM49" i="1" s="1"/>
  <c r="CM34" i="1" s="1"/>
  <c r="CN135" i="1"/>
  <c r="CN134" i="1" s="1"/>
  <c r="CN132" i="1" s="1"/>
  <c r="CN49" i="1" s="1"/>
  <c r="CN34" i="1" s="1"/>
  <c r="CO135" i="1"/>
  <c r="CO134" i="1" s="1"/>
  <c r="CO132" i="1" s="1"/>
  <c r="CO49" i="1" s="1"/>
  <c r="CO34" i="1" s="1"/>
  <c r="CP135" i="1"/>
  <c r="CP134" i="1" s="1"/>
  <c r="CP132" i="1" s="1"/>
  <c r="CP49" i="1" s="1"/>
  <c r="CP34" i="1" s="1"/>
  <c r="CQ135" i="1"/>
  <c r="CQ134" i="1" s="1"/>
  <c r="CQ132" i="1" s="1"/>
  <c r="CQ49" i="1" s="1"/>
  <c r="CQ34" i="1" s="1"/>
  <c r="CR135" i="1"/>
  <c r="CR134" i="1" s="1"/>
  <c r="CR132" i="1" s="1"/>
  <c r="CR49" i="1" s="1"/>
  <c r="CR34" i="1" s="1"/>
  <c r="CS135" i="1"/>
  <c r="CS134" i="1" s="1"/>
  <c r="CS132" i="1" s="1"/>
  <c r="CS49" i="1" s="1"/>
  <c r="CS34" i="1" s="1"/>
  <c r="CT135" i="1"/>
  <c r="CT134" i="1" s="1"/>
  <c r="CT132" i="1" s="1"/>
  <c r="CT49" i="1" s="1"/>
  <c r="CT34" i="1" s="1"/>
  <c r="CU135" i="1"/>
  <c r="CU134" i="1" s="1"/>
  <c r="CU132" i="1" s="1"/>
  <c r="CU49" i="1" s="1"/>
  <c r="CU34" i="1" s="1"/>
  <c r="CV135" i="1"/>
  <c r="CV134" i="1" s="1"/>
  <c r="CW135" i="1"/>
  <c r="CW134" i="1" s="1"/>
  <c r="CW132" i="1" s="1"/>
  <c r="CW49" i="1" s="1"/>
  <c r="CW34" i="1" s="1"/>
  <c r="CX135" i="1"/>
  <c r="CX134" i="1" s="1"/>
  <c r="CX132" i="1" s="1"/>
  <c r="CX49" i="1" s="1"/>
  <c r="CX34" i="1" s="1"/>
  <c r="CY135" i="1"/>
  <c r="CY134" i="1" s="1"/>
  <c r="CY132" i="1" s="1"/>
  <c r="CY49" i="1" s="1"/>
  <c r="CY34" i="1" s="1"/>
  <c r="CZ135" i="1"/>
  <c r="CZ134" i="1" s="1"/>
  <c r="CZ132" i="1" s="1"/>
  <c r="CZ49" i="1" s="1"/>
  <c r="CZ34" i="1" s="1"/>
  <c r="A136" i="1"/>
  <c r="A137" i="1"/>
  <c r="A138" i="1"/>
  <c r="K138" i="1"/>
  <c r="K137" i="1" s="1"/>
  <c r="A139" i="1"/>
  <c r="DB139" i="1"/>
  <c r="DD139" i="1"/>
  <c r="DB140" i="1"/>
  <c r="DD140" i="1"/>
  <c r="DB142" i="1"/>
  <c r="DD142" i="1"/>
  <c r="DB143" i="1"/>
  <c r="DD143" i="1"/>
  <c r="DB144" i="1"/>
  <c r="DD144" i="1"/>
  <c r="DB145" i="1"/>
  <c r="DD145" i="1"/>
  <c r="DB146" i="1"/>
  <c r="DD146" i="1"/>
  <c r="J147" i="1"/>
  <c r="K147" i="1"/>
  <c r="L147" i="1"/>
  <c r="M147" i="1"/>
  <c r="N147" i="1"/>
  <c r="O147" i="1"/>
  <c r="P147" i="1"/>
  <c r="Q147" i="1"/>
  <c r="R147" i="1"/>
  <c r="DB147" i="1"/>
  <c r="DD147" i="1"/>
  <c r="DB148" i="1"/>
  <c r="DD148" i="1"/>
  <c r="A149" i="1"/>
  <c r="A150" i="1"/>
  <c r="A151" i="1"/>
  <c r="DB151" i="1"/>
  <c r="DD151" i="1"/>
  <c r="A152" i="1"/>
  <c r="J152" i="1"/>
  <c r="K152" i="1"/>
  <c r="L152" i="1"/>
  <c r="M152" i="1"/>
  <c r="N152" i="1"/>
  <c r="P152" i="1"/>
  <c r="P150" i="1" s="1"/>
  <c r="Q152" i="1"/>
  <c r="A153" i="1"/>
  <c r="K153" i="1"/>
  <c r="K150" i="1" s="1"/>
  <c r="L153" i="1"/>
  <c r="L150" i="1" s="1"/>
  <c r="N153" i="1"/>
  <c r="P153" i="1"/>
  <c r="Q153" i="1"/>
  <c r="A154" i="1"/>
  <c r="K154" i="1"/>
  <c r="L154" i="1"/>
  <c r="P154" i="1"/>
  <c r="A155" i="1"/>
  <c r="DB155" i="1"/>
  <c r="DD155" i="1"/>
  <c r="A156" i="1"/>
  <c r="A157" i="1"/>
  <c r="K157" i="1"/>
  <c r="K156" i="1" s="1"/>
  <c r="L157" i="1"/>
  <c r="L156" i="1" s="1"/>
  <c r="M157" i="1"/>
  <c r="M156" i="1" s="1"/>
  <c r="N157" i="1"/>
  <c r="N156" i="1" s="1"/>
  <c r="P157" i="1"/>
  <c r="P156" i="1" s="1"/>
  <c r="Q157" i="1"/>
  <c r="Q156" i="1" s="1"/>
  <c r="A158" i="1"/>
  <c r="J158" i="1"/>
  <c r="K158" i="1"/>
  <c r="L158" i="1"/>
  <c r="M158" i="1"/>
  <c r="N158" i="1"/>
  <c r="P158" i="1"/>
  <c r="Q158" i="1"/>
  <c r="A159" i="1"/>
  <c r="A160" i="1"/>
  <c r="A161" i="1"/>
  <c r="J161" i="1"/>
  <c r="K161" i="1"/>
  <c r="L161" i="1"/>
  <c r="M161" i="1"/>
  <c r="N161" i="1"/>
  <c r="P161" i="1"/>
  <c r="Q161" i="1"/>
  <c r="A162" i="1"/>
  <c r="J162" i="1"/>
  <c r="K162" i="1"/>
  <c r="L162" i="1"/>
  <c r="M162" i="1"/>
  <c r="N162" i="1"/>
  <c r="P162" i="1"/>
  <c r="Q162" i="1"/>
  <c r="A163" i="1"/>
  <c r="J163" i="1"/>
  <c r="K163" i="1"/>
  <c r="L163" i="1"/>
  <c r="M163" i="1"/>
  <c r="N163" i="1"/>
  <c r="P163" i="1"/>
  <c r="Q163" i="1"/>
  <c r="A164" i="1"/>
  <c r="A165" i="1"/>
  <c r="J165" i="1"/>
  <c r="K165" i="1"/>
  <c r="L165" i="1"/>
  <c r="M165" i="1"/>
  <c r="M164" i="1" s="1"/>
  <c r="N165" i="1"/>
  <c r="N164" i="1" s="1"/>
  <c r="P165" i="1"/>
  <c r="Q165" i="1"/>
  <c r="A166" i="1"/>
  <c r="J166" i="1"/>
  <c r="K166" i="1"/>
  <c r="L166" i="1"/>
  <c r="M166" i="1"/>
  <c r="N166" i="1"/>
  <c r="P166" i="1"/>
  <c r="Q166" i="1"/>
  <c r="Q164" i="1" s="1"/>
  <c r="A167" i="1"/>
  <c r="J167" i="1"/>
  <c r="K167" i="1"/>
  <c r="L167" i="1"/>
  <c r="M167" i="1"/>
  <c r="N167" i="1"/>
  <c r="P167" i="1"/>
  <c r="Q167" i="1"/>
  <c r="A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C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DD168" i="1" s="1"/>
  <c r="CW168" i="1"/>
  <c r="CX168" i="1"/>
  <c r="CY168" i="1"/>
  <c r="CZ168" i="1"/>
  <c r="A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C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DD169" i="1" s="1"/>
  <c r="CW169" i="1"/>
  <c r="CX169" i="1"/>
  <c r="CY169" i="1"/>
  <c r="CZ169" i="1"/>
  <c r="A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C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DD170" i="1" s="1"/>
  <c r="CW170" i="1"/>
  <c r="CX170" i="1"/>
  <c r="CY170" i="1"/>
  <c r="CZ170" i="1"/>
  <c r="A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C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DD171" i="1" s="1"/>
  <c r="CW171" i="1"/>
  <c r="CX171" i="1"/>
  <c r="CY171" i="1"/>
  <c r="CZ171" i="1"/>
  <c r="A172" i="1"/>
  <c r="A173" i="1"/>
  <c r="DB173" i="1"/>
  <c r="DD173" i="1"/>
  <c r="A174" i="1"/>
  <c r="DB174" i="1"/>
  <c r="DD174" i="1"/>
  <c r="A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C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B175" i="1"/>
  <c r="DD175" i="1"/>
  <c r="DB176" i="1"/>
  <c r="DD176" i="1"/>
  <c r="DB177" i="1"/>
  <c r="DD177" i="1"/>
  <c r="DB178" i="1"/>
  <c r="DD178" i="1"/>
  <c r="DB179" i="1"/>
  <c r="DD179" i="1"/>
  <c r="A180" i="1"/>
  <c r="A181" i="1"/>
  <c r="J181" i="1"/>
  <c r="K181" i="1"/>
  <c r="L181" i="1"/>
  <c r="M181" i="1"/>
  <c r="N181" i="1"/>
  <c r="O181" i="1"/>
  <c r="P181" i="1"/>
  <c r="Q181" i="1"/>
  <c r="A182" i="1"/>
  <c r="J182" i="1"/>
  <c r="K182" i="1"/>
  <c r="L182" i="1"/>
  <c r="M182" i="1"/>
  <c r="N182" i="1"/>
  <c r="O182" i="1"/>
  <c r="P182" i="1"/>
  <c r="Q182" i="1"/>
  <c r="A183" i="1"/>
  <c r="J183" i="1"/>
  <c r="K183" i="1"/>
  <c r="L183" i="1"/>
  <c r="M183" i="1"/>
  <c r="N183" i="1"/>
  <c r="O183" i="1"/>
  <c r="P183" i="1"/>
  <c r="Q183" i="1"/>
  <c r="A184" i="1"/>
  <c r="J184" i="1"/>
  <c r="K184" i="1"/>
  <c r="L184" i="1"/>
  <c r="M184" i="1"/>
  <c r="N184" i="1"/>
  <c r="O184" i="1"/>
  <c r="P184" i="1"/>
  <c r="Q184" i="1"/>
  <c r="A185" i="1"/>
  <c r="J185" i="1"/>
  <c r="K185" i="1"/>
  <c r="L185" i="1"/>
  <c r="M185" i="1"/>
  <c r="N185" i="1"/>
  <c r="O185" i="1"/>
  <c r="P185" i="1"/>
  <c r="Q185" i="1"/>
  <c r="A186" i="1"/>
  <c r="J186" i="1"/>
  <c r="K186" i="1"/>
  <c r="L186" i="1"/>
  <c r="M186" i="1"/>
  <c r="N186" i="1"/>
  <c r="O186" i="1"/>
  <c r="P186" i="1"/>
  <c r="Q186" i="1"/>
  <c r="A187" i="1"/>
  <c r="J187" i="1"/>
  <c r="K187" i="1"/>
  <c r="L187" i="1"/>
  <c r="M187" i="1"/>
  <c r="N187" i="1"/>
  <c r="O187" i="1"/>
  <c r="P187" i="1"/>
  <c r="Q187" i="1"/>
  <c r="A188" i="1"/>
  <c r="K188" i="1"/>
  <c r="L188" i="1"/>
  <c r="M188" i="1"/>
  <c r="N188" i="1"/>
  <c r="O188" i="1"/>
  <c r="P188" i="1"/>
  <c r="Q188" i="1"/>
  <c r="A189" i="1"/>
  <c r="J189" i="1"/>
  <c r="K189" i="1"/>
  <c r="L189" i="1"/>
  <c r="M189" i="1"/>
  <c r="N189" i="1"/>
  <c r="O189" i="1"/>
  <c r="P189" i="1"/>
  <c r="Q189" i="1"/>
  <c r="A190" i="1"/>
  <c r="J190" i="1"/>
  <c r="K190" i="1"/>
  <c r="L190" i="1"/>
  <c r="M190" i="1"/>
  <c r="N190" i="1"/>
  <c r="O190" i="1"/>
  <c r="P190" i="1"/>
  <c r="Q190" i="1"/>
  <c r="A191" i="1"/>
  <c r="K191" i="1"/>
  <c r="L191" i="1"/>
  <c r="M191" i="1"/>
  <c r="N191" i="1"/>
  <c r="O191" i="1"/>
  <c r="P191" i="1"/>
  <c r="Q191" i="1"/>
  <c r="A192" i="1"/>
  <c r="J192" i="1"/>
  <c r="K192" i="1"/>
  <c r="L192" i="1"/>
  <c r="M192" i="1"/>
  <c r="N192" i="1"/>
  <c r="O192" i="1"/>
  <c r="P192" i="1"/>
  <c r="Q192" i="1"/>
  <c r="A193" i="1"/>
  <c r="J193" i="1"/>
  <c r="K193" i="1"/>
  <c r="L193" i="1"/>
  <c r="M193" i="1"/>
  <c r="N193" i="1"/>
  <c r="O193" i="1"/>
  <c r="P193" i="1"/>
  <c r="Q193" i="1"/>
  <c r="A194" i="1"/>
  <c r="J194" i="1"/>
  <c r="K194" i="1"/>
  <c r="L194" i="1"/>
  <c r="M194" i="1"/>
  <c r="N194" i="1"/>
  <c r="O194" i="1"/>
  <c r="P194" i="1"/>
  <c r="Q194" i="1"/>
  <c r="A195" i="1"/>
  <c r="J195" i="1"/>
  <c r="K195" i="1"/>
  <c r="L195" i="1"/>
  <c r="M195" i="1"/>
  <c r="N195" i="1"/>
  <c r="O195" i="1"/>
  <c r="P195" i="1"/>
  <c r="Q195" i="1"/>
  <c r="A196" i="1"/>
  <c r="J196" i="1"/>
  <c r="K196" i="1"/>
  <c r="L196" i="1"/>
  <c r="M196" i="1"/>
  <c r="N196" i="1"/>
  <c r="O196" i="1"/>
  <c r="P196" i="1"/>
  <c r="Q196" i="1"/>
  <c r="A197" i="1"/>
  <c r="J197" i="1"/>
  <c r="K197" i="1"/>
  <c r="L197" i="1"/>
  <c r="M197" i="1"/>
  <c r="N197" i="1"/>
  <c r="O197" i="1"/>
  <c r="P197" i="1"/>
  <c r="Q197" i="1"/>
  <c r="A198" i="1"/>
  <c r="J198" i="1"/>
  <c r="K198" i="1"/>
  <c r="L198" i="1"/>
  <c r="M198" i="1"/>
  <c r="N198" i="1"/>
  <c r="O198" i="1"/>
  <c r="P198" i="1"/>
  <c r="Q198" i="1"/>
  <c r="A199" i="1"/>
  <c r="J199" i="1"/>
  <c r="K199" i="1"/>
  <c r="L199" i="1"/>
  <c r="M199" i="1"/>
  <c r="N199" i="1"/>
  <c r="O199" i="1"/>
  <c r="P199" i="1"/>
  <c r="Q199" i="1"/>
  <c r="A200" i="1"/>
  <c r="A201" i="1"/>
  <c r="BB201" i="1"/>
  <c r="BB200" i="1" s="1"/>
  <c r="BB53" i="1" s="1"/>
  <c r="BB38" i="1" s="1"/>
  <c r="BD201" i="1"/>
  <c r="A202" i="1"/>
  <c r="K202" i="1"/>
  <c r="K201" i="1" s="1"/>
  <c r="L202" i="1"/>
  <c r="L201" i="1" s="1"/>
  <c r="M202" i="1"/>
  <c r="N202" i="1"/>
  <c r="P202" i="1"/>
  <c r="P201" i="1" s="1"/>
  <c r="Q202" i="1"/>
  <c r="R202" i="1"/>
  <c r="A203" i="1"/>
  <c r="K203" i="1"/>
  <c r="L203" i="1"/>
  <c r="M203" i="1"/>
  <c r="M201" i="1" s="1"/>
  <c r="N203" i="1"/>
  <c r="N201" i="1" s="1"/>
  <c r="P203" i="1"/>
  <c r="Q203" i="1"/>
  <c r="Q201" i="1" s="1"/>
  <c r="R203" i="1"/>
  <c r="R201" i="1" s="1"/>
  <c r="A204" i="1"/>
  <c r="BB204" i="1"/>
  <c r="BD204" i="1"/>
  <c r="BD200" i="1" s="1"/>
  <c r="BD53" i="1" s="1"/>
  <c r="BD38" i="1" s="1"/>
  <c r="A205" i="1"/>
  <c r="K205" i="1"/>
  <c r="L205" i="1"/>
  <c r="M205" i="1"/>
  <c r="N205" i="1"/>
  <c r="P205" i="1"/>
  <c r="Q205" i="1"/>
  <c r="A206" i="1"/>
  <c r="K206" i="1"/>
  <c r="K204" i="1" s="1"/>
  <c r="L206" i="1"/>
  <c r="L204" i="1" s="1"/>
  <c r="M206" i="1"/>
  <c r="N206" i="1"/>
  <c r="P206" i="1"/>
  <c r="P204" i="1" s="1"/>
  <c r="Q206" i="1"/>
  <c r="J207" i="1"/>
  <c r="DB207" i="1"/>
  <c r="DD207" i="1"/>
  <c r="DB208" i="1"/>
  <c r="DD208" i="1"/>
  <c r="DB209" i="1"/>
  <c r="DD209" i="1"/>
  <c r="DD210" i="1"/>
  <c r="A211" i="1"/>
  <c r="BB211" i="1"/>
  <c r="BD211" i="1"/>
  <c r="A212" i="1"/>
  <c r="K212" i="1"/>
  <c r="K211" i="1" s="1"/>
  <c r="L212" i="1"/>
  <c r="M212" i="1"/>
  <c r="N212" i="1"/>
  <c r="P212" i="1"/>
  <c r="P211" i="1" s="1"/>
  <c r="P54" i="1" s="1"/>
  <c r="P39" i="1" s="1"/>
  <c r="Q212" i="1"/>
  <c r="Q211" i="1" s="1"/>
  <c r="Q54" i="1" s="1"/>
  <c r="Q39" i="1" s="1"/>
  <c r="A213" i="1"/>
  <c r="K213" i="1"/>
  <c r="L213" i="1"/>
  <c r="M213" i="1"/>
  <c r="N213" i="1"/>
  <c r="P213" i="1"/>
  <c r="Q213" i="1"/>
  <c r="A214" i="1"/>
  <c r="K214" i="1"/>
  <c r="L214" i="1"/>
  <c r="M214" i="1"/>
  <c r="N214" i="1"/>
  <c r="P214" i="1"/>
  <c r="Q214" i="1"/>
  <c r="A215" i="1"/>
  <c r="K215" i="1"/>
  <c r="L215" i="1"/>
  <c r="M215" i="1"/>
  <c r="N215" i="1"/>
  <c r="P215" i="1"/>
  <c r="Q215" i="1"/>
  <c r="A216" i="1"/>
  <c r="K216" i="1"/>
  <c r="L216" i="1"/>
  <c r="M216" i="1"/>
  <c r="N216" i="1"/>
  <c r="P216" i="1"/>
  <c r="Q216" i="1"/>
  <c r="A217" i="1"/>
  <c r="K217" i="1"/>
  <c r="L217" i="1"/>
  <c r="M217" i="1"/>
  <c r="N217" i="1"/>
  <c r="P217" i="1"/>
  <c r="Q217" i="1"/>
  <c r="A218" i="1"/>
  <c r="K218" i="1"/>
  <c r="L218" i="1"/>
  <c r="M218" i="1"/>
  <c r="N218" i="1"/>
  <c r="P218" i="1"/>
  <c r="Q218" i="1"/>
  <c r="A219" i="1"/>
  <c r="K219" i="1"/>
  <c r="L219" i="1"/>
  <c r="M219" i="1"/>
  <c r="N219" i="1"/>
  <c r="P219" i="1"/>
  <c r="Q219" i="1"/>
  <c r="A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C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DB220" i="1" s="1"/>
  <c r="CW220" i="1"/>
  <c r="CX220" i="1"/>
  <c r="CY220" i="1"/>
  <c r="CZ220" i="1"/>
  <c r="DD220" i="1"/>
  <c r="A221" i="1"/>
  <c r="K221" i="1"/>
  <c r="P221" i="1"/>
  <c r="Q221" i="1"/>
  <c r="A222" i="1"/>
  <c r="K222" i="1"/>
  <c r="L222" i="1"/>
  <c r="M222" i="1"/>
  <c r="N222" i="1"/>
  <c r="P222" i="1"/>
  <c r="Q222" i="1"/>
  <c r="A223" i="1"/>
  <c r="K223" i="1"/>
  <c r="P223" i="1"/>
  <c r="Q223" i="1"/>
  <c r="A224" i="1"/>
  <c r="J224" i="1"/>
  <c r="K224" i="1"/>
  <c r="L224" i="1"/>
  <c r="M224" i="1"/>
  <c r="N224" i="1"/>
  <c r="P224" i="1"/>
  <c r="Q224" i="1"/>
  <c r="R224" i="1"/>
  <c r="A225" i="1"/>
  <c r="K225" i="1"/>
  <c r="L225" i="1"/>
  <c r="M225" i="1"/>
  <c r="N225" i="1"/>
  <c r="P225" i="1"/>
  <c r="Q225" i="1"/>
  <c r="A226" i="1"/>
  <c r="A227" i="1"/>
  <c r="A228" i="1"/>
  <c r="A229" i="1"/>
  <c r="A230" i="1"/>
  <c r="A231" i="1"/>
  <c r="J231" i="1"/>
  <c r="K231" i="1"/>
  <c r="L231" i="1"/>
  <c r="L230" i="1" s="1"/>
  <c r="L229" i="1" s="1"/>
  <c r="M231" i="1"/>
  <c r="N231" i="1"/>
  <c r="P231" i="1"/>
  <c r="P230" i="1" s="1"/>
  <c r="P229" i="1" s="1"/>
  <c r="R231" i="1"/>
  <c r="A232" i="1"/>
  <c r="L232" i="1"/>
  <c r="P232" i="1"/>
  <c r="A233" i="1"/>
  <c r="K233" i="1"/>
  <c r="L233" i="1"/>
  <c r="N233" i="1"/>
  <c r="P233" i="1"/>
  <c r="Q233" i="1"/>
  <c r="A234" i="1"/>
  <c r="K234" i="1"/>
  <c r="L234" i="1"/>
  <c r="N234" i="1"/>
  <c r="P234" i="1"/>
  <c r="A235" i="1"/>
  <c r="K235" i="1"/>
  <c r="L235" i="1"/>
  <c r="M235" i="1"/>
  <c r="N235" i="1"/>
  <c r="P235" i="1"/>
  <c r="Q235" i="1"/>
  <c r="A236" i="1"/>
  <c r="A237" i="1"/>
  <c r="A238" i="1"/>
  <c r="A239" i="1"/>
  <c r="J239" i="1"/>
  <c r="J238" i="1" s="1"/>
  <c r="J237" i="1" s="1"/>
  <c r="K239" i="1"/>
  <c r="K238" i="1" s="1"/>
  <c r="L239" i="1"/>
  <c r="L238" i="1" s="1"/>
  <c r="L237" i="1" s="1"/>
  <c r="M239" i="1"/>
  <c r="M238" i="1" s="1"/>
  <c r="M237" i="1" s="1"/>
  <c r="N239" i="1"/>
  <c r="N238" i="1" s="1"/>
  <c r="N237" i="1" s="1"/>
  <c r="O239" i="1"/>
  <c r="O238" i="1" s="1"/>
  <c r="O237" i="1" s="1"/>
  <c r="P239" i="1"/>
  <c r="P238" i="1" s="1"/>
  <c r="P237" i="1" s="1"/>
  <c r="Q239" i="1"/>
  <c r="Q238" i="1" s="1"/>
  <c r="Q237" i="1" s="1"/>
  <c r="R239" i="1"/>
  <c r="R238" i="1" s="1"/>
  <c r="R237" i="1" s="1"/>
  <c r="S239" i="1"/>
  <c r="S238" i="1" s="1"/>
  <c r="S237" i="1" s="1"/>
  <c r="T239" i="1"/>
  <c r="T238" i="1" s="1"/>
  <c r="T237" i="1" s="1"/>
  <c r="U239" i="1"/>
  <c r="U238" i="1" s="1"/>
  <c r="U237" i="1" s="1"/>
  <c r="V239" i="1"/>
  <c r="V238" i="1" s="1"/>
  <c r="V237" i="1" s="1"/>
  <c r="W239" i="1"/>
  <c r="W238" i="1" s="1"/>
  <c r="W237" i="1" s="1"/>
  <c r="X239" i="1"/>
  <c r="X238" i="1" s="1"/>
  <c r="X237" i="1" s="1"/>
  <c r="Y239" i="1"/>
  <c r="Y238" i="1" s="1"/>
  <c r="Y237" i="1" s="1"/>
  <c r="Z239" i="1"/>
  <c r="Z238" i="1" s="1"/>
  <c r="Z237" i="1" s="1"/>
  <c r="AA239" i="1"/>
  <c r="AA238" i="1" s="1"/>
  <c r="AA237" i="1" s="1"/>
  <c r="AB239" i="1"/>
  <c r="AB238" i="1" s="1"/>
  <c r="AB237" i="1" s="1"/>
  <c r="AC239" i="1"/>
  <c r="AC238" i="1" s="1"/>
  <c r="AC237" i="1" s="1"/>
  <c r="AD239" i="1"/>
  <c r="AD238" i="1" s="1"/>
  <c r="AD237" i="1" s="1"/>
  <c r="AE239" i="1"/>
  <c r="AE238" i="1" s="1"/>
  <c r="AE237" i="1" s="1"/>
  <c r="AF239" i="1"/>
  <c r="AF238" i="1" s="1"/>
  <c r="AF237" i="1" s="1"/>
  <c r="AG239" i="1"/>
  <c r="AG238" i="1" s="1"/>
  <c r="AG237" i="1" s="1"/>
  <c r="AH239" i="1"/>
  <c r="AH238" i="1" s="1"/>
  <c r="AH237" i="1" s="1"/>
  <c r="AI239" i="1"/>
  <c r="AI238" i="1" s="1"/>
  <c r="AI237" i="1" s="1"/>
  <c r="AJ239" i="1"/>
  <c r="AJ238" i="1" s="1"/>
  <c r="AJ237" i="1" s="1"/>
  <c r="AK239" i="1"/>
  <c r="AK238" i="1" s="1"/>
  <c r="AK237" i="1" s="1"/>
  <c r="AL239" i="1"/>
  <c r="AL238" i="1" s="1"/>
  <c r="AL237" i="1" s="1"/>
  <c r="AM239" i="1"/>
  <c r="AM238" i="1" s="1"/>
  <c r="AM237" i="1" s="1"/>
  <c r="AN239" i="1"/>
  <c r="AN238" i="1" s="1"/>
  <c r="AN237" i="1" s="1"/>
  <c r="AO239" i="1"/>
  <c r="AO238" i="1" s="1"/>
  <c r="AO237" i="1" s="1"/>
  <c r="AP239" i="1"/>
  <c r="AP238" i="1" s="1"/>
  <c r="AP237" i="1" s="1"/>
  <c r="AQ239" i="1"/>
  <c r="AQ238" i="1" s="1"/>
  <c r="AQ237" i="1" s="1"/>
  <c r="AR239" i="1"/>
  <c r="AR238" i="1" s="1"/>
  <c r="AR237" i="1" s="1"/>
  <c r="AS239" i="1"/>
  <c r="AS238" i="1" s="1"/>
  <c r="AS237" i="1" s="1"/>
  <c r="AT239" i="1"/>
  <c r="AT238" i="1" s="1"/>
  <c r="AT237" i="1" s="1"/>
  <c r="AU239" i="1"/>
  <c r="AU238" i="1" s="1"/>
  <c r="AU237" i="1" s="1"/>
  <c r="AV239" i="1"/>
  <c r="AV238" i="1" s="1"/>
  <c r="AV237" i="1" s="1"/>
  <c r="AW239" i="1"/>
  <c r="AW238" i="1" s="1"/>
  <c r="AW237" i="1" s="1"/>
  <c r="AX239" i="1"/>
  <c r="AX238" i="1" s="1"/>
  <c r="AX237" i="1" s="1"/>
  <c r="AY239" i="1"/>
  <c r="AY238" i="1" s="1"/>
  <c r="AY237" i="1" s="1"/>
  <c r="AZ239" i="1"/>
  <c r="AZ238" i="1" s="1"/>
  <c r="AZ237" i="1" s="1"/>
  <c r="BA239" i="1"/>
  <c r="BA238" i="1" s="1"/>
  <c r="BA237" i="1" s="1"/>
  <c r="BC239" i="1"/>
  <c r="BC238" i="1" s="1"/>
  <c r="BC237" i="1" s="1"/>
  <c r="BE239" i="1"/>
  <c r="BE238" i="1" s="1"/>
  <c r="BE237" i="1" s="1"/>
  <c r="BF239" i="1"/>
  <c r="BF238" i="1" s="1"/>
  <c r="BF237" i="1" s="1"/>
  <c r="BG239" i="1"/>
  <c r="BG238" i="1" s="1"/>
  <c r="BG237" i="1" s="1"/>
  <c r="BH239" i="1"/>
  <c r="BH238" i="1" s="1"/>
  <c r="BH237" i="1" s="1"/>
  <c r="BI239" i="1"/>
  <c r="BI238" i="1" s="1"/>
  <c r="BI237" i="1" s="1"/>
  <c r="BJ239" i="1"/>
  <c r="BJ238" i="1" s="1"/>
  <c r="BJ237" i="1" s="1"/>
  <c r="BK239" i="1"/>
  <c r="BK238" i="1" s="1"/>
  <c r="BK237" i="1" s="1"/>
  <c r="BL239" i="1"/>
  <c r="BL238" i="1" s="1"/>
  <c r="BL237" i="1" s="1"/>
  <c r="BM239" i="1"/>
  <c r="BM238" i="1" s="1"/>
  <c r="BM237" i="1" s="1"/>
  <c r="BN239" i="1"/>
  <c r="BN238" i="1" s="1"/>
  <c r="BN237" i="1" s="1"/>
  <c r="BO239" i="1"/>
  <c r="BO238" i="1" s="1"/>
  <c r="BO237" i="1" s="1"/>
  <c r="BP239" i="1"/>
  <c r="BP238" i="1" s="1"/>
  <c r="BP237" i="1" s="1"/>
  <c r="BQ239" i="1"/>
  <c r="BQ238" i="1" s="1"/>
  <c r="BQ237" i="1" s="1"/>
  <c r="BR239" i="1"/>
  <c r="BR238" i="1" s="1"/>
  <c r="BR237" i="1" s="1"/>
  <c r="BS239" i="1"/>
  <c r="BS238" i="1" s="1"/>
  <c r="BS237" i="1" s="1"/>
  <c r="BT239" i="1"/>
  <c r="BT238" i="1" s="1"/>
  <c r="BT237" i="1" s="1"/>
  <c r="BU239" i="1"/>
  <c r="BU238" i="1" s="1"/>
  <c r="BU237" i="1" s="1"/>
  <c r="BV239" i="1"/>
  <c r="BV238" i="1" s="1"/>
  <c r="BV237" i="1" s="1"/>
  <c r="BW239" i="1"/>
  <c r="BW238" i="1" s="1"/>
  <c r="BW237" i="1" s="1"/>
  <c r="BX239" i="1"/>
  <c r="BX238" i="1" s="1"/>
  <c r="BX237" i="1" s="1"/>
  <c r="BY239" i="1"/>
  <c r="BY238" i="1" s="1"/>
  <c r="BY237" i="1" s="1"/>
  <c r="BZ239" i="1"/>
  <c r="BZ238" i="1" s="1"/>
  <c r="BZ237" i="1" s="1"/>
  <c r="CA239" i="1"/>
  <c r="CA238" i="1" s="1"/>
  <c r="CA237" i="1" s="1"/>
  <c r="CB239" i="1"/>
  <c r="CB238" i="1" s="1"/>
  <c r="CB237" i="1" s="1"/>
  <c r="CC239" i="1"/>
  <c r="CC238" i="1" s="1"/>
  <c r="CC237" i="1" s="1"/>
  <c r="CD239" i="1"/>
  <c r="CD238" i="1" s="1"/>
  <c r="CD237" i="1" s="1"/>
  <c r="CE239" i="1"/>
  <c r="CE238" i="1" s="1"/>
  <c r="CE237" i="1" s="1"/>
  <c r="CF239" i="1"/>
  <c r="CF238" i="1" s="1"/>
  <c r="CF237" i="1" s="1"/>
  <c r="CG239" i="1"/>
  <c r="CG238" i="1" s="1"/>
  <c r="CG237" i="1" s="1"/>
  <c r="CH239" i="1"/>
  <c r="CH238" i="1" s="1"/>
  <c r="CH237" i="1" s="1"/>
  <c r="CI239" i="1"/>
  <c r="CI238" i="1" s="1"/>
  <c r="CI237" i="1" s="1"/>
  <c r="CJ239" i="1"/>
  <c r="CJ238" i="1" s="1"/>
  <c r="CJ237" i="1" s="1"/>
  <c r="CK239" i="1"/>
  <c r="CK238" i="1" s="1"/>
  <c r="CK237" i="1" s="1"/>
  <c r="CL239" i="1"/>
  <c r="CL238" i="1" s="1"/>
  <c r="CL237" i="1" s="1"/>
  <c r="CM239" i="1"/>
  <c r="CM238" i="1" s="1"/>
  <c r="CM237" i="1" s="1"/>
  <c r="CN239" i="1"/>
  <c r="CN238" i="1" s="1"/>
  <c r="CN237" i="1" s="1"/>
  <c r="CO239" i="1"/>
  <c r="CO238" i="1" s="1"/>
  <c r="CO237" i="1" s="1"/>
  <c r="CP239" i="1"/>
  <c r="CP238" i="1" s="1"/>
  <c r="CP237" i="1" s="1"/>
  <c r="CQ239" i="1"/>
  <c r="CQ238" i="1" s="1"/>
  <c r="CQ237" i="1" s="1"/>
  <c r="CR239" i="1"/>
  <c r="CR238" i="1" s="1"/>
  <c r="CR237" i="1" s="1"/>
  <c r="CS239" i="1"/>
  <c r="CS238" i="1" s="1"/>
  <c r="CS237" i="1" s="1"/>
  <c r="CT239" i="1"/>
  <c r="CT238" i="1" s="1"/>
  <c r="CT237" i="1" s="1"/>
  <c r="CU239" i="1"/>
  <c r="CU238" i="1" s="1"/>
  <c r="CU237" i="1" s="1"/>
  <c r="CV239" i="1"/>
  <c r="CW239" i="1"/>
  <c r="CW238" i="1" s="1"/>
  <c r="CW237" i="1" s="1"/>
  <c r="CX239" i="1"/>
  <c r="CX238" i="1" s="1"/>
  <c r="CX237" i="1" s="1"/>
  <c r="CY239" i="1"/>
  <c r="CY238" i="1" s="1"/>
  <c r="CY237" i="1" s="1"/>
  <c r="CZ239" i="1"/>
  <c r="CZ238" i="1" s="1"/>
  <c r="CZ237" i="1" s="1"/>
  <c r="A240" i="1"/>
  <c r="DB240" i="1"/>
  <c r="DD240" i="1"/>
  <c r="A241" i="1"/>
  <c r="A242" i="1"/>
  <c r="A243" i="1"/>
  <c r="A244" i="1"/>
  <c r="A245" i="1"/>
  <c r="A246" i="1"/>
  <c r="A247" i="1"/>
  <c r="A248" i="1"/>
  <c r="A249" i="1"/>
  <c r="A250" i="1"/>
  <c r="A251" i="1"/>
  <c r="J251" i="1"/>
  <c r="K251" i="1"/>
  <c r="L251" i="1"/>
  <c r="DJ251" i="1" s="1"/>
  <c r="M251" i="1"/>
  <c r="N251" i="1"/>
  <c r="O251" i="1"/>
  <c r="P251" i="1"/>
  <c r="Q251" i="1"/>
  <c r="DK251" i="1" s="1"/>
  <c r="R251" i="1"/>
  <c r="S251" i="1"/>
  <c r="T251" i="1"/>
  <c r="U251" i="1"/>
  <c r="V251" i="1"/>
  <c r="W251" i="1"/>
  <c r="X251" i="1"/>
  <c r="Y251" i="1"/>
  <c r="Z251" i="1"/>
  <c r="AA251" i="1"/>
  <c r="AB251" i="1"/>
  <c r="AC251" i="1"/>
  <c r="AD251" i="1"/>
  <c r="AE251" i="1"/>
  <c r="AF251" i="1"/>
  <c r="AG251" i="1"/>
  <c r="AH251" i="1"/>
  <c r="AI251" i="1"/>
  <c r="AJ251" i="1"/>
  <c r="AK251" i="1"/>
  <c r="AL251" i="1"/>
  <c r="AM251" i="1"/>
  <c r="AN251" i="1"/>
  <c r="AO251" i="1"/>
  <c r="AP251" i="1"/>
  <c r="AQ251" i="1"/>
  <c r="AR251" i="1"/>
  <c r="AS251" i="1"/>
  <c r="AT251" i="1"/>
  <c r="AU251" i="1"/>
  <c r="AV251" i="1"/>
  <c r="AW251" i="1"/>
  <c r="AX251" i="1"/>
  <c r="AY251" i="1"/>
  <c r="AZ251" i="1"/>
  <c r="BA251" i="1"/>
  <c r="BC251" i="1"/>
  <c r="BE251" i="1"/>
  <c r="BF251" i="1"/>
  <c r="BG251" i="1"/>
  <c r="BH251" i="1"/>
  <c r="BI251" i="1"/>
  <c r="BJ251" i="1"/>
  <c r="BK251" i="1"/>
  <c r="BL251" i="1"/>
  <c r="BM251" i="1"/>
  <c r="BN251" i="1"/>
  <c r="BO251" i="1"/>
  <c r="BP251" i="1"/>
  <c r="BQ251" i="1"/>
  <c r="BR251" i="1"/>
  <c r="BS251" i="1"/>
  <c r="BT251" i="1"/>
  <c r="BU251" i="1"/>
  <c r="BV251" i="1"/>
  <c r="BW251" i="1"/>
  <c r="BX251" i="1"/>
  <c r="BY251" i="1"/>
  <c r="BZ251" i="1"/>
  <c r="CA251" i="1"/>
  <c r="CB251" i="1"/>
  <c r="CC251" i="1"/>
  <c r="CD251" i="1"/>
  <c r="CE251" i="1"/>
  <c r="CF251" i="1"/>
  <c r="CG251" i="1"/>
  <c r="CH251" i="1"/>
  <c r="CI251" i="1"/>
  <c r="CJ251" i="1"/>
  <c r="CK251" i="1"/>
  <c r="CL251" i="1"/>
  <c r="CM251" i="1"/>
  <c r="CN251" i="1"/>
  <c r="CO251" i="1"/>
  <c r="CP251" i="1"/>
  <c r="CQ251" i="1"/>
  <c r="CR251" i="1"/>
  <c r="CS251" i="1"/>
  <c r="CT251" i="1"/>
  <c r="CU251" i="1"/>
  <c r="CV251" i="1"/>
  <c r="CW251" i="1"/>
  <c r="CX251" i="1"/>
  <c r="CY251" i="1"/>
  <c r="CZ251" i="1"/>
  <c r="DB251" i="1"/>
  <c r="DD251" i="1"/>
  <c r="A252" i="1"/>
  <c r="A253" i="1"/>
  <c r="A255" i="1"/>
  <c r="A256" i="1"/>
  <c r="A257" i="1"/>
  <c r="K257" i="1"/>
  <c r="L257" i="1"/>
  <c r="L256" i="1" s="1"/>
  <c r="M257" i="1"/>
  <c r="N257" i="1"/>
  <c r="P257" i="1"/>
  <c r="P256" i="1" s="1"/>
  <c r="Q257" i="1"/>
  <c r="R257" i="1"/>
  <c r="A258" i="1"/>
  <c r="L258" i="1"/>
  <c r="L64" i="1" s="1"/>
  <c r="L63" i="1" s="1"/>
  <c r="O258" i="1"/>
  <c r="AC258" i="1"/>
  <c r="AD258" i="1"/>
  <c r="AG258" i="1"/>
  <c r="AS258" i="1"/>
  <c r="BH258" i="1" s="1"/>
  <c r="A259" i="1"/>
  <c r="O259" i="1"/>
  <c r="AF259" i="1"/>
  <c r="A260" i="1"/>
  <c r="O260" i="1"/>
  <c r="AF260" i="1"/>
  <c r="AU260" i="1"/>
  <c r="BJ260" i="1" s="1"/>
  <c r="A261" i="1"/>
  <c r="O261" i="1"/>
  <c r="AD261" i="1"/>
  <c r="AF261" i="1"/>
  <c r="AU261" i="1"/>
  <c r="A262" i="1"/>
  <c r="O262" i="1"/>
  <c r="AC262" i="1"/>
  <c r="AD262" i="1"/>
  <c r="AF262" i="1"/>
  <c r="AG262" i="1"/>
  <c r="AH262" i="1" s="1"/>
  <c r="AS262" i="1"/>
  <c r="BH262" i="1" s="1"/>
  <c r="AU262" i="1"/>
  <c r="BJ262" i="1" s="1"/>
  <c r="AX262" i="1"/>
  <c r="A263" i="1"/>
  <c r="O263" i="1"/>
  <c r="AF263" i="1"/>
  <c r="A264" i="1"/>
  <c r="O264" i="1"/>
  <c r="AF264" i="1"/>
  <c r="AU264" i="1"/>
  <c r="BJ264" i="1" s="1"/>
  <c r="A265" i="1"/>
  <c r="O265" i="1"/>
  <c r="AD265" i="1"/>
  <c r="AF265" i="1"/>
  <c r="AU265" i="1"/>
  <c r="A266" i="1"/>
  <c r="O266" i="1"/>
  <c r="AC266" i="1"/>
  <c r="AD266" i="1"/>
  <c r="AF266" i="1"/>
  <c r="AG266" i="1"/>
  <c r="AH266" i="1" s="1"/>
  <c r="AS266" i="1"/>
  <c r="BH266" i="1" s="1"/>
  <c r="AU266" i="1"/>
  <c r="BJ266" i="1" s="1"/>
  <c r="AX266" i="1"/>
  <c r="A267" i="1"/>
  <c r="O267" i="1"/>
  <c r="O73" i="1" s="1"/>
  <c r="X73" i="1"/>
  <c r="AF267" i="1"/>
  <c r="AF73" i="1" s="1"/>
  <c r="AJ73" i="1"/>
  <c r="AN73" i="1"/>
  <c r="AZ73" i="1"/>
  <c r="BN73" i="1"/>
  <c r="BZ73" i="1"/>
  <c r="CH73" i="1"/>
  <c r="CT73" i="1"/>
  <c r="A268" i="1"/>
  <c r="O268" i="1"/>
  <c r="O74" i="1" s="1"/>
  <c r="W74" i="1"/>
  <c r="X74" i="1"/>
  <c r="AF268" i="1"/>
  <c r="AF74" i="1" s="1"/>
  <c r="AJ74" i="1"/>
  <c r="AM74" i="1"/>
  <c r="AN74" i="1"/>
  <c r="AU268" i="1"/>
  <c r="AU74" i="1" s="1"/>
  <c r="AY74" i="1"/>
  <c r="AZ74" i="1"/>
  <c r="BN74" i="1"/>
  <c r="BQ74" i="1"/>
  <c r="BY74" i="1"/>
  <c r="BZ74" i="1"/>
  <c r="CH74" i="1"/>
  <c r="CK74" i="1"/>
  <c r="CS74" i="1"/>
  <c r="CT74" i="1"/>
  <c r="A269" i="1"/>
  <c r="O269" i="1"/>
  <c r="AD269" i="1"/>
  <c r="AF269" i="1"/>
  <c r="AU269" i="1"/>
  <c r="A270" i="1"/>
  <c r="O270" i="1"/>
  <c r="AC270" i="1"/>
  <c r="AD270" i="1"/>
  <c r="AF270" i="1"/>
  <c r="AG270" i="1"/>
  <c r="AH270" i="1" s="1"/>
  <c r="AS270" i="1"/>
  <c r="AU270" i="1"/>
  <c r="BJ270" i="1" s="1"/>
  <c r="A271" i="1"/>
  <c r="K271" i="1"/>
  <c r="L271" i="1"/>
  <c r="M271" i="1"/>
  <c r="N271" i="1"/>
  <c r="P271" i="1"/>
  <c r="Q271" i="1"/>
  <c r="R271" i="1"/>
  <c r="T271" i="1"/>
  <c r="X271" i="1"/>
  <c r="Z271" i="1"/>
  <c r="AF271" i="1"/>
  <c r="AG271" i="1"/>
  <c r="AH271" i="1"/>
  <c r="AU271" i="1"/>
  <c r="AV271" i="1"/>
  <c r="AW271" i="1"/>
  <c r="BJ271" i="1"/>
  <c r="BK271" i="1"/>
  <c r="BL271" i="1"/>
  <c r="A272" i="1"/>
  <c r="O272" i="1"/>
  <c r="O79" i="1" s="1"/>
  <c r="BA79" i="1"/>
  <c r="A273" i="1"/>
  <c r="O273" i="1"/>
  <c r="O80" i="1" s="1"/>
  <c r="U80" i="1"/>
  <c r="AK80" i="1"/>
  <c r="AL80" i="1"/>
  <c r="AO80" i="1"/>
  <c r="AZ80" i="1"/>
  <c r="BA80" i="1"/>
  <c r="BN80" i="1"/>
  <c r="BQ80" i="1"/>
  <c r="BY80" i="1"/>
  <c r="BZ80" i="1"/>
  <c r="CH80" i="1"/>
  <c r="CK80" i="1"/>
  <c r="CS80" i="1"/>
  <c r="CT80" i="1"/>
  <c r="A274" i="1"/>
  <c r="AC274" i="1" s="1"/>
  <c r="O274" i="1"/>
  <c r="AB274" i="1"/>
  <c r="A275" i="1"/>
  <c r="AC275" i="1" s="1"/>
  <c r="O275" i="1"/>
  <c r="U82" i="1"/>
  <c r="Y82" i="1"/>
  <c r="AK82" i="1"/>
  <c r="AL82" i="1"/>
  <c r="AN82" i="1"/>
  <c r="AO82" i="1"/>
  <c r="AZ82" i="1"/>
  <c r="BA82" i="1"/>
  <c r="BN82" i="1"/>
  <c r="BP82" i="1"/>
  <c r="BQ82" i="1"/>
  <c r="BY82" i="1"/>
  <c r="BZ82" i="1"/>
  <c r="CH82" i="1"/>
  <c r="CJ82" i="1"/>
  <c r="CK82" i="1"/>
  <c r="CS82" i="1"/>
  <c r="CT82" i="1"/>
  <c r="A276" i="1"/>
  <c r="K276" i="1"/>
  <c r="L276" i="1"/>
  <c r="M276" i="1"/>
  <c r="N276" i="1"/>
  <c r="P276" i="1"/>
  <c r="Q276" i="1"/>
  <c r="R276" i="1"/>
  <c r="BB276" i="1"/>
  <c r="BD276" i="1"/>
  <c r="A277" i="1"/>
  <c r="O277" i="1"/>
  <c r="A278" i="1"/>
  <c r="O278" i="1"/>
  <c r="AC278" i="1"/>
  <c r="AD278" i="1"/>
  <c r="AF278" i="1"/>
  <c r="AG278" i="1"/>
  <c r="AH278" i="1" s="1"/>
  <c r="AS278" i="1"/>
  <c r="AU278" i="1"/>
  <c r="BJ278" i="1" s="1"/>
  <c r="AX278" i="1"/>
  <c r="A279" i="1"/>
  <c r="O279" i="1"/>
  <c r="AB279" i="1"/>
  <c r="A280" i="1"/>
  <c r="O280" i="1"/>
  <c r="A281" i="1"/>
  <c r="O281" i="1"/>
  <c r="AD281" i="1"/>
  <c r="AF281" i="1"/>
  <c r="AU281" i="1"/>
  <c r="O282" i="1"/>
  <c r="AE282" i="1" s="1"/>
  <c r="S282" i="1"/>
  <c r="AB282" i="1"/>
  <c r="AF282" i="1"/>
  <c r="AI282" i="1"/>
  <c r="AQ282" i="1"/>
  <c r="AU282" i="1"/>
  <c r="O283" i="1"/>
  <c r="O90" i="1" s="1"/>
  <c r="U90" i="1"/>
  <c r="V90" i="1"/>
  <c r="X90" i="1"/>
  <c r="Y90" i="1"/>
  <c r="Z90" i="1"/>
  <c r="AB283" i="1"/>
  <c r="AB90" i="1" s="1"/>
  <c r="AC283" i="1"/>
  <c r="AC90" i="1" s="1"/>
  <c r="AE283" i="1"/>
  <c r="AF283" i="1"/>
  <c r="AU283" i="1" s="1"/>
  <c r="AG283" i="1"/>
  <c r="AG90" i="1" s="1"/>
  <c r="AI283" i="1"/>
  <c r="AI90" i="1" s="1"/>
  <c r="AJ90" i="1"/>
  <c r="AK90" i="1"/>
  <c r="AL90" i="1"/>
  <c r="AM90" i="1"/>
  <c r="AN90" i="1"/>
  <c r="AO90" i="1"/>
  <c r="AQ283" i="1"/>
  <c r="AQ90" i="1" s="1"/>
  <c r="AR283" i="1"/>
  <c r="AV283" i="1"/>
  <c r="AZ90" i="1"/>
  <c r="BA90" i="1"/>
  <c r="BC90" i="1"/>
  <c r="BF283" i="1"/>
  <c r="BN90" i="1"/>
  <c r="BO90" i="1"/>
  <c r="BP90" i="1"/>
  <c r="BQ90" i="1"/>
  <c r="BX90" i="1"/>
  <c r="BZ90" i="1"/>
  <c r="CA90" i="1"/>
  <c r="CH90" i="1"/>
  <c r="CI90" i="1"/>
  <c r="CJ90" i="1"/>
  <c r="CK90" i="1"/>
  <c r="CR90" i="1"/>
  <c r="CT90" i="1"/>
  <c r="CU90" i="1"/>
  <c r="A284" i="1"/>
  <c r="A285" i="1"/>
  <c r="K285" i="1"/>
  <c r="A286" i="1"/>
  <c r="L286" i="1"/>
  <c r="L93" i="1" s="1"/>
  <c r="O286" i="1"/>
  <c r="R286" i="1"/>
  <c r="R93" i="1" s="1"/>
  <c r="T286" i="1"/>
  <c r="AB286" i="1"/>
  <c r="AC286" i="1"/>
  <c r="AD286" i="1"/>
  <c r="AS286" i="1" s="1"/>
  <c r="AF286" i="1"/>
  <c r="AG286" i="1"/>
  <c r="AR286" i="1"/>
  <c r="AV286" i="1"/>
  <c r="CT285" i="1"/>
  <c r="A287" i="1"/>
  <c r="O287" i="1"/>
  <c r="AB287" i="1"/>
  <c r="AE287" i="1"/>
  <c r="A288" i="1"/>
  <c r="O288" i="1"/>
  <c r="AD288" i="1"/>
  <c r="T288" i="1"/>
  <c r="A289" i="1"/>
  <c r="O289" i="1"/>
  <c r="S289" i="1"/>
  <c r="AD289" i="1"/>
  <c r="AG289" i="1"/>
  <c r="AF289" i="1"/>
  <c r="AI289" i="1"/>
  <c r="AU289" i="1"/>
  <c r="A290" i="1"/>
  <c r="O290" i="1"/>
  <c r="T290" i="1"/>
  <c r="AB290" i="1"/>
  <c r="AC290" i="1"/>
  <c r="AG290" i="1"/>
  <c r="AV290" i="1" s="1"/>
  <c r="A291" i="1"/>
  <c r="O291" i="1"/>
  <c r="R291" i="1"/>
  <c r="R98" i="1" s="1"/>
  <c r="AD291" i="1"/>
  <c r="AF291" i="1"/>
  <c r="AU291" i="1" s="1"/>
  <c r="A292" i="1"/>
  <c r="O292" i="1"/>
  <c r="R292" i="1"/>
  <c r="R99" i="1" s="1"/>
  <c r="AB292" i="1"/>
  <c r="V99" i="1"/>
  <c r="W99" i="1"/>
  <c r="X99" i="1"/>
  <c r="Y99" i="1"/>
  <c r="Z99" i="1"/>
  <c r="AD292" i="1"/>
  <c r="AD99" i="1" s="1"/>
  <c r="AF292" i="1"/>
  <c r="AK99" i="1"/>
  <c r="AL99" i="1"/>
  <c r="AM99" i="1"/>
  <c r="AN99" i="1"/>
  <c r="AO99" i="1"/>
  <c r="AS292" i="1"/>
  <c r="AS99" i="1" s="1"/>
  <c r="AY99" i="1"/>
  <c r="AZ99" i="1"/>
  <c r="BA99" i="1"/>
  <c r="BC99" i="1"/>
  <c r="BO99" i="1"/>
  <c r="BP99" i="1"/>
  <c r="BQ99" i="1"/>
  <c r="BX99" i="1"/>
  <c r="BY99" i="1"/>
  <c r="BZ99" i="1"/>
  <c r="CA99" i="1"/>
  <c r="CI99" i="1"/>
  <c r="CJ99" i="1"/>
  <c r="CK99" i="1"/>
  <c r="CR99" i="1"/>
  <c r="CS99" i="1"/>
  <c r="CT99" i="1"/>
  <c r="CU99" i="1"/>
  <c r="A293" i="1"/>
  <c r="O293" i="1"/>
  <c r="R293" i="1"/>
  <c r="R100" i="1" s="1"/>
  <c r="AD293" i="1"/>
  <c r="T293" i="1"/>
  <c r="AF293" i="1"/>
  <c r="AU293" i="1" s="1"/>
  <c r="A294" i="1"/>
  <c r="L294" i="1"/>
  <c r="L101" i="1" s="1"/>
  <c r="M294" i="1"/>
  <c r="N294" i="1"/>
  <c r="N101" i="1" s="1"/>
  <c r="O294" i="1"/>
  <c r="AE294" i="1" s="1"/>
  <c r="P294" i="1"/>
  <c r="P285" i="1" s="1"/>
  <c r="Q294" i="1"/>
  <c r="S294" i="1"/>
  <c r="AB294" i="1"/>
  <c r="AC294" i="1"/>
  <c r="AG294" i="1"/>
  <c r="AI294" i="1"/>
  <c r="AQ294" i="1"/>
  <c r="BF294" i="1" s="1"/>
  <c r="AR294" i="1"/>
  <c r="AV294" i="1"/>
  <c r="BK294" i="1" s="1"/>
  <c r="BG294" i="1"/>
  <c r="CQ294" i="1"/>
  <c r="A295" i="1"/>
  <c r="L295" i="1"/>
  <c r="L102" i="1" s="1"/>
  <c r="R295" i="1"/>
  <c r="R102" i="1" s="1"/>
  <c r="AG295" i="1"/>
  <c r="A296" i="1"/>
  <c r="O296" i="1"/>
  <c r="Q296" i="1"/>
  <c r="AB296" i="1"/>
  <c r="A297" i="1"/>
  <c r="J297" i="1"/>
  <c r="K297" i="1"/>
  <c r="L297" i="1"/>
  <c r="M297" i="1"/>
  <c r="N297" i="1"/>
  <c r="P297" i="1"/>
  <c r="R297" i="1"/>
  <c r="A298" i="1"/>
  <c r="O298" i="1"/>
  <c r="O107" i="1" s="1"/>
  <c r="Q298" i="1"/>
  <c r="W107" i="1"/>
  <c r="X107" i="1"/>
  <c r="X106" i="1" s="1"/>
  <c r="AF298" i="1"/>
  <c r="AF107" i="1" s="1"/>
  <c r="AF106" i="1" s="1"/>
  <c r="AJ107" i="1"/>
  <c r="AJ106" i="1" s="1"/>
  <c r="AM107" i="1"/>
  <c r="AN107" i="1"/>
  <c r="AN106" i="1" s="1"/>
  <c r="AY107" i="1"/>
  <c r="AZ107" i="1"/>
  <c r="AZ106" i="1" s="1"/>
  <c r="BN107" i="1"/>
  <c r="BQ107" i="1"/>
  <c r="BY107" i="1"/>
  <c r="BZ107" i="1"/>
  <c r="CH107" i="1"/>
  <c r="CH106" i="1" s="1"/>
  <c r="CK107" i="1"/>
  <c r="CS107" i="1"/>
  <c r="CT107" i="1"/>
  <c r="CT106" i="1" s="1"/>
  <c r="A299" i="1"/>
  <c r="O299" i="1"/>
  <c r="O108" i="1" s="1"/>
  <c r="Q299" i="1"/>
  <c r="Q108" i="1" s="1"/>
  <c r="V108" i="1"/>
  <c r="W108" i="1"/>
  <c r="X108" i="1"/>
  <c r="Y108" i="1"/>
  <c r="Z108" i="1"/>
  <c r="AE299" i="1"/>
  <c r="AE108" i="1" s="1"/>
  <c r="AF299" i="1"/>
  <c r="AF108" i="1" s="1"/>
  <c r="AI299" i="1"/>
  <c r="AI108" i="1" s="1"/>
  <c r="AJ108" i="1"/>
  <c r="AK108" i="1"/>
  <c r="AL108" i="1"/>
  <c r="AM108" i="1"/>
  <c r="AN108" i="1"/>
  <c r="AO108" i="1"/>
  <c r="AY108" i="1"/>
  <c r="AZ108" i="1"/>
  <c r="BA108" i="1"/>
  <c r="BC108" i="1"/>
  <c r="BN108" i="1"/>
  <c r="BO108" i="1"/>
  <c r="BP108" i="1"/>
  <c r="BQ108" i="1"/>
  <c r="BX108" i="1"/>
  <c r="BY108" i="1"/>
  <c r="BZ108" i="1"/>
  <c r="CA108" i="1"/>
  <c r="CH108" i="1"/>
  <c r="CI108" i="1"/>
  <c r="CJ108" i="1"/>
  <c r="CK108" i="1"/>
  <c r="CR108" i="1"/>
  <c r="CS108" i="1"/>
  <c r="CT108" i="1"/>
  <c r="CU108" i="1"/>
  <c r="A300" i="1"/>
  <c r="K300" i="1"/>
  <c r="M300" i="1"/>
  <c r="N300" i="1"/>
  <c r="O300" i="1"/>
  <c r="P300" i="1"/>
  <c r="A301" i="1"/>
  <c r="O301" i="1"/>
  <c r="Q301" i="1"/>
  <c r="Q110" i="1" s="1"/>
  <c r="U300" i="1"/>
  <c r="Z110" i="1"/>
  <c r="Z109" i="1" s="1"/>
  <c r="AK110" i="1"/>
  <c r="AK109" i="1" s="1"/>
  <c r="BA110" i="1"/>
  <c r="BA109" i="1" s="1"/>
  <c r="BX110" i="1"/>
  <c r="CI110" i="1"/>
  <c r="CI109" i="1" s="1"/>
  <c r="A302" i="1"/>
  <c r="L302" i="1"/>
  <c r="L111" i="1" s="1"/>
  <c r="O302" i="1"/>
  <c r="R302" i="1"/>
  <c r="R111" i="1" s="1"/>
  <c r="V111" i="1"/>
  <c r="W111" i="1"/>
  <c r="Y111" i="1"/>
  <c r="Z111" i="1"/>
  <c r="AD302" i="1"/>
  <c r="AD111" i="1" s="1"/>
  <c r="AK111" i="1"/>
  <c r="AL111" i="1"/>
  <c r="AM111" i="1"/>
  <c r="AO111" i="1"/>
  <c r="AY111" i="1"/>
  <c r="BA111" i="1"/>
  <c r="BC111" i="1"/>
  <c r="BO111" i="1"/>
  <c r="BP111" i="1"/>
  <c r="BQ111" i="1"/>
  <c r="BX111" i="1"/>
  <c r="BY111" i="1"/>
  <c r="CA111" i="1"/>
  <c r="CI111" i="1"/>
  <c r="CJ111" i="1"/>
  <c r="CK111" i="1"/>
  <c r="CR111" i="1"/>
  <c r="CS111" i="1"/>
  <c r="CU111" i="1"/>
  <c r="A303" i="1"/>
  <c r="K303" i="1"/>
  <c r="M303" i="1"/>
  <c r="N303" i="1"/>
  <c r="P303" i="1"/>
  <c r="Q303" i="1"/>
  <c r="A304" i="1"/>
  <c r="O304" i="1"/>
  <c r="R304" i="1"/>
  <c r="R113" i="1" s="1"/>
  <c r="R112" i="1" s="1"/>
  <c r="V303" i="1"/>
  <c r="Z303" i="1"/>
  <c r="AD304" i="1"/>
  <c r="AL303" i="1"/>
  <c r="BC303" i="1"/>
  <c r="BY303" i="1"/>
  <c r="CJ303" i="1"/>
  <c r="CR303" i="1"/>
  <c r="CS303" i="1"/>
  <c r="A305" i="1"/>
  <c r="L305" i="1"/>
  <c r="O305" i="1" s="1"/>
  <c r="R305" i="1"/>
  <c r="R114" i="1" s="1"/>
  <c r="AD305" i="1"/>
  <c r="AB305" i="1"/>
  <c r="AC305" i="1"/>
  <c r="AF305" i="1"/>
  <c r="AH305" i="1" s="1"/>
  <c r="AG305" i="1"/>
  <c r="AI305" i="1"/>
  <c r="AQ305" i="1"/>
  <c r="BF305" i="1" s="1"/>
  <c r="AR305" i="1"/>
  <c r="BG305" i="1" s="1"/>
  <c r="AU305" i="1"/>
  <c r="BJ305" i="1" s="1"/>
  <c r="AV305" i="1"/>
  <c r="BK305" i="1" s="1"/>
  <c r="AX305" i="1"/>
  <c r="CQ305" i="1"/>
  <c r="A306" i="1"/>
  <c r="O306" i="1"/>
  <c r="O115" i="1" s="1"/>
  <c r="R306" i="1"/>
  <c r="R115" i="1" s="1"/>
  <c r="U115" i="1"/>
  <c r="V115" i="1"/>
  <c r="W115" i="1"/>
  <c r="Y115" i="1"/>
  <c r="Z115" i="1"/>
  <c r="AC306" i="1"/>
  <c r="AC115" i="1" s="1"/>
  <c r="AD306" i="1"/>
  <c r="AD115" i="1" s="1"/>
  <c r="AG306" i="1"/>
  <c r="AG115" i="1" s="1"/>
  <c r="AK115" i="1"/>
  <c r="AL115" i="1"/>
  <c r="AM115" i="1"/>
  <c r="AO115" i="1"/>
  <c r="AS306" i="1"/>
  <c r="AY115" i="1"/>
  <c r="BA115" i="1"/>
  <c r="BC115" i="1"/>
  <c r="BO115" i="1"/>
  <c r="BP115" i="1"/>
  <c r="BQ115" i="1"/>
  <c r="BX115" i="1"/>
  <c r="BY115" i="1"/>
  <c r="CA115" i="1"/>
  <c r="CI115" i="1"/>
  <c r="CJ115" i="1"/>
  <c r="CK115" i="1"/>
  <c r="CR115" i="1"/>
  <c r="CS115" i="1"/>
  <c r="CU115" i="1"/>
  <c r="A307" i="1"/>
  <c r="O307" i="1"/>
  <c r="R307" i="1"/>
  <c r="R116" i="1" s="1"/>
  <c r="A308" i="1"/>
  <c r="O308" i="1"/>
  <c r="R308" i="1"/>
  <c r="R117" i="1" s="1"/>
  <c r="V117" i="1"/>
  <c r="W117" i="1"/>
  <c r="Y117" i="1"/>
  <c r="Z117" i="1"/>
  <c r="AC308" i="1"/>
  <c r="AD308" i="1"/>
  <c r="AD117" i="1" s="1"/>
  <c r="AG308" i="1"/>
  <c r="AK117" i="1"/>
  <c r="AL117" i="1"/>
  <c r="AM117" i="1"/>
  <c r="AO117" i="1"/>
  <c r="AS308" i="1"/>
  <c r="AS117" i="1" s="1"/>
  <c r="AY117" i="1"/>
  <c r="BA117" i="1"/>
  <c r="BC117" i="1"/>
  <c r="BH308" i="1"/>
  <c r="BO117" i="1"/>
  <c r="BP117" i="1"/>
  <c r="BQ117" i="1"/>
  <c r="BX117" i="1"/>
  <c r="BY117" i="1"/>
  <c r="CA117" i="1"/>
  <c r="CI117" i="1"/>
  <c r="CJ117" i="1"/>
  <c r="CK117" i="1"/>
  <c r="CR117" i="1"/>
  <c r="CS117" i="1"/>
  <c r="CU117" i="1"/>
  <c r="A309" i="1"/>
  <c r="O309" i="1"/>
  <c r="R309" i="1"/>
  <c r="R118" i="1" s="1"/>
  <c r="A310" i="1"/>
  <c r="O310" i="1"/>
  <c r="R310" i="1"/>
  <c r="R119" i="1" s="1"/>
  <c r="AC310" i="1"/>
  <c r="AD310" i="1"/>
  <c r="AG310" i="1"/>
  <c r="AS310" i="1"/>
  <c r="BH310" i="1"/>
  <c r="A311" i="1"/>
  <c r="O311" i="1"/>
  <c r="R311" i="1"/>
  <c r="R120" i="1" s="1"/>
  <c r="A312" i="1"/>
  <c r="O312" i="1"/>
  <c r="R312" i="1"/>
  <c r="R121" i="1" s="1"/>
  <c r="V121" i="1"/>
  <c r="W121" i="1"/>
  <c r="Y121" i="1"/>
  <c r="Z121" i="1"/>
  <c r="AC312" i="1"/>
  <c r="AD312" i="1"/>
  <c r="AD121" i="1" s="1"/>
  <c r="AG312" i="1"/>
  <c r="AK121" i="1"/>
  <c r="AL121" i="1"/>
  <c r="AM121" i="1"/>
  <c r="AO121" i="1"/>
  <c r="AS312" i="1"/>
  <c r="AS121" i="1" s="1"/>
  <c r="AY121" i="1"/>
  <c r="BA121" i="1"/>
  <c r="BC121" i="1"/>
  <c r="BH312" i="1"/>
  <c r="BO121" i="1"/>
  <c r="BP121" i="1"/>
  <c r="BQ121" i="1"/>
  <c r="BX121" i="1"/>
  <c r="BY121" i="1"/>
  <c r="CA121" i="1"/>
  <c r="CI121" i="1"/>
  <c r="CJ121" i="1"/>
  <c r="CK121" i="1"/>
  <c r="CR121" i="1"/>
  <c r="CS121" i="1"/>
  <c r="CU121" i="1"/>
  <c r="A313" i="1"/>
  <c r="O313" i="1"/>
  <c r="O122" i="1" s="1"/>
  <c r="R313" i="1"/>
  <c r="R122" i="1" s="1"/>
  <c r="AJ122" i="1"/>
  <c r="AZ122" i="1"/>
  <c r="BQ122" i="1"/>
  <c r="BY122" i="1"/>
  <c r="BZ122" i="1"/>
  <c r="CH122" i="1"/>
  <c r="A314" i="1"/>
  <c r="K314" i="1"/>
  <c r="P314" i="1"/>
  <c r="A315" i="1"/>
  <c r="O315" i="1"/>
  <c r="Q315" i="1"/>
  <c r="AC315" i="1"/>
  <c r="AD315" i="1"/>
  <c r="AS315" i="1"/>
  <c r="BH315" i="1"/>
  <c r="A316" i="1"/>
  <c r="L316" i="1"/>
  <c r="L125" i="1" s="1"/>
  <c r="R316" i="1"/>
  <c r="A317" i="1"/>
  <c r="O317" i="1"/>
  <c r="R317" i="1"/>
  <c r="R126" i="1" s="1"/>
  <c r="AC317" i="1"/>
  <c r="AD317" i="1"/>
  <c r="AG317" i="1"/>
  <c r="AV317" i="1"/>
  <c r="AR317" i="1"/>
  <c r="AS317" i="1"/>
  <c r="A318" i="1"/>
  <c r="O318" i="1"/>
  <c r="O127" i="1" s="1"/>
  <c r="R318" i="1"/>
  <c r="R127" i="1" s="1"/>
  <c r="W127" i="1"/>
  <c r="X127" i="1"/>
  <c r="AF318" i="1"/>
  <c r="AF127" i="1" s="1"/>
  <c r="AJ127" i="1"/>
  <c r="AL127" i="1"/>
  <c r="AM127" i="1"/>
  <c r="AN127" i="1"/>
  <c r="AY127" i="1"/>
  <c r="AZ127" i="1"/>
  <c r="BC127" i="1"/>
  <c r="BN127" i="1"/>
  <c r="BP127" i="1"/>
  <c r="BQ127" i="1"/>
  <c r="BY127" i="1"/>
  <c r="BZ127" i="1"/>
  <c r="CH127" i="1"/>
  <c r="CJ127" i="1"/>
  <c r="CK127" i="1"/>
  <c r="CS127" i="1"/>
  <c r="CT127" i="1"/>
  <c r="A319" i="1"/>
  <c r="O319" i="1"/>
  <c r="R319" i="1"/>
  <c r="R128" i="1" s="1"/>
  <c r="V128" i="1"/>
  <c r="W128" i="1"/>
  <c r="X128" i="1"/>
  <c r="Y128" i="1"/>
  <c r="Z128" i="1"/>
  <c r="AC319" i="1"/>
  <c r="AC128" i="1" s="1"/>
  <c r="AD319" i="1"/>
  <c r="AD128" i="1" s="1"/>
  <c r="AK128" i="1"/>
  <c r="AL128" i="1"/>
  <c r="AM128" i="1"/>
  <c r="AN128" i="1"/>
  <c r="AO128" i="1"/>
  <c r="AR319" i="1"/>
  <c r="AR128" i="1" s="1"/>
  <c r="AS319" i="1"/>
  <c r="AS128" i="1" s="1"/>
  <c r="AY128" i="1"/>
  <c r="AZ128" i="1"/>
  <c r="BA128" i="1"/>
  <c r="BC128" i="1"/>
  <c r="BO128" i="1"/>
  <c r="BP128" i="1"/>
  <c r="BQ128" i="1"/>
  <c r="BX128" i="1"/>
  <c r="BY128" i="1"/>
  <c r="BZ128" i="1"/>
  <c r="CA128" i="1"/>
  <c r="CI128" i="1"/>
  <c r="CJ128" i="1"/>
  <c r="CK128" i="1"/>
  <c r="CR128" i="1"/>
  <c r="CS128" i="1"/>
  <c r="CT128" i="1"/>
  <c r="CU128" i="1"/>
  <c r="A320" i="1"/>
  <c r="L320" i="1"/>
  <c r="L129" i="1" s="1"/>
  <c r="N320" i="1"/>
  <c r="O320" i="1" s="1"/>
  <c r="R320" i="1"/>
  <c r="R129" i="1" s="1"/>
  <c r="T320" i="1"/>
  <c r="T129" i="1" s="1"/>
  <c r="AB320" i="1"/>
  <c r="V129" i="1"/>
  <c r="X129" i="1"/>
  <c r="Y129" i="1"/>
  <c r="Z129" i="1"/>
  <c r="AC320" i="1"/>
  <c r="AC129" i="1" s="1"/>
  <c r="AK129" i="1"/>
  <c r="AL129" i="1"/>
  <c r="AN129" i="1"/>
  <c r="AO129" i="1"/>
  <c r="AZ129" i="1"/>
  <c r="BA129" i="1"/>
  <c r="BC129" i="1"/>
  <c r="BO129" i="1"/>
  <c r="BP129" i="1"/>
  <c r="BX129" i="1"/>
  <c r="BZ129" i="1"/>
  <c r="CA129" i="1"/>
  <c r="CI129" i="1"/>
  <c r="CJ129" i="1"/>
  <c r="CR129" i="1"/>
  <c r="CT129" i="1"/>
  <c r="CU129" i="1"/>
  <c r="A321" i="1"/>
  <c r="O321" i="1"/>
  <c r="O130" i="1" s="1"/>
  <c r="R321" i="1"/>
  <c r="R130" i="1" s="1"/>
  <c r="X130" i="1"/>
  <c r="AN130" i="1"/>
  <c r="AY130" i="1"/>
  <c r="BQ130" i="1"/>
  <c r="A322" i="1"/>
  <c r="L322" i="1"/>
  <c r="M322" i="1"/>
  <c r="N322" i="1"/>
  <c r="N131" i="1" s="1"/>
  <c r="R322" i="1"/>
  <c r="R131" i="1" s="1"/>
  <c r="A323" i="1"/>
  <c r="K323" i="1"/>
  <c r="K245" i="1" s="1"/>
  <c r="L323" i="1"/>
  <c r="L245" i="1" s="1"/>
  <c r="M323" i="1"/>
  <c r="M245" i="1" s="1"/>
  <c r="N323" i="1"/>
  <c r="N245" i="1" s="1"/>
  <c r="P323" i="1"/>
  <c r="P245" i="1" s="1"/>
  <c r="Q323" i="1"/>
  <c r="Q245" i="1" s="1"/>
  <c r="R323" i="1"/>
  <c r="R245" i="1" s="1"/>
  <c r="BB323" i="1"/>
  <c r="BD323" i="1"/>
  <c r="CJ323" i="1"/>
  <c r="CJ245" i="1" s="1"/>
  <c r="A324" i="1"/>
  <c r="DD324" i="1"/>
  <c r="A325" i="1"/>
  <c r="O325" i="1"/>
  <c r="AC325" i="1"/>
  <c r="AC323" i="1" s="1"/>
  <c r="AC245" i="1" s="1"/>
  <c r="AD325" i="1"/>
  <c r="AL323" i="1"/>
  <c r="AL245" i="1" s="1"/>
  <c r="AM323" i="1"/>
  <c r="AM245" i="1" s="1"/>
  <c r="BC323" i="1"/>
  <c r="BC245" i="1" s="1"/>
  <c r="BP323" i="1"/>
  <c r="BP245" i="1" s="1"/>
  <c r="BY323" i="1"/>
  <c r="BY245" i="1" s="1"/>
  <c r="BZ323" i="1"/>
  <c r="BZ245" i="1" s="1"/>
  <c r="CK323" i="1"/>
  <c r="CK245" i="1" s="1"/>
  <c r="CT323" i="1"/>
  <c r="CT245" i="1" s="1"/>
  <c r="A326" i="1"/>
  <c r="K326" i="1"/>
  <c r="K246" i="1" s="1"/>
  <c r="K327" i="1"/>
  <c r="L327" i="1"/>
  <c r="L326" i="1" s="1"/>
  <c r="L246" i="1" s="1"/>
  <c r="M327" i="1"/>
  <c r="M326" i="1" s="1"/>
  <c r="M246" i="1" s="1"/>
  <c r="N327" i="1"/>
  <c r="N326" i="1" s="1"/>
  <c r="N246" i="1" s="1"/>
  <c r="P327" i="1"/>
  <c r="P326" i="1" s="1"/>
  <c r="P246" i="1" s="1"/>
  <c r="Q327" i="1"/>
  <c r="Q326" i="1" s="1"/>
  <c r="Q246" i="1" s="1"/>
  <c r="X327" i="1"/>
  <c r="X326" i="1" s="1"/>
  <c r="X246" i="1" s="1"/>
  <c r="AN327" i="1"/>
  <c r="AN326" i="1" s="1"/>
  <c r="AN246" i="1" s="1"/>
  <c r="A328" i="1"/>
  <c r="O328" i="1"/>
  <c r="R328" i="1"/>
  <c r="AF328" i="1"/>
  <c r="DE328" i="1"/>
  <c r="DB329" i="1"/>
  <c r="DD329" i="1"/>
  <c r="DB330" i="1"/>
  <c r="DD330" i="1"/>
  <c r="K331" i="1"/>
  <c r="L331" i="1"/>
  <c r="M331" i="1"/>
  <c r="N331" i="1"/>
  <c r="O331" i="1"/>
  <c r="P331" i="1"/>
  <c r="Q331" i="1"/>
  <c r="R331" i="1"/>
  <c r="DB331" i="1"/>
  <c r="DD331" i="1"/>
  <c r="DB332" i="1"/>
  <c r="DD332" i="1"/>
  <c r="A333" i="1"/>
  <c r="A334" i="1"/>
  <c r="K334" i="1"/>
  <c r="K333" i="1" s="1"/>
  <c r="L334" i="1"/>
  <c r="L333" i="1" s="1"/>
  <c r="P334" i="1"/>
  <c r="P333" i="1" s="1"/>
  <c r="Q334" i="1"/>
  <c r="Q333" i="1" s="1"/>
  <c r="A335" i="1"/>
  <c r="O335" i="1"/>
  <c r="O152" i="1" s="1"/>
  <c r="R335" i="1"/>
  <c r="AD335" i="1"/>
  <c r="A336" i="1"/>
  <c r="M336" i="1"/>
  <c r="M153" i="1" s="1"/>
  <c r="O336" i="1"/>
  <c r="O153" i="1" s="1"/>
  <c r="R336" i="1"/>
  <c r="R153" i="1" s="1"/>
  <c r="U153" i="1"/>
  <c r="V153" i="1"/>
  <c r="X153" i="1"/>
  <c r="Y153" i="1"/>
  <c r="Z153" i="1"/>
  <c r="AC336" i="1"/>
  <c r="AC153" i="1" s="1"/>
  <c r="AG336" i="1"/>
  <c r="AG153" i="1" s="1"/>
  <c r="AI336" i="1"/>
  <c r="AI153" i="1" s="1"/>
  <c r="AJ153" i="1"/>
  <c r="AK153" i="1"/>
  <c r="AL153" i="1"/>
  <c r="AM153" i="1"/>
  <c r="AN153" i="1"/>
  <c r="AO153" i="1"/>
  <c r="AR336" i="1"/>
  <c r="AV336" i="1"/>
  <c r="A337" i="1"/>
  <c r="M337" i="1"/>
  <c r="M154" i="1" s="1"/>
  <c r="N337" i="1"/>
  <c r="R337" i="1"/>
  <c r="R154" i="1" s="1"/>
  <c r="A338" i="1"/>
  <c r="K338" i="1"/>
  <c r="L338" i="1"/>
  <c r="M338" i="1"/>
  <c r="N338" i="1"/>
  <c r="P338" i="1"/>
  <c r="Q338" i="1"/>
  <c r="U338" i="1"/>
  <c r="AK338" i="1"/>
  <c r="BA338" i="1"/>
  <c r="CI338" i="1"/>
  <c r="A339" i="1"/>
  <c r="O339" i="1"/>
  <c r="O157" i="1" s="1"/>
  <c r="R339" i="1"/>
  <c r="W157" i="1"/>
  <c r="Y157" i="1"/>
  <c r="AC339" i="1"/>
  <c r="AG339" i="1"/>
  <c r="AK157" i="1"/>
  <c r="AM157" i="1"/>
  <c r="AO157" i="1"/>
  <c r="AY157" i="1"/>
  <c r="BA157" i="1"/>
  <c r="BO157" i="1"/>
  <c r="BQ157" i="1"/>
  <c r="BY157" i="1"/>
  <c r="CA157" i="1"/>
  <c r="CI157" i="1"/>
  <c r="CK157" i="1"/>
  <c r="CS157" i="1"/>
  <c r="CU157" i="1"/>
  <c r="A340" i="1"/>
  <c r="O340" i="1"/>
  <c r="R340" i="1"/>
  <c r="R158" i="1" s="1"/>
  <c r="T340" i="1"/>
  <c r="T158" i="1" s="1"/>
  <c r="AB340" i="1"/>
  <c r="X158" i="1"/>
  <c r="Y158" i="1"/>
  <c r="Z158" i="1"/>
  <c r="AK158" i="1"/>
  <c r="AN158" i="1"/>
  <c r="AO158" i="1"/>
  <c r="AZ158" i="1"/>
  <c r="BA158" i="1"/>
  <c r="BP158" i="1"/>
  <c r="BX158" i="1"/>
  <c r="CA158" i="1"/>
  <c r="CI158" i="1"/>
  <c r="CR158" i="1"/>
  <c r="CT158" i="1"/>
  <c r="A341" i="1"/>
  <c r="N341" i="1"/>
  <c r="N248" i="1" s="1"/>
  <c r="N52" i="1" s="1"/>
  <c r="P341" i="1"/>
  <c r="P248" i="1" s="1"/>
  <c r="P52" i="1" s="1"/>
  <c r="A342" i="1"/>
  <c r="J342" i="1"/>
  <c r="K342" i="1"/>
  <c r="L342" i="1"/>
  <c r="M342" i="1"/>
  <c r="N342" i="1"/>
  <c r="P342" i="1"/>
  <c r="Q342" i="1"/>
  <c r="R342" i="1"/>
  <c r="A343" i="1"/>
  <c r="O343" i="1"/>
  <c r="R343" i="1"/>
  <c r="R161" i="1" s="1"/>
  <c r="X161" i="1"/>
  <c r="Y161" i="1"/>
  <c r="AE343" i="1"/>
  <c r="AJ161" i="1"/>
  <c r="AN161" i="1"/>
  <c r="AO161" i="1"/>
  <c r="AZ161" i="1"/>
  <c r="BO161" i="1"/>
  <c r="BZ161" i="1"/>
  <c r="CA161" i="1"/>
  <c r="CH161" i="1"/>
  <c r="CU161" i="1"/>
  <c r="A344" i="1"/>
  <c r="O344" i="1"/>
  <c r="O162" i="1" s="1"/>
  <c r="R344" i="1"/>
  <c r="R162" i="1" s="1"/>
  <c r="W162" i="1"/>
  <c r="X162" i="1"/>
  <c r="AD344" i="1"/>
  <c r="AJ162" i="1"/>
  <c r="AM162" i="1"/>
  <c r="AN162" i="1"/>
  <c r="AY162" i="1"/>
  <c r="AZ162" i="1"/>
  <c r="BP162" i="1"/>
  <c r="BQ162" i="1"/>
  <c r="BZ162" i="1"/>
  <c r="CH162" i="1"/>
  <c r="CK162" i="1"/>
  <c r="CS162" i="1"/>
  <c r="A345" i="1"/>
  <c r="O345" i="1"/>
  <c r="O163" i="1" s="1"/>
  <c r="R345" i="1"/>
  <c r="R163" i="1" s="1"/>
  <c r="S345" i="1"/>
  <c r="S163" i="1" s="1"/>
  <c r="V163" i="1"/>
  <c r="W163" i="1"/>
  <c r="X163" i="1"/>
  <c r="Y163" i="1"/>
  <c r="Z163" i="1"/>
  <c r="AC345" i="1"/>
  <c r="AF345" i="1"/>
  <c r="AF163" i="1" s="1"/>
  <c r="AG345" i="1"/>
  <c r="AJ163" i="1"/>
  <c r="AK163" i="1"/>
  <c r="AL163" i="1"/>
  <c r="AM163" i="1"/>
  <c r="AN163" i="1"/>
  <c r="AO163" i="1"/>
  <c r="AU345" i="1"/>
  <c r="AY163" i="1"/>
  <c r="AZ163" i="1"/>
  <c r="BA163" i="1"/>
  <c r="BC163" i="1"/>
  <c r="BN163" i="1"/>
  <c r="BO163" i="1"/>
  <c r="BP163" i="1"/>
  <c r="BQ163" i="1"/>
  <c r="BX163" i="1"/>
  <c r="BY163" i="1"/>
  <c r="BZ163" i="1"/>
  <c r="CA163" i="1"/>
  <c r="CH163" i="1"/>
  <c r="CI163" i="1"/>
  <c r="CJ163" i="1"/>
  <c r="CK163" i="1"/>
  <c r="CR163" i="1"/>
  <c r="CS163" i="1"/>
  <c r="CT163" i="1"/>
  <c r="CU163" i="1"/>
  <c r="A346" i="1"/>
  <c r="J346" i="1"/>
  <c r="K346" i="1"/>
  <c r="L346" i="1"/>
  <c r="M346" i="1"/>
  <c r="N346" i="1"/>
  <c r="P346" i="1"/>
  <c r="Q346" i="1"/>
  <c r="A347" i="1"/>
  <c r="O347" i="1"/>
  <c r="R347" i="1"/>
  <c r="R165" i="1" s="1"/>
  <c r="V165" i="1"/>
  <c r="Z165" i="1"/>
  <c r="AB347" i="1"/>
  <c r="AG347" i="1"/>
  <c r="AG165" i="1" s="1"/>
  <c r="AK165" i="1"/>
  <c r="AL165" i="1"/>
  <c r="BA165" i="1"/>
  <c r="BC165" i="1"/>
  <c r="BO165" i="1"/>
  <c r="BX165" i="1"/>
  <c r="CI165" i="1"/>
  <c r="CJ165" i="1"/>
  <c r="CU165" i="1"/>
  <c r="A348" i="1"/>
  <c r="O348" i="1"/>
  <c r="O166" i="1" s="1"/>
  <c r="R348" i="1"/>
  <c r="R166" i="1" s="1"/>
  <c r="U166" i="1"/>
  <c r="X166" i="1"/>
  <c r="Y166" i="1"/>
  <c r="AB348" i="1"/>
  <c r="AB166" i="1" s="1"/>
  <c r="AF348" i="1"/>
  <c r="AJ166" i="1"/>
  <c r="AK166" i="1"/>
  <c r="AM166" i="1"/>
  <c r="AN166" i="1"/>
  <c r="AO166" i="1"/>
  <c r="AZ166" i="1"/>
  <c r="BA166" i="1"/>
  <c r="BN166" i="1"/>
  <c r="BO166" i="1"/>
  <c r="BQ166" i="1"/>
  <c r="BY166" i="1"/>
  <c r="BZ166" i="1"/>
  <c r="CA166" i="1"/>
  <c r="CH166" i="1"/>
  <c r="CI166" i="1"/>
  <c r="CK166" i="1"/>
  <c r="CS166" i="1"/>
  <c r="CT166" i="1"/>
  <c r="CU166" i="1"/>
  <c r="A349" i="1"/>
  <c r="O349" i="1"/>
  <c r="O167" i="1" s="1"/>
  <c r="R349" i="1"/>
  <c r="R167" i="1" s="1"/>
  <c r="X167" i="1"/>
  <c r="AF349" i="1"/>
  <c r="AF167" i="1" s="1"/>
  <c r="AJ167" i="1"/>
  <c r="AL167" i="1"/>
  <c r="AM167" i="1"/>
  <c r="AN167" i="1"/>
  <c r="AY167" i="1"/>
  <c r="AZ167" i="1"/>
  <c r="BC167" i="1"/>
  <c r="BN167" i="1"/>
  <c r="BP167" i="1"/>
  <c r="BQ167" i="1"/>
  <c r="BY167" i="1"/>
  <c r="BZ167" i="1"/>
  <c r="CH167" i="1"/>
  <c r="CJ167" i="1"/>
  <c r="CK167" i="1"/>
  <c r="CS167" i="1"/>
  <c r="CT167" i="1"/>
  <c r="A350" i="1"/>
  <c r="O350" i="1"/>
  <c r="R350" i="1"/>
  <c r="AB350" i="1"/>
  <c r="S350" i="1"/>
  <c r="AA350" i="1" s="1"/>
  <c r="AP350" i="1" s="1"/>
  <c r="AD350" i="1"/>
  <c r="AG350" i="1"/>
  <c r="AE350" i="1"/>
  <c r="AT350" i="1" s="1"/>
  <c r="AF350" i="1"/>
  <c r="AI350" i="1"/>
  <c r="AU350" i="1"/>
  <c r="AQ350" i="1"/>
  <c r="BF350" i="1" s="1"/>
  <c r="AS350" i="1"/>
  <c r="BH350" i="1" s="1"/>
  <c r="BU350" i="1" s="1"/>
  <c r="AX350" i="1"/>
  <c r="BS350" i="1"/>
  <c r="BW350" i="1"/>
  <c r="CG350" i="1"/>
  <c r="CQ350" i="1"/>
  <c r="A351" i="1"/>
  <c r="O351" i="1"/>
  <c r="AE351" i="1" s="1"/>
  <c r="AT351" i="1" s="1"/>
  <c r="BI351" i="1" s="1"/>
  <c r="R351" i="1"/>
  <c r="AB351" i="1"/>
  <c r="AQ351" i="1" s="1"/>
  <c r="AC351" i="1"/>
  <c r="AR351" i="1" s="1"/>
  <c r="BG351" i="1" s="1"/>
  <c r="AG351" i="1"/>
  <c r="AV351" i="1" s="1"/>
  <c r="BK351" i="1" s="1"/>
  <c r="A352" i="1"/>
  <c r="O352" i="1"/>
  <c r="R352" i="1"/>
  <c r="AE352" i="1"/>
  <c r="A353" i="1"/>
  <c r="R353" i="1"/>
  <c r="R181" i="1" s="1"/>
  <c r="U181" i="1"/>
  <c r="Y181" i="1"/>
  <c r="AE353" i="1"/>
  <c r="AJ181" i="1"/>
  <c r="AK181" i="1"/>
  <c r="AN181" i="1"/>
  <c r="AO181" i="1"/>
  <c r="AZ181" i="1"/>
  <c r="BA181" i="1"/>
  <c r="BN181" i="1"/>
  <c r="BQ181" i="1"/>
  <c r="BY181" i="1"/>
  <c r="CA181" i="1"/>
  <c r="CI181" i="1"/>
  <c r="CJ181" i="1"/>
  <c r="CK181" i="1"/>
  <c r="CR181" i="1"/>
  <c r="CS181" i="1"/>
  <c r="CU181" i="1"/>
  <c r="A354" i="1"/>
  <c r="R354" i="1"/>
  <c r="R182" i="1" s="1"/>
  <c r="AO182" i="1"/>
  <c r="BO182" i="1"/>
  <c r="CU182" i="1"/>
  <c r="A355" i="1"/>
  <c r="R355" i="1"/>
  <c r="R183" i="1" s="1"/>
  <c r="AO183" i="1"/>
  <c r="BO183" i="1"/>
  <c r="CU183" i="1"/>
  <c r="A356" i="1"/>
  <c r="R356" i="1"/>
  <c r="R184" i="1" s="1"/>
  <c r="AO184" i="1"/>
  <c r="BO184" i="1"/>
  <c r="CU184" i="1"/>
  <c r="A357" i="1"/>
  <c r="R357" i="1"/>
  <c r="R185" i="1" s="1"/>
  <c r="AO185" i="1"/>
  <c r="BO185" i="1"/>
  <c r="CU185" i="1"/>
  <c r="A358" i="1"/>
  <c r="R358" i="1"/>
  <c r="R186" i="1" s="1"/>
  <c r="AO186" i="1"/>
  <c r="BO186" i="1"/>
  <c r="CU186" i="1"/>
  <c r="A359" i="1"/>
  <c r="R359" i="1"/>
  <c r="R187" i="1" s="1"/>
  <c r="AO187" i="1"/>
  <c r="BO187" i="1"/>
  <c r="CU187" i="1"/>
  <c r="A360" i="1"/>
  <c r="R360" i="1"/>
  <c r="R188" i="1" s="1"/>
  <c r="AK360" i="1"/>
  <c r="AK188" i="1" s="1"/>
  <c r="BB360" i="1"/>
  <c r="BD360" i="1"/>
  <c r="A361" i="1"/>
  <c r="R361" i="1"/>
  <c r="R189" i="1" s="1"/>
  <c r="U189" i="1"/>
  <c r="S361" i="1"/>
  <c r="W189" i="1"/>
  <c r="X189" i="1"/>
  <c r="Y189" i="1"/>
  <c r="AB361" i="1"/>
  <c r="AB189" i="1" s="1"/>
  <c r="AE361" i="1"/>
  <c r="AF361" i="1"/>
  <c r="AF189" i="1" s="1"/>
  <c r="AI361" i="1"/>
  <c r="AJ189" i="1"/>
  <c r="AK189" i="1"/>
  <c r="AN189" i="1"/>
  <c r="AO189" i="1"/>
  <c r="AQ361" i="1"/>
  <c r="AT361" i="1"/>
  <c r="BI361" i="1" s="1"/>
  <c r="AU361" i="1"/>
  <c r="AX361" i="1"/>
  <c r="AZ189" i="1"/>
  <c r="BA189" i="1"/>
  <c r="BN189" i="1"/>
  <c r="BO189" i="1"/>
  <c r="BP189" i="1"/>
  <c r="BQ189" i="1"/>
  <c r="BY189" i="1"/>
  <c r="BZ189" i="1"/>
  <c r="CA189" i="1"/>
  <c r="CH189" i="1"/>
  <c r="CI189" i="1"/>
  <c r="CJ189" i="1"/>
  <c r="CK189" i="1"/>
  <c r="CR360" i="1"/>
  <c r="CR188" i="1" s="1"/>
  <c r="CS189" i="1"/>
  <c r="CT189" i="1"/>
  <c r="CU189" i="1"/>
  <c r="A362" i="1"/>
  <c r="R362" i="1"/>
  <c r="R190" i="1" s="1"/>
  <c r="U190" i="1"/>
  <c r="S362" i="1"/>
  <c r="W190" i="1"/>
  <c r="X190" i="1"/>
  <c r="Y190" i="1"/>
  <c r="AB362" i="1"/>
  <c r="AB190" i="1" s="1"/>
  <c r="AE362" i="1"/>
  <c r="AE190" i="1" s="1"/>
  <c r="AF362" i="1"/>
  <c r="AF190" i="1" s="1"/>
  <c r="AJ190" i="1"/>
  <c r="AK190" i="1"/>
  <c r="AL190" i="1"/>
  <c r="AM190" i="1"/>
  <c r="AN190" i="1"/>
  <c r="AO190" i="1"/>
  <c r="AY190" i="1"/>
  <c r="AZ190" i="1"/>
  <c r="BA190" i="1"/>
  <c r="BC190" i="1"/>
  <c r="BN190" i="1"/>
  <c r="BO190" i="1"/>
  <c r="BP190" i="1"/>
  <c r="BQ190" i="1"/>
  <c r="BY190" i="1"/>
  <c r="BZ190" i="1"/>
  <c r="CA190" i="1"/>
  <c r="CH190" i="1"/>
  <c r="CI190" i="1"/>
  <c r="CJ190" i="1"/>
  <c r="CK190" i="1"/>
  <c r="CS190" i="1"/>
  <c r="CT190" i="1"/>
  <c r="CU190" i="1"/>
  <c r="A363" i="1"/>
  <c r="R363" i="1"/>
  <c r="R191" i="1" s="1"/>
  <c r="V191" i="1"/>
  <c r="W191" i="1"/>
  <c r="X191" i="1"/>
  <c r="Y191" i="1"/>
  <c r="Z191" i="1"/>
  <c r="AE363" i="1"/>
  <c r="AE191" i="1" s="1"/>
  <c r="AF363" i="1"/>
  <c r="AF191" i="1" s="1"/>
  <c r="AI363" i="1"/>
  <c r="AI191" i="1" s="1"/>
  <c r="AJ191" i="1"/>
  <c r="AK191" i="1"/>
  <c r="AL191" i="1"/>
  <c r="AM191" i="1"/>
  <c r="AN191" i="1"/>
  <c r="AO191" i="1"/>
  <c r="AY191" i="1"/>
  <c r="AZ191" i="1"/>
  <c r="BA191" i="1"/>
  <c r="BC191" i="1"/>
  <c r="BN191" i="1"/>
  <c r="BO191" i="1"/>
  <c r="BP191" i="1"/>
  <c r="BQ191" i="1"/>
  <c r="BX191" i="1"/>
  <c r="BY191" i="1"/>
  <c r="BZ191" i="1"/>
  <c r="CA191" i="1"/>
  <c r="CH191" i="1"/>
  <c r="CI191" i="1"/>
  <c r="CJ191" i="1"/>
  <c r="CK191" i="1"/>
  <c r="CR191" i="1"/>
  <c r="CS191" i="1"/>
  <c r="CT191" i="1"/>
  <c r="CU191" i="1"/>
  <c r="A364" i="1"/>
  <c r="R364" i="1"/>
  <c r="R192" i="1" s="1"/>
  <c r="V192" i="1"/>
  <c r="W192" i="1"/>
  <c r="Y192" i="1"/>
  <c r="Z192" i="1"/>
  <c r="AC364" i="1"/>
  <c r="AK192" i="1"/>
  <c r="AL192" i="1"/>
  <c r="AM192" i="1"/>
  <c r="AO192" i="1"/>
  <c r="AY192" i="1"/>
  <c r="BA192" i="1"/>
  <c r="BC192" i="1"/>
  <c r="BO192" i="1"/>
  <c r="BP192" i="1"/>
  <c r="BQ192" i="1"/>
  <c r="BX192" i="1"/>
  <c r="BY192" i="1"/>
  <c r="CA192" i="1"/>
  <c r="CI192" i="1"/>
  <c r="CJ192" i="1"/>
  <c r="CK192" i="1"/>
  <c r="CR192" i="1"/>
  <c r="CS192" i="1"/>
  <c r="CU192" i="1"/>
  <c r="A365" i="1"/>
  <c r="R365" i="1"/>
  <c r="R193" i="1" s="1"/>
  <c r="V193" i="1"/>
  <c r="Z193" i="1"/>
  <c r="AK193" i="1"/>
  <c r="AL193" i="1"/>
  <c r="BA193" i="1"/>
  <c r="BC193" i="1"/>
  <c r="BO193" i="1"/>
  <c r="BX193" i="1"/>
  <c r="BY193" i="1"/>
  <c r="CI193" i="1"/>
  <c r="CJ193" i="1"/>
  <c r="CS193" i="1"/>
  <c r="CU193" i="1"/>
  <c r="A366" i="1"/>
  <c r="R366" i="1"/>
  <c r="R194" i="1" s="1"/>
  <c r="V194" i="1"/>
  <c r="W194" i="1"/>
  <c r="Y194" i="1"/>
  <c r="Z194" i="1"/>
  <c r="AC366" i="1"/>
  <c r="AK194" i="1"/>
  <c r="AL194" i="1"/>
  <c r="AM194" i="1"/>
  <c r="AO194" i="1"/>
  <c r="AY194" i="1"/>
  <c r="BA194" i="1"/>
  <c r="BC194" i="1"/>
  <c r="BO194" i="1"/>
  <c r="BP194" i="1"/>
  <c r="BQ194" i="1"/>
  <c r="BX194" i="1"/>
  <c r="BY194" i="1"/>
  <c r="CA194" i="1"/>
  <c r="CI194" i="1"/>
  <c r="CJ194" i="1"/>
  <c r="CK194" i="1"/>
  <c r="CR194" i="1"/>
  <c r="CS194" i="1"/>
  <c r="CU194" i="1"/>
  <c r="A367" i="1"/>
  <c r="R367" i="1"/>
  <c r="R195" i="1" s="1"/>
  <c r="V195" i="1"/>
  <c r="Z195" i="1"/>
  <c r="AK195" i="1"/>
  <c r="AL195" i="1"/>
  <c r="BA195" i="1"/>
  <c r="BC195" i="1"/>
  <c r="BO195" i="1"/>
  <c r="BX195" i="1"/>
  <c r="BY195" i="1"/>
  <c r="CI195" i="1"/>
  <c r="CJ195" i="1"/>
  <c r="CS195" i="1"/>
  <c r="CU195" i="1"/>
  <c r="A368" i="1"/>
  <c r="R368" i="1"/>
  <c r="R196" i="1" s="1"/>
  <c r="V196" i="1"/>
  <c r="W196" i="1"/>
  <c r="Y196" i="1"/>
  <c r="Z196" i="1"/>
  <c r="AC368" i="1"/>
  <c r="AK196" i="1"/>
  <c r="AL196" i="1"/>
  <c r="AM196" i="1"/>
  <c r="AO196" i="1"/>
  <c r="AY196" i="1"/>
  <c r="BA196" i="1"/>
  <c r="BC196" i="1"/>
  <c r="BO196" i="1"/>
  <c r="BP196" i="1"/>
  <c r="BQ196" i="1"/>
  <c r="BX196" i="1"/>
  <c r="BY196" i="1"/>
  <c r="CA196" i="1"/>
  <c r="CI196" i="1"/>
  <c r="CJ196" i="1"/>
  <c r="CK196" i="1"/>
  <c r="CR196" i="1"/>
  <c r="CS196" i="1"/>
  <c r="CU196" i="1"/>
  <c r="A369" i="1"/>
  <c r="R369" i="1"/>
  <c r="R197" i="1" s="1"/>
  <c r="V197" i="1"/>
  <c r="AK197" i="1"/>
  <c r="AL197" i="1"/>
  <c r="BA197" i="1"/>
  <c r="BC197" i="1"/>
  <c r="BO197" i="1"/>
  <c r="BY197" i="1"/>
  <c r="CI197" i="1"/>
  <c r="CJ197" i="1"/>
  <c r="CS197" i="1"/>
  <c r="CU197" i="1"/>
  <c r="A370" i="1"/>
  <c r="R370" i="1"/>
  <c r="R198" i="1" s="1"/>
  <c r="V198" i="1"/>
  <c r="Y198" i="1"/>
  <c r="Z198" i="1"/>
  <c r="AC370" i="1"/>
  <c r="AG370" i="1"/>
  <c r="AK198" i="1"/>
  <c r="AL198" i="1"/>
  <c r="AM198" i="1"/>
  <c r="AO198" i="1"/>
  <c r="AY198" i="1"/>
  <c r="BA198" i="1"/>
  <c r="BC198" i="1"/>
  <c r="BO198" i="1"/>
  <c r="BP198" i="1"/>
  <c r="BQ198" i="1"/>
  <c r="BX198" i="1"/>
  <c r="BY198" i="1"/>
  <c r="CA198" i="1"/>
  <c r="CI198" i="1"/>
  <c r="CJ198" i="1"/>
  <c r="CK198" i="1"/>
  <c r="CR198" i="1"/>
  <c r="CS198" i="1"/>
  <c r="CU198" i="1"/>
  <c r="A371" i="1"/>
  <c r="R371" i="1"/>
  <c r="R199" i="1" s="1"/>
  <c r="V199" i="1"/>
  <c r="AK199" i="1"/>
  <c r="AL199" i="1"/>
  <c r="BA199" i="1"/>
  <c r="BC199" i="1"/>
  <c r="BO199" i="1"/>
  <c r="BY199" i="1"/>
  <c r="CI199" i="1"/>
  <c r="CJ199" i="1"/>
  <c r="CS199" i="1"/>
  <c r="CU199" i="1"/>
  <c r="A372" i="1"/>
  <c r="N372" i="1"/>
  <c r="N249" i="1" s="1"/>
  <c r="Q372" i="1"/>
  <c r="Q249" i="1" s="1"/>
  <c r="BB372" i="1"/>
  <c r="BB249" i="1" s="1"/>
  <c r="A373" i="1"/>
  <c r="K373" i="1"/>
  <c r="L373" i="1"/>
  <c r="M373" i="1"/>
  <c r="M372" i="1" s="1"/>
  <c r="M249" i="1" s="1"/>
  <c r="N373" i="1"/>
  <c r="O373" i="1"/>
  <c r="P373" i="1"/>
  <c r="Q373" i="1"/>
  <c r="R373" i="1"/>
  <c r="BB373" i="1"/>
  <c r="BD373" i="1"/>
  <c r="A374" i="1"/>
  <c r="O374" i="1"/>
  <c r="AK202" i="1"/>
  <c r="BA202" i="1"/>
  <c r="A375" i="1"/>
  <c r="AK203" i="1" s="1"/>
  <c r="O375" i="1"/>
  <c r="O203" i="1" s="1"/>
  <c r="Y203" i="1"/>
  <c r="BA203" i="1"/>
  <c r="BN203" i="1"/>
  <c r="BY203" i="1"/>
  <c r="CI203" i="1"/>
  <c r="CT203" i="1"/>
  <c r="A376" i="1"/>
  <c r="K376" i="1"/>
  <c r="K372" i="1" s="1"/>
  <c r="L376" i="1"/>
  <c r="M376" i="1"/>
  <c r="N376" i="1"/>
  <c r="P376" i="1"/>
  <c r="Q376" i="1"/>
  <c r="BB376" i="1"/>
  <c r="BD376" i="1"/>
  <c r="A377" i="1"/>
  <c r="O377" i="1"/>
  <c r="O205" i="1" s="1"/>
  <c r="O204" i="1" s="1"/>
  <c r="R377" i="1"/>
  <c r="R205" i="1" s="1"/>
  <c r="X205" i="1"/>
  <c r="Y205" i="1"/>
  <c r="AE377" i="1"/>
  <c r="AF377" i="1"/>
  <c r="AM205" i="1"/>
  <c r="AN205" i="1"/>
  <c r="AO205" i="1"/>
  <c r="AU377" i="1"/>
  <c r="AZ205" i="1"/>
  <c r="BO205" i="1"/>
  <c r="BQ205" i="1"/>
  <c r="BY205" i="1"/>
  <c r="CA205" i="1"/>
  <c r="CI205" i="1"/>
  <c r="CK205" i="1"/>
  <c r="CS205" i="1"/>
  <c r="CU205" i="1"/>
  <c r="A378" i="1"/>
  <c r="O378" i="1"/>
  <c r="O206" i="1" s="1"/>
  <c r="R378" i="1"/>
  <c r="R206" i="1" s="1"/>
  <c r="BA206" i="1"/>
  <c r="BC206" i="1"/>
  <c r="BO206" i="1"/>
  <c r="BY206" i="1"/>
  <c r="CI206" i="1"/>
  <c r="CJ206" i="1"/>
  <c r="CS206" i="1"/>
  <c r="CU206" i="1"/>
  <c r="A379" i="1"/>
  <c r="K379" i="1"/>
  <c r="L379" i="1"/>
  <c r="M379" i="1"/>
  <c r="N379" i="1"/>
  <c r="P379" i="1"/>
  <c r="Q379" i="1"/>
  <c r="R379" i="1"/>
  <c r="BB379" i="1"/>
  <c r="BD379" i="1"/>
  <c r="A380" i="1"/>
  <c r="O380" i="1"/>
  <c r="R380" i="1"/>
  <c r="BO379" i="1"/>
  <c r="CU379" i="1"/>
  <c r="A381" i="1"/>
  <c r="O381" i="1"/>
  <c r="R381" i="1"/>
  <c r="AD381" i="1"/>
  <c r="AE381" i="1"/>
  <c r="AT381" i="1" s="1"/>
  <c r="AF381" i="1"/>
  <c r="AU381" i="1"/>
  <c r="O382" i="1"/>
  <c r="R382" i="1"/>
  <c r="AC382" i="1"/>
  <c r="AF382" i="1"/>
  <c r="AH382" i="1" s="1"/>
  <c r="AG382" i="1"/>
  <c r="AB382" i="1"/>
  <c r="AD382" i="1"/>
  <c r="AS382" i="1" s="1"/>
  <c r="AE382" i="1"/>
  <c r="AT382" i="1" s="1"/>
  <c r="BI382" i="1" s="1"/>
  <c r="AI382" i="1"/>
  <c r="AQ382" i="1"/>
  <c r="AR382" i="1"/>
  <c r="AV382" i="1"/>
  <c r="BK382" i="1" s="1"/>
  <c r="AX382" i="1"/>
  <c r="BF382" i="1"/>
  <c r="BS382" i="1" s="1"/>
  <c r="BH382" i="1"/>
  <c r="BU382" i="1"/>
  <c r="BV382" i="1"/>
  <c r="CG382" i="1"/>
  <c r="A383" i="1"/>
  <c r="K383" i="1"/>
  <c r="L383" i="1"/>
  <c r="L250" i="1" s="1"/>
  <c r="M383" i="1"/>
  <c r="M250" i="1" s="1"/>
  <c r="N383" i="1"/>
  <c r="N250" i="1" s="1"/>
  <c r="P383" i="1"/>
  <c r="P250" i="1" s="1"/>
  <c r="Q383" i="1"/>
  <c r="Q250" i="1" s="1"/>
  <c r="BB383" i="1"/>
  <c r="BD383" i="1"/>
  <c r="A384" i="1"/>
  <c r="O384" i="1"/>
  <c r="O212" i="1" s="1"/>
  <c r="R384" i="1"/>
  <c r="R212" i="1" s="1"/>
  <c r="X212" i="1"/>
  <c r="Y212" i="1"/>
  <c r="AE384" i="1"/>
  <c r="AF384" i="1"/>
  <c r="AM212" i="1"/>
  <c r="AN212" i="1"/>
  <c r="AO212" i="1"/>
  <c r="AU384" i="1"/>
  <c r="AZ212" i="1"/>
  <c r="BO212" i="1"/>
  <c r="BQ212" i="1"/>
  <c r="BY212" i="1"/>
  <c r="CA212" i="1"/>
  <c r="CI212" i="1"/>
  <c r="CK212" i="1"/>
  <c r="CS212" i="1"/>
  <c r="CU212" i="1"/>
  <c r="A385" i="1"/>
  <c r="O385" i="1"/>
  <c r="R385" i="1"/>
  <c r="AG385" i="1"/>
  <c r="A386" i="1"/>
  <c r="O386" i="1"/>
  <c r="R386" i="1"/>
  <c r="AC386" i="1"/>
  <c r="AB386" i="1"/>
  <c r="AG386" i="1"/>
  <c r="A387" i="1"/>
  <c r="O387" i="1"/>
  <c r="R387" i="1"/>
  <c r="R222" i="1" s="1"/>
  <c r="AF387" i="1"/>
  <c r="A388" i="1"/>
  <c r="O388" i="1"/>
  <c r="R388" i="1"/>
  <c r="AD388" i="1"/>
  <c r="AF388" i="1"/>
  <c r="AS388" i="1"/>
  <c r="A389" i="1"/>
  <c r="O389" i="1"/>
  <c r="O225" i="1" s="1"/>
  <c r="R389" i="1"/>
  <c r="R225" i="1" s="1"/>
  <c r="X225" i="1"/>
  <c r="AF389" i="1"/>
  <c r="AL225" i="1"/>
  <c r="AM225" i="1"/>
  <c r="AN225" i="1"/>
  <c r="AY225" i="1"/>
  <c r="BC225" i="1"/>
  <c r="BP225" i="1"/>
  <c r="BQ225" i="1"/>
  <c r="BY225" i="1"/>
  <c r="BZ225" i="1"/>
  <c r="CJ225" i="1"/>
  <c r="CK225" i="1"/>
  <c r="CT225" i="1"/>
  <c r="A390" i="1"/>
  <c r="DB390" i="1"/>
  <c r="DD390" i="1"/>
  <c r="A391" i="1"/>
  <c r="DB391" i="1"/>
  <c r="DD391" i="1"/>
  <c r="A392" i="1"/>
  <c r="N392" i="1"/>
  <c r="N253" i="1" s="1"/>
  <c r="N252" i="1" s="1"/>
  <c r="A393" i="1"/>
  <c r="L393" i="1"/>
  <c r="L392" i="1" s="1"/>
  <c r="L253" i="1" s="1"/>
  <c r="L252" i="1" s="1"/>
  <c r="P393" i="1"/>
  <c r="P392" i="1" s="1"/>
  <c r="P253" i="1" s="1"/>
  <c r="P252" i="1" s="1"/>
  <c r="A394" i="1"/>
  <c r="L394" i="1"/>
  <c r="M394" i="1"/>
  <c r="M393" i="1" s="1"/>
  <c r="M392" i="1" s="1"/>
  <c r="M253" i="1" s="1"/>
  <c r="M252" i="1" s="1"/>
  <c r="N394" i="1"/>
  <c r="N393" i="1" s="1"/>
  <c r="P394" i="1"/>
  <c r="Q394" i="1"/>
  <c r="Q393" i="1" s="1"/>
  <c r="Q392" i="1" s="1"/>
  <c r="Q253" i="1" s="1"/>
  <c r="Q252" i="1" s="1"/>
  <c r="R394" i="1"/>
  <c r="R393" i="1" s="1"/>
  <c r="R392" i="1" s="1"/>
  <c r="R253" i="1" s="1"/>
  <c r="R252" i="1" s="1"/>
  <c r="DC394" i="1"/>
  <c r="A395" i="1"/>
  <c r="O395" i="1"/>
  <c r="S395" i="1"/>
  <c r="AC395" i="1"/>
  <c r="AD395" i="1"/>
  <c r="CT394" i="1"/>
  <c r="CT393" i="1" s="1"/>
  <c r="CT392" i="1" s="1"/>
  <c r="CT253" i="1" s="1"/>
  <c r="CT252" i="1" s="1"/>
  <c r="A396" i="1"/>
  <c r="K396" i="1"/>
  <c r="M396" i="1"/>
  <c r="N396" i="1"/>
  <c r="N232" i="1" s="1"/>
  <c r="R396" i="1"/>
  <c r="R232" i="1" s="1"/>
  <c r="AD396" i="1"/>
  <c r="A397" i="1"/>
  <c r="M397" i="1"/>
  <c r="M233" i="1" s="1"/>
  <c r="O397" i="1"/>
  <c r="O233" i="1" s="1"/>
  <c r="R397" i="1"/>
  <c r="R233" i="1" s="1"/>
  <c r="W233" i="1"/>
  <c r="Z233" i="1"/>
  <c r="AG397" i="1"/>
  <c r="AK233" i="1"/>
  <c r="AL233" i="1"/>
  <c r="AM233" i="1"/>
  <c r="BA233" i="1"/>
  <c r="BC233" i="1"/>
  <c r="BN233" i="1"/>
  <c r="BQ233" i="1"/>
  <c r="BY233" i="1"/>
  <c r="CA233" i="1"/>
  <c r="CH233" i="1"/>
  <c r="CI233" i="1"/>
  <c r="CS233" i="1"/>
  <c r="CT233" i="1"/>
  <c r="A398" i="1"/>
  <c r="M398" i="1"/>
  <c r="R398" i="1"/>
  <c r="R234" i="1" s="1"/>
  <c r="A399" i="1"/>
  <c r="O399" i="1"/>
  <c r="R399" i="1"/>
  <c r="R235" i="1" s="1"/>
  <c r="W235" i="1"/>
  <c r="X235" i="1"/>
  <c r="Y235" i="1"/>
  <c r="Z235" i="1"/>
  <c r="AB399" i="1"/>
  <c r="AD399" i="1"/>
  <c r="AD235" i="1" s="1"/>
  <c r="AF399" i="1"/>
  <c r="AG399" i="1"/>
  <c r="AG235" i="1" s="1"/>
  <c r="AK235" i="1"/>
  <c r="AL235" i="1"/>
  <c r="AM235" i="1"/>
  <c r="AN235" i="1"/>
  <c r="AO235" i="1"/>
  <c r="AV399" i="1"/>
  <c r="AV235" i="1" s="1"/>
  <c r="AY235" i="1"/>
  <c r="AZ235" i="1"/>
  <c r="BA235" i="1"/>
  <c r="BC235" i="1"/>
  <c r="BO235" i="1"/>
  <c r="BP235" i="1"/>
  <c r="BQ235" i="1"/>
  <c r="BY235" i="1"/>
  <c r="BZ235" i="1"/>
  <c r="CA235" i="1"/>
  <c r="CI235" i="1"/>
  <c r="CJ235" i="1"/>
  <c r="CK235" i="1"/>
  <c r="CR235" i="1"/>
  <c r="CS235" i="1"/>
  <c r="CT235" i="1"/>
  <c r="CU235" i="1"/>
  <c r="DB402" i="1"/>
  <c r="DD402" i="1"/>
  <c r="A404" i="1"/>
  <c r="A405" i="1"/>
  <c r="K405" i="1"/>
  <c r="A406" i="1"/>
  <c r="J406" i="1"/>
  <c r="K406" i="1"/>
  <c r="L406" i="1"/>
  <c r="M406" i="1"/>
  <c r="M405" i="1" s="1"/>
  <c r="N406" i="1"/>
  <c r="P406" i="1"/>
  <c r="Q406" i="1"/>
  <c r="Q405" i="1" s="1"/>
  <c r="Q404" i="1" s="1"/>
  <c r="Q403" i="1" s="1"/>
  <c r="Q461" i="1" s="1"/>
  <c r="A407" i="1"/>
  <c r="O407" i="1"/>
  <c r="R407" i="1"/>
  <c r="AB407" i="1"/>
  <c r="AC407" i="1"/>
  <c r="AR407" i="1"/>
  <c r="A408" i="1"/>
  <c r="O408" i="1"/>
  <c r="AE408" i="1" s="1"/>
  <c r="AT408" i="1" s="1"/>
  <c r="BI408" i="1" s="1"/>
  <c r="T408" i="1"/>
  <c r="AG408" i="1"/>
  <c r="AC408" i="1"/>
  <c r="AR408" i="1" s="1"/>
  <c r="BG408" i="1" s="1"/>
  <c r="AI408" i="1"/>
  <c r="AV408" i="1"/>
  <c r="BK408" i="1"/>
  <c r="A409" i="1"/>
  <c r="AG409" i="1" s="1"/>
  <c r="O409" i="1"/>
  <c r="AC409" i="1"/>
  <c r="AF409" i="1"/>
  <c r="AR409" i="1"/>
  <c r="A410" i="1"/>
  <c r="O410" i="1"/>
  <c r="AE410" i="1" s="1"/>
  <c r="AT410" i="1" s="1"/>
  <c r="BI410" i="1" s="1"/>
  <c r="T410" i="1"/>
  <c r="AG410" i="1"/>
  <c r="AC410" i="1"/>
  <c r="AV410" i="1"/>
  <c r="BK410" i="1"/>
  <c r="A411" i="1"/>
  <c r="AG411" i="1" s="1"/>
  <c r="O411" i="1"/>
  <c r="AF411" i="1"/>
  <c r="AH411" i="1" s="1"/>
  <c r="A412" i="1"/>
  <c r="O412" i="1"/>
  <c r="T412" i="1"/>
  <c r="AG412" i="1"/>
  <c r="AV412" i="1" s="1"/>
  <c r="BK412" i="1" s="1"/>
  <c r="AC412" i="1"/>
  <c r="AF412" i="1"/>
  <c r="AH412" i="1" s="1"/>
  <c r="A413" i="1"/>
  <c r="AC413" i="1" s="1"/>
  <c r="O413" i="1"/>
  <c r="AB413" i="1"/>
  <c r="AF413" i="1"/>
  <c r="AG413" i="1"/>
  <c r="AH413" i="1" s="1"/>
  <c r="A414" i="1"/>
  <c r="O414" i="1"/>
  <c r="AG414" i="1"/>
  <c r="AV414" i="1" s="1"/>
  <c r="BK414" i="1" s="1"/>
  <c r="AC414" i="1"/>
  <c r="AR414" i="1" s="1"/>
  <c r="BG414" i="1" s="1"/>
  <c r="AF414" i="1"/>
  <c r="AH414" i="1"/>
  <c r="A415" i="1"/>
  <c r="O415" i="1"/>
  <c r="AB415" i="1"/>
  <c r="AC415" i="1"/>
  <c r="AF415" i="1"/>
  <c r="AG415" i="1"/>
  <c r="AH415" i="1"/>
  <c r="AR415" i="1"/>
  <c r="A416" i="1"/>
  <c r="O416" i="1"/>
  <c r="AE416" i="1" s="1"/>
  <c r="AT416" i="1" s="1"/>
  <c r="BI416" i="1" s="1"/>
  <c r="T416" i="1"/>
  <c r="AG416" i="1"/>
  <c r="AC416" i="1"/>
  <c r="AR416" i="1" s="1"/>
  <c r="BG416" i="1" s="1"/>
  <c r="AI416" i="1"/>
  <c r="AV416" i="1"/>
  <c r="BK416" i="1"/>
  <c r="A417" i="1"/>
  <c r="AG417" i="1" s="1"/>
  <c r="O417" i="1"/>
  <c r="AC417" i="1"/>
  <c r="AF417" i="1"/>
  <c r="AR417" i="1"/>
  <c r="A418" i="1"/>
  <c r="J418" i="1"/>
  <c r="K418" i="1"/>
  <c r="L418" i="1"/>
  <c r="M418" i="1"/>
  <c r="N418" i="1"/>
  <c r="N405" i="1" s="1"/>
  <c r="P418" i="1"/>
  <c r="Q418" i="1"/>
  <c r="R418" i="1"/>
  <c r="A419" i="1"/>
  <c r="O419" i="1"/>
  <c r="AL418" i="1"/>
  <c r="A420" i="1"/>
  <c r="O420" i="1"/>
  <c r="AC420" i="1"/>
  <c r="AG420" i="1"/>
  <c r="AV420" i="1" s="1"/>
  <c r="BK420" i="1" s="1"/>
  <c r="AB420" i="1"/>
  <c r="AR420" i="1"/>
  <c r="BG420" i="1"/>
  <c r="BT420" i="1"/>
  <c r="A421" i="1"/>
  <c r="O421" i="1"/>
  <c r="A422" i="1"/>
  <c r="O422" i="1"/>
  <c r="AC422" i="1"/>
  <c r="AB422" i="1"/>
  <c r="AG422" i="1"/>
  <c r="AV422" i="1" s="1"/>
  <c r="BK422" i="1" s="1"/>
  <c r="AR422" i="1"/>
  <c r="BG422" i="1"/>
  <c r="BT422" i="1"/>
  <c r="A423" i="1"/>
  <c r="O423" i="1"/>
  <c r="A424" i="1"/>
  <c r="O424" i="1"/>
  <c r="AC424" i="1"/>
  <c r="AB424" i="1"/>
  <c r="AG424" i="1"/>
  <c r="AV424" i="1" s="1"/>
  <c r="BK424" i="1" s="1"/>
  <c r="AR424" i="1"/>
  <c r="BG424" i="1"/>
  <c r="BT424" i="1"/>
  <c r="A425" i="1"/>
  <c r="Q425" i="1"/>
  <c r="A426" i="1"/>
  <c r="J426" i="1"/>
  <c r="K426" i="1"/>
  <c r="K425" i="1" s="1"/>
  <c r="L426" i="1"/>
  <c r="M426" i="1"/>
  <c r="N426" i="1"/>
  <c r="P426" i="1"/>
  <c r="P425" i="1" s="1"/>
  <c r="Q426" i="1"/>
  <c r="R426" i="1"/>
  <c r="A427" i="1"/>
  <c r="O427" i="1"/>
  <c r="AB427" i="1"/>
  <c r="AF427" i="1"/>
  <c r="AG427" i="1"/>
  <c r="A428" i="1"/>
  <c r="O428" i="1"/>
  <c r="AC428" i="1"/>
  <c r="AR428" i="1" s="1"/>
  <c r="BG428" i="1" s="1"/>
  <c r="AF428" i="1"/>
  <c r="A429" i="1"/>
  <c r="O429" i="1"/>
  <c r="AB429" i="1"/>
  <c r="AC429" i="1"/>
  <c r="AF429" i="1"/>
  <c r="AG429" i="1"/>
  <c r="AH429" i="1"/>
  <c r="AR429" i="1"/>
  <c r="A430" i="1"/>
  <c r="O430" i="1"/>
  <c r="AE430" i="1" s="1"/>
  <c r="AT430" i="1" s="1"/>
  <c r="BI430" i="1" s="1"/>
  <c r="AG430" i="1"/>
  <c r="AC430" i="1"/>
  <c r="AR430" i="1" s="1"/>
  <c r="BG430" i="1" s="1"/>
  <c r="AI430" i="1"/>
  <c r="AV430" i="1"/>
  <c r="BK430" i="1"/>
  <c r="A431" i="1"/>
  <c r="AG431" i="1" s="1"/>
  <c r="O431" i="1"/>
  <c r="AC431" i="1"/>
  <c r="AF431" i="1"/>
  <c r="AR431" i="1"/>
  <c r="A432" i="1"/>
  <c r="O432" i="1"/>
  <c r="AE432" i="1" s="1"/>
  <c r="AT432" i="1" s="1"/>
  <c r="BI432" i="1" s="1"/>
  <c r="AG432" i="1"/>
  <c r="AC432" i="1"/>
  <c r="AV432" i="1"/>
  <c r="BK432" i="1"/>
  <c r="A433" i="1"/>
  <c r="O433" i="1"/>
  <c r="A434" i="1"/>
  <c r="O434" i="1"/>
  <c r="T434" i="1"/>
  <c r="AG434" i="1"/>
  <c r="AV434" i="1" s="1"/>
  <c r="BK434" i="1" s="1"/>
  <c r="AC434" i="1"/>
  <c r="AF434" i="1"/>
  <c r="A435" i="1"/>
  <c r="AC435" i="1" s="1"/>
  <c r="O435" i="1"/>
  <c r="AB435" i="1"/>
  <c r="AF435" i="1"/>
  <c r="AG435" i="1"/>
  <c r="AH435" i="1" s="1"/>
  <c r="A436" i="1"/>
  <c r="J436" i="1"/>
  <c r="K436" i="1"/>
  <c r="L436" i="1"/>
  <c r="L425" i="1" s="1"/>
  <c r="M436" i="1"/>
  <c r="N436" i="1"/>
  <c r="O436" i="1"/>
  <c r="P436" i="1"/>
  <c r="Q436" i="1"/>
  <c r="R436" i="1"/>
  <c r="S436" i="1"/>
  <c r="T436" i="1"/>
  <c r="U436" i="1"/>
  <c r="V436" i="1"/>
  <c r="W436" i="1"/>
  <c r="X436" i="1"/>
  <c r="Y436" i="1"/>
  <c r="Z436" i="1"/>
  <c r="AA436" i="1"/>
  <c r="AB436" i="1"/>
  <c r="AC436" i="1"/>
  <c r="AD436" i="1"/>
  <c r="AE436" i="1"/>
  <c r="AF436" i="1"/>
  <c r="AG436" i="1"/>
  <c r="AH436" i="1"/>
  <c r="AI436" i="1"/>
  <c r="AJ436" i="1"/>
  <c r="AK436" i="1"/>
  <c r="AL436" i="1"/>
  <c r="AM436" i="1"/>
  <c r="AN436" i="1"/>
  <c r="AO436" i="1"/>
  <c r="AP436" i="1"/>
  <c r="AQ436" i="1"/>
  <c r="AR436" i="1"/>
  <c r="AS436" i="1"/>
  <c r="AT436" i="1"/>
  <c r="AU436" i="1"/>
  <c r="AV436" i="1"/>
  <c r="AW436" i="1"/>
  <c r="AX436" i="1"/>
  <c r="AY436" i="1"/>
  <c r="AZ436" i="1"/>
  <c r="BA436" i="1"/>
  <c r="BC436" i="1"/>
  <c r="BE436" i="1"/>
  <c r="BF436" i="1"/>
  <c r="BG436" i="1"/>
  <c r="BH436" i="1"/>
  <c r="BI436" i="1"/>
  <c r="BJ436" i="1"/>
  <c r="BK436" i="1"/>
  <c r="BL436" i="1"/>
  <c r="BM436" i="1"/>
  <c r="BN436" i="1"/>
  <c r="BO436" i="1"/>
  <c r="BP436" i="1"/>
  <c r="BQ436" i="1"/>
  <c r="BR436" i="1"/>
  <c r="BS436" i="1"/>
  <c r="BT436" i="1"/>
  <c r="BU436" i="1"/>
  <c r="BV436" i="1"/>
  <c r="BW436" i="1"/>
  <c r="BX436" i="1"/>
  <c r="BY436" i="1"/>
  <c r="BZ436" i="1"/>
  <c r="CA436" i="1"/>
  <c r="CB436" i="1"/>
  <c r="CC436" i="1"/>
  <c r="CD436" i="1"/>
  <c r="CE436" i="1"/>
  <c r="CF436" i="1"/>
  <c r="CG436" i="1"/>
  <c r="CH436" i="1"/>
  <c r="CI436" i="1"/>
  <c r="CJ436" i="1"/>
  <c r="CK436" i="1"/>
  <c r="CL436" i="1"/>
  <c r="CM436" i="1"/>
  <c r="CN436" i="1"/>
  <c r="CO436" i="1"/>
  <c r="CP436" i="1"/>
  <c r="CQ436" i="1"/>
  <c r="CR436" i="1"/>
  <c r="CS436" i="1"/>
  <c r="CT436" i="1"/>
  <c r="CU436" i="1"/>
  <c r="CV436" i="1"/>
  <c r="DB436" i="1" s="1"/>
  <c r="CW436" i="1"/>
  <c r="CX436" i="1"/>
  <c r="CY436" i="1"/>
  <c r="CZ436" i="1"/>
  <c r="DD436" i="1"/>
  <c r="A437" i="1"/>
  <c r="DB437" i="1"/>
  <c r="DD437" i="1"/>
  <c r="A438" i="1"/>
  <c r="J438" i="1"/>
  <c r="J425" i="1" s="1"/>
  <c r="K438" i="1"/>
  <c r="L438" i="1"/>
  <c r="M438" i="1"/>
  <c r="N438" i="1"/>
  <c r="P438" i="1"/>
  <c r="Q438" i="1"/>
  <c r="R438" i="1"/>
  <c r="A439" i="1"/>
  <c r="O439" i="1"/>
  <c r="O438" i="1" s="1"/>
  <c r="AB439" i="1"/>
  <c r="W438" i="1"/>
  <c r="AG439" i="1"/>
  <c r="AC439" i="1"/>
  <c r="AD439" i="1"/>
  <c r="AS439" i="1" s="1"/>
  <c r="BA438" i="1"/>
  <c r="BP438" i="1"/>
  <c r="BX438" i="1"/>
  <c r="CK438" i="1"/>
  <c r="CS438" i="1"/>
  <c r="A440" i="1"/>
  <c r="AG440" i="1" s="1"/>
  <c r="O440" i="1"/>
  <c r="V438" i="1"/>
  <c r="AD440" i="1"/>
  <c r="AL438" i="1"/>
  <c r="AS440" i="1"/>
  <c r="BH440" i="1"/>
  <c r="BO438" i="1"/>
  <c r="BU440" i="1"/>
  <c r="CJ438" i="1"/>
  <c r="A441" i="1"/>
  <c r="O441" i="1"/>
  <c r="AE441" i="1" s="1"/>
  <c r="AB441" i="1"/>
  <c r="S441" i="1"/>
  <c r="AA441" i="1" s="1"/>
  <c r="AG441" i="1"/>
  <c r="AC441" i="1"/>
  <c r="AD441" i="1"/>
  <c r="AS441" i="1" s="1"/>
  <c r="BH441" i="1" s="1"/>
  <c r="A442" i="1"/>
  <c r="O442" i="1"/>
  <c r="A443" i="1"/>
  <c r="O443" i="1"/>
  <c r="AB443" i="1"/>
  <c r="S443" i="1"/>
  <c r="AA443" i="1" s="1"/>
  <c r="AG443" i="1"/>
  <c r="AV443" i="1" s="1"/>
  <c r="BK443" i="1" s="1"/>
  <c r="AC443" i="1"/>
  <c r="AD443" i="1"/>
  <c r="AE443" i="1"/>
  <c r="AS443" i="1"/>
  <c r="BH443" i="1" s="1"/>
  <c r="A444" i="1"/>
  <c r="J444" i="1"/>
  <c r="K444" i="1"/>
  <c r="L444" i="1"/>
  <c r="M444" i="1"/>
  <c r="N444" i="1"/>
  <c r="P444" i="1"/>
  <c r="Q444" i="1"/>
  <c r="R444" i="1"/>
  <c r="A445" i="1"/>
  <c r="O445" i="1"/>
  <c r="AE445" i="1" s="1"/>
  <c r="AB445" i="1"/>
  <c r="AG445" i="1"/>
  <c r="AC445" i="1"/>
  <c r="AD445" i="1"/>
  <c r="AS445" i="1" s="1"/>
  <c r="CK444" i="1"/>
  <c r="A446" i="1"/>
  <c r="AG446" i="1" s="1"/>
  <c r="O446" i="1"/>
  <c r="AD446" i="1"/>
  <c r="AL444" i="1"/>
  <c r="AS446" i="1"/>
  <c r="BH446" i="1"/>
  <c r="BU446" i="1"/>
  <c r="A447" i="1"/>
  <c r="O447" i="1"/>
  <c r="AE447" i="1" s="1"/>
  <c r="AB447" i="1"/>
  <c r="S447" i="1"/>
  <c r="AA447" i="1" s="1"/>
  <c r="AG447" i="1"/>
  <c r="AC447" i="1"/>
  <c r="AD447" i="1"/>
  <c r="AS447" i="1" s="1"/>
  <c r="BH447" i="1" s="1"/>
  <c r="BU447" i="1" s="1"/>
  <c r="A448" i="1"/>
  <c r="O448" i="1"/>
  <c r="AD448" i="1"/>
  <c r="AS448" i="1"/>
  <c r="BH448" i="1" s="1"/>
  <c r="A449" i="1"/>
  <c r="J449" i="1"/>
  <c r="K449" i="1"/>
  <c r="M449" i="1"/>
  <c r="Q449" i="1"/>
  <c r="R449" i="1"/>
  <c r="A450" i="1"/>
  <c r="J450" i="1"/>
  <c r="K450" i="1"/>
  <c r="L450" i="1"/>
  <c r="L449" i="1" s="1"/>
  <c r="M450" i="1"/>
  <c r="N450" i="1"/>
  <c r="N449" i="1" s="1"/>
  <c r="P450" i="1"/>
  <c r="P449" i="1" s="1"/>
  <c r="Q450" i="1"/>
  <c r="R450" i="1"/>
  <c r="U450" i="1"/>
  <c r="U449" i="1" s="1"/>
  <c r="W450" i="1"/>
  <c r="W449" i="1" s="1"/>
  <c r="AD450" i="1"/>
  <c r="AD449" i="1" s="1"/>
  <c r="AS450" i="1"/>
  <c r="AS449" i="1" s="1"/>
  <c r="CI450" i="1"/>
  <c r="CI449" i="1" s="1"/>
  <c r="CK450" i="1"/>
  <c r="CK449" i="1" s="1"/>
  <c r="A451" i="1"/>
  <c r="O451" i="1"/>
  <c r="U460" i="1"/>
  <c r="AD451" i="1"/>
  <c r="AG451" i="1"/>
  <c r="AL450" i="1"/>
  <c r="AL449" i="1" s="1"/>
  <c r="AM450" i="1"/>
  <c r="AM449" i="1" s="1"/>
  <c r="AS451" i="1"/>
  <c r="BH451" i="1" s="1"/>
  <c r="BA450" i="1"/>
  <c r="BA449" i="1" s="1"/>
  <c r="BP450" i="1"/>
  <c r="BP449" i="1" s="1"/>
  <c r="BX450" i="1"/>
  <c r="BX449" i="1" s="1"/>
  <c r="BY450" i="1"/>
  <c r="BY449" i="1" s="1"/>
  <c r="CA450" i="1"/>
  <c r="CA449" i="1" s="1"/>
  <c r="CI460" i="1"/>
  <c r="CS450" i="1"/>
  <c r="CS449" i="1" s="1"/>
  <c r="A452" i="1"/>
  <c r="J452" i="1"/>
  <c r="K452" i="1"/>
  <c r="L452" i="1"/>
  <c r="M452" i="1"/>
  <c r="N452" i="1"/>
  <c r="A453" i="1"/>
  <c r="O453" i="1"/>
  <c r="U452" i="1"/>
  <c r="AG453" i="1"/>
  <c r="BA452" i="1"/>
  <c r="CT452" i="1"/>
  <c r="CU452" i="1"/>
  <c r="A454" i="1"/>
  <c r="O454" i="1"/>
  <c r="R454" i="1"/>
  <c r="AD454" i="1"/>
  <c r="AB454" i="1"/>
  <c r="AQ454" i="1" s="1"/>
  <c r="AF454" i="1"/>
  <c r="BZ452" i="1"/>
  <c r="A455" i="1"/>
  <c r="L455" i="1"/>
  <c r="A456" i="1"/>
  <c r="L456" i="1"/>
  <c r="N456" i="1"/>
  <c r="N455" i="1" s="1"/>
  <c r="A457" i="1"/>
  <c r="J457" i="1"/>
  <c r="J456" i="1" s="1"/>
  <c r="J455" i="1" s="1"/>
  <c r="K457" i="1"/>
  <c r="L457" i="1"/>
  <c r="M457" i="1"/>
  <c r="M456" i="1" s="1"/>
  <c r="M455" i="1" s="1"/>
  <c r="N457" i="1"/>
  <c r="O457" i="1"/>
  <c r="O456" i="1" s="1"/>
  <c r="O455" i="1" s="1"/>
  <c r="A458" i="1"/>
  <c r="O458" i="1"/>
  <c r="AE458" i="1" s="1"/>
  <c r="AT458" i="1" s="1"/>
  <c r="Q458" i="1"/>
  <c r="Q232" i="1" s="1"/>
  <c r="AD458" i="1"/>
  <c r="AB458" i="1"/>
  <c r="BZ457" i="1"/>
  <c r="BZ456" i="1" s="1"/>
  <c r="BZ455" i="1" s="1"/>
  <c r="A459" i="1"/>
  <c r="O459" i="1"/>
  <c r="Q459" i="1"/>
  <c r="Q234" i="1" s="1"/>
  <c r="AD459" i="1"/>
  <c r="A460" i="1"/>
  <c r="J460" i="1"/>
  <c r="K460" i="1"/>
  <c r="L460" i="1"/>
  <c r="M460" i="1"/>
  <c r="N460" i="1"/>
  <c r="O460" i="1"/>
  <c r="P460" i="1"/>
  <c r="Q460" i="1"/>
  <c r="R460" i="1"/>
  <c r="W460" i="1"/>
  <c r="AD460" i="1"/>
  <c r="AL460" i="1"/>
  <c r="AM460" i="1"/>
  <c r="BX460" i="1"/>
  <c r="CK460" i="1"/>
  <c r="CS460" i="1"/>
  <c r="A461" i="1"/>
  <c r="J468" i="1"/>
  <c r="L468" i="1"/>
  <c r="M468" i="1"/>
  <c r="N468" i="1"/>
  <c r="O468" i="1"/>
  <c r="P468" i="1"/>
  <c r="Q468" i="1"/>
  <c r="R468" i="1"/>
  <c r="S468" i="1"/>
  <c r="T468" i="1"/>
  <c r="U468" i="1"/>
  <c r="V468" i="1"/>
  <c r="W468" i="1"/>
  <c r="X468" i="1"/>
  <c r="Y468" i="1"/>
  <c r="Z468" i="1"/>
  <c r="AF468" i="1"/>
  <c r="AG468" i="1"/>
  <c r="AH468" i="1"/>
  <c r="AU468" i="1"/>
  <c r="AV468" i="1"/>
  <c r="AW468" i="1"/>
  <c r="AX468" i="1"/>
  <c r="AY468" i="1"/>
  <c r="AZ468" i="1"/>
  <c r="BA468" i="1"/>
  <c r="BC468" i="1"/>
  <c r="BJ468" i="1"/>
  <c r="BK468" i="1"/>
  <c r="BL468" i="1"/>
  <c r="BM468" i="1"/>
  <c r="BW468" i="1"/>
  <c r="BX468" i="1"/>
  <c r="BY468" i="1"/>
  <c r="BZ468" i="1"/>
  <c r="CA468" i="1"/>
  <c r="CG468" i="1"/>
  <c r="CH468" i="1"/>
  <c r="CI468" i="1"/>
  <c r="CJ468" i="1"/>
  <c r="CK468" i="1"/>
  <c r="CQ468" i="1"/>
  <c r="CR468" i="1"/>
  <c r="CS468" i="1"/>
  <c r="CT468" i="1"/>
  <c r="CU468" i="1"/>
  <c r="L470" i="1"/>
  <c r="O470" i="1"/>
  <c r="P470" i="1"/>
  <c r="T470" i="1"/>
  <c r="X470" i="1"/>
  <c r="AF470" i="1"/>
  <c r="AU470" i="1"/>
  <c r="AV470" i="1"/>
  <c r="BJ470" i="1"/>
  <c r="J471" i="1"/>
  <c r="J470" i="1" s="1"/>
  <c r="L471" i="1"/>
  <c r="M471" i="1"/>
  <c r="M470" i="1" s="1"/>
  <c r="N471" i="1"/>
  <c r="N470" i="1" s="1"/>
  <c r="O471" i="1"/>
  <c r="P471" i="1"/>
  <c r="Q471" i="1"/>
  <c r="Q470" i="1" s="1"/>
  <c r="R471" i="1"/>
  <c r="R470" i="1" s="1"/>
  <c r="T471" i="1"/>
  <c r="X471" i="1"/>
  <c r="Z471" i="1"/>
  <c r="Z470" i="1" s="1"/>
  <c r="AF471" i="1"/>
  <c r="AG471" i="1"/>
  <c r="AG470" i="1" s="1"/>
  <c r="AH471" i="1"/>
  <c r="AH470" i="1" s="1"/>
  <c r="AU471" i="1"/>
  <c r="AV471" i="1"/>
  <c r="AW471" i="1"/>
  <c r="AW470" i="1" s="1"/>
  <c r="BJ471" i="1"/>
  <c r="BK471" i="1"/>
  <c r="BK470" i="1" s="1"/>
  <c r="BL471" i="1"/>
  <c r="BL470" i="1" s="1"/>
  <c r="J472" i="1"/>
  <c r="J227" i="1" s="1"/>
  <c r="J226" i="1" s="1"/>
  <c r="J55" i="1" s="1"/>
  <c r="J40" i="1" s="1"/>
  <c r="N472" i="1"/>
  <c r="N227" i="1" s="1"/>
  <c r="N226" i="1" s="1"/>
  <c r="N55" i="1" s="1"/>
  <c r="N40" i="1" s="1"/>
  <c r="R472" i="1"/>
  <c r="R227" i="1" s="1"/>
  <c r="R226" i="1" s="1"/>
  <c r="R55" i="1" s="1"/>
  <c r="R40" i="1" s="1"/>
  <c r="S472" i="1"/>
  <c r="S227" i="1" s="1"/>
  <c r="S226" i="1" s="1"/>
  <c r="S55" i="1" s="1"/>
  <c r="S40" i="1" s="1"/>
  <c r="V472" i="1"/>
  <c r="V227" i="1" s="1"/>
  <c r="V226" i="1" s="1"/>
  <c r="V55" i="1" s="1"/>
  <c r="V40" i="1" s="1"/>
  <c r="Z472" i="1"/>
  <c r="Z227" i="1" s="1"/>
  <c r="Z226" i="1" s="1"/>
  <c r="Z55" i="1" s="1"/>
  <c r="Z40" i="1" s="1"/>
  <c r="AD472" i="1"/>
  <c r="AD227" i="1" s="1"/>
  <c r="AD226" i="1" s="1"/>
  <c r="AD55" i="1" s="1"/>
  <c r="AD40" i="1" s="1"/>
  <c r="AH472" i="1"/>
  <c r="AH227" i="1" s="1"/>
  <c r="AH226" i="1" s="1"/>
  <c r="AH55" i="1" s="1"/>
  <c r="AH40" i="1" s="1"/>
  <c r="AI472" i="1"/>
  <c r="AI227" i="1" s="1"/>
  <c r="AI226" i="1" s="1"/>
  <c r="AI55" i="1" s="1"/>
  <c r="AI40" i="1" s="1"/>
  <c r="AL472" i="1"/>
  <c r="AL227" i="1" s="1"/>
  <c r="AL226" i="1" s="1"/>
  <c r="AL55" i="1" s="1"/>
  <c r="AL40" i="1" s="1"/>
  <c r="AP472" i="1"/>
  <c r="AP227" i="1" s="1"/>
  <c r="AP226" i="1" s="1"/>
  <c r="AP55" i="1" s="1"/>
  <c r="AP40" i="1" s="1"/>
  <c r="AT472" i="1"/>
  <c r="AT227" i="1" s="1"/>
  <c r="AT226" i="1" s="1"/>
  <c r="AT55" i="1" s="1"/>
  <c r="AT40" i="1" s="1"/>
  <c r="AX472" i="1"/>
  <c r="AX227" i="1" s="1"/>
  <c r="AX226" i="1" s="1"/>
  <c r="AX55" i="1" s="1"/>
  <c r="AX40" i="1" s="1"/>
  <c r="AY472" i="1"/>
  <c r="AY227" i="1" s="1"/>
  <c r="AY226" i="1" s="1"/>
  <c r="AY55" i="1" s="1"/>
  <c r="AY40" i="1" s="1"/>
  <c r="BC472" i="1"/>
  <c r="BC227" i="1" s="1"/>
  <c r="BC226" i="1" s="1"/>
  <c r="BC55" i="1" s="1"/>
  <c r="BC40" i="1" s="1"/>
  <c r="BH472" i="1"/>
  <c r="BH227" i="1" s="1"/>
  <c r="BH226" i="1" s="1"/>
  <c r="BH55" i="1" s="1"/>
  <c r="BH40" i="1" s="1"/>
  <c r="BL472" i="1"/>
  <c r="BL227" i="1" s="1"/>
  <c r="BL226" i="1" s="1"/>
  <c r="BL55" i="1" s="1"/>
  <c r="BL40" i="1" s="1"/>
  <c r="BP472" i="1"/>
  <c r="BP227" i="1" s="1"/>
  <c r="BP226" i="1" s="1"/>
  <c r="BP55" i="1" s="1"/>
  <c r="BP40" i="1" s="1"/>
  <c r="BQ472" i="1"/>
  <c r="BQ227" i="1" s="1"/>
  <c r="BQ226" i="1" s="1"/>
  <c r="BQ55" i="1" s="1"/>
  <c r="BQ40" i="1" s="1"/>
  <c r="BT472" i="1"/>
  <c r="BT227" i="1" s="1"/>
  <c r="BT226" i="1" s="1"/>
  <c r="BT55" i="1" s="1"/>
  <c r="BT40" i="1" s="1"/>
  <c r="BX472" i="1"/>
  <c r="BX227" i="1" s="1"/>
  <c r="BX226" i="1" s="1"/>
  <c r="BX55" i="1" s="1"/>
  <c r="BX40" i="1" s="1"/>
  <c r="CB472" i="1"/>
  <c r="CB227" i="1" s="1"/>
  <c r="CB226" i="1" s="1"/>
  <c r="CB55" i="1" s="1"/>
  <c r="CB40" i="1" s="1"/>
  <c r="CF472" i="1"/>
  <c r="CF227" i="1" s="1"/>
  <c r="CF226" i="1" s="1"/>
  <c r="CF55" i="1" s="1"/>
  <c r="CF40" i="1" s="1"/>
  <c r="CG472" i="1"/>
  <c r="CG227" i="1" s="1"/>
  <c r="CG226" i="1" s="1"/>
  <c r="CG55" i="1" s="1"/>
  <c r="CG40" i="1" s="1"/>
  <c r="CJ472" i="1"/>
  <c r="CJ227" i="1" s="1"/>
  <c r="CJ226" i="1" s="1"/>
  <c r="CJ55" i="1" s="1"/>
  <c r="CJ40" i="1" s="1"/>
  <c r="CN472" i="1"/>
  <c r="CN227" i="1" s="1"/>
  <c r="CN226" i="1" s="1"/>
  <c r="CN55" i="1" s="1"/>
  <c r="CN40" i="1" s="1"/>
  <c r="CR472" i="1"/>
  <c r="CR227" i="1" s="1"/>
  <c r="CR226" i="1" s="1"/>
  <c r="CR55" i="1" s="1"/>
  <c r="CR40" i="1" s="1"/>
  <c r="CV472" i="1"/>
  <c r="CW472" i="1"/>
  <c r="CW227" i="1" s="1"/>
  <c r="CW226" i="1" s="1"/>
  <c r="CW55" i="1" s="1"/>
  <c r="CW40" i="1" s="1"/>
  <c r="CZ472" i="1"/>
  <c r="CZ227" i="1" s="1"/>
  <c r="CZ226" i="1" s="1"/>
  <c r="CZ55" i="1" s="1"/>
  <c r="CZ40" i="1" s="1"/>
  <c r="J473" i="1"/>
  <c r="K473" i="1"/>
  <c r="K472" i="1" s="1"/>
  <c r="N473" i="1"/>
  <c r="O473" i="1"/>
  <c r="O472" i="1" s="1"/>
  <c r="O227" i="1" s="1"/>
  <c r="O226" i="1" s="1"/>
  <c r="O55" i="1" s="1"/>
  <c r="O40" i="1" s="1"/>
  <c r="R473" i="1"/>
  <c r="S473" i="1"/>
  <c r="V473" i="1"/>
  <c r="W473" i="1"/>
  <c r="W472" i="1" s="1"/>
  <c r="W227" i="1" s="1"/>
  <c r="W226" i="1" s="1"/>
  <c r="W55" i="1" s="1"/>
  <c r="W40" i="1" s="1"/>
  <c r="Z473" i="1"/>
  <c r="AA473" i="1"/>
  <c r="AA472" i="1" s="1"/>
  <c r="AA227" i="1" s="1"/>
  <c r="AA226" i="1" s="1"/>
  <c r="AA55" i="1" s="1"/>
  <c r="AA40" i="1" s="1"/>
  <c r="AD473" i="1"/>
  <c r="AE473" i="1"/>
  <c r="AE472" i="1" s="1"/>
  <c r="AE227" i="1" s="1"/>
  <c r="AE226" i="1" s="1"/>
  <c r="AE55" i="1" s="1"/>
  <c r="AE40" i="1" s="1"/>
  <c r="AH473" i="1"/>
  <c r="AI473" i="1"/>
  <c r="AL473" i="1"/>
  <c r="AM473" i="1"/>
  <c r="AM472" i="1" s="1"/>
  <c r="AM227" i="1" s="1"/>
  <c r="AM226" i="1" s="1"/>
  <c r="AM55" i="1" s="1"/>
  <c r="AM40" i="1" s="1"/>
  <c r="AP473" i="1"/>
  <c r="AQ473" i="1"/>
  <c r="AQ472" i="1" s="1"/>
  <c r="AQ227" i="1" s="1"/>
  <c r="AQ226" i="1" s="1"/>
  <c r="AQ55" i="1" s="1"/>
  <c r="AQ40" i="1" s="1"/>
  <c r="AT473" i="1"/>
  <c r="AU473" i="1"/>
  <c r="AU472" i="1" s="1"/>
  <c r="AU227" i="1" s="1"/>
  <c r="AU226" i="1" s="1"/>
  <c r="AU55" i="1" s="1"/>
  <c r="AU40" i="1" s="1"/>
  <c r="AX473" i="1"/>
  <c r="AY473" i="1"/>
  <c r="BC473" i="1"/>
  <c r="BE473" i="1"/>
  <c r="BE472" i="1" s="1"/>
  <c r="BE227" i="1" s="1"/>
  <c r="BE226" i="1" s="1"/>
  <c r="BE55" i="1" s="1"/>
  <c r="BE40" i="1" s="1"/>
  <c r="BH473" i="1"/>
  <c r="BI473" i="1"/>
  <c r="BI472" i="1" s="1"/>
  <c r="BI227" i="1" s="1"/>
  <c r="BI226" i="1" s="1"/>
  <c r="BI55" i="1" s="1"/>
  <c r="BI40" i="1" s="1"/>
  <c r="BL473" i="1"/>
  <c r="BM473" i="1"/>
  <c r="BM472" i="1" s="1"/>
  <c r="BM227" i="1" s="1"/>
  <c r="BM226" i="1" s="1"/>
  <c r="BM55" i="1" s="1"/>
  <c r="BM40" i="1" s="1"/>
  <c r="BP473" i="1"/>
  <c r="BQ473" i="1"/>
  <c r="BT473" i="1"/>
  <c r="BU473" i="1"/>
  <c r="BU472" i="1" s="1"/>
  <c r="BU227" i="1" s="1"/>
  <c r="BU226" i="1" s="1"/>
  <c r="BU55" i="1" s="1"/>
  <c r="BU40" i="1" s="1"/>
  <c r="BX473" i="1"/>
  <c r="BY473" i="1"/>
  <c r="BY472" i="1" s="1"/>
  <c r="BY227" i="1" s="1"/>
  <c r="BY226" i="1" s="1"/>
  <c r="BY55" i="1" s="1"/>
  <c r="BY40" i="1" s="1"/>
  <c r="CB473" i="1"/>
  <c r="CC473" i="1"/>
  <c r="CC472" i="1" s="1"/>
  <c r="CC227" i="1" s="1"/>
  <c r="CC226" i="1" s="1"/>
  <c r="CC55" i="1" s="1"/>
  <c r="CC40" i="1" s="1"/>
  <c r="CF473" i="1"/>
  <c r="CG473" i="1"/>
  <c r="CJ473" i="1"/>
  <c r="CK473" i="1"/>
  <c r="CK472" i="1" s="1"/>
  <c r="CK227" i="1" s="1"/>
  <c r="CK226" i="1" s="1"/>
  <c r="CK55" i="1" s="1"/>
  <c r="CK40" i="1" s="1"/>
  <c r="CN473" i="1"/>
  <c r="CO473" i="1"/>
  <c r="CO472" i="1" s="1"/>
  <c r="CO227" i="1" s="1"/>
  <c r="CO226" i="1" s="1"/>
  <c r="CO55" i="1" s="1"/>
  <c r="CO40" i="1" s="1"/>
  <c r="CR473" i="1"/>
  <c r="CS473" i="1"/>
  <c r="CS472" i="1" s="1"/>
  <c r="CS227" i="1" s="1"/>
  <c r="CS226" i="1" s="1"/>
  <c r="CS55" i="1" s="1"/>
  <c r="CS40" i="1" s="1"/>
  <c r="CV473" i="1"/>
  <c r="CW473" i="1"/>
  <c r="CZ473" i="1"/>
  <c r="DB473" i="1"/>
  <c r="DD473" i="1"/>
  <c r="J474" i="1"/>
  <c r="K474" i="1"/>
  <c r="L474" i="1"/>
  <c r="L473" i="1" s="1"/>
  <c r="L472" i="1" s="1"/>
  <c r="L227" i="1" s="1"/>
  <c r="L226" i="1" s="1"/>
  <c r="L55" i="1" s="1"/>
  <c r="L40" i="1" s="1"/>
  <c r="M474" i="1"/>
  <c r="N474" i="1"/>
  <c r="O474" i="1"/>
  <c r="P474" i="1"/>
  <c r="P469" i="1" s="1"/>
  <c r="Q474" i="1"/>
  <c r="R474" i="1"/>
  <c r="S474" i="1"/>
  <c r="T474" i="1"/>
  <c r="U474" i="1"/>
  <c r="V474" i="1"/>
  <c r="W474" i="1"/>
  <c r="X474" i="1"/>
  <c r="Y474" i="1"/>
  <c r="Z474" i="1"/>
  <c r="AA474" i="1"/>
  <c r="AB474" i="1"/>
  <c r="AB473" i="1" s="1"/>
  <c r="AB472" i="1" s="1"/>
  <c r="AB227" i="1" s="1"/>
  <c r="AB226" i="1" s="1"/>
  <c r="AB55" i="1" s="1"/>
  <c r="AB40" i="1" s="1"/>
  <c r="AC474" i="1"/>
  <c r="AD474" i="1"/>
  <c r="AE474" i="1"/>
  <c r="AF474" i="1"/>
  <c r="AG474" i="1"/>
  <c r="AH474" i="1"/>
  <c r="AI474" i="1"/>
  <c r="AJ474" i="1"/>
  <c r="AK474" i="1"/>
  <c r="AL474" i="1"/>
  <c r="AM474" i="1"/>
  <c r="AN474" i="1"/>
  <c r="AO474" i="1"/>
  <c r="AP474" i="1"/>
  <c r="AQ474" i="1"/>
  <c r="AR474" i="1"/>
  <c r="AR473" i="1" s="1"/>
  <c r="AR472" i="1" s="1"/>
  <c r="AR227" i="1" s="1"/>
  <c r="AR226" i="1" s="1"/>
  <c r="AR55" i="1" s="1"/>
  <c r="AR40" i="1" s="1"/>
  <c r="AS474" i="1"/>
  <c r="AT474" i="1"/>
  <c r="AU474" i="1"/>
  <c r="AV474" i="1"/>
  <c r="AW474" i="1"/>
  <c r="AX474" i="1"/>
  <c r="AY474" i="1"/>
  <c r="AZ474" i="1"/>
  <c r="BA474" i="1"/>
  <c r="BC474" i="1"/>
  <c r="BE474" i="1"/>
  <c r="BF474" i="1"/>
  <c r="BG474" i="1"/>
  <c r="BH474" i="1"/>
  <c r="BI474" i="1"/>
  <c r="BJ474" i="1"/>
  <c r="BJ473" i="1" s="1"/>
  <c r="BJ472" i="1" s="1"/>
  <c r="BJ227" i="1" s="1"/>
  <c r="BJ226" i="1" s="1"/>
  <c r="BJ55" i="1" s="1"/>
  <c r="BJ40" i="1" s="1"/>
  <c r="BK474" i="1"/>
  <c r="BL474" i="1"/>
  <c r="BM474" i="1"/>
  <c r="BN474" i="1"/>
  <c r="BO474" i="1"/>
  <c r="BP474" i="1"/>
  <c r="BQ474" i="1"/>
  <c r="BR474" i="1"/>
  <c r="BS474" i="1"/>
  <c r="BT474" i="1"/>
  <c r="BU474" i="1"/>
  <c r="BV474" i="1"/>
  <c r="BW474" i="1"/>
  <c r="BX474" i="1"/>
  <c r="BY474" i="1"/>
  <c r="BZ474" i="1"/>
  <c r="BZ473" i="1" s="1"/>
  <c r="BZ472" i="1" s="1"/>
  <c r="BZ227" i="1" s="1"/>
  <c r="BZ226" i="1" s="1"/>
  <c r="BZ55" i="1" s="1"/>
  <c r="BZ40" i="1" s="1"/>
  <c r="CA474" i="1"/>
  <c r="CB474" i="1"/>
  <c r="CC474" i="1"/>
  <c r="CD474" i="1"/>
  <c r="CE474" i="1"/>
  <c r="CF474" i="1"/>
  <c r="CG474" i="1"/>
  <c r="CH474" i="1"/>
  <c r="CI474" i="1"/>
  <c r="CJ474" i="1"/>
  <c r="CK474" i="1"/>
  <c r="CL474" i="1"/>
  <c r="CM474" i="1"/>
  <c r="CN474" i="1"/>
  <c r="CO474" i="1"/>
  <c r="CP474" i="1"/>
  <c r="CP473" i="1" s="1"/>
  <c r="CP472" i="1" s="1"/>
  <c r="CP227" i="1" s="1"/>
  <c r="CP226" i="1" s="1"/>
  <c r="CP55" i="1" s="1"/>
  <c r="CP40" i="1" s="1"/>
  <c r="CQ474" i="1"/>
  <c r="CR474" i="1"/>
  <c r="CS474" i="1"/>
  <c r="CT474" i="1"/>
  <c r="CU474" i="1"/>
  <c r="CV474" i="1"/>
  <c r="CW474" i="1"/>
  <c r="CX474" i="1"/>
  <c r="CY474" i="1"/>
  <c r="CZ474" i="1"/>
  <c r="DB474" i="1"/>
  <c r="DD474" i="1"/>
  <c r="DB475" i="1"/>
  <c r="DD475" i="1"/>
  <c r="DB476" i="1"/>
  <c r="DD476" i="1"/>
  <c r="DB477" i="1"/>
  <c r="DD477" i="1"/>
  <c r="A478" i="1"/>
  <c r="A479" i="1"/>
  <c r="A480" i="1"/>
  <c r="M480" i="1"/>
  <c r="A481" i="1"/>
  <c r="J481" i="1"/>
  <c r="J480" i="1" s="1"/>
  <c r="K481" i="1"/>
  <c r="L481" i="1"/>
  <c r="M481" i="1"/>
  <c r="N481" i="1"/>
  <c r="N480" i="1" s="1"/>
  <c r="N464" i="1" s="1"/>
  <c r="P481" i="1"/>
  <c r="R481" i="1"/>
  <c r="A482" i="1"/>
  <c r="O482" i="1"/>
  <c r="AE482" i="1" s="1"/>
  <c r="Q482" i="1"/>
  <c r="T482" i="1"/>
  <c r="AC482" i="1"/>
  <c r="AD482" i="1"/>
  <c r="AF482" i="1"/>
  <c r="AG482" i="1"/>
  <c r="AH482" i="1" s="1"/>
  <c r="A483" i="1"/>
  <c r="O483" i="1"/>
  <c r="AE483" i="1" s="1"/>
  <c r="Q483" i="1"/>
  <c r="Q65" i="1" s="1"/>
  <c r="AB483" i="1"/>
  <c r="AF483" i="1"/>
  <c r="A484" i="1"/>
  <c r="O484" i="1"/>
  <c r="Q484" i="1"/>
  <c r="Q66" i="1" s="1"/>
  <c r="AD484" i="1"/>
  <c r="A485" i="1"/>
  <c r="O485" i="1"/>
  <c r="Q485" i="1"/>
  <c r="AB485" i="1"/>
  <c r="AQ485" i="1" s="1"/>
  <c r="BF485" i="1" s="1"/>
  <c r="AC485" i="1"/>
  <c r="AR485" i="1" s="1"/>
  <c r="BG485" i="1" s="1"/>
  <c r="AD485" i="1"/>
  <c r="AS485" i="1" s="1"/>
  <c r="BH485" i="1" s="1"/>
  <c r="AE485" i="1"/>
  <c r="AF485" i="1"/>
  <c r="AI485" i="1"/>
  <c r="AT485" i="1"/>
  <c r="BI485" i="1" s="1"/>
  <c r="AU485" i="1"/>
  <c r="AX485" i="1"/>
  <c r="BT485" i="1"/>
  <c r="CD485" i="1" s="1"/>
  <c r="CN485" i="1" s="1"/>
  <c r="CX485" i="1" s="1"/>
  <c r="BW485" i="1"/>
  <c r="CG485" i="1"/>
  <c r="CQ485" i="1"/>
  <c r="A486" i="1"/>
  <c r="AD486" i="1" s="1"/>
  <c r="AS486" i="1" s="1"/>
  <c r="BH486" i="1" s="1"/>
  <c r="O486" i="1"/>
  <c r="Q486" i="1"/>
  <c r="Q68" i="1" s="1"/>
  <c r="T486" i="1"/>
  <c r="AC486" i="1"/>
  <c r="AF486" i="1"/>
  <c r="A487" i="1"/>
  <c r="O487" i="1"/>
  <c r="Q487" i="1"/>
  <c r="Q69" i="1" s="1"/>
  <c r="AB487" i="1"/>
  <c r="A488" i="1"/>
  <c r="AD488" i="1" s="1"/>
  <c r="O488" i="1"/>
  <c r="Q488" i="1"/>
  <c r="Q70" i="1" s="1"/>
  <c r="AF488" i="1"/>
  <c r="A489" i="1"/>
  <c r="O489" i="1"/>
  <c r="Q489" i="1"/>
  <c r="S489" i="1"/>
  <c r="AA489" i="1" s="1"/>
  <c r="AP489" i="1" s="1"/>
  <c r="AB489" i="1"/>
  <c r="AC489" i="1"/>
  <c r="AR489" i="1" s="1"/>
  <c r="BG489" i="1" s="1"/>
  <c r="BT489" i="1" s="1"/>
  <c r="CD489" i="1" s="1"/>
  <c r="CN489" i="1" s="1"/>
  <c r="CX489" i="1" s="1"/>
  <c r="T489" i="1"/>
  <c r="AD489" i="1"/>
  <c r="AS489" i="1" s="1"/>
  <c r="BH489" i="1" s="1"/>
  <c r="AE489" i="1"/>
  <c r="AF489" i="1"/>
  <c r="AI489" i="1"/>
  <c r="AU489" i="1"/>
  <c r="AQ489" i="1"/>
  <c r="AT489" i="1"/>
  <c r="AX489" i="1"/>
  <c r="BI489" i="1"/>
  <c r="CG489" i="1"/>
  <c r="A490" i="1"/>
  <c r="O490" i="1"/>
  <c r="AE490" i="1" s="1"/>
  <c r="AT490" i="1" s="1"/>
  <c r="BI490" i="1" s="1"/>
  <c r="Q490" i="1"/>
  <c r="Q72" i="1" s="1"/>
  <c r="AC490" i="1"/>
  <c r="AD490" i="1"/>
  <c r="AF490" i="1"/>
  <c r="AG490" i="1"/>
  <c r="AV490" i="1" s="1"/>
  <c r="BK490" i="1" s="1"/>
  <c r="AS490" i="1"/>
  <c r="BH490" i="1"/>
  <c r="A491" i="1"/>
  <c r="O491" i="1"/>
  <c r="Q491" i="1"/>
  <c r="Q75" i="1" s="1"/>
  <c r="AB491" i="1"/>
  <c r="AF491" i="1"/>
  <c r="A492" i="1"/>
  <c r="O492" i="1"/>
  <c r="Q492" i="1"/>
  <c r="Q76" i="1" s="1"/>
  <c r="AC492" i="1"/>
  <c r="T492" i="1"/>
  <c r="AD492" i="1"/>
  <c r="AS492" i="1" s="1"/>
  <c r="A493" i="1"/>
  <c r="J493" i="1"/>
  <c r="K493" i="1"/>
  <c r="L493" i="1"/>
  <c r="L480" i="1" s="1"/>
  <c r="M493" i="1"/>
  <c r="N493" i="1"/>
  <c r="P493" i="1"/>
  <c r="P480" i="1" s="1"/>
  <c r="R493" i="1"/>
  <c r="BB493" i="1"/>
  <c r="BB480" i="1" s="1"/>
  <c r="BB479" i="1" s="1"/>
  <c r="BD493" i="1"/>
  <c r="BD480" i="1" s="1"/>
  <c r="BD479" i="1" s="1"/>
  <c r="CH493" i="1"/>
  <c r="CR493" i="1"/>
  <c r="A494" i="1"/>
  <c r="O494" i="1"/>
  <c r="AE494" i="1" s="1"/>
  <c r="Q494" i="1"/>
  <c r="V493" i="1"/>
  <c r="Y493" i="1"/>
  <c r="Z81" i="1"/>
  <c r="AB494" i="1"/>
  <c r="AQ494" i="1" s="1"/>
  <c r="AQ493" i="1" s="1"/>
  <c r="AG494" i="1"/>
  <c r="AV494" i="1" s="1"/>
  <c r="AJ493" i="1"/>
  <c r="AK493" i="1"/>
  <c r="AL493" i="1"/>
  <c r="AO493" i="1"/>
  <c r="AZ493" i="1"/>
  <c r="BA493" i="1"/>
  <c r="BC493" i="1"/>
  <c r="BO493" i="1"/>
  <c r="BX493" i="1"/>
  <c r="BZ493" i="1"/>
  <c r="CI493" i="1"/>
  <c r="CJ493" i="1"/>
  <c r="CT493" i="1"/>
  <c r="CU493" i="1"/>
  <c r="A495" i="1"/>
  <c r="J495" i="1"/>
  <c r="K495" i="1"/>
  <c r="L495" i="1"/>
  <c r="M495" i="1"/>
  <c r="N495" i="1"/>
  <c r="P495" i="1"/>
  <c r="R495" i="1"/>
  <c r="BB495" i="1"/>
  <c r="BD495" i="1"/>
  <c r="A496" i="1"/>
  <c r="O496" i="1"/>
  <c r="Q496" i="1"/>
  <c r="Q495" i="1" s="1"/>
  <c r="AD496" i="1"/>
  <c r="A497" i="1"/>
  <c r="O497" i="1"/>
  <c r="O495" i="1" s="1"/>
  <c r="Q497" i="1"/>
  <c r="Q85" i="1" s="1"/>
  <c r="AB497" i="1"/>
  <c r="AQ497" i="1" s="1"/>
  <c r="BF497" i="1" s="1"/>
  <c r="AC497" i="1"/>
  <c r="AR497" i="1" s="1"/>
  <c r="BG497" i="1" s="1"/>
  <c r="AD497" i="1"/>
  <c r="AS497" i="1" s="1"/>
  <c r="BH497" i="1" s="1"/>
  <c r="BU497" i="1" s="1"/>
  <c r="CE497" i="1" s="1"/>
  <c r="CO497" i="1" s="1"/>
  <c r="CY497" i="1" s="1"/>
  <c r="AE497" i="1"/>
  <c r="AT497" i="1" s="1"/>
  <c r="BI497" i="1" s="1"/>
  <c r="BV497" i="1" s="1"/>
  <c r="CF497" i="1" s="1"/>
  <c r="CP497" i="1" s="1"/>
  <c r="CZ497" i="1" s="1"/>
  <c r="AF497" i="1"/>
  <c r="AI497" i="1"/>
  <c r="AU497" i="1"/>
  <c r="BJ497" i="1" s="1"/>
  <c r="AX497" i="1"/>
  <c r="BW497" i="1"/>
  <c r="CG497" i="1"/>
  <c r="CQ497" i="1"/>
  <c r="A498" i="1"/>
  <c r="AC498" i="1" s="1"/>
  <c r="AR498" i="1" s="1"/>
  <c r="O498" i="1"/>
  <c r="Q498" i="1"/>
  <c r="Q86" i="1" s="1"/>
  <c r="AB498" i="1"/>
  <c r="T498" i="1"/>
  <c r="A499" i="1"/>
  <c r="O499" i="1"/>
  <c r="AE499" i="1" s="1"/>
  <c r="AT499" i="1" s="1"/>
  <c r="Q499" i="1"/>
  <c r="Q87" i="1" s="1"/>
  <c r="AB499" i="1"/>
  <c r="AQ499" i="1" s="1"/>
  <c r="BF499" i="1" s="1"/>
  <c r="AD499" i="1"/>
  <c r="A500" i="1"/>
  <c r="O500" i="1"/>
  <c r="Q500" i="1"/>
  <c r="AC500" i="1"/>
  <c r="T500" i="1"/>
  <c r="AD500" i="1"/>
  <c r="AS500" i="1" s="1"/>
  <c r="A501" i="1"/>
  <c r="O501" i="1"/>
  <c r="Q501" i="1"/>
  <c r="Q89" i="1" s="1"/>
  <c r="S501" i="1"/>
  <c r="AA501" i="1" s="1"/>
  <c r="AB501" i="1"/>
  <c r="AD501" i="1"/>
  <c r="AS501" i="1" s="1"/>
  <c r="BH501" i="1" s="1"/>
  <c r="T501" i="1"/>
  <c r="AC501" i="1"/>
  <c r="AE501" i="1"/>
  <c r="AF501" i="1"/>
  <c r="AG501" i="1"/>
  <c r="AH501" i="1" s="1"/>
  <c r="AI501" i="1"/>
  <c r="AU501" i="1"/>
  <c r="AQ501" i="1"/>
  <c r="AT501" i="1"/>
  <c r="BI501" i="1" s="1"/>
  <c r="AX501" i="1"/>
  <c r="BM501" i="1"/>
  <c r="BW501" i="1"/>
  <c r="CG501" i="1"/>
  <c r="CQ501" i="1"/>
  <c r="DD502" i="1"/>
  <c r="A503" i="1"/>
  <c r="A504" i="1"/>
  <c r="J504" i="1"/>
  <c r="J503" i="1" s="1"/>
  <c r="J465" i="1" s="1"/>
  <c r="K504" i="1"/>
  <c r="K503" i="1" s="1"/>
  <c r="L504" i="1"/>
  <c r="M504" i="1"/>
  <c r="M503" i="1" s="1"/>
  <c r="M465" i="1" s="1"/>
  <c r="N504" i="1"/>
  <c r="P504" i="1"/>
  <c r="R504" i="1"/>
  <c r="R503" i="1" s="1"/>
  <c r="R465" i="1" s="1"/>
  <c r="A505" i="1"/>
  <c r="O505" i="1"/>
  <c r="Q505" i="1"/>
  <c r="Q93" i="1" s="1"/>
  <c r="A506" i="1"/>
  <c r="AC506" i="1" s="1"/>
  <c r="AR506" i="1" s="1"/>
  <c r="BG506" i="1" s="1"/>
  <c r="BT506" i="1" s="1"/>
  <c r="O506" i="1"/>
  <c r="O504" i="1" s="1"/>
  <c r="O503" i="1" s="1"/>
  <c r="O465" i="1" s="1"/>
  <c r="Q506" i="1"/>
  <c r="Q95" i="1" s="1"/>
  <c r="S506" i="1"/>
  <c r="AA506" i="1" s="1"/>
  <c r="AD506" i="1"/>
  <c r="AF506" i="1"/>
  <c r="AU506" i="1"/>
  <c r="BJ506" i="1" s="1"/>
  <c r="A507" i="1"/>
  <c r="O507" i="1"/>
  <c r="Q507" i="1"/>
  <c r="Q96" i="1" s="1"/>
  <c r="AF507" i="1"/>
  <c r="A508" i="1"/>
  <c r="O508" i="1"/>
  <c r="Q508" i="1"/>
  <c r="Q97" i="1" s="1"/>
  <c r="AB508" i="1"/>
  <c r="AQ508" i="1" s="1"/>
  <c r="BF508" i="1" s="1"/>
  <c r="BS508" i="1" s="1"/>
  <c r="CC508" i="1" s="1"/>
  <c r="CM508" i="1" s="1"/>
  <c r="CW508" i="1" s="1"/>
  <c r="S508" i="1"/>
  <c r="AA508" i="1" s="1"/>
  <c r="AP508" i="1" s="1"/>
  <c r="T508" i="1"/>
  <c r="AC508" i="1"/>
  <c r="AR508" i="1" s="1"/>
  <c r="BG508" i="1" s="1"/>
  <c r="BT508" i="1" s="1"/>
  <c r="CD508" i="1" s="1"/>
  <c r="CN508" i="1" s="1"/>
  <c r="CX508" i="1" s="1"/>
  <c r="AE508" i="1"/>
  <c r="AT508" i="1" s="1"/>
  <c r="BI508" i="1" s="1"/>
  <c r="AF508" i="1"/>
  <c r="AG508" i="1"/>
  <c r="AV508" i="1" s="1"/>
  <c r="BK508" i="1" s="1"/>
  <c r="AI508" i="1"/>
  <c r="AU508" i="1"/>
  <c r="BJ508" i="1" s="1"/>
  <c r="BL508" i="1" s="1"/>
  <c r="AX508" i="1"/>
  <c r="CG508" i="1"/>
  <c r="CQ508" i="1"/>
  <c r="A509" i="1"/>
  <c r="AD509" i="1" s="1"/>
  <c r="AS509" i="1" s="1"/>
  <c r="O509" i="1"/>
  <c r="Q509" i="1"/>
  <c r="Q98" i="1" s="1"/>
  <c r="AC509" i="1"/>
  <c r="T509" i="1"/>
  <c r="AF509" i="1"/>
  <c r="A510" i="1"/>
  <c r="AC510" i="1" s="1"/>
  <c r="AR510" i="1" s="1"/>
  <c r="BG510" i="1" s="1"/>
  <c r="O510" i="1"/>
  <c r="AE510" i="1" s="1"/>
  <c r="AT510" i="1" s="1"/>
  <c r="Q510" i="1"/>
  <c r="Q100" i="1" s="1"/>
  <c r="S510" i="1"/>
  <c r="AA510" i="1" s="1"/>
  <c r="AD510" i="1"/>
  <c r="AF510" i="1"/>
  <c r="AU510" i="1"/>
  <c r="BJ510" i="1" s="1"/>
  <c r="A511" i="1"/>
  <c r="O511" i="1"/>
  <c r="Q511" i="1"/>
  <c r="AF511" i="1"/>
  <c r="A512" i="1"/>
  <c r="O512" i="1"/>
  <c r="Q512" i="1"/>
  <c r="Q102" i="1" s="1"/>
  <c r="AB512" i="1"/>
  <c r="AQ512" i="1" s="1"/>
  <c r="BF512" i="1" s="1"/>
  <c r="S512" i="1"/>
  <c r="AA512" i="1" s="1"/>
  <c r="AP512" i="1" s="1"/>
  <c r="T512" i="1"/>
  <c r="AC512" i="1"/>
  <c r="AR512" i="1" s="1"/>
  <c r="BG512" i="1" s="1"/>
  <c r="BT512" i="1" s="1"/>
  <c r="CD512" i="1" s="1"/>
  <c r="CN512" i="1" s="1"/>
  <c r="CX512" i="1" s="1"/>
  <c r="AE512" i="1"/>
  <c r="AT512" i="1" s="1"/>
  <c r="BI512" i="1" s="1"/>
  <c r="BV512" i="1" s="1"/>
  <c r="CF512" i="1" s="1"/>
  <c r="CP512" i="1" s="1"/>
  <c r="CZ512" i="1" s="1"/>
  <c r="AF512" i="1"/>
  <c r="AG512" i="1"/>
  <c r="AV512" i="1" s="1"/>
  <c r="BK512" i="1" s="1"/>
  <c r="AI512" i="1"/>
  <c r="AU512" i="1"/>
  <c r="BJ512" i="1" s="1"/>
  <c r="BL512" i="1" s="1"/>
  <c r="AX512" i="1"/>
  <c r="CG512" i="1"/>
  <c r="CQ512" i="1"/>
  <c r="A513" i="1"/>
  <c r="AD513" i="1" s="1"/>
  <c r="AS513" i="1" s="1"/>
  <c r="O513" i="1"/>
  <c r="Q513" i="1"/>
  <c r="AG513" i="1" s="1"/>
  <c r="AC513" i="1"/>
  <c r="T513" i="1"/>
  <c r="AF513" i="1"/>
  <c r="A514" i="1"/>
  <c r="J514" i="1"/>
  <c r="K514" i="1"/>
  <c r="L514" i="1"/>
  <c r="M514" i="1"/>
  <c r="N514" i="1"/>
  <c r="N503" i="1" s="1"/>
  <c r="N465" i="1" s="1"/>
  <c r="P514" i="1"/>
  <c r="Q514" i="1"/>
  <c r="R514" i="1"/>
  <c r="S514" i="1"/>
  <c r="T514" i="1"/>
  <c r="U514" i="1"/>
  <c r="V514" i="1"/>
  <c r="W514" i="1"/>
  <c r="X514" i="1"/>
  <c r="Y514" i="1"/>
  <c r="Z514" i="1"/>
  <c r="AA514" i="1"/>
  <c r="AB514" i="1"/>
  <c r="AC514" i="1"/>
  <c r="AD514" i="1"/>
  <c r="AE514" i="1"/>
  <c r="AF514" i="1"/>
  <c r="AG514" i="1"/>
  <c r="AH514" i="1"/>
  <c r="AI514" i="1"/>
  <c r="AJ514" i="1"/>
  <c r="AK514" i="1"/>
  <c r="AL514" i="1"/>
  <c r="AM514" i="1"/>
  <c r="AN514" i="1"/>
  <c r="AO514" i="1"/>
  <c r="AP514" i="1"/>
  <c r="AQ514" i="1"/>
  <c r="AR514" i="1"/>
  <c r="AS514" i="1"/>
  <c r="AT514" i="1"/>
  <c r="AU514" i="1"/>
  <c r="AV514" i="1"/>
  <c r="AW514" i="1"/>
  <c r="AX514" i="1"/>
  <c r="AY514" i="1"/>
  <c r="AZ514" i="1"/>
  <c r="BA514" i="1"/>
  <c r="BC514" i="1"/>
  <c r="BE514" i="1"/>
  <c r="BF514" i="1"/>
  <c r="BG514" i="1"/>
  <c r="BH514" i="1"/>
  <c r="BI514" i="1"/>
  <c r="BJ514" i="1"/>
  <c r="BK514" i="1"/>
  <c r="BL514" i="1"/>
  <c r="BM514" i="1"/>
  <c r="BN514" i="1"/>
  <c r="BO514" i="1"/>
  <c r="BP514" i="1"/>
  <c r="BQ514" i="1"/>
  <c r="BR514" i="1"/>
  <c r="BS514" i="1"/>
  <c r="BT514" i="1"/>
  <c r="BU514" i="1"/>
  <c r="BV514" i="1"/>
  <c r="BW514" i="1"/>
  <c r="BX514" i="1"/>
  <c r="BY514" i="1"/>
  <c r="BZ514" i="1"/>
  <c r="CA514" i="1"/>
  <c r="CB514" i="1"/>
  <c r="CC514" i="1"/>
  <c r="CD514" i="1"/>
  <c r="CE514" i="1"/>
  <c r="CF514" i="1"/>
  <c r="CG514" i="1"/>
  <c r="CH514" i="1"/>
  <c r="CI514" i="1"/>
  <c r="CJ514" i="1"/>
  <c r="CK514" i="1"/>
  <c r="CL514" i="1"/>
  <c r="CM514" i="1"/>
  <c r="CN514" i="1"/>
  <c r="CO514" i="1"/>
  <c r="CP514" i="1"/>
  <c r="CQ514" i="1"/>
  <c r="CR514" i="1"/>
  <c r="CS514" i="1"/>
  <c r="CT514" i="1"/>
  <c r="CU514" i="1"/>
  <c r="CV514" i="1"/>
  <c r="DB514" i="1" s="1"/>
  <c r="CW514" i="1"/>
  <c r="CX514" i="1"/>
  <c r="CY514" i="1"/>
  <c r="CZ514" i="1"/>
  <c r="A515" i="1"/>
  <c r="O515" i="1"/>
  <c r="O514" i="1" s="1"/>
  <c r="Q515" i="1"/>
  <c r="Q111" i="1" s="1"/>
  <c r="DB515" i="1"/>
  <c r="DD515" i="1"/>
  <c r="A516" i="1"/>
  <c r="J516" i="1"/>
  <c r="K516" i="1"/>
  <c r="L516" i="1"/>
  <c r="M516" i="1"/>
  <c r="N516" i="1"/>
  <c r="P516" i="1"/>
  <c r="Q516" i="1"/>
  <c r="R516" i="1"/>
  <c r="A517" i="1"/>
  <c r="O517" i="1"/>
  <c r="Q517" i="1"/>
  <c r="Q113" i="1" s="1"/>
  <c r="Q112" i="1" s="1"/>
  <c r="AF517" i="1"/>
  <c r="AJ516" i="1"/>
  <c r="AN516" i="1"/>
  <c r="AZ516" i="1"/>
  <c r="BZ516" i="1"/>
  <c r="CH516" i="1"/>
  <c r="CT516" i="1"/>
  <c r="A518" i="1"/>
  <c r="O518" i="1"/>
  <c r="O516" i="1" s="1"/>
  <c r="Q518" i="1"/>
  <c r="Q114" i="1" s="1"/>
  <c r="AB518" i="1"/>
  <c r="AQ518" i="1" s="1"/>
  <c r="BF518" i="1" s="1"/>
  <c r="S518" i="1"/>
  <c r="AA518" i="1" s="1"/>
  <c r="AP518" i="1" s="1"/>
  <c r="T518" i="1"/>
  <c r="AC518" i="1"/>
  <c r="AR518" i="1" s="1"/>
  <c r="BG518" i="1" s="1"/>
  <c r="BT518" i="1" s="1"/>
  <c r="CD518" i="1" s="1"/>
  <c r="CN518" i="1" s="1"/>
  <c r="CX518" i="1" s="1"/>
  <c r="AE518" i="1"/>
  <c r="AT518" i="1" s="1"/>
  <c r="BI518" i="1" s="1"/>
  <c r="BV518" i="1" s="1"/>
  <c r="CF518" i="1" s="1"/>
  <c r="CP518" i="1" s="1"/>
  <c r="CZ518" i="1" s="1"/>
  <c r="AF518" i="1"/>
  <c r="AG518" i="1"/>
  <c r="AV518" i="1" s="1"/>
  <c r="BK518" i="1" s="1"/>
  <c r="AI518" i="1"/>
  <c r="AU518" i="1"/>
  <c r="BJ518" i="1" s="1"/>
  <c r="BL518" i="1" s="1"/>
  <c r="AX518" i="1"/>
  <c r="CG518" i="1"/>
  <c r="CQ518" i="1"/>
  <c r="A519" i="1"/>
  <c r="AD519" i="1" s="1"/>
  <c r="AS519" i="1" s="1"/>
  <c r="O519" i="1"/>
  <c r="Q519" i="1"/>
  <c r="Q116" i="1" s="1"/>
  <c r="AC519" i="1"/>
  <c r="T519" i="1"/>
  <c r="AF519" i="1"/>
  <c r="A520" i="1"/>
  <c r="AC520" i="1" s="1"/>
  <c r="AR520" i="1" s="1"/>
  <c r="BG520" i="1" s="1"/>
  <c r="BT520" i="1" s="1"/>
  <c r="O520" i="1"/>
  <c r="AE520" i="1" s="1"/>
  <c r="AT520" i="1" s="1"/>
  <c r="Q520" i="1"/>
  <c r="Q118" i="1" s="1"/>
  <c r="S520" i="1"/>
  <c r="AA520" i="1" s="1"/>
  <c r="AD520" i="1"/>
  <c r="AF520" i="1"/>
  <c r="AU520" i="1"/>
  <c r="BJ520" i="1" s="1"/>
  <c r="A521" i="1"/>
  <c r="O521" i="1"/>
  <c r="Q521" i="1"/>
  <c r="Q119" i="1" s="1"/>
  <c r="AF521" i="1"/>
  <c r="A522" i="1"/>
  <c r="J522" i="1"/>
  <c r="K522" i="1"/>
  <c r="L522" i="1"/>
  <c r="M522" i="1"/>
  <c r="N522" i="1"/>
  <c r="P522" i="1"/>
  <c r="R522" i="1"/>
  <c r="X522" i="1"/>
  <c r="AF522" i="1"/>
  <c r="AJ522" i="1"/>
  <c r="AN522" i="1"/>
  <c r="AZ522" i="1"/>
  <c r="BN522" i="1"/>
  <c r="CH522" i="1"/>
  <c r="CT522" i="1"/>
  <c r="A523" i="1"/>
  <c r="O523" i="1"/>
  <c r="O522" i="1" s="1"/>
  <c r="Q523" i="1"/>
  <c r="Q125" i="1" s="1"/>
  <c r="S523" i="1"/>
  <c r="T523" i="1"/>
  <c r="AC523" i="1"/>
  <c r="AE523" i="1"/>
  <c r="AF523" i="1"/>
  <c r="AG523" i="1"/>
  <c r="AI523" i="1"/>
  <c r="AU523" i="1"/>
  <c r="BJ523" i="1" s="1"/>
  <c r="BW523" i="1"/>
  <c r="BZ522" i="1"/>
  <c r="CG523" i="1"/>
  <c r="CQ523" i="1"/>
  <c r="A524" i="1"/>
  <c r="AD524" i="1" s="1"/>
  <c r="AS524" i="1" s="1"/>
  <c r="O524" i="1"/>
  <c r="Q524" i="1"/>
  <c r="Q131" i="1" s="1"/>
  <c r="V522" i="1"/>
  <c r="T524" i="1"/>
  <c r="Z522" i="1"/>
  <c r="AF524" i="1"/>
  <c r="AL522" i="1"/>
  <c r="BC522" i="1"/>
  <c r="BP522" i="1"/>
  <c r="BX522" i="1"/>
  <c r="CJ522" i="1"/>
  <c r="CR522" i="1"/>
  <c r="A525" i="1"/>
  <c r="V525" i="1"/>
  <c r="V466" i="1" s="1"/>
  <c r="Z525" i="1"/>
  <c r="Z466" i="1" s="1"/>
  <c r="AL525" i="1"/>
  <c r="AL466" i="1" s="1"/>
  <c r="BC525" i="1"/>
  <c r="BC466" i="1" s="1"/>
  <c r="BP525" i="1"/>
  <c r="BP466" i="1" s="1"/>
  <c r="CJ525" i="1"/>
  <c r="CJ466" i="1" s="1"/>
  <c r="CR525" i="1"/>
  <c r="CR466" i="1" s="1"/>
  <c r="K526" i="1"/>
  <c r="K525" i="1" s="1"/>
  <c r="A527" i="1"/>
  <c r="V526" i="1"/>
  <c r="T527" i="1"/>
  <c r="Z526" i="1"/>
  <c r="AJ526" i="1"/>
  <c r="AL526" i="1"/>
  <c r="AN526" i="1"/>
  <c r="AZ526" i="1"/>
  <c r="BC526" i="1"/>
  <c r="BN526" i="1"/>
  <c r="BP526" i="1"/>
  <c r="BX525" i="1"/>
  <c r="BX466" i="1" s="1"/>
  <c r="BZ526" i="1"/>
  <c r="CH526" i="1"/>
  <c r="CJ526" i="1"/>
  <c r="CT526" i="1"/>
  <c r="L527" i="1"/>
  <c r="M527" i="1"/>
  <c r="N527" i="1"/>
  <c r="P527" i="1"/>
  <c r="Q527" i="1"/>
  <c r="J528" i="1"/>
  <c r="DD528" i="1"/>
  <c r="J529" i="1"/>
  <c r="DD529" i="1"/>
  <c r="DB529" i="1"/>
  <c r="DB530" i="1"/>
  <c r="DD530" i="1"/>
  <c r="J531" i="1"/>
  <c r="J467" i="1" s="1"/>
  <c r="K467" i="1"/>
  <c r="L467" i="1"/>
  <c r="M467" i="1"/>
  <c r="N467" i="1"/>
  <c r="O467" i="1"/>
  <c r="P467" i="1"/>
  <c r="Q467" i="1"/>
  <c r="R467" i="1"/>
  <c r="S467" i="1"/>
  <c r="T467" i="1"/>
  <c r="U467" i="1"/>
  <c r="V467" i="1"/>
  <c r="W467" i="1"/>
  <c r="X467" i="1"/>
  <c r="Y467" i="1"/>
  <c r="Z467" i="1"/>
  <c r="AA467" i="1"/>
  <c r="AB467" i="1"/>
  <c r="AC467" i="1"/>
  <c r="AD467" i="1"/>
  <c r="AE467" i="1"/>
  <c r="AF467" i="1"/>
  <c r="AG467" i="1"/>
  <c r="AH467" i="1"/>
  <c r="AI467" i="1"/>
  <c r="AJ467" i="1"/>
  <c r="AK467" i="1"/>
  <c r="AL467" i="1"/>
  <c r="AM467" i="1"/>
  <c r="AN467" i="1"/>
  <c r="AO467" i="1"/>
  <c r="AP467" i="1"/>
  <c r="AQ467" i="1"/>
  <c r="AR467" i="1"/>
  <c r="AS467" i="1"/>
  <c r="AT467" i="1"/>
  <c r="AU467" i="1"/>
  <c r="AV467" i="1"/>
  <c r="AW467" i="1"/>
  <c r="AX467" i="1"/>
  <c r="AY467" i="1"/>
  <c r="AZ467" i="1"/>
  <c r="BA467" i="1"/>
  <c r="BC467" i="1"/>
  <c r="BE467" i="1"/>
  <c r="BF467" i="1"/>
  <c r="BG467" i="1"/>
  <c r="BH467" i="1"/>
  <c r="BI467" i="1"/>
  <c r="BJ467" i="1"/>
  <c r="BK467" i="1"/>
  <c r="BL467" i="1"/>
  <c r="BM467" i="1"/>
  <c r="BN467" i="1"/>
  <c r="BO467" i="1"/>
  <c r="BP467" i="1"/>
  <c r="BQ467" i="1"/>
  <c r="BR467" i="1"/>
  <c r="BS467" i="1"/>
  <c r="BT467" i="1"/>
  <c r="BU467" i="1"/>
  <c r="BV467" i="1"/>
  <c r="BW467" i="1"/>
  <c r="BX467" i="1"/>
  <c r="BY467" i="1"/>
  <c r="BZ467" i="1"/>
  <c r="CA467" i="1"/>
  <c r="CB467" i="1"/>
  <c r="CC467" i="1"/>
  <c r="CD467" i="1"/>
  <c r="CE467" i="1"/>
  <c r="CF467" i="1"/>
  <c r="CG467" i="1"/>
  <c r="CH467" i="1"/>
  <c r="CI467" i="1"/>
  <c r="CJ467" i="1"/>
  <c r="CK467" i="1"/>
  <c r="CL467" i="1"/>
  <c r="CM467" i="1"/>
  <c r="CN467" i="1"/>
  <c r="CO467" i="1"/>
  <c r="CP467" i="1"/>
  <c r="CQ467" i="1"/>
  <c r="CR467" i="1"/>
  <c r="CS467" i="1"/>
  <c r="CT467" i="1"/>
  <c r="CU467" i="1"/>
  <c r="CV467" i="1"/>
  <c r="DD467" i="1" s="1"/>
  <c r="CW467" i="1"/>
  <c r="CX467" i="1"/>
  <c r="CY467" i="1"/>
  <c r="CZ467" i="1"/>
  <c r="DD531" i="1"/>
  <c r="A532" i="1"/>
  <c r="J532" i="1"/>
  <c r="K532" i="1"/>
  <c r="L532" i="1"/>
  <c r="M532" i="1"/>
  <c r="N532" i="1"/>
  <c r="A533" i="1"/>
  <c r="AC533" i="1"/>
  <c r="T533" i="1"/>
  <c r="AG533" i="1"/>
  <c r="AF533" i="1"/>
  <c r="AH533" i="1" s="1"/>
  <c r="AJ532" i="1"/>
  <c r="AL532" i="1"/>
  <c r="AN532" i="1"/>
  <c r="AZ532" i="1"/>
  <c r="BC532" i="1"/>
  <c r="BP532" i="1"/>
  <c r="CH532" i="1"/>
  <c r="CJ532" i="1"/>
  <c r="CT532" i="1"/>
  <c r="A534" i="1"/>
  <c r="O534" i="1"/>
  <c r="O532" i="1" s="1"/>
  <c r="Q534" i="1"/>
  <c r="Q154" i="1" s="1"/>
  <c r="AB534" i="1"/>
  <c r="AQ534" i="1" s="1"/>
  <c r="BF534" i="1" s="1"/>
  <c r="S534" i="1"/>
  <c r="AA534" i="1" s="1"/>
  <c r="AP534" i="1" s="1"/>
  <c r="T534" i="1"/>
  <c r="AC534" i="1"/>
  <c r="AR534" i="1" s="1"/>
  <c r="BG534" i="1" s="1"/>
  <c r="BT534" i="1" s="1"/>
  <c r="CD534" i="1" s="1"/>
  <c r="CN534" i="1" s="1"/>
  <c r="CX534" i="1" s="1"/>
  <c r="AE534" i="1"/>
  <c r="AT534" i="1" s="1"/>
  <c r="BI534" i="1" s="1"/>
  <c r="BV534" i="1" s="1"/>
  <c r="CF534" i="1" s="1"/>
  <c r="CP534" i="1" s="1"/>
  <c r="CZ534" i="1" s="1"/>
  <c r="AF534" i="1"/>
  <c r="AG534" i="1"/>
  <c r="AV534" i="1" s="1"/>
  <c r="BK534" i="1" s="1"/>
  <c r="AI534" i="1"/>
  <c r="AU534" i="1"/>
  <c r="BJ534" i="1" s="1"/>
  <c r="BL534" i="1" s="1"/>
  <c r="AX534" i="1"/>
  <c r="CG534" i="1"/>
  <c r="CQ534" i="1"/>
  <c r="K535" i="1"/>
  <c r="AB535" i="1"/>
  <c r="AB468" i="1" s="1"/>
  <c r="AK535" i="1"/>
  <c r="AK468" i="1" s="1"/>
  <c r="AM535" i="1"/>
  <c r="AM468" i="1" s="1"/>
  <c r="AO535" i="1"/>
  <c r="AO468" i="1" s="1"/>
  <c r="BQ535" i="1"/>
  <c r="BQ468" i="1" s="1"/>
  <c r="O536" i="1"/>
  <c r="AE536" i="1" s="1"/>
  <c r="Q536" i="1"/>
  <c r="AG536" i="1" s="1"/>
  <c r="S536" i="1"/>
  <c r="AA536" i="1" s="1"/>
  <c r="AC536" i="1"/>
  <c r="T536" i="1"/>
  <c r="AB536" i="1"/>
  <c r="AQ536" i="1" s="1"/>
  <c r="AD536" i="1"/>
  <c r="AD535" i="1" s="1"/>
  <c r="AD468" i="1" s="1"/>
  <c r="AF536" i="1"/>
  <c r="AU536" i="1" s="1"/>
  <c r="AJ535" i="1"/>
  <c r="AJ468" i="1" s="1"/>
  <c r="AL535" i="1"/>
  <c r="AL468" i="1" s="1"/>
  <c r="AN535" i="1"/>
  <c r="AN468" i="1" s="1"/>
  <c r="AX536" i="1"/>
  <c r="BN535" i="1"/>
  <c r="BN468" i="1" s="1"/>
  <c r="BO535" i="1"/>
  <c r="BO468" i="1" s="1"/>
  <c r="BP535" i="1"/>
  <c r="BP468" i="1" s="1"/>
  <c r="BW536" i="1"/>
  <c r="CG536" i="1"/>
  <c r="CQ536" i="1"/>
  <c r="A537" i="1"/>
  <c r="K537" i="1"/>
  <c r="K469" i="1" s="1"/>
  <c r="P537" i="1"/>
  <c r="Q537" i="1"/>
  <c r="A538" i="1"/>
  <c r="O538" i="1"/>
  <c r="O213" i="1" s="1"/>
  <c r="R538" i="1"/>
  <c r="R213" i="1" s="1"/>
  <c r="V213" i="1"/>
  <c r="W213" i="1"/>
  <c r="X213" i="1"/>
  <c r="Z213" i="1"/>
  <c r="AD538" i="1"/>
  <c r="AD213" i="1" s="1"/>
  <c r="AF538" i="1"/>
  <c r="AF213" i="1" s="1"/>
  <c r="AJ213" i="1"/>
  <c r="AL213" i="1"/>
  <c r="AM213" i="1"/>
  <c r="AN213" i="1"/>
  <c r="AY213" i="1"/>
  <c r="AZ213" i="1"/>
  <c r="BC213" i="1"/>
  <c r="BN213" i="1"/>
  <c r="BP213" i="1"/>
  <c r="BQ213" i="1"/>
  <c r="BX213" i="1"/>
  <c r="BY213" i="1"/>
  <c r="BZ213" i="1"/>
  <c r="CH213" i="1"/>
  <c r="CJ213" i="1"/>
  <c r="CK213" i="1"/>
  <c r="CR213" i="1"/>
  <c r="CS213" i="1"/>
  <c r="CT213" i="1"/>
  <c r="A539" i="1"/>
  <c r="O539" i="1"/>
  <c r="O214" i="1" s="1"/>
  <c r="R539" i="1"/>
  <c r="R214" i="1" s="1"/>
  <c r="U214" i="1"/>
  <c r="V214" i="1"/>
  <c r="W214" i="1"/>
  <c r="X214" i="1"/>
  <c r="Y214" i="1"/>
  <c r="Z214" i="1"/>
  <c r="AB539" i="1"/>
  <c r="AB214" i="1" s="1"/>
  <c r="AD539" i="1"/>
  <c r="AD214" i="1" s="1"/>
  <c r="AF539" i="1"/>
  <c r="AF214" i="1" s="1"/>
  <c r="AJ214" i="1"/>
  <c r="AK214" i="1"/>
  <c r="AL214" i="1"/>
  <c r="AM214" i="1"/>
  <c r="AN214" i="1"/>
  <c r="AO214" i="1"/>
  <c r="AY214" i="1"/>
  <c r="AZ214" i="1"/>
  <c r="BA214" i="1"/>
  <c r="BC214" i="1"/>
  <c r="BN214" i="1"/>
  <c r="BO214" i="1"/>
  <c r="BP214" i="1"/>
  <c r="BQ214" i="1"/>
  <c r="BX214" i="1"/>
  <c r="BY214" i="1"/>
  <c r="BZ214" i="1"/>
  <c r="CA214" i="1"/>
  <c r="CH214" i="1"/>
  <c r="CI214" i="1"/>
  <c r="CJ214" i="1"/>
  <c r="CK214" i="1"/>
  <c r="CR214" i="1"/>
  <c r="CS214" i="1"/>
  <c r="CT214" i="1"/>
  <c r="CU214" i="1"/>
  <c r="A540" i="1"/>
  <c r="O540" i="1"/>
  <c r="O215" i="1" s="1"/>
  <c r="R540" i="1"/>
  <c r="R215" i="1" s="1"/>
  <c r="V215" i="1"/>
  <c r="W215" i="1"/>
  <c r="X215" i="1"/>
  <c r="Z215" i="1"/>
  <c r="AD540" i="1"/>
  <c r="AD215" i="1" s="1"/>
  <c r="AF540" i="1"/>
  <c r="AF215" i="1" s="1"/>
  <c r="AJ215" i="1"/>
  <c r="AL215" i="1"/>
  <c r="AM215" i="1"/>
  <c r="AN215" i="1"/>
  <c r="AY215" i="1"/>
  <c r="AZ215" i="1"/>
  <c r="BC215" i="1"/>
  <c r="BN215" i="1"/>
  <c r="BP215" i="1"/>
  <c r="BQ215" i="1"/>
  <c r="BX215" i="1"/>
  <c r="BY215" i="1"/>
  <c r="BZ215" i="1"/>
  <c r="CH215" i="1"/>
  <c r="CJ215" i="1"/>
  <c r="CK215" i="1"/>
  <c r="CR215" i="1"/>
  <c r="CS215" i="1"/>
  <c r="CT215" i="1"/>
  <c r="A541" i="1"/>
  <c r="O541" i="1"/>
  <c r="AE541" i="1" s="1"/>
  <c r="AT541" i="1" s="1"/>
  <c r="BI541" i="1" s="1"/>
  <c r="R541" i="1"/>
  <c r="S541" i="1"/>
  <c r="AA541" i="1" s="1"/>
  <c r="AP541" i="1" s="1"/>
  <c r="BE541" i="1" s="1"/>
  <c r="AC541" i="1"/>
  <c r="AR541" i="1" s="1"/>
  <c r="BG541" i="1" s="1"/>
  <c r="BT541" i="1" s="1"/>
  <c r="CD541" i="1" s="1"/>
  <c r="CN541" i="1" s="1"/>
  <c r="CX541" i="1" s="1"/>
  <c r="T541" i="1"/>
  <c r="AG541" i="1"/>
  <c r="AB541" i="1"/>
  <c r="AQ541" i="1" s="1"/>
  <c r="BF541" i="1" s="1"/>
  <c r="AD541" i="1"/>
  <c r="AS541" i="1" s="1"/>
  <c r="BH541" i="1" s="1"/>
  <c r="BU541" i="1" s="1"/>
  <c r="CE541" i="1" s="1"/>
  <c r="CO541" i="1" s="1"/>
  <c r="CY541" i="1" s="1"/>
  <c r="AF541" i="1"/>
  <c r="AU541" i="1" s="1"/>
  <c r="AI541" i="1"/>
  <c r="AX541" i="1"/>
  <c r="BM541" i="1"/>
  <c r="BW541" i="1"/>
  <c r="CG541" i="1"/>
  <c r="CQ541" i="1"/>
  <c r="A542" i="1"/>
  <c r="O542" i="1"/>
  <c r="R542" i="1"/>
  <c r="AC542" i="1"/>
  <c r="T542" i="1"/>
  <c r="AG542" i="1"/>
  <c r="AD542" i="1"/>
  <c r="AS542" i="1" s="1"/>
  <c r="AF542" i="1"/>
  <c r="AH542" i="1" s="1"/>
  <c r="A543" i="1"/>
  <c r="O543" i="1"/>
  <c r="O218" i="1" s="1"/>
  <c r="R543" i="1"/>
  <c r="R218" i="1" s="1"/>
  <c r="U218" i="1"/>
  <c r="V218" i="1"/>
  <c r="W218" i="1"/>
  <c r="X218" i="1"/>
  <c r="Y218" i="1"/>
  <c r="Z218" i="1"/>
  <c r="AB543" i="1"/>
  <c r="AB218" i="1" s="1"/>
  <c r="AD543" i="1"/>
  <c r="AD218" i="1" s="1"/>
  <c r="AF543" i="1"/>
  <c r="AF218" i="1" s="1"/>
  <c r="AJ218" i="1"/>
  <c r="AK218" i="1"/>
  <c r="AL218" i="1"/>
  <c r="AM218" i="1"/>
  <c r="AN218" i="1"/>
  <c r="AO218" i="1"/>
  <c r="AY218" i="1"/>
  <c r="AZ218" i="1"/>
  <c r="BA218" i="1"/>
  <c r="BC218" i="1"/>
  <c r="BN218" i="1"/>
  <c r="BO218" i="1"/>
  <c r="BP218" i="1"/>
  <c r="BQ218" i="1"/>
  <c r="BX218" i="1"/>
  <c r="BY218" i="1"/>
  <c r="BZ218" i="1"/>
  <c r="CA218" i="1"/>
  <c r="CH218" i="1"/>
  <c r="CI218" i="1"/>
  <c r="CJ218" i="1"/>
  <c r="CK218" i="1"/>
  <c r="CR218" i="1"/>
  <c r="CS218" i="1"/>
  <c r="CT218" i="1"/>
  <c r="CU218" i="1"/>
  <c r="A544" i="1"/>
  <c r="O544" i="1"/>
  <c r="O219" i="1" s="1"/>
  <c r="R544" i="1"/>
  <c r="R219" i="1" s="1"/>
  <c r="V219" i="1"/>
  <c r="W219" i="1"/>
  <c r="X219" i="1"/>
  <c r="Z219" i="1"/>
  <c r="AD544" i="1"/>
  <c r="AD219" i="1" s="1"/>
  <c r="AF544" i="1"/>
  <c r="AF219" i="1" s="1"/>
  <c r="AJ219" i="1"/>
  <c r="AL219" i="1"/>
  <c r="AM219" i="1"/>
  <c r="AN219" i="1"/>
  <c r="AY219" i="1"/>
  <c r="AZ219" i="1"/>
  <c r="BC219" i="1"/>
  <c r="BN219" i="1"/>
  <c r="BP219" i="1"/>
  <c r="BQ219" i="1"/>
  <c r="BX219" i="1"/>
  <c r="BY219" i="1"/>
  <c r="BZ219" i="1"/>
  <c r="CH219" i="1"/>
  <c r="CJ219" i="1"/>
  <c r="CK219" i="1"/>
  <c r="CR219" i="1"/>
  <c r="CS219" i="1"/>
  <c r="CT219" i="1"/>
  <c r="A545" i="1"/>
  <c r="L545" i="1"/>
  <c r="L221" i="1" s="1"/>
  <c r="M545" i="1"/>
  <c r="M221" i="1" s="1"/>
  <c r="N545" i="1"/>
  <c r="N221" i="1" s="1"/>
  <c r="R545" i="1"/>
  <c r="R221" i="1" s="1"/>
  <c r="U221" i="1"/>
  <c r="V221" i="1"/>
  <c r="W221" i="1"/>
  <c r="X221" i="1"/>
  <c r="Y221" i="1"/>
  <c r="Z221" i="1"/>
  <c r="AF545" i="1"/>
  <c r="AF221" i="1" s="1"/>
  <c r="AG545" i="1"/>
  <c r="AG221" i="1" s="1"/>
  <c r="AI545" i="1"/>
  <c r="AI221" i="1" s="1"/>
  <c r="AJ221" i="1"/>
  <c r="AK221" i="1"/>
  <c r="AL221" i="1"/>
  <c r="AM221" i="1"/>
  <c r="AN221" i="1"/>
  <c r="AO221" i="1"/>
  <c r="AU545" i="1"/>
  <c r="AU221" i="1" s="1"/>
  <c r="AY221" i="1"/>
  <c r="AZ221" i="1"/>
  <c r="BA221" i="1"/>
  <c r="BC221" i="1"/>
  <c r="BN221" i="1"/>
  <c r="BO221" i="1"/>
  <c r="BP221" i="1"/>
  <c r="BQ221" i="1"/>
  <c r="BX221" i="1"/>
  <c r="BY221" i="1"/>
  <c r="BZ221" i="1"/>
  <c r="CA221" i="1"/>
  <c r="CH221" i="1"/>
  <c r="CI221" i="1"/>
  <c r="CJ221" i="1"/>
  <c r="CK221" i="1"/>
  <c r="CR221" i="1"/>
  <c r="CS221" i="1"/>
  <c r="CT221" i="1"/>
  <c r="CU221" i="1"/>
  <c r="A546" i="1"/>
  <c r="AD546" i="1" s="1"/>
  <c r="AS546" i="1" s="1"/>
  <c r="L546" i="1"/>
  <c r="L223" i="1" s="1"/>
  <c r="M546" i="1"/>
  <c r="M223" i="1" s="1"/>
  <c r="N546" i="1"/>
  <c r="N223" i="1" s="1"/>
  <c r="R546" i="1"/>
  <c r="AC546" i="1"/>
  <c r="T546" i="1"/>
  <c r="AG546" i="1"/>
  <c r="AF546" i="1"/>
  <c r="A547" i="1"/>
  <c r="O547" i="1"/>
  <c r="O224" i="1" s="1"/>
  <c r="U224" i="1"/>
  <c r="V224" i="1"/>
  <c r="X224" i="1"/>
  <c r="Y224" i="1"/>
  <c r="Z224" i="1"/>
  <c r="AB547" i="1"/>
  <c r="AB224" i="1" s="1"/>
  <c r="AF547" i="1"/>
  <c r="AF224" i="1" s="1"/>
  <c r="AJ224" i="1"/>
  <c r="AK224" i="1"/>
  <c r="AL224" i="1"/>
  <c r="AN224" i="1"/>
  <c r="AO224" i="1"/>
  <c r="AZ224" i="1"/>
  <c r="BA224" i="1"/>
  <c r="BC224" i="1"/>
  <c r="BN224" i="1"/>
  <c r="BO224" i="1"/>
  <c r="BP224" i="1"/>
  <c r="BZ224" i="1"/>
  <c r="CA224" i="1"/>
  <c r="CH224" i="1"/>
  <c r="CI224" i="1"/>
  <c r="CJ224" i="1"/>
  <c r="CT224" i="1"/>
  <c r="CU224" i="1"/>
  <c r="A548" i="1"/>
  <c r="A549" i="1"/>
  <c r="A550" i="1"/>
  <c r="K550" i="1"/>
  <c r="W550" i="1"/>
  <c r="W549" i="1" s="1"/>
  <c r="W548" i="1" s="1"/>
  <c r="W471" i="1" s="1"/>
  <c r="W470" i="1" s="1"/>
  <c r="AJ550" i="1"/>
  <c r="AJ549" i="1" s="1"/>
  <c r="AJ548" i="1" s="1"/>
  <c r="AJ471" i="1" s="1"/>
  <c r="AJ470" i="1" s="1"/>
  <c r="AN550" i="1"/>
  <c r="AN549" i="1" s="1"/>
  <c r="AN548" i="1" s="1"/>
  <c r="AN471" i="1" s="1"/>
  <c r="AN470" i="1" s="1"/>
  <c r="AY550" i="1"/>
  <c r="AY549" i="1" s="1"/>
  <c r="AY548" i="1" s="1"/>
  <c r="AY471" i="1" s="1"/>
  <c r="AY470" i="1" s="1"/>
  <c r="CH550" i="1"/>
  <c r="CH549" i="1" s="1"/>
  <c r="CH548" i="1" s="1"/>
  <c r="CH471" i="1" s="1"/>
  <c r="CH470" i="1" s="1"/>
  <c r="CT550" i="1"/>
  <c r="CT549" i="1" s="1"/>
  <c r="CT548" i="1" s="1"/>
  <c r="CT471" i="1" s="1"/>
  <c r="CT470" i="1" s="1"/>
  <c r="A551" i="1"/>
  <c r="V550" i="1" s="1"/>
  <c r="V549" i="1" s="1"/>
  <c r="V548" i="1" s="1"/>
  <c r="V471" i="1" s="1"/>
  <c r="V470" i="1" s="1"/>
  <c r="O551" i="1"/>
  <c r="AE551" i="1" s="1"/>
  <c r="Q551" i="1"/>
  <c r="Q231" i="1" s="1"/>
  <c r="Q230" i="1" s="1"/>
  <c r="Q229" i="1" s="1"/>
  <c r="AD551" i="1"/>
  <c r="AD550" i="1" s="1"/>
  <c r="AD549" i="1" s="1"/>
  <c r="AD548" i="1" s="1"/>
  <c r="AD471" i="1" s="1"/>
  <c r="AD470" i="1" s="1"/>
  <c r="Y550" i="1"/>
  <c r="Y549" i="1" s="1"/>
  <c r="Y548" i="1" s="1"/>
  <c r="Y471" i="1" s="1"/>
  <c r="Y470" i="1" s="1"/>
  <c r="AC551" i="1"/>
  <c r="AF551" i="1"/>
  <c r="AM550" i="1"/>
  <c r="AM549" i="1" s="1"/>
  <c r="AM548" i="1" s="1"/>
  <c r="AM471" i="1" s="1"/>
  <c r="AM470" i="1" s="1"/>
  <c r="AO550" i="1"/>
  <c r="AO549" i="1" s="1"/>
  <c r="AO548" i="1" s="1"/>
  <c r="AO471" i="1" s="1"/>
  <c r="AO470" i="1" s="1"/>
  <c r="AU551" i="1"/>
  <c r="BJ551" i="1" s="1"/>
  <c r="AZ550" i="1"/>
  <c r="AZ549" i="1" s="1"/>
  <c r="AZ548" i="1" s="1"/>
  <c r="AZ471" i="1" s="1"/>
  <c r="AZ470" i="1" s="1"/>
  <c r="BA550" i="1"/>
  <c r="BA549" i="1" s="1"/>
  <c r="BA548" i="1" s="1"/>
  <c r="BA471" i="1" s="1"/>
  <c r="BA470" i="1" s="1"/>
  <c r="BN550" i="1"/>
  <c r="BN549" i="1" s="1"/>
  <c r="BN548" i="1" s="1"/>
  <c r="BN471" i="1" s="1"/>
  <c r="BN470" i="1" s="1"/>
  <c r="BQ550" i="1"/>
  <c r="BQ549" i="1" s="1"/>
  <c r="BQ548" i="1" s="1"/>
  <c r="BQ471" i="1" s="1"/>
  <c r="BQ470" i="1" s="1"/>
  <c r="BY550" i="1"/>
  <c r="BY549" i="1" s="1"/>
  <c r="BY548" i="1" s="1"/>
  <c r="BY471" i="1" s="1"/>
  <c r="BY470" i="1" s="1"/>
  <c r="BZ550" i="1"/>
  <c r="BZ549" i="1" s="1"/>
  <c r="BZ548" i="1" s="1"/>
  <c r="BZ471" i="1" s="1"/>
  <c r="BZ470" i="1" s="1"/>
  <c r="CA550" i="1"/>
  <c r="CA549" i="1" s="1"/>
  <c r="CA548" i="1" s="1"/>
  <c r="CA471" i="1" s="1"/>
  <c r="CA470" i="1" s="1"/>
  <c r="CK550" i="1"/>
  <c r="CK549" i="1" s="1"/>
  <c r="CK548" i="1" s="1"/>
  <c r="CK471" i="1" s="1"/>
  <c r="CK470" i="1" s="1"/>
  <c r="CS550" i="1"/>
  <c r="CS549" i="1" s="1"/>
  <c r="CS548" i="1" s="1"/>
  <c r="CS471" i="1" s="1"/>
  <c r="CS470" i="1" s="1"/>
  <c r="CU550" i="1"/>
  <c r="CU549" i="1" s="1"/>
  <c r="CU548" i="1" s="1"/>
  <c r="CU471" i="1" s="1"/>
  <c r="CU470" i="1" s="1"/>
  <c r="DB552" i="1"/>
  <c r="DD552" i="1"/>
  <c r="DB553" i="1"/>
  <c r="DD553" i="1"/>
  <c r="DB554" i="1"/>
  <c r="DD554" i="1"/>
  <c r="M560" i="1"/>
  <c r="Q560" i="1"/>
  <c r="U560" i="1"/>
  <c r="Y560" i="1"/>
  <c r="AC560" i="1"/>
  <c r="AG560" i="1"/>
  <c r="AK560" i="1"/>
  <c r="AO560" i="1"/>
  <c r="AS560" i="1"/>
  <c r="AW560" i="1"/>
  <c r="BA560" i="1"/>
  <c r="BG560" i="1"/>
  <c r="BK560" i="1"/>
  <c r="BO560" i="1"/>
  <c r="BS560" i="1"/>
  <c r="BW560" i="1"/>
  <c r="CA560" i="1"/>
  <c r="CE560" i="1"/>
  <c r="CI560" i="1"/>
  <c r="CM560" i="1"/>
  <c r="CQ560" i="1"/>
  <c r="CU560" i="1"/>
  <c r="CY560" i="1"/>
  <c r="J561" i="1"/>
  <c r="L561" i="1"/>
  <c r="N561" i="1"/>
  <c r="P561" i="1"/>
  <c r="R561" i="1"/>
  <c r="T561" i="1"/>
  <c r="V561" i="1"/>
  <c r="X561" i="1"/>
  <c r="Z561" i="1"/>
  <c r="K562" i="1"/>
  <c r="AA562" i="1"/>
  <c r="AQ562" i="1"/>
  <c r="BI562" i="1"/>
  <c r="BY562" i="1"/>
  <c r="CO562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AH564" i="1"/>
  <c r="AI564" i="1"/>
  <c r="AJ564" i="1"/>
  <c r="AK564" i="1"/>
  <c r="AL564" i="1"/>
  <c r="AM564" i="1"/>
  <c r="AN564" i="1"/>
  <c r="AO564" i="1"/>
  <c r="AP564" i="1"/>
  <c r="AQ564" i="1"/>
  <c r="AR564" i="1"/>
  <c r="AS564" i="1"/>
  <c r="AT564" i="1"/>
  <c r="AU564" i="1"/>
  <c r="AV564" i="1"/>
  <c r="AW564" i="1"/>
  <c r="AX564" i="1"/>
  <c r="AY564" i="1"/>
  <c r="AZ564" i="1"/>
  <c r="BA564" i="1"/>
  <c r="BC564" i="1"/>
  <c r="BE564" i="1"/>
  <c r="BF564" i="1"/>
  <c r="BG564" i="1"/>
  <c r="BH564" i="1"/>
  <c r="BI564" i="1"/>
  <c r="BJ564" i="1"/>
  <c r="BK564" i="1"/>
  <c r="BL564" i="1"/>
  <c r="BM564" i="1"/>
  <c r="BN564" i="1"/>
  <c r="BO564" i="1"/>
  <c r="BP564" i="1"/>
  <c r="BQ564" i="1"/>
  <c r="BR564" i="1"/>
  <c r="BS564" i="1"/>
  <c r="BT564" i="1"/>
  <c r="BU564" i="1"/>
  <c r="BV564" i="1"/>
  <c r="BW564" i="1"/>
  <c r="BX564" i="1"/>
  <c r="BY564" i="1"/>
  <c r="BZ564" i="1"/>
  <c r="CA564" i="1"/>
  <c r="CB564" i="1"/>
  <c r="CC564" i="1"/>
  <c r="CD564" i="1"/>
  <c r="CE564" i="1"/>
  <c r="CF564" i="1"/>
  <c r="CG564" i="1"/>
  <c r="CH564" i="1"/>
  <c r="CI564" i="1"/>
  <c r="CJ564" i="1"/>
  <c r="CK564" i="1"/>
  <c r="CL564" i="1"/>
  <c r="CM564" i="1"/>
  <c r="CN564" i="1"/>
  <c r="CO564" i="1"/>
  <c r="CP564" i="1"/>
  <c r="CQ564" i="1"/>
  <c r="CR564" i="1"/>
  <c r="CS564" i="1"/>
  <c r="CT564" i="1"/>
  <c r="CU564" i="1"/>
  <c r="CV564" i="1"/>
  <c r="CW564" i="1"/>
  <c r="CX564" i="1"/>
  <c r="CY564" i="1"/>
  <c r="CZ564" i="1"/>
  <c r="DB564" i="1"/>
  <c r="DD564" i="1"/>
  <c r="L565" i="1"/>
  <c r="P565" i="1"/>
  <c r="T565" i="1"/>
  <c r="X565" i="1"/>
  <c r="AB565" i="1"/>
  <c r="AF565" i="1"/>
  <c r="AJ565" i="1"/>
  <c r="AN565" i="1"/>
  <c r="AR565" i="1"/>
  <c r="AV565" i="1"/>
  <c r="AZ565" i="1"/>
  <c r="BF565" i="1"/>
  <c r="BJ565" i="1"/>
  <c r="BN565" i="1"/>
  <c r="BR565" i="1"/>
  <c r="BV565" i="1"/>
  <c r="BZ565" i="1"/>
  <c r="CD565" i="1"/>
  <c r="CH565" i="1"/>
  <c r="CL565" i="1"/>
  <c r="CP565" i="1"/>
  <c r="CT565" i="1"/>
  <c r="CX565" i="1"/>
  <c r="K568" i="1"/>
  <c r="M568" i="1"/>
  <c r="O568" i="1"/>
  <c r="Q568" i="1"/>
  <c r="S568" i="1"/>
  <c r="U568" i="1"/>
  <c r="W568" i="1"/>
  <c r="Y568" i="1"/>
  <c r="AA568" i="1"/>
  <c r="AC568" i="1"/>
  <c r="AE568" i="1"/>
  <c r="AG568" i="1"/>
  <c r="AI568" i="1"/>
  <c r="AK568" i="1"/>
  <c r="AM568" i="1"/>
  <c r="AO568" i="1"/>
  <c r="AQ568" i="1"/>
  <c r="AS568" i="1"/>
  <c r="AU568" i="1"/>
  <c r="AW568" i="1"/>
  <c r="AY568" i="1"/>
  <c r="BA568" i="1"/>
  <c r="BE568" i="1"/>
  <c r="BG568" i="1"/>
  <c r="BI568" i="1"/>
  <c r="BK568" i="1"/>
  <c r="BM568" i="1"/>
  <c r="BO568" i="1"/>
  <c r="BQ568" i="1"/>
  <c r="BS568" i="1"/>
  <c r="BU568" i="1"/>
  <c r="BW568" i="1"/>
  <c r="BY568" i="1"/>
  <c r="CA568" i="1"/>
  <c r="CC568" i="1"/>
  <c r="CE568" i="1"/>
  <c r="CG568" i="1"/>
  <c r="CI568" i="1"/>
  <c r="CK568" i="1"/>
  <c r="CM568" i="1"/>
  <c r="CO568" i="1"/>
  <c r="CQ568" i="1"/>
  <c r="CS568" i="1"/>
  <c r="CU568" i="1"/>
  <c r="CW568" i="1"/>
  <c r="CY568" i="1"/>
  <c r="J569" i="1"/>
  <c r="J568" i="1" s="1"/>
  <c r="K569" i="1"/>
  <c r="L569" i="1"/>
  <c r="L568" i="1" s="1"/>
  <c r="M569" i="1"/>
  <c r="N569" i="1"/>
  <c r="N568" i="1" s="1"/>
  <c r="O569" i="1"/>
  <c r="P569" i="1"/>
  <c r="P568" i="1" s="1"/>
  <c r="Q569" i="1"/>
  <c r="R569" i="1"/>
  <c r="R568" i="1" s="1"/>
  <c r="S569" i="1"/>
  <c r="T569" i="1"/>
  <c r="T568" i="1" s="1"/>
  <c r="U569" i="1"/>
  <c r="V569" i="1"/>
  <c r="V568" i="1" s="1"/>
  <c r="W569" i="1"/>
  <c r="X569" i="1"/>
  <c r="X568" i="1" s="1"/>
  <c r="Y569" i="1"/>
  <c r="Z569" i="1"/>
  <c r="Z568" i="1" s="1"/>
  <c r="AA569" i="1"/>
  <c r="AB569" i="1"/>
  <c r="AB568" i="1" s="1"/>
  <c r="AC569" i="1"/>
  <c r="AD569" i="1"/>
  <c r="AD568" i="1" s="1"/>
  <c r="AE569" i="1"/>
  <c r="AF569" i="1"/>
  <c r="AF568" i="1" s="1"/>
  <c r="AG569" i="1"/>
  <c r="AH569" i="1"/>
  <c r="AH568" i="1" s="1"/>
  <c r="AI569" i="1"/>
  <c r="AJ569" i="1"/>
  <c r="AJ568" i="1" s="1"/>
  <c r="AK569" i="1"/>
  <c r="AL569" i="1"/>
  <c r="AL568" i="1" s="1"/>
  <c r="AM569" i="1"/>
  <c r="AN569" i="1"/>
  <c r="AN568" i="1" s="1"/>
  <c r="AO569" i="1"/>
  <c r="AP569" i="1"/>
  <c r="AP568" i="1" s="1"/>
  <c r="AQ569" i="1"/>
  <c r="AR569" i="1"/>
  <c r="AR568" i="1" s="1"/>
  <c r="AS569" i="1"/>
  <c r="AT569" i="1"/>
  <c r="AT568" i="1" s="1"/>
  <c r="AU569" i="1"/>
  <c r="AV569" i="1"/>
  <c r="AV568" i="1" s="1"/>
  <c r="AW569" i="1"/>
  <c r="AX569" i="1"/>
  <c r="AX568" i="1" s="1"/>
  <c r="AY569" i="1"/>
  <c r="AZ569" i="1"/>
  <c r="AZ568" i="1" s="1"/>
  <c r="BA569" i="1"/>
  <c r="BC569" i="1"/>
  <c r="BC568" i="1" s="1"/>
  <c r="BE569" i="1"/>
  <c r="BF569" i="1"/>
  <c r="BF568" i="1" s="1"/>
  <c r="BG569" i="1"/>
  <c r="BH569" i="1"/>
  <c r="BH568" i="1" s="1"/>
  <c r="BI569" i="1"/>
  <c r="BJ569" i="1"/>
  <c r="BJ568" i="1" s="1"/>
  <c r="BK569" i="1"/>
  <c r="BL569" i="1"/>
  <c r="BL568" i="1" s="1"/>
  <c r="BM569" i="1"/>
  <c r="BN569" i="1"/>
  <c r="BN568" i="1" s="1"/>
  <c r="BO569" i="1"/>
  <c r="BP569" i="1"/>
  <c r="BP568" i="1" s="1"/>
  <c r="BQ569" i="1"/>
  <c r="BR569" i="1"/>
  <c r="BR568" i="1" s="1"/>
  <c r="BS569" i="1"/>
  <c r="BT569" i="1"/>
  <c r="BT568" i="1" s="1"/>
  <c r="BU569" i="1"/>
  <c r="BV569" i="1"/>
  <c r="BV568" i="1" s="1"/>
  <c r="BW569" i="1"/>
  <c r="BX569" i="1"/>
  <c r="BX568" i="1" s="1"/>
  <c r="BY569" i="1"/>
  <c r="BZ569" i="1"/>
  <c r="BZ568" i="1" s="1"/>
  <c r="CA569" i="1"/>
  <c r="CB569" i="1"/>
  <c r="CB568" i="1" s="1"/>
  <c r="CC569" i="1"/>
  <c r="CD569" i="1"/>
  <c r="CD568" i="1" s="1"/>
  <c r="CE569" i="1"/>
  <c r="CF569" i="1"/>
  <c r="CF568" i="1" s="1"/>
  <c r="CG569" i="1"/>
  <c r="CH569" i="1"/>
  <c r="CH568" i="1" s="1"/>
  <c r="CI569" i="1"/>
  <c r="CJ569" i="1"/>
  <c r="CJ568" i="1" s="1"/>
  <c r="CK569" i="1"/>
  <c r="CL569" i="1"/>
  <c r="CL568" i="1" s="1"/>
  <c r="CM569" i="1"/>
  <c r="CN569" i="1"/>
  <c r="CN568" i="1" s="1"/>
  <c r="CO569" i="1"/>
  <c r="CP569" i="1"/>
  <c r="CP568" i="1" s="1"/>
  <c r="CQ569" i="1"/>
  <c r="CR569" i="1"/>
  <c r="CR568" i="1" s="1"/>
  <c r="CS569" i="1"/>
  <c r="CT569" i="1"/>
  <c r="CT568" i="1" s="1"/>
  <c r="CU569" i="1"/>
  <c r="CV569" i="1"/>
  <c r="CW569" i="1"/>
  <c r="CX569" i="1"/>
  <c r="CX568" i="1" s="1"/>
  <c r="CY569" i="1"/>
  <c r="CZ569" i="1"/>
  <c r="CZ568" i="1" s="1"/>
  <c r="DD569" i="1"/>
  <c r="A570" i="1"/>
  <c r="A571" i="1"/>
  <c r="A572" i="1"/>
  <c r="BC572" i="1"/>
  <c r="BH572" i="1"/>
  <c r="BH558" i="1" s="1"/>
  <c r="BP572" i="1"/>
  <c r="BP558" i="1" s="1"/>
  <c r="BX572" i="1"/>
  <c r="BX558" i="1" s="1"/>
  <c r="CF572" i="1"/>
  <c r="CF558" i="1" s="1"/>
  <c r="CN572" i="1"/>
  <c r="CN558" i="1" s="1"/>
  <c r="CV572" i="1"/>
  <c r="CV558" i="1" s="1"/>
  <c r="DD558" i="1" s="1"/>
  <c r="A573" i="1"/>
  <c r="J573" i="1"/>
  <c r="K573" i="1"/>
  <c r="K572" i="1" s="1"/>
  <c r="L573" i="1"/>
  <c r="M573" i="1"/>
  <c r="M572" i="1" s="1"/>
  <c r="N573" i="1"/>
  <c r="O573" i="1"/>
  <c r="O572" i="1" s="1"/>
  <c r="P573" i="1"/>
  <c r="P572" i="1" s="1"/>
  <c r="Q573" i="1"/>
  <c r="Q572" i="1" s="1"/>
  <c r="R573" i="1"/>
  <c r="S573" i="1"/>
  <c r="S572" i="1" s="1"/>
  <c r="S558" i="1" s="1"/>
  <c r="T573" i="1"/>
  <c r="U573" i="1"/>
  <c r="U572" i="1" s="1"/>
  <c r="V573" i="1"/>
  <c r="W573" i="1"/>
  <c r="W572" i="1" s="1"/>
  <c r="X573" i="1"/>
  <c r="X572" i="1" s="1"/>
  <c r="Y573" i="1"/>
  <c r="Y572" i="1" s="1"/>
  <c r="Z573" i="1"/>
  <c r="AA573" i="1"/>
  <c r="AA572" i="1" s="1"/>
  <c r="AB573" i="1"/>
  <c r="AC573" i="1"/>
  <c r="AC572" i="1" s="1"/>
  <c r="AD573" i="1"/>
  <c r="AE573" i="1"/>
  <c r="AE572" i="1" s="1"/>
  <c r="AF573" i="1"/>
  <c r="AF572" i="1" s="1"/>
  <c r="AG573" i="1"/>
  <c r="AG572" i="1" s="1"/>
  <c r="AH573" i="1"/>
  <c r="AI573" i="1"/>
  <c r="AI572" i="1" s="1"/>
  <c r="AI558" i="1" s="1"/>
  <c r="AJ573" i="1"/>
  <c r="AK573" i="1"/>
  <c r="AK572" i="1" s="1"/>
  <c r="AL573" i="1"/>
  <c r="AM573" i="1"/>
  <c r="AM572" i="1" s="1"/>
  <c r="AN573" i="1"/>
  <c r="AN572" i="1" s="1"/>
  <c r="AO573" i="1"/>
  <c r="AO572" i="1" s="1"/>
  <c r="AP573" i="1"/>
  <c r="AQ573" i="1"/>
  <c r="AQ572" i="1" s="1"/>
  <c r="AR573" i="1"/>
  <c r="AS573" i="1"/>
  <c r="AS572" i="1" s="1"/>
  <c r="AT573" i="1"/>
  <c r="AU573" i="1"/>
  <c r="AU572" i="1" s="1"/>
  <c r="AV573" i="1"/>
  <c r="AV572" i="1" s="1"/>
  <c r="AW573" i="1"/>
  <c r="AW572" i="1" s="1"/>
  <c r="AX573" i="1"/>
  <c r="AY573" i="1"/>
  <c r="AY572" i="1" s="1"/>
  <c r="AY558" i="1" s="1"/>
  <c r="AZ573" i="1"/>
  <c r="BA573" i="1"/>
  <c r="BA572" i="1" s="1"/>
  <c r="BC573" i="1"/>
  <c r="BE573" i="1"/>
  <c r="BE572" i="1" s="1"/>
  <c r="BF573" i="1"/>
  <c r="BF572" i="1" s="1"/>
  <c r="BG573" i="1"/>
  <c r="BG572" i="1" s="1"/>
  <c r="BH573" i="1"/>
  <c r="BI573" i="1"/>
  <c r="BI572" i="1" s="1"/>
  <c r="BJ573" i="1"/>
  <c r="BK573" i="1"/>
  <c r="BK572" i="1" s="1"/>
  <c r="BL573" i="1"/>
  <c r="BM573" i="1"/>
  <c r="BM572" i="1" s="1"/>
  <c r="BN573" i="1"/>
  <c r="BN572" i="1" s="1"/>
  <c r="BO573" i="1"/>
  <c r="BO572" i="1" s="1"/>
  <c r="BP573" i="1"/>
  <c r="BQ573" i="1"/>
  <c r="BQ572" i="1" s="1"/>
  <c r="BQ558" i="1" s="1"/>
  <c r="BR573" i="1"/>
  <c r="BS573" i="1"/>
  <c r="BS572" i="1" s="1"/>
  <c r="BT573" i="1"/>
  <c r="BU573" i="1"/>
  <c r="BU572" i="1" s="1"/>
  <c r="BV573" i="1"/>
  <c r="BV572" i="1" s="1"/>
  <c r="BW573" i="1"/>
  <c r="BW572" i="1" s="1"/>
  <c r="BX573" i="1"/>
  <c r="BY573" i="1"/>
  <c r="BY572" i="1" s="1"/>
  <c r="BZ573" i="1"/>
  <c r="CA573" i="1"/>
  <c r="CA572" i="1" s="1"/>
  <c r="CB573" i="1"/>
  <c r="CC573" i="1"/>
  <c r="CC572" i="1" s="1"/>
  <c r="CD573" i="1"/>
  <c r="CD572" i="1" s="1"/>
  <c r="CE573" i="1"/>
  <c r="CE572" i="1" s="1"/>
  <c r="CF573" i="1"/>
  <c r="CG573" i="1"/>
  <c r="CG572" i="1" s="1"/>
  <c r="CG558" i="1" s="1"/>
  <c r="CH573" i="1"/>
  <c r="CI573" i="1"/>
  <c r="CI572" i="1" s="1"/>
  <c r="CJ573" i="1"/>
  <c r="CK573" i="1"/>
  <c r="CK572" i="1" s="1"/>
  <c r="CL573" i="1"/>
  <c r="CL572" i="1" s="1"/>
  <c r="CM573" i="1"/>
  <c r="CM572" i="1" s="1"/>
  <c r="CN573" i="1"/>
  <c r="CO573" i="1"/>
  <c r="CO572" i="1" s="1"/>
  <c r="CP573" i="1"/>
  <c r="CQ573" i="1"/>
  <c r="CQ572" i="1" s="1"/>
  <c r="CR573" i="1"/>
  <c r="CS573" i="1"/>
  <c r="CS572" i="1" s="1"/>
  <c r="CT573" i="1"/>
  <c r="CT572" i="1" s="1"/>
  <c r="CU573" i="1"/>
  <c r="CU572" i="1" s="1"/>
  <c r="CV573" i="1"/>
  <c r="DB573" i="1" s="1"/>
  <c r="CW573" i="1"/>
  <c r="CW572" i="1" s="1"/>
  <c r="CW558" i="1" s="1"/>
  <c r="CX573" i="1"/>
  <c r="CY573" i="1"/>
  <c r="CY572" i="1" s="1"/>
  <c r="CZ573" i="1"/>
  <c r="DD573" i="1"/>
  <c r="A574" i="1"/>
  <c r="DB574" i="1"/>
  <c r="DD574" i="1"/>
  <c r="A575" i="1"/>
  <c r="DB575" i="1"/>
  <c r="DD575" i="1"/>
  <c r="A576" i="1"/>
  <c r="DB576" i="1"/>
  <c r="DD576" i="1"/>
  <c r="A577" i="1"/>
  <c r="DB577" i="1"/>
  <c r="DD577" i="1"/>
  <c r="A578" i="1"/>
  <c r="DB578" i="1"/>
  <c r="DD578" i="1"/>
  <c r="A579" i="1"/>
  <c r="DB579" i="1"/>
  <c r="DD579" i="1"/>
  <c r="A580" i="1"/>
  <c r="DB580" i="1"/>
  <c r="DD580" i="1"/>
  <c r="A581" i="1"/>
  <c r="DB581" i="1"/>
  <c r="DD581" i="1"/>
  <c r="A582" i="1"/>
  <c r="DB582" i="1"/>
  <c r="DD582" i="1"/>
  <c r="A583" i="1"/>
  <c r="DB583" i="1"/>
  <c r="DD583" i="1"/>
  <c r="A584" i="1"/>
  <c r="DB584" i="1"/>
  <c r="DD584" i="1"/>
  <c r="A585" i="1"/>
  <c r="DB585" i="1"/>
  <c r="DD585" i="1"/>
  <c r="A586" i="1"/>
  <c r="J586" i="1"/>
  <c r="J572" i="1" s="1"/>
  <c r="K586" i="1"/>
  <c r="L586" i="1"/>
  <c r="L572" i="1" s="1"/>
  <c r="M586" i="1"/>
  <c r="N586" i="1"/>
  <c r="N572" i="1" s="1"/>
  <c r="O586" i="1"/>
  <c r="P586" i="1"/>
  <c r="Q586" i="1"/>
  <c r="R586" i="1"/>
  <c r="R572" i="1" s="1"/>
  <c r="S586" i="1"/>
  <c r="T586" i="1"/>
  <c r="T572" i="1" s="1"/>
  <c r="U586" i="1"/>
  <c r="V586" i="1"/>
  <c r="V572" i="1" s="1"/>
  <c r="W586" i="1"/>
  <c r="X586" i="1"/>
  <c r="Y586" i="1"/>
  <c r="Z586" i="1"/>
  <c r="Z572" i="1" s="1"/>
  <c r="AA586" i="1"/>
  <c r="AB586" i="1"/>
  <c r="AB572" i="1" s="1"/>
  <c r="AC586" i="1"/>
  <c r="AD586" i="1"/>
  <c r="AD572" i="1" s="1"/>
  <c r="AE586" i="1"/>
  <c r="AF586" i="1"/>
  <c r="AG586" i="1"/>
  <c r="AH586" i="1"/>
  <c r="AH572" i="1" s="1"/>
  <c r="AI586" i="1"/>
  <c r="AJ586" i="1"/>
  <c r="AJ572" i="1" s="1"/>
  <c r="AK586" i="1"/>
  <c r="AL586" i="1"/>
  <c r="AL572" i="1" s="1"/>
  <c r="AM586" i="1"/>
  <c r="AN586" i="1"/>
  <c r="AO586" i="1"/>
  <c r="AP586" i="1"/>
  <c r="AP572" i="1" s="1"/>
  <c r="AQ586" i="1"/>
  <c r="AR586" i="1"/>
  <c r="AR572" i="1" s="1"/>
  <c r="AS586" i="1"/>
  <c r="AT586" i="1"/>
  <c r="AT572" i="1" s="1"/>
  <c r="AU586" i="1"/>
  <c r="AV586" i="1"/>
  <c r="AW586" i="1"/>
  <c r="AX586" i="1"/>
  <c r="AX572" i="1" s="1"/>
  <c r="AY586" i="1"/>
  <c r="AZ586" i="1"/>
  <c r="AZ572" i="1" s="1"/>
  <c r="BA586" i="1"/>
  <c r="BB586" i="1"/>
  <c r="BC586" i="1"/>
  <c r="BD586" i="1"/>
  <c r="BE586" i="1"/>
  <c r="BF586" i="1"/>
  <c r="BG586" i="1"/>
  <c r="BH586" i="1"/>
  <c r="BI586" i="1"/>
  <c r="BJ586" i="1"/>
  <c r="BJ572" i="1" s="1"/>
  <c r="BK586" i="1"/>
  <c r="BL586" i="1"/>
  <c r="BL572" i="1" s="1"/>
  <c r="BM586" i="1"/>
  <c r="BN586" i="1"/>
  <c r="BO586" i="1"/>
  <c r="BP586" i="1"/>
  <c r="BQ586" i="1"/>
  <c r="BR586" i="1"/>
  <c r="BR572" i="1" s="1"/>
  <c r="BS586" i="1"/>
  <c r="BT586" i="1"/>
  <c r="BT572" i="1" s="1"/>
  <c r="BU586" i="1"/>
  <c r="BV586" i="1"/>
  <c r="BW586" i="1"/>
  <c r="BX586" i="1"/>
  <c r="BY586" i="1"/>
  <c r="BZ586" i="1"/>
  <c r="BZ572" i="1" s="1"/>
  <c r="CA586" i="1"/>
  <c r="CB586" i="1"/>
  <c r="CB572" i="1" s="1"/>
  <c r="CC586" i="1"/>
  <c r="CD586" i="1"/>
  <c r="CE586" i="1"/>
  <c r="CF586" i="1"/>
  <c r="CG586" i="1"/>
  <c r="CH586" i="1"/>
  <c r="CH572" i="1" s="1"/>
  <c r="CI586" i="1"/>
  <c r="CJ586" i="1"/>
  <c r="CJ572" i="1" s="1"/>
  <c r="CK586" i="1"/>
  <c r="CL586" i="1"/>
  <c r="CM586" i="1"/>
  <c r="CN586" i="1"/>
  <c r="CO586" i="1"/>
  <c r="CP586" i="1"/>
  <c r="CP572" i="1" s="1"/>
  <c r="CQ586" i="1"/>
  <c r="CR586" i="1"/>
  <c r="CR572" i="1" s="1"/>
  <c r="CS586" i="1"/>
  <c r="CT586" i="1"/>
  <c r="CU586" i="1"/>
  <c r="CV586" i="1"/>
  <c r="DB586" i="1" s="1"/>
  <c r="CW586" i="1"/>
  <c r="CX586" i="1"/>
  <c r="CX572" i="1" s="1"/>
  <c r="CY586" i="1"/>
  <c r="CZ586" i="1"/>
  <c r="CZ572" i="1" s="1"/>
  <c r="A587" i="1"/>
  <c r="DB587" i="1"/>
  <c r="DD587" i="1"/>
  <c r="A588" i="1"/>
  <c r="DB588" i="1"/>
  <c r="DD588" i="1"/>
  <c r="A589" i="1"/>
  <c r="DD589" i="1"/>
  <c r="A590" i="1"/>
  <c r="J590" i="1"/>
  <c r="K590" i="1"/>
  <c r="DB590" i="1" s="1"/>
  <c r="L590" i="1"/>
  <c r="M590" i="1"/>
  <c r="N590" i="1"/>
  <c r="O590" i="1"/>
  <c r="P590" i="1"/>
  <c r="Q590" i="1"/>
  <c r="R590" i="1"/>
  <c r="S590" i="1"/>
  <c r="T590" i="1"/>
  <c r="U590" i="1"/>
  <c r="V590" i="1"/>
  <c r="W590" i="1"/>
  <c r="X590" i="1"/>
  <c r="Y590" i="1"/>
  <c r="Z590" i="1"/>
  <c r="AA590" i="1"/>
  <c r="AB590" i="1"/>
  <c r="AC590" i="1"/>
  <c r="AD590" i="1"/>
  <c r="AE590" i="1"/>
  <c r="AF590" i="1"/>
  <c r="AG590" i="1"/>
  <c r="AH590" i="1"/>
  <c r="AI590" i="1"/>
  <c r="AJ590" i="1"/>
  <c r="AK590" i="1"/>
  <c r="AL590" i="1"/>
  <c r="AM590" i="1"/>
  <c r="AN590" i="1"/>
  <c r="AO590" i="1"/>
  <c r="AP590" i="1"/>
  <c r="AQ590" i="1"/>
  <c r="AR590" i="1"/>
  <c r="AS590" i="1"/>
  <c r="AT590" i="1"/>
  <c r="AU590" i="1"/>
  <c r="AV590" i="1"/>
  <c r="AW590" i="1"/>
  <c r="AX590" i="1"/>
  <c r="AY590" i="1"/>
  <c r="AZ590" i="1"/>
  <c r="BA590" i="1"/>
  <c r="BB590" i="1"/>
  <c r="BC590" i="1"/>
  <c r="BD590" i="1"/>
  <c r="BE590" i="1"/>
  <c r="BF590" i="1"/>
  <c r="BG590" i="1"/>
  <c r="BH590" i="1"/>
  <c r="BI590" i="1"/>
  <c r="BJ590" i="1"/>
  <c r="BK590" i="1"/>
  <c r="BL590" i="1"/>
  <c r="BM590" i="1"/>
  <c r="BN590" i="1"/>
  <c r="BO590" i="1"/>
  <c r="BP590" i="1"/>
  <c r="BQ590" i="1"/>
  <c r="BR590" i="1"/>
  <c r="BS590" i="1"/>
  <c r="BT590" i="1"/>
  <c r="BU590" i="1"/>
  <c r="BV590" i="1"/>
  <c r="BW590" i="1"/>
  <c r="BX590" i="1"/>
  <c r="BY590" i="1"/>
  <c r="BZ590" i="1"/>
  <c r="CA590" i="1"/>
  <c r="CB590" i="1"/>
  <c r="CC590" i="1"/>
  <c r="CD590" i="1"/>
  <c r="CE590" i="1"/>
  <c r="CF590" i="1"/>
  <c r="CG590" i="1"/>
  <c r="CH590" i="1"/>
  <c r="CI590" i="1"/>
  <c r="CJ590" i="1"/>
  <c r="CK590" i="1"/>
  <c r="CL590" i="1"/>
  <c r="CM590" i="1"/>
  <c r="CN590" i="1"/>
  <c r="CO590" i="1"/>
  <c r="CP590" i="1"/>
  <c r="CQ590" i="1"/>
  <c r="CR590" i="1"/>
  <c r="CS590" i="1"/>
  <c r="CT590" i="1"/>
  <c r="CU590" i="1"/>
  <c r="CV590" i="1"/>
  <c r="CW590" i="1"/>
  <c r="CX590" i="1"/>
  <c r="CY590" i="1"/>
  <c r="CZ590" i="1"/>
  <c r="DD590" i="1"/>
  <c r="A591" i="1"/>
  <c r="DB591" i="1"/>
  <c r="DD591" i="1"/>
  <c r="A592" i="1"/>
  <c r="DB592" i="1"/>
  <c r="DD592" i="1"/>
  <c r="A593" i="1"/>
  <c r="DB593" i="1"/>
  <c r="DD593" i="1"/>
  <c r="A594" i="1"/>
  <c r="DB594" i="1"/>
  <c r="DD594" i="1"/>
  <c r="A595" i="1"/>
  <c r="DB595" i="1"/>
  <c r="DD595" i="1"/>
  <c r="A596" i="1"/>
  <c r="DD596" i="1"/>
  <c r="A597" i="1"/>
  <c r="M597" i="1"/>
  <c r="M559" i="1" s="1"/>
  <c r="U597" i="1"/>
  <c r="U559" i="1" s="1"/>
  <c r="AC597" i="1"/>
  <c r="AC559" i="1" s="1"/>
  <c r="AK597" i="1"/>
  <c r="AK559" i="1" s="1"/>
  <c r="AS597" i="1"/>
  <c r="AS559" i="1" s="1"/>
  <c r="BA597" i="1"/>
  <c r="BA559" i="1" s="1"/>
  <c r="BK597" i="1"/>
  <c r="BK559" i="1" s="1"/>
  <c r="BS597" i="1"/>
  <c r="BS559" i="1" s="1"/>
  <c r="CA597" i="1"/>
  <c r="CA559" i="1" s="1"/>
  <c r="CI597" i="1"/>
  <c r="CI559" i="1" s="1"/>
  <c r="CQ597" i="1"/>
  <c r="CQ559" i="1" s="1"/>
  <c r="CY597" i="1"/>
  <c r="CY559" i="1" s="1"/>
  <c r="A598" i="1"/>
  <c r="J598" i="1"/>
  <c r="K598" i="1"/>
  <c r="K597" i="1" s="1"/>
  <c r="L598" i="1"/>
  <c r="M598" i="1"/>
  <c r="N598" i="1"/>
  <c r="O598" i="1"/>
  <c r="O597" i="1" s="1"/>
  <c r="O559" i="1" s="1"/>
  <c r="P598" i="1"/>
  <c r="Q598" i="1"/>
  <c r="Q597" i="1" s="1"/>
  <c r="Q559" i="1" s="1"/>
  <c r="R598" i="1"/>
  <c r="S598" i="1"/>
  <c r="S597" i="1" s="1"/>
  <c r="S559" i="1" s="1"/>
  <c r="T598" i="1"/>
  <c r="U598" i="1"/>
  <c r="V598" i="1"/>
  <c r="W598" i="1"/>
  <c r="W597" i="1" s="1"/>
  <c r="W559" i="1" s="1"/>
  <c r="X598" i="1"/>
  <c r="Y598" i="1"/>
  <c r="Y597" i="1" s="1"/>
  <c r="Y559" i="1" s="1"/>
  <c r="Z598" i="1"/>
  <c r="AA598" i="1"/>
  <c r="AA597" i="1" s="1"/>
  <c r="AA559" i="1" s="1"/>
  <c r="AB598" i="1"/>
  <c r="AC598" i="1"/>
  <c r="AD598" i="1"/>
  <c r="AE598" i="1"/>
  <c r="AE597" i="1" s="1"/>
  <c r="AE559" i="1" s="1"/>
  <c r="AF598" i="1"/>
  <c r="AG598" i="1"/>
  <c r="AG597" i="1" s="1"/>
  <c r="AG559" i="1" s="1"/>
  <c r="AH598" i="1"/>
  <c r="AI598" i="1"/>
  <c r="AI597" i="1" s="1"/>
  <c r="AI559" i="1" s="1"/>
  <c r="AJ598" i="1"/>
  <c r="AK598" i="1"/>
  <c r="AL598" i="1"/>
  <c r="AM598" i="1"/>
  <c r="AM597" i="1" s="1"/>
  <c r="AM559" i="1" s="1"/>
  <c r="AN598" i="1"/>
  <c r="AO598" i="1"/>
  <c r="AO597" i="1" s="1"/>
  <c r="AO559" i="1" s="1"/>
  <c r="AP598" i="1"/>
  <c r="AQ598" i="1"/>
  <c r="AQ597" i="1" s="1"/>
  <c r="AQ559" i="1" s="1"/>
  <c r="AR598" i="1"/>
  <c r="AS598" i="1"/>
  <c r="AT598" i="1"/>
  <c r="AU598" i="1"/>
  <c r="AU597" i="1" s="1"/>
  <c r="AU559" i="1" s="1"/>
  <c r="AV598" i="1"/>
  <c r="AW598" i="1"/>
  <c r="AW597" i="1" s="1"/>
  <c r="AW559" i="1" s="1"/>
  <c r="AX598" i="1"/>
  <c r="AY598" i="1"/>
  <c r="AY597" i="1" s="1"/>
  <c r="AY559" i="1" s="1"/>
  <c r="AZ598" i="1"/>
  <c r="BA598" i="1"/>
  <c r="BC598" i="1"/>
  <c r="BE598" i="1"/>
  <c r="BE597" i="1" s="1"/>
  <c r="BE559" i="1" s="1"/>
  <c r="BF598" i="1"/>
  <c r="BG598" i="1"/>
  <c r="BG597" i="1" s="1"/>
  <c r="BG559" i="1" s="1"/>
  <c r="BH598" i="1"/>
  <c r="BI598" i="1"/>
  <c r="BI597" i="1" s="1"/>
  <c r="BI559" i="1" s="1"/>
  <c r="BJ598" i="1"/>
  <c r="BK598" i="1"/>
  <c r="BL598" i="1"/>
  <c r="BM598" i="1"/>
  <c r="BM597" i="1" s="1"/>
  <c r="BM559" i="1" s="1"/>
  <c r="BN598" i="1"/>
  <c r="BO598" i="1"/>
  <c r="BO597" i="1" s="1"/>
  <c r="BO559" i="1" s="1"/>
  <c r="BP598" i="1"/>
  <c r="BQ598" i="1"/>
  <c r="BQ597" i="1" s="1"/>
  <c r="BQ559" i="1" s="1"/>
  <c r="BR598" i="1"/>
  <c r="BS598" i="1"/>
  <c r="BT598" i="1"/>
  <c r="BU598" i="1"/>
  <c r="BU597" i="1" s="1"/>
  <c r="BU559" i="1" s="1"/>
  <c r="BV598" i="1"/>
  <c r="BW598" i="1"/>
  <c r="BW597" i="1" s="1"/>
  <c r="BW559" i="1" s="1"/>
  <c r="BX598" i="1"/>
  <c r="BY598" i="1"/>
  <c r="BY597" i="1" s="1"/>
  <c r="BY559" i="1" s="1"/>
  <c r="BZ598" i="1"/>
  <c r="CA598" i="1"/>
  <c r="CB598" i="1"/>
  <c r="CC598" i="1"/>
  <c r="CC597" i="1" s="1"/>
  <c r="CC559" i="1" s="1"/>
  <c r="CD598" i="1"/>
  <c r="CE598" i="1"/>
  <c r="CE597" i="1" s="1"/>
  <c r="CE559" i="1" s="1"/>
  <c r="CF598" i="1"/>
  <c r="CG598" i="1"/>
  <c r="CG597" i="1" s="1"/>
  <c r="CG559" i="1" s="1"/>
  <c r="CH598" i="1"/>
  <c r="CI598" i="1"/>
  <c r="CJ598" i="1"/>
  <c r="CK598" i="1"/>
  <c r="CK597" i="1" s="1"/>
  <c r="CK559" i="1" s="1"/>
  <c r="CL598" i="1"/>
  <c r="CM598" i="1"/>
  <c r="CM597" i="1" s="1"/>
  <c r="CM559" i="1" s="1"/>
  <c r="CN598" i="1"/>
  <c r="CO598" i="1"/>
  <c r="CO597" i="1" s="1"/>
  <c r="CO559" i="1" s="1"/>
  <c r="CP598" i="1"/>
  <c r="CQ598" i="1"/>
  <c r="CR598" i="1"/>
  <c r="CS598" i="1"/>
  <c r="CS597" i="1" s="1"/>
  <c r="CS559" i="1" s="1"/>
  <c r="CT598" i="1"/>
  <c r="CU598" i="1"/>
  <c r="CU597" i="1" s="1"/>
  <c r="CU559" i="1" s="1"/>
  <c r="CV598" i="1"/>
  <c r="CW598" i="1"/>
  <c r="CW597" i="1" s="1"/>
  <c r="CW559" i="1" s="1"/>
  <c r="CX598" i="1"/>
  <c r="CY598" i="1"/>
  <c r="CZ598" i="1"/>
  <c r="DB598" i="1"/>
  <c r="DD598" i="1"/>
  <c r="A599" i="1"/>
  <c r="DB599" i="1"/>
  <c r="DD599" i="1"/>
  <c r="A600" i="1"/>
  <c r="DB600" i="1"/>
  <c r="DD600" i="1"/>
  <c r="A601" i="1"/>
  <c r="DB601" i="1"/>
  <c r="DD601" i="1"/>
  <c r="A602" i="1"/>
  <c r="DB602" i="1"/>
  <c r="DD602" i="1"/>
  <c r="A603" i="1"/>
  <c r="DB603" i="1"/>
  <c r="DD603" i="1"/>
  <c r="A604" i="1"/>
  <c r="DB604" i="1"/>
  <c r="DD604" i="1"/>
  <c r="A605" i="1"/>
  <c r="DB605" i="1"/>
  <c r="DD605" i="1"/>
  <c r="A606" i="1"/>
  <c r="DB606" i="1"/>
  <c r="DD606" i="1"/>
  <c r="A607" i="1"/>
  <c r="DB607" i="1"/>
  <c r="DD607" i="1"/>
  <c r="A608" i="1"/>
  <c r="DB608" i="1"/>
  <c r="DD608" i="1"/>
  <c r="A609" i="1"/>
  <c r="DB609" i="1"/>
  <c r="DD609" i="1"/>
  <c r="A610" i="1"/>
  <c r="DB610" i="1"/>
  <c r="DD610" i="1"/>
  <c r="A611" i="1"/>
  <c r="DB611" i="1"/>
  <c r="DD611" i="1"/>
  <c r="A612" i="1"/>
  <c r="DB612" i="1"/>
  <c r="DD612" i="1"/>
  <c r="A613" i="1"/>
  <c r="DB613" i="1"/>
  <c r="DD613" i="1"/>
  <c r="A614" i="1"/>
  <c r="J614" i="1"/>
  <c r="K614" i="1"/>
  <c r="L614" i="1"/>
  <c r="M614" i="1"/>
  <c r="N614" i="1"/>
  <c r="O614" i="1"/>
  <c r="P614" i="1"/>
  <c r="Q614" i="1"/>
  <c r="R614" i="1"/>
  <c r="S614" i="1"/>
  <c r="T614" i="1"/>
  <c r="U614" i="1"/>
  <c r="V614" i="1"/>
  <c r="W614" i="1"/>
  <c r="X614" i="1"/>
  <c r="Y614" i="1"/>
  <c r="Z614" i="1"/>
  <c r="AA614" i="1"/>
  <c r="AB614" i="1"/>
  <c r="AC614" i="1"/>
  <c r="AD614" i="1"/>
  <c r="AE614" i="1"/>
  <c r="AF614" i="1"/>
  <c r="AG614" i="1"/>
  <c r="AH614" i="1"/>
  <c r="AI614" i="1"/>
  <c r="AJ614" i="1"/>
  <c r="AK614" i="1"/>
  <c r="AL614" i="1"/>
  <c r="AM614" i="1"/>
  <c r="AN614" i="1"/>
  <c r="AO614" i="1"/>
  <c r="AP614" i="1"/>
  <c r="AQ614" i="1"/>
  <c r="AR614" i="1"/>
  <c r="AS614" i="1"/>
  <c r="AT614" i="1"/>
  <c r="AU614" i="1"/>
  <c r="AV614" i="1"/>
  <c r="AW614" i="1"/>
  <c r="AX614" i="1"/>
  <c r="AY614" i="1"/>
  <c r="AZ614" i="1"/>
  <c r="BA614" i="1"/>
  <c r="BC614" i="1"/>
  <c r="BE614" i="1"/>
  <c r="BF614" i="1"/>
  <c r="BG614" i="1"/>
  <c r="BH614" i="1"/>
  <c r="BI614" i="1"/>
  <c r="BJ614" i="1"/>
  <c r="BK614" i="1"/>
  <c r="BL614" i="1"/>
  <c r="BM614" i="1"/>
  <c r="BN614" i="1"/>
  <c r="BO614" i="1"/>
  <c r="BP614" i="1"/>
  <c r="BQ614" i="1"/>
  <c r="BR614" i="1"/>
  <c r="BS614" i="1"/>
  <c r="BT614" i="1"/>
  <c r="BU614" i="1"/>
  <c r="BV614" i="1"/>
  <c r="BW614" i="1"/>
  <c r="BX614" i="1"/>
  <c r="BY614" i="1"/>
  <c r="BZ614" i="1"/>
  <c r="CA614" i="1"/>
  <c r="CB614" i="1"/>
  <c r="CC614" i="1"/>
  <c r="CD614" i="1"/>
  <c r="CE614" i="1"/>
  <c r="CF614" i="1"/>
  <c r="CG614" i="1"/>
  <c r="CH614" i="1"/>
  <c r="CI614" i="1"/>
  <c r="CJ614" i="1"/>
  <c r="CK614" i="1"/>
  <c r="CL614" i="1"/>
  <c r="CM614" i="1"/>
  <c r="CN614" i="1"/>
  <c r="CO614" i="1"/>
  <c r="CP614" i="1"/>
  <c r="CQ614" i="1"/>
  <c r="CR614" i="1"/>
  <c r="CS614" i="1"/>
  <c r="CT614" i="1"/>
  <c r="CU614" i="1"/>
  <c r="CV614" i="1"/>
  <c r="DB614" i="1" s="1"/>
  <c r="CW614" i="1"/>
  <c r="CX614" i="1"/>
  <c r="CY614" i="1"/>
  <c r="CZ614" i="1"/>
  <c r="A615" i="1"/>
  <c r="DB615" i="1"/>
  <c r="DD615" i="1"/>
  <c r="A616" i="1"/>
  <c r="DB616" i="1"/>
  <c r="DD616" i="1"/>
  <c r="A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AG617" i="1"/>
  <c r="AH617" i="1"/>
  <c r="AI617" i="1"/>
  <c r="AJ617" i="1"/>
  <c r="AK617" i="1"/>
  <c r="AL617" i="1"/>
  <c r="AM617" i="1"/>
  <c r="AN617" i="1"/>
  <c r="AO617" i="1"/>
  <c r="AP617" i="1"/>
  <c r="AQ617" i="1"/>
  <c r="AR617" i="1"/>
  <c r="AS617" i="1"/>
  <c r="AT617" i="1"/>
  <c r="AU617" i="1"/>
  <c r="AV617" i="1"/>
  <c r="AW617" i="1"/>
  <c r="AX617" i="1"/>
  <c r="AY617" i="1"/>
  <c r="AZ617" i="1"/>
  <c r="BA617" i="1"/>
  <c r="BC617" i="1"/>
  <c r="BE617" i="1"/>
  <c r="BF617" i="1"/>
  <c r="BG617" i="1"/>
  <c r="BH617" i="1"/>
  <c r="BI617" i="1"/>
  <c r="BJ617" i="1"/>
  <c r="BK617" i="1"/>
  <c r="BL617" i="1"/>
  <c r="BM617" i="1"/>
  <c r="BN617" i="1"/>
  <c r="BO617" i="1"/>
  <c r="BP617" i="1"/>
  <c r="BQ617" i="1"/>
  <c r="BR617" i="1"/>
  <c r="BS617" i="1"/>
  <c r="BT617" i="1"/>
  <c r="BU617" i="1"/>
  <c r="BV617" i="1"/>
  <c r="BW617" i="1"/>
  <c r="BX617" i="1"/>
  <c r="BY617" i="1"/>
  <c r="BZ617" i="1"/>
  <c r="CA617" i="1"/>
  <c r="CB617" i="1"/>
  <c r="CC617" i="1"/>
  <c r="CD617" i="1"/>
  <c r="CE617" i="1"/>
  <c r="CF617" i="1"/>
  <c r="CG617" i="1"/>
  <c r="CH617" i="1"/>
  <c r="CI617" i="1"/>
  <c r="CJ617" i="1"/>
  <c r="CK617" i="1"/>
  <c r="CL617" i="1"/>
  <c r="CM617" i="1"/>
  <c r="CN617" i="1"/>
  <c r="CO617" i="1"/>
  <c r="CP617" i="1"/>
  <c r="CQ617" i="1"/>
  <c r="CR617" i="1"/>
  <c r="CS617" i="1"/>
  <c r="CT617" i="1"/>
  <c r="CU617" i="1"/>
  <c r="CV617" i="1"/>
  <c r="DB617" i="1" s="1"/>
  <c r="CW617" i="1"/>
  <c r="CX617" i="1"/>
  <c r="CY617" i="1"/>
  <c r="CZ617" i="1"/>
  <c r="DD617" i="1"/>
  <c r="A618" i="1"/>
  <c r="DB618" i="1"/>
  <c r="DD618" i="1"/>
  <c r="A619" i="1"/>
  <c r="DB619" i="1"/>
  <c r="DD619" i="1"/>
  <c r="A620" i="1"/>
  <c r="DB620" i="1"/>
  <c r="DD620" i="1"/>
  <c r="A621" i="1"/>
  <c r="DB621" i="1"/>
  <c r="DD621" i="1"/>
  <c r="A622" i="1"/>
  <c r="DB622" i="1"/>
  <c r="DD622" i="1"/>
  <c r="A623" i="1"/>
  <c r="DB623" i="1"/>
  <c r="DD623" i="1"/>
  <c r="A624" i="1"/>
  <c r="DB624" i="1"/>
  <c r="DD624" i="1"/>
  <c r="A625" i="1"/>
  <c r="DB625" i="1"/>
  <c r="DD625" i="1"/>
  <c r="A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AG626" i="1"/>
  <c r="AH626" i="1"/>
  <c r="AI626" i="1"/>
  <c r="AJ626" i="1"/>
  <c r="AK626" i="1"/>
  <c r="AL626" i="1"/>
  <c r="AM626" i="1"/>
  <c r="AN626" i="1"/>
  <c r="AO626" i="1"/>
  <c r="AP626" i="1"/>
  <c r="AQ626" i="1"/>
  <c r="AR626" i="1"/>
  <c r="AS626" i="1"/>
  <c r="AT626" i="1"/>
  <c r="AU626" i="1"/>
  <c r="AV626" i="1"/>
  <c r="AW626" i="1"/>
  <c r="AX626" i="1"/>
  <c r="AY626" i="1"/>
  <c r="AZ626" i="1"/>
  <c r="BA626" i="1"/>
  <c r="BC626" i="1"/>
  <c r="BE626" i="1"/>
  <c r="BF626" i="1"/>
  <c r="BG626" i="1"/>
  <c r="BH626" i="1"/>
  <c r="BI626" i="1"/>
  <c r="BJ626" i="1"/>
  <c r="BK626" i="1"/>
  <c r="BL626" i="1"/>
  <c r="BM626" i="1"/>
  <c r="BN626" i="1"/>
  <c r="BO626" i="1"/>
  <c r="BP626" i="1"/>
  <c r="BQ626" i="1"/>
  <c r="BR626" i="1"/>
  <c r="BS626" i="1"/>
  <c r="BT626" i="1"/>
  <c r="BU626" i="1"/>
  <c r="BV626" i="1"/>
  <c r="BW626" i="1"/>
  <c r="BX626" i="1"/>
  <c r="BY626" i="1"/>
  <c r="BZ626" i="1"/>
  <c r="CA626" i="1"/>
  <c r="CB626" i="1"/>
  <c r="CC626" i="1"/>
  <c r="CD626" i="1"/>
  <c r="CE626" i="1"/>
  <c r="CF626" i="1"/>
  <c r="CG626" i="1"/>
  <c r="CH626" i="1"/>
  <c r="CI626" i="1"/>
  <c r="CJ626" i="1"/>
  <c r="CK626" i="1"/>
  <c r="CL626" i="1"/>
  <c r="CM626" i="1"/>
  <c r="CN626" i="1"/>
  <c r="CO626" i="1"/>
  <c r="CP626" i="1"/>
  <c r="CQ626" i="1"/>
  <c r="CR626" i="1"/>
  <c r="CS626" i="1"/>
  <c r="CT626" i="1"/>
  <c r="CU626" i="1"/>
  <c r="CV626" i="1"/>
  <c r="DB626" i="1" s="1"/>
  <c r="CW626" i="1"/>
  <c r="CX626" i="1"/>
  <c r="CY626" i="1"/>
  <c r="CZ626" i="1"/>
  <c r="A627" i="1"/>
  <c r="DB627" i="1"/>
  <c r="DD627" i="1"/>
  <c r="A628" i="1"/>
  <c r="DB628" i="1"/>
  <c r="DD628" i="1"/>
  <c r="A629" i="1"/>
  <c r="DB629" i="1"/>
  <c r="DD629" i="1"/>
  <c r="A630" i="1"/>
  <c r="DB630" i="1"/>
  <c r="DD630" i="1"/>
  <c r="A631" i="1"/>
  <c r="DB631" i="1"/>
  <c r="DD631" i="1"/>
  <c r="A632" i="1"/>
  <c r="DB632" i="1"/>
  <c r="DD632" i="1"/>
  <c r="A633" i="1"/>
  <c r="DB633" i="1"/>
  <c r="DD633" i="1"/>
  <c r="A634" i="1"/>
  <c r="J634" i="1"/>
  <c r="K634" i="1"/>
  <c r="K561" i="1" s="1"/>
  <c r="L634" i="1"/>
  <c r="M634" i="1"/>
  <c r="M561" i="1" s="1"/>
  <c r="N634" i="1"/>
  <c r="O634" i="1"/>
  <c r="O561" i="1" s="1"/>
  <c r="P634" i="1"/>
  <c r="Q634" i="1"/>
  <c r="Q561" i="1" s="1"/>
  <c r="R634" i="1"/>
  <c r="S634" i="1"/>
  <c r="S561" i="1" s="1"/>
  <c r="T634" i="1"/>
  <c r="U634" i="1"/>
  <c r="U561" i="1" s="1"/>
  <c r="V634" i="1"/>
  <c r="W634" i="1"/>
  <c r="W561" i="1" s="1"/>
  <c r="X634" i="1"/>
  <c r="Y634" i="1"/>
  <c r="Y561" i="1" s="1"/>
  <c r="Z634" i="1"/>
  <c r="AK634" i="1"/>
  <c r="AK561" i="1" s="1"/>
  <c r="AO634" i="1"/>
  <c r="AO561" i="1" s="1"/>
  <c r="CU634" i="1"/>
  <c r="CU561" i="1" s="1"/>
  <c r="A635" i="1"/>
  <c r="AB635" i="1"/>
  <c r="AB634" i="1" s="1"/>
  <c r="AB561" i="1" s="1"/>
  <c r="AD635" i="1"/>
  <c r="AD634" i="1" s="1"/>
  <c r="AD561" i="1" s="1"/>
  <c r="AF635" i="1"/>
  <c r="AF634" i="1" s="1"/>
  <c r="AF561" i="1" s="1"/>
  <c r="AJ635" i="1"/>
  <c r="AJ634" i="1" s="1"/>
  <c r="AJ561" i="1" s="1"/>
  <c r="AL635" i="1"/>
  <c r="AL634" i="1" s="1"/>
  <c r="AL561" i="1" s="1"/>
  <c r="AN635" i="1"/>
  <c r="AN634" i="1" s="1"/>
  <c r="AN561" i="1" s="1"/>
  <c r="AZ635" i="1"/>
  <c r="AZ634" i="1" s="1"/>
  <c r="AZ561" i="1" s="1"/>
  <c r="BB635" i="1"/>
  <c r="BD635" i="1"/>
  <c r="BN635" i="1"/>
  <c r="BN634" i="1" s="1"/>
  <c r="BN561" i="1" s="1"/>
  <c r="CH635" i="1"/>
  <c r="CH634" i="1" s="1"/>
  <c r="CH561" i="1" s="1"/>
  <c r="CJ635" i="1"/>
  <c r="CJ634" i="1" s="1"/>
  <c r="CJ561" i="1" s="1"/>
  <c r="CR635" i="1"/>
  <c r="CR634" i="1" s="1"/>
  <c r="CR561" i="1" s="1"/>
  <c r="CT635" i="1"/>
  <c r="CT634" i="1" s="1"/>
  <c r="CT561" i="1" s="1"/>
  <c r="A636" i="1"/>
  <c r="AA636" i="1"/>
  <c r="AB636" i="1"/>
  <c r="AC636" i="1"/>
  <c r="AD636" i="1"/>
  <c r="AE636" i="1"/>
  <c r="AF636" i="1"/>
  <c r="AG636" i="1"/>
  <c r="AI636" i="1"/>
  <c r="AI635" i="1" s="1"/>
  <c r="AI634" i="1" s="1"/>
  <c r="AI561" i="1" s="1"/>
  <c r="AK635" i="1"/>
  <c r="AM635" i="1"/>
  <c r="AM634" i="1" s="1"/>
  <c r="AM561" i="1" s="1"/>
  <c r="AO635" i="1"/>
  <c r="AQ636" i="1"/>
  <c r="AS636" i="1"/>
  <c r="AU636" i="1"/>
  <c r="BA635" i="1"/>
  <c r="BA634" i="1" s="1"/>
  <c r="BA561" i="1" s="1"/>
  <c r="BC635" i="1"/>
  <c r="BC634" i="1" s="1"/>
  <c r="BC561" i="1" s="1"/>
  <c r="BO635" i="1"/>
  <c r="BO634" i="1" s="1"/>
  <c r="BO561" i="1" s="1"/>
  <c r="BP635" i="1"/>
  <c r="BP634" i="1" s="1"/>
  <c r="BP561" i="1" s="1"/>
  <c r="BQ635" i="1"/>
  <c r="BQ634" i="1" s="1"/>
  <c r="BQ561" i="1" s="1"/>
  <c r="BX635" i="1"/>
  <c r="BX634" i="1" s="1"/>
  <c r="BX561" i="1" s="1"/>
  <c r="BY635" i="1"/>
  <c r="BY634" i="1" s="1"/>
  <c r="BY561" i="1" s="1"/>
  <c r="BZ635" i="1"/>
  <c r="BZ634" i="1" s="1"/>
  <c r="BZ561" i="1" s="1"/>
  <c r="CA635" i="1"/>
  <c r="CA634" i="1" s="1"/>
  <c r="CA561" i="1" s="1"/>
  <c r="CI635" i="1"/>
  <c r="CI634" i="1" s="1"/>
  <c r="CI561" i="1" s="1"/>
  <c r="CK635" i="1"/>
  <c r="CK634" i="1" s="1"/>
  <c r="CK561" i="1" s="1"/>
  <c r="CS635" i="1"/>
  <c r="CS634" i="1" s="1"/>
  <c r="CS561" i="1" s="1"/>
  <c r="CU635" i="1"/>
  <c r="A637" i="1"/>
  <c r="K637" i="1"/>
  <c r="O637" i="1"/>
  <c r="O562" i="1" s="1"/>
  <c r="S637" i="1"/>
  <c r="S562" i="1" s="1"/>
  <c r="W637" i="1"/>
  <c r="W562" i="1" s="1"/>
  <c r="AA637" i="1"/>
  <c r="AE637" i="1"/>
  <c r="AE562" i="1" s="1"/>
  <c r="AI637" i="1"/>
  <c r="AI562" i="1" s="1"/>
  <c r="AM637" i="1"/>
  <c r="AM562" i="1" s="1"/>
  <c r="AQ637" i="1"/>
  <c r="AU637" i="1"/>
  <c r="AU562" i="1" s="1"/>
  <c r="AY637" i="1"/>
  <c r="AY562" i="1" s="1"/>
  <c r="BE637" i="1"/>
  <c r="BE562" i="1" s="1"/>
  <c r="BI637" i="1"/>
  <c r="BM637" i="1"/>
  <c r="BM562" i="1" s="1"/>
  <c r="BQ637" i="1"/>
  <c r="BQ562" i="1" s="1"/>
  <c r="BU637" i="1"/>
  <c r="BU562" i="1" s="1"/>
  <c r="BY637" i="1"/>
  <c r="CC637" i="1"/>
  <c r="CC562" i="1" s="1"/>
  <c r="CG637" i="1"/>
  <c r="CG562" i="1" s="1"/>
  <c r="CK637" i="1"/>
  <c r="CK562" i="1" s="1"/>
  <c r="CO637" i="1"/>
  <c r="CS637" i="1"/>
  <c r="CS562" i="1" s="1"/>
  <c r="CW637" i="1"/>
  <c r="CW562" i="1" s="1"/>
  <c r="DB637" i="1"/>
  <c r="A638" i="1"/>
  <c r="J638" i="1"/>
  <c r="J637" i="1" s="1"/>
  <c r="J562" i="1" s="1"/>
  <c r="K638" i="1"/>
  <c r="L638" i="1"/>
  <c r="L637" i="1" s="1"/>
  <c r="L562" i="1" s="1"/>
  <c r="M638" i="1"/>
  <c r="M637" i="1" s="1"/>
  <c r="M562" i="1" s="1"/>
  <c r="N638" i="1"/>
  <c r="N637" i="1" s="1"/>
  <c r="N562" i="1" s="1"/>
  <c r="O638" i="1"/>
  <c r="P638" i="1"/>
  <c r="P637" i="1" s="1"/>
  <c r="P562" i="1" s="1"/>
  <c r="Q638" i="1"/>
  <c r="Q637" i="1" s="1"/>
  <c r="Q562" i="1" s="1"/>
  <c r="R638" i="1"/>
  <c r="R637" i="1" s="1"/>
  <c r="R562" i="1" s="1"/>
  <c r="S638" i="1"/>
  <c r="T638" i="1"/>
  <c r="T637" i="1" s="1"/>
  <c r="T562" i="1" s="1"/>
  <c r="U638" i="1"/>
  <c r="U637" i="1" s="1"/>
  <c r="U562" i="1" s="1"/>
  <c r="V638" i="1"/>
  <c r="V637" i="1" s="1"/>
  <c r="V562" i="1" s="1"/>
  <c r="W638" i="1"/>
  <c r="X638" i="1"/>
  <c r="X637" i="1" s="1"/>
  <c r="X562" i="1" s="1"/>
  <c r="Y638" i="1"/>
  <c r="Y637" i="1" s="1"/>
  <c r="Y562" i="1" s="1"/>
  <c r="Z638" i="1"/>
  <c r="Z637" i="1" s="1"/>
  <c r="Z562" i="1" s="1"/>
  <c r="AA638" i="1"/>
  <c r="AB638" i="1"/>
  <c r="AB637" i="1" s="1"/>
  <c r="AB562" i="1" s="1"/>
  <c r="AC638" i="1"/>
  <c r="AC637" i="1" s="1"/>
  <c r="AC562" i="1" s="1"/>
  <c r="AD638" i="1"/>
  <c r="AD637" i="1" s="1"/>
  <c r="AD562" i="1" s="1"/>
  <c r="AE638" i="1"/>
  <c r="AF638" i="1"/>
  <c r="AF637" i="1" s="1"/>
  <c r="AF562" i="1" s="1"/>
  <c r="AG638" i="1"/>
  <c r="AG637" i="1" s="1"/>
  <c r="AG562" i="1" s="1"/>
  <c r="AH638" i="1"/>
  <c r="AH637" i="1" s="1"/>
  <c r="AH562" i="1" s="1"/>
  <c r="AI638" i="1"/>
  <c r="AJ638" i="1"/>
  <c r="AJ637" i="1" s="1"/>
  <c r="AJ562" i="1" s="1"/>
  <c r="AK638" i="1"/>
  <c r="AK637" i="1" s="1"/>
  <c r="AK562" i="1" s="1"/>
  <c r="AL638" i="1"/>
  <c r="AL637" i="1" s="1"/>
  <c r="AL562" i="1" s="1"/>
  <c r="AM638" i="1"/>
  <c r="AN638" i="1"/>
  <c r="AN637" i="1" s="1"/>
  <c r="AN562" i="1" s="1"/>
  <c r="AO638" i="1"/>
  <c r="AO637" i="1" s="1"/>
  <c r="AO562" i="1" s="1"/>
  <c r="AP638" i="1"/>
  <c r="AP637" i="1" s="1"/>
  <c r="AP562" i="1" s="1"/>
  <c r="AQ638" i="1"/>
  <c r="AR638" i="1"/>
  <c r="AR637" i="1" s="1"/>
  <c r="AR562" i="1" s="1"/>
  <c r="AS638" i="1"/>
  <c r="AS637" i="1" s="1"/>
  <c r="AS562" i="1" s="1"/>
  <c r="AT638" i="1"/>
  <c r="AT637" i="1" s="1"/>
  <c r="AT562" i="1" s="1"/>
  <c r="AU638" i="1"/>
  <c r="AV638" i="1"/>
  <c r="AV637" i="1" s="1"/>
  <c r="AV562" i="1" s="1"/>
  <c r="AW638" i="1"/>
  <c r="AW637" i="1" s="1"/>
  <c r="AW562" i="1" s="1"/>
  <c r="AX638" i="1"/>
  <c r="AX637" i="1" s="1"/>
  <c r="AX562" i="1" s="1"/>
  <c r="AY638" i="1"/>
  <c r="AZ638" i="1"/>
  <c r="AZ637" i="1" s="1"/>
  <c r="AZ562" i="1" s="1"/>
  <c r="BA638" i="1"/>
  <c r="BA637" i="1" s="1"/>
  <c r="BA562" i="1" s="1"/>
  <c r="BC638" i="1"/>
  <c r="BC637" i="1" s="1"/>
  <c r="BC562" i="1" s="1"/>
  <c r="BE638" i="1"/>
  <c r="BF638" i="1"/>
  <c r="BF637" i="1" s="1"/>
  <c r="BF562" i="1" s="1"/>
  <c r="BG638" i="1"/>
  <c r="BG637" i="1" s="1"/>
  <c r="BG562" i="1" s="1"/>
  <c r="BH638" i="1"/>
  <c r="BH637" i="1" s="1"/>
  <c r="BH562" i="1" s="1"/>
  <c r="BI638" i="1"/>
  <c r="BJ638" i="1"/>
  <c r="BJ637" i="1" s="1"/>
  <c r="BJ562" i="1" s="1"/>
  <c r="BK638" i="1"/>
  <c r="BK637" i="1" s="1"/>
  <c r="BK562" i="1" s="1"/>
  <c r="BL638" i="1"/>
  <c r="BL637" i="1" s="1"/>
  <c r="BL562" i="1" s="1"/>
  <c r="BM638" i="1"/>
  <c r="BN638" i="1"/>
  <c r="BN637" i="1" s="1"/>
  <c r="BN562" i="1" s="1"/>
  <c r="BO638" i="1"/>
  <c r="BO637" i="1" s="1"/>
  <c r="BO562" i="1" s="1"/>
  <c r="BP638" i="1"/>
  <c r="BP637" i="1" s="1"/>
  <c r="BP562" i="1" s="1"/>
  <c r="BQ638" i="1"/>
  <c r="BR638" i="1"/>
  <c r="BR637" i="1" s="1"/>
  <c r="BR562" i="1" s="1"/>
  <c r="BS638" i="1"/>
  <c r="BS637" i="1" s="1"/>
  <c r="BS562" i="1" s="1"/>
  <c r="BT638" i="1"/>
  <c r="BT637" i="1" s="1"/>
  <c r="BT562" i="1" s="1"/>
  <c r="BU638" i="1"/>
  <c r="BV638" i="1"/>
  <c r="BV637" i="1" s="1"/>
  <c r="BV562" i="1" s="1"/>
  <c r="BW638" i="1"/>
  <c r="BW637" i="1" s="1"/>
  <c r="BW562" i="1" s="1"/>
  <c r="BX638" i="1"/>
  <c r="BX637" i="1" s="1"/>
  <c r="BX562" i="1" s="1"/>
  <c r="BY638" i="1"/>
  <c r="BZ638" i="1"/>
  <c r="BZ637" i="1" s="1"/>
  <c r="BZ562" i="1" s="1"/>
  <c r="CA638" i="1"/>
  <c r="CA637" i="1" s="1"/>
  <c r="CA562" i="1" s="1"/>
  <c r="CB638" i="1"/>
  <c r="CB637" i="1" s="1"/>
  <c r="CB562" i="1" s="1"/>
  <c r="CC638" i="1"/>
  <c r="CD638" i="1"/>
  <c r="CD637" i="1" s="1"/>
  <c r="CD562" i="1" s="1"/>
  <c r="CE638" i="1"/>
  <c r="CE637" i="1" s="1"/>
  <c r="CE562" i="1" s="1"/>
  <c r="CF638" i="1"/>
  <c r="CF637" i="1" s="1"/>
  <c r="CF562" i="1" s="1"/>
  <c r="CG638" i="1"/>
  <c r="CH638" i="1"/>
  <c r="CH637" i="1" s="1"/>
  <c r="CH562" i="1" s="1"/>
  <c r="CI638" i="1"/>
  <c r="CI637" i="1" s="1"/>
  <c r="CI562" i="1" s="1"/>
  <c r="CJ638" i="1"/>
  <c r="CJ637" i="1" s="1"/>
  <c r="CJ562" i="1" s="1"/>
  <c r="CK638" i="1"/>
  <c r="CL638" i="1"/>
  <c r="CL637" i="1" s="1"/>
  <c r="CL562" i="1" s="1"/>
  <c r="CM638" i="1"/>
  <c r="CM637" i="1" s="1"/>
  <c r="CM562" i="1" s="1"/>
  <c r="CN638" i="1"/>
  <c r="CN637" i="1" s="1"/>
  <c r="CN562" i="1" s="1"/>
  <c r="CO638" i="1"/>
  <c r="CP638" i="1"/>
  <c r="CP637" i="1" s="1"/>
  <c r="CP562" i="1" s="1"/>
  <c r="CQ638" i="1"/>
  <c r="CQ637" i="1" s="1"/>
  <c r="CQ562" i="1" s="1"/>
  <c r="CR638" i="1"/>
  <c r="CR637" i="1" s="1"/>
  <c r="CR562" i="1" s="1"/>
  <c r="CS638" i="1"/>
  <c r="CT638" i="1"/>
  <c r="CT637" i="1" s="1"/>
  <c r="CT562" i="1" s="1"/>
  <c r="CU638" i="1"/>
  <c r="CU637" i="1" s="1"/>
  <c r="CU562" i="1" s="1"/>
  <c r="CV638" i="1"/>
  <c r="CV637" i="1" s="1"/>
  <c r="CW638" i="1"/>
  <c r="CX638" i="1"/>
  <c r="CX637" i="1" s="1"/>
  <c r="CX562" i="1" s="1"/>
  <c r="CY638" i="1"/>
  <c r="CY637" i="1" s="1"/>
  <c r="CY562" i="1" s="1"/>
  <c r="CZ638" i="1"/>
  <c r="CZ637" i="1" s="1"/>
  <c r="CZ562" i="1" s="1"/>
  <c r="DB638" i="1"/>
  <c r="DD638" i="1"/>
  <c r="A639" i="1"/>
  <c r="DB639" i="1"/>
  <c r="DD639" i="1"/>
  <c r="A640" i="1"/>
  <c r="DB640" i="1"/>
  <c r="DD640" i="1"/>
  <c r="A641" i="1"/>
  <c r="DB641" i="1"/>
  <c r="DD641" i="1"/>
  <c r="A642" i="1"/>
  <c r="J642" i="1"/>
  <c r="K642" i="1"/>
  <c r="L642" i="1"/>
  <c r="M642" i="1"/>
  <c r="N642" i="1"/>
  <c r="O642" i="1"/>
  <c r="P642" i="1"/>
  <c r="Q642" i="1"/>
  <c r="R642" i="1"/>
  <c r="S642" i="1"/>
  <c r="T642" i="1"/>
  <c r="U642" i="1"/>
  <c r="V642" i="1"/>
  <c r="W642" i="1"/>
  <c r="X642" i="1"/>
  <c r="Y642" i="1"/>
  <c r="Z642" i="1"/>
  <c r="AA642" i="1"/>
  <c r="AB642" i="1"/>
  <c r="AC642" i="1"/>
  <c r="AD642" i="1"/>
  <c r="AE642" i="1"/>
  <c r="AF642" i="1"/>
  <c r="AG642" i="1"/>
  <c r="AH642" i="1"/>
  <c r="AI642" i="1"/>
  <c r="AJ642" i="1"/>
  <c r="AK642" i="1"/>
  <c r="AL642" i="1"/>
  <c r="AM642" i="1"/>
  <c r="AN642" i="1"/>
  <c r="AO642" i="1"/>
  <c r="AP642" i="1"/>
  <c r="AQ642" i="1"/>
  <c r="AR642" i="1"/>
  <c r="AS642" i="1"/>
  <c r="AT642" i="1"/>
  <c r="AU642" i="1"/>
  <c r="AV642" i="1"/>
  <c r="AW642" i="1"/>
  <c r="AX642" i="1"/>
  <c r="AY642" i="1"/>
  <c r="AZ642" i="1"/>
  <c r="BA642" i="1"/>
  <c r="BC642" i="1"/>
  <c r="BE642" i="1"/>
  <c r="BF642" i="1"/>
  <c r="BG642" i="1"/>
  <c r="BH642" i="1"/>
  <c r="BI642" i="1"/>
  <c r="BJ642" i="1"/>
  <c r="BK642" i="1"/>
  <c r="BL642" i="1"/>
  <c r="BM642" i="1"/>
  <c r="BN642" i="1"/>
  <c r="BO642" i="1"/>
  <c r="BP642" i="1"/>
  <c r="BQ642" i="1"/>
  <c r="BR642" i="1"/>
  <c r="BS642" i="1"/>
  <c r="BT642" i="1"/>
  <c r="BU642" i="1"/>
  <c r="BV642" i="1"/>
  <c r="BW642" i="1"/>
  <c r="BX642" i="1"/>
  <c r="BY642" i="1"/>
  <c r="BZ642" i="1"/>
  <c r="CA642" i="1"/>
  <c r="CB642" i="1"/>
  <c r="CC642" i="1"/>
  <c r="CD642" i="1"/>
  <c r="CE642" i="1"/>
  <c r="CF642" i="1"/>
  <c r="CG642" i="1"/>
  <c r="CH642" i="1"/>
  <c r="CI642" i="1"/>
  <c r="CJ642" i="1"/>
  <c r="CK642" i="1"/>
  <c r="CL642" i="1"/>
  <c r="CM642" i="1"/>
  <c r="CN642" i="1"/>
  <c r="CO642" i="1"/>
  <c r="CP642" i="1"/>
  <c r="CQ642" i="1"/>
  <c r="CR642" i="1"/>
  <c r="CS642" i="1"/>
  <c r="CT642" i="1"/>
  <c r="CU642" i="1"/>
  <c r="CV642" i="1"/>
  <c r="DB642" i="1" s="1"/>
  <c r="CW642" i="1"/>
  <c r="CX642" i="1"/>
  <c r="CY642" i="1"/>
  <c r="CZ642" i="1"/>
  <c r="DD642" i="1"/>
  <c r="A643" i="1"/>
  <c r="DB643" i="1"/>
  <c r="DD643" i="1"/>
  <c r="A644" i="1"/>
  <c r="A645" i="1"/>
  <c r="J645" i="1"/>
  <c r="K645" i="1"/>
  <c r="L645" i="1"/>
  <c r="M645" i="1"/>
  <c r="N645" i="1"/>
  <c r="O645" i="1"/>
  <c r="O644" i="1" s="1"/>
  <c r="P645" i="1"/>
  <c r="Q645" i="1"/>
  <c r="R645" i="1"/>
  <c r="S645" i="1"/>
  <c r="T645" i="1"/>
  <c r="U645" i="1"/>
  <c r="V645" i="1"/>
  <c r="W645" i="1"/>
  <c r="W644" i="1" s="1"/>
  <c r="X645" i="1"/>
  <c r="Y645" i="1"/>
  <c r="Z645" i="1"/>
  <c r="AA645" i="1"/>
  <c r="AB645" i="1"/>
  <c r="AC645" i="1"/>
  <c r="AD645" i="1"/>
  <c r="AE645" i="1"/>
  <c r="AE644" i="1" s="1"/>
  <c r="AF645" i="1"/>
  <c r="AG645" i="1"/>
  <c r="AH645" i="1"/>
  <c r="AI645" i="1"/>
  <c r="AJ645" i="1"/>
  <c r="AK645" i="1"/>
  <c r="AL645" i="1"/>
  <c r="AM645" i="1"/>
  <c r="AM644" i="1" s="1"/>
  <c r="AN645" i="1"/>
  <c r="AO645" i="1"/>
  <c r="AP645" i="1"/>
  <c r="AQ645" i="1"/>
  <c r="AR645" i="1"/>
  <c r="AS645" i="1"/>
  <c r="AT645" i="1"/>
  <c r="AU645" i="1"/>
  <c r="AU644" i="1" s="1"/>
  <c r="AV645" i="1"/>
  <c r="AW645" i="1"/>
  <c r="AX645" i="1"/>
  <c r="AY645" i="1"/>
  <c r="AZ645" i="1"/>
  <c r="BA645" i="1"/>
  <c r="BB645" i="1"/>
  <c r="BC645" i="1"/>
  <c r="BC644" i="1" s="1"/>
  <c r="BD645" i="1"/>
  <c r="BE645" i="1"/>
  <c r="BF645" i="1"/>
  <c r="BG645" i="1"/>
  <c r="BH645" i="1"/>
  <c r="BI645" i="1"/>
  <c r="BJ645" i="1"/>
  <c r="BK645" i="1"/>
  <c r="BK644" i="1" s="1"/>
  <c r="BK563" i="1" s="1"/>
  <c r="BL645" i="1"/>
  <c r="BM645" i="1"/>
  <c r="BN645" i="1"/>
  <c r="BO645" i="1"/>
  <c r="BP645" i="1"/>
  <c r="BQ645" i="1"/>
  <c r="BR645" i="1"/>
  <c r="BS645" i="1"/>
  <c r="BS644" i="1" s="1"/>
  <c r="BS563" i="1" s="1"/>
  <c r="BT645" i="1"/>
  <c r="BU645" i="1"/>
  <c r="BV645" i="1"/>
  <c r="BW645" i="1"/>
  <c r="BX645" i="1"/>
  <c r="BY645" i="1"/>
  <c r="BZ645" i="1"/>
  <c r="CA645" i="1"/>
  <c r="CA644" i="1" s="1"/>
  <c r="CA563" i="1" s="1"/>
  <c r="CB645" i="1"/>
  <c r="CC645" i="1"/>
  <c r="CD645" i="1"/>
  <c r="CE645" i="1"/>
  <c r="CF645" i="1"/>
  <c r="CG645" i="1"/>
  <c r="CH645" i="1"/>
  <c r="CI645" i="1"/>
  <c r="CI644" i="1" s="1"/>
  <c r="CI563" i="1" s="1"/>
  <c r="CJ645" i="1"/>
  <c r="CK645" i="1"/>
  <c r="CL645" i="1"/>
  <c r="CM645" i="1"/>
  <c r="CN645" i="1"/>
  <c r="CO645" i="1"/>
  <c r="CP645" i="1"/>
  <c r="CQ645" i="1"/>
  <c r="CQ644" i="1" s="1"/>
  <c r="CQ563" i="1" s="1"/>
  <c r="CR645" i="1"/>
  <c r="CS645" i="1"/>
  <c r="CT645" i="1"/>
  <c r="CU645" i="1"/>
  <c r="CV645" i="1"/>
  <c r="CW645" i="1"/>
  <c r="CX645" i="1"/>
  <c r="CY645" i="1"/>
  <c r="CY644" i="1" s="1"/>
  <c r="CY563" i="1" s="1"/>
  <c r="CZ645" i="1"/>
  <c r="DB645" i="1"/>
  <c r="DD645" i="1"/>
  <c r="A646" i="1"/>
  <c r="DB646" i="1"/>
  <c r="DD646" i="1"/>
  <c r="A647" i="1"/>
  <c r="DB647" i="1"/>
  <c r="DD647" i="1"/>
  <c r="A648" i="1"/>
  <c r="DB648" i="1"/>
  <c r="DD648" i="1"/>
  <c r="A649" i="1"/>
  <c r="J649" i="1"/>
  <c r="K649" i="1"/>
  <c r="DB649" i="1" s="1"/>
  <c r="L649" i="1"/>
  <c r="M649" i="1"/>
  <c r="N649" i="1"/>
  <c r="O649" i="1"/>
  <c r="P649" i="1"/>
  <c r="Q649" i="1"/>
  <c r="R649" i="1"/>
  <c r="S649" i="1"/>
  <c r="T649" i="1"/>
  <c r="U649" i="1"/>
  <c r="V649" i="1"/>
  <c r="W649" i="1"/>
  <c r="X649" i="1"/>
  <c r="Y649" i="1"/>
  <c r="Z649" i="1"/>
  <c r="AA649" i="1"/>
  <c r="AB649" i="1"/>
  <c r="AC649" i="1"/>
  <c r="AD649" i="1"/>
  <c r="AE649" i="1"/>
  <c r="AF649" i="1"/>
  <c r="AG649" i="1"/>
  <c r="AH649" i="1"/>
  <c r="AI649" i="1"/>
  <c r="AJ649" i="1"/>
  <c r="AK649" i="1"/>
  <c r="AL649" i="1"/>
  <c r="AM649" i="1"/>
  <c r="AN649" i="1"/>
  <c r="AO649" i="1"/>
  <c r="AP649" i="1"/>
  <c r="AQ649" i="1"/>
  <c r="AR649" i="1"/>
  <c r="AS649" i="1"/>
  <c r="AT649" i="1"/>
  <c r="AU649" i="1"/>
  <c r="AV649" i="1"/>
  <c r="AW649" i="1"/>
  <c r="AX649" i="1"/>
  <c r="AY649" i="1"/>
  <c r="AZ649" i="1"/>
  <c r="BA649" i="1"/>
  <c r="BB649" i="1"/>
  <c r="BC649" i="1"/>
  <c r="BD649" i="1"/>
  <c r="BE649" i="1"/>
  <c r="BF649" i="1"/>
  <c r="BG649" i="1"/>
  <c r="BH649" i="1"/>
  <c r="BI649" i="1"/>
  <c r="BJ649" i="1"/>
  <c r="BK649" i="1"/>
  <c r="BL649" i="1"/>
  <c r="BM649" i="1"/>
  <c r="BN649" i="1"/>
  <c r="BO649" i="1"/>
  <c r="BP649" i="1"/>
  <c r="BQ649" i="1"/>
  <c r="BR649" i="1"/>
  <c r="BS649" i="1"/>
  <c r="BT649" i="1"/>
  <c r="BU649" i="1"/>
  <c r="BV649" i="1"/>
  <c r="BW649" i="1"/>
  <c r="BX649" i="1"/>
  <c r="BY649" i="1"/>
  <c r="BZ649" i="1"/>
  <c r="CA649" i="1"/>
  <c r="CB649" i="1"/>
  <c r="CC649" i="1"/>
  <c r="CD649" i="1"/>
  <c r="CE649" i="1"/>
  <c r="CF649" i="1"/>
  <c r="CG649" i="1"/>
  <c r="CH649" i="1"/>
  <c r="CI649" i="1"/>
  <c r="CJ649" i="1"/>
  <c r="CK649" i="1"/>
  <c r="CL649" i="1"/>
  <c r="CM649" i="1"/>
  <c r="CN649" i="1"/>
  <c r="CO649" i="1"/>
  <c r="CP649" i="1"/>
  <c r="CQ649" i="1"/>
  <c r="CR649" i="1"/>
  <c r="CS649" i="1"/>
  <c r="CT649" i="1"/>
  <c r="CU649" i="1"/>
  <c r="CV649" i="1"/>
  <c r="CW649" i="1"/>
  <c r="CX649" i="1"/>
  <c r="CY649" i="1"/>
  <c r="CZ649" i="1"/>
  <c r="DD649" i="1"/>
  <c r="A650" i="1"/>
  <c r="DB650" i="1"/>
  <c r="DD650" i="1"/>
  <c r="A651" i="1"/>
  <c r="DB651" i="1"/>
  <c r="DD651" i="1"/>
  <c r="A652" i="1"/>
  <c r="DB652" i="1"/>
  <c r="DD652" i="1"/>
  <c r="A653" i="1"/>
  <c r="J653" i="1"/>
  <c r="J172" i="1" s="1"/>
  <c r="K653" i="1"/>
  <c r="K172" i="1" s="1"/>
  <c r="L653" i="1"/>
  <c r="L172" i="1" s="1"/>
  <c r="M653" i="1"/>
  <c r="M172" i="1" s="1"/>
  <c r="N653" i="1"/>
  <c r="N172" i="1" s="1"/>
  <c r="O653" i="1"/>
  <c r="O172" i="1" s="1"/>
  <c r="P653" i="1"/>
  <c r="P172" i="1" s="1"/>
  <c r="Q653" i="1"/>
  <c r="Q172" i="1" s="1"/>
  <c r="R653" i="1"/>
  <c r="R172" i="1" s="1"/>
  <c r="S653" i="1"/>
  <c r="S172" i="1" s="1"/>
  <c r="T653" i="1"/>
  <c r="T172" i="1" s="1"/>
  <c r="U653" i="1"/>
  <c r="U172" i="1" s="1"/>
  <c r="V653" i="1"/>
  <c r="V172" i="1" s="1"/>
  <c r="W653" i="1"/>
  <c r="W172" i="1" s="1"/>
  <c r="X653" i="1"/>
  <c r="X172" i="1" s="1"/>
  <c r="Y653" i="1"/>
  <c r="Y172" i="1" s="1"/>
  <c r="Z653" i="1"/>
  <c r="Z172" i="1" s="1"/>
  <c r="AA653" i="1"/>
  <c r="AA172" i="1" s="1"/>
  <c r="AB653" i="1"/>
  <c r="AB172" i="1" s="1"/>
  <c r="AC653" i="1"/>
  <c r="AC172" i="1" s="1"/>
  <c r="AD653" i="1"/>
  <c r="AD172" i="1" s="1"/>
  <c r="AE653" i="1"/>
  <c r="AE172" i="1" s="1"/>
  <c r="AF653" i="1"/>
  <c r="AF172" i="1" s="1"/>
  <c r="AG653" i="1"/>
  <c r="AG172" i="1" s="1"/>
  <c r="AH653" i="1"/>
  <c r="AH172" i="1" s="1"/>
  <c r="AI653" i="1"/>
  <c r="AI172" i="1" s="1"/>
  <c r="AJ653" i="1"/>
  <c r="AJ172" i="1" s="1"/>
  <c r="AK653" i="1"/>
  <c r="AK172" i="1" s="1"/>
  <c r="AL653" i="1"/>
  <c r="AL172" i="1" s="1"/>
  <c r="AM653" i="1"/>
  <c r="AM172" i="1" s="1"/>
  <c r="AN653" i="1"/>
  <c r="AN172" i="1" s="1"/>
  <c r="AO653" i="1"/>
  <c r="AO172" i="1" s="1"/>
  <c r="AP653" i="1"/>
  <c r="AP172" i="1" s="1"/>
  <c r="AQ653" i="1"/>
  <c r="AQ172" i="1" s="1"/>
  <c r="AR653" i="1"/>
  <c r="AR172" i="1" s="1"/>
  <c r="AS653" i="1"/>
  <c r="AS172" i="1" s="1"/>
  <c r="AT653" i="1"/>
  <c r="AT172" i="1" s="1"/>
  <c r="AU653" i="1"/>
  <c r="AU172" i="1" s="1"/>
  <c r="AV653" i="1"/>
  <c r="AV172" i="1" s="1"/>
  <c r="AW653" i="1"/>
  <c r="AW172" i="1" s="1"/>
  <c r="AX653" i="1"/>
  <c r="AX172" i="1" s="1"/>
  <c r="AY653" i="1"/>
  <c r="AY172" i="1" s="1"/>
  <c r="AZ653" i="1"/>
  <c r="AZ172" i="1" s="1"/>
  <c r="BA653" i="1"/>
  <c r="BA172" i="1" s="1"/>
  <c r="BB653" i="1"/>
  <c r="BC653" i="1"/>
  <c r="BC172" i="1" s="1"/>
  <c r="BD653" i="1"/>
  <c r="BE653" i="1"/>
  <c r="BE172" i="1" s="1"/>
  <c r="BF653" i="1"/>
  <c r="BF172" i="1" s="1"/>
  <c r="BG653" i="1"/>
  <c r="BG172" i="1" s="1"/>
  <c r="BH653" i="1"/>
  <c r="BH172" i="1" s="1"/>
  <c r="BI653" i="1"/>
  <c r="BI172" i="1" s="1"/>
  <c r="BJ653" i="1"/>
  <c r="BJ172" i="1" s="1"/>
  <c r="BK653" i="1"/>
  <c r="BK172" i="1" s="1"/>
  <c r="BL653" i="1"/>
  <c r="BL172" i="1" s="1"/>
  <c r="BM653" i="1"/>
  <c r="BM172" i="1" s="1"/>
  <c r="BN653" i="1"/>
  <c r="BN172" i="1" s="1"/>
  <c r="BO653" i="1"/>
  <c r="BO172" i="1" s="1"/>
  <c r="BP653" i="1"/>
  <c r="BP172" i="1" s="1"/>
  <c r="BQ653" i="1"/>
  <c r="BQ172" i="1" s="1"/>
  <c r="BR653" i="1"/>
  <c r="BR172" i="1" s="1"/>
  <c r="BS653" i="1"/>
  <c r="BS172" i="1" s="1"/>
  <c r="BT653" i="1"/>
  <c r="BT172" i="1" s="1"/>
  <c r="BU653" i="1"/>
  <c r="BU172" i="1" s="1"/>
  <c r="BV653" i="1"/>
  <c r="BV172" i="1" s="1"/>
  <c r="BW653" i="1"/>
  <c r="BW172" i="1" s="1"/>
  <c r="BX653" i="1"/>
  <c r="BX172" i="1" s="1"/>
  <c r="BY653" i="1"/>
  <c r="BY172" i="1" s="1"/>
  <c r="BZ653" i="1"/>
  <c r="BZ172" i="1" s="1"/>
  <c r="CA653" i="1"/>
  <c r="CA172" i="1" s="1"/>
  <c r="CB653" i="1"/>
  <c r="CB172" i="1" s="1"/>
  <c r="CC653" i="1"/>
  <c r="CC172" i="1" s="1"/>
  <c r="CD653" i="1"/>
  <c r="CD172" i="1" s="1"/>
  <c r="CE653" i="1"/>
  <c r="CE172" i="1" s="1"/>
  <c r="CF653" i="1"/>
  <c r="CF172" i="1" s="1"/>
  <c r="CG653" i="1"/>
  <c r="CG172" i="1" s="1"/>
  <c r="CH653" i="1"/>
  <c r="CH172" i="1" s="1"/>
  <c r="CI653" i="1"/>
  <c r="CI172" i="1" s="1"/>
  <c r="CJ653" i="1"/>
  <c r="CJ172" i="1" s="1"/>
  <c r="CK653" i="1"/>
  <c r="CK172" i="1" s="1"/>
  <c r="CL653" i="1"/>
  <c r="CL172" i="1" s="1"/>
  <c r="CM653" i="1"/>
  <c r="CM172" i="1" s="1"/>
  <c r="CN653" i="1"/>
  <c r="CN172" i="1" s="1"/>
  <c r="CO653" i="1"/>
  <c r="CO172" i="1" s="1"/>
  <c r="CP653" i="1"/>
  <c r="CP172" i="1" s="1"/>
  <c r="CQ653" i="1"/>
  <c r="CQ172" i="1" s="1"/>
  <c r="CR653" i="1"/>
  <c r="CR172" i="1" s="1"/>
  <c r="CS653" i="1"/>
  <c r="CS172" i="1" s="1"/>
  <c r="CT653" i="1"/>
  <c r="CT172" i="1" s="1"/>
  <c r="CU653" i="1"/>
  <c r="CU172" i="1" s="1"/>
  <c r="CV653" i="1"/>
  <c r="CW653" i="1"/>
  <c r="CW172" i="1" s="1"/>
  <c r="CX653" i="1"/>
  <c r="CX172" i="1" s="1"/>
  <c r="CY653" i="1"/>
  <c r="CY172" i="1" s="1"/>
  <c r="CZ653" i="1"/>
  <c r="CZ172" i="1" s="1"/>
  <c r="DB653" i="1"/>
  <c r="A654" i="1"/>
  <c r="DB654" i="1"/>
  <c r="DD654" i="1"/>
  <c r="A655" i="1"/>
  <c r="DB655" i="1"/>
  <c r="DD655" i="1"/>
  <c r="A656" i="1"/>
  <c r="DB656" i="1"/>
  <c r="DD656" i="1"/>
  <c r="A657" i="1"/>
  <c r="J657" i="1"/>
  <c r="J180" i="1" s="1"/>
  <c r="K657" i="1"/>
  <c r="K180" i="1" s="1"/>
  <c r="L657" i="1"/>
  <c r="L180" i="1" s="1"/>
  <c r="M657" i="1"/>
  <c r="M180" i="1" s="1"/>
  <c r="N657" i="1"/>
  <c r="N180" i="1" s="1"/>
  <c r="O657" i="1"/>
  <c r="P657" i="1"/>
  <c r="P180" i="1" s="1"/>
  <c r="Q657" i="1"/>
  <c r="Q180" i="1" s="1"/>
  <c r="R657" i="1"/>
  <c r="S657" i="1"/>
  <c r="T657" i="1"/>
  <c r="U657" i="1"/>
  <c r="V657" i="1"/>
  <c r="W657" i="1"/>
  <c r="X657" i="1"/>
  <c r="Y657" i="1"/>
  <c r="Y644" i="1" s="1"/>
  <c r="Z657" i="1"/>
  <c r="AA657" i="1"/>
  <c r="AB657" i="1"/>
  <c r="AC657" i="1"/>
  <c r="AD657" i="1"/>
  <c r="AE657" i="1"/>
  <c r="AF657" i="1"/>
  <c r="AG657" i="1"/>
  <c r="AG644" i="1" s="1"/>
  <c r="AG563" i="1" s="1"/>
  <c r="AH657" i="1"/>
  <c r="AI657" i="1"/>
  <c r="AJ657" i="1"/>
  <c r="AK657" i="1"/>
  <c r="AL657" i="1"/>
  <c r="AM657" i="1"/>
  <c r="AN657" i="1"/>
  <c r="AO657" i="1"/>
  <c r="AO644" i="1" s="1"/>
  <c r="AP657" i="1"/>
  <c r="AQ657" i="1"/>
  <c r="AR657" i="1"/>
  <c r="AS657" i="1"/>
  <c r="AT657" i="1"/>
  <c r="AU657" i="1"/>
  <c r="AV657" i="1"/>
  <c r="AW657" i="1"/>
  <c r="AW644" i="1" s="1"/>
  <c r="AW563" i="1" s="1"/>
  <c r="AX657" i="1"/>
  <c r="AY657" i="1"/>
  <c r="AZ657" i="1"/>
  <c r="BA657" i="1"/>
  <c r="BB657" i="1"/>
  <c r="BC657" i="1"/>
  <c r="BD657" i="1"/>
  <c r="BE657" i="1"/>
  <c r="BE644" i="1" s="1"/>
  <c r="BF657" i="1"/>
  <c r="BG657" i="1"/>
  <c r="BH657" i="1"/>
  <c r="BI657" i="1"/>
  <c r="BJ657" i="1"/>
  <c r="BK657" i="1"/>
  <c r="BL657" i="1"/>
  <c r="BM657" i="1"/>
  <c r="BM644" i="1" s="1"/>
  <c r="BN657" i="1"/>
  <c r="BO657" i="1"/>
  <c r="BP657" i="1"/>
  <c r="BQ657" i="1"/>
  <c r="BR657" i="1"/>
  <c r="BS657" i="1"/>
  <c r="BT657" i="1"/>
  <c r="BU657" i="1"/>
  <c r="BV657" i="1"/>
  <c r="BW657" i="1"/>
  <c r="BX657" i="1"/>
  <c r="BY657" i="1"/>
  <c r="BZ657" i="1"/>
  <c r="CA657" i="1"/>
  <c r="CB657" i="1"/>
  <c r="CC657" i="1"/>
  <c r="CD657" i="1"/>
  <c r="CE657" i="1"/>
  <c r="CF657" i="1"/>
  <c r="CG657" i="1"/>
  <c r="CH657" i="1"/>
  <c r="CI657" i="1"/>
  <c r="CJ657" i="1"/>
  <c r="CK657" i="1"/>
  <c r="CL657" i="1"/>
  <c r="CM657" i="1"/>
  <c r="CN657" i="1"/>
  <c r="CO657" i="1"/>
  <c r="CP657" i="1"/>
  <c r="CQ657" i="1"/>
  <c r="CR657" i="1"/>
  <c r="CS657" i="1"/>
  <c r="CT657" i="1"/>
  <c r="CU657" i="1"/>
  <c r="CV657" i="1"/>
  <c r="CW657" i="1"/>
  <c r="CX657" i="1"/>
  <c r="CY657" i="1"/>
  <c r="CZ657" i="1"/>
  <c r="DB657" i="1"/>
  <c r="DD657" i="1"/>
  <c r="A658" i="1"/>
  <c r="DB658" i="1"/>
  <c r="DD658" i="1"/>
  <c r="A659" i="1"/>
  <c r="DB659" i="1"/>
  <c r="DD659" i="1"/>
  <c r="A660" i="1"/>
  <c r="DB660" i="1"/>
  <c r="DD660" i="1"/>
  <c r="A661" i="1"/>
  <c r="K661" i="1"/>
  <c r="M661" i="1"/>
  <c r="O661" i="1"/>
  <c r="U661" i="1"/>
  <c r="W661" i="1"/>
  <c r="AA661" i="1"/>
  <c r="AC661" i="1"/>
  <c r="AE661" i="1"/>
  <c r="AK661" i="1"/>
  <c r="AM661" i="1"/>
  <c r="AQ661" i="1"/>
  <c r="AS661" i="1"/>
  <c r="AU661" i="1"/>
  <c r="BA661" i="1"/>
  <c r="BC661" i="1"/>
  <c r="BG661" i="1"/>
  <c r="BI661" i="1"/>
  <c r="BK661" i="1"/>
  <c r="BQ661" i="1"/>
  <c r="BS661" i="1"/>
  <c r="BW661" i="1"/>
  <c r="BY661" i="1"/>
  <c r="CA661" i="1"/>
  <c r="CG661" i="1"/>
  <c r="CI661" i="1"/>
  <c r="CM661" i="1"/>
  <c r="CO661" i="1"/>
  <c r="CQ661" i="1"/>
  <c r="CW661" i="1"/>
  <c r="CY661" i="1"/>
  <c r="A662" i="1"/>
  <c r="J662" i="1"/>
  <c r="K662" i="1"/>
  <c r="L662" i="1"/>
  <c r="L661" i="1" s="1"/>
  <c r="M662" i="1"/>
  <c r="N662" i="1"/>
  <c r="O662" i="1"/>
  <c r="P662" i="1"/>
  <c r="P661" i="1" s="1"/>
  <c r="Q662" i="1"/>
  <c r="Q661" i="1" s="1"/>
  <c r="R662" i="1"/>
  <c r="S662" i="1"/>
  <c r="S661" i="1" s="1"/>
  <c r="T662" i="1"/>
  <c r="T661" i="1" s="1"/>
  <c r="U662" i="1"/>
  <c r="V662" i="1"/>
  <c r="W662" i="1"/>
  <c r="X662" i="1"/>
  <c r="X661" i="1" s="1"/>
  <c r="Y662" i="1"/>
  <c r="Y661" i="1" s="1"/>
  <c r="Z662" i="1"/>
  <c r="AA662" i="1"/>
  <c r="AB662" i="1"/>
  <c r="AB661" i="1" s="1"/>
  <c r="AC662" i="1"/>
  <c r="AD662" i="1"/>
  <c r="AE662" i="1"/>
  <c r="AF662" i="1"/>
  <c r="AF661" i="1" s="1"/>
  <c r="AG662" i="1"/>
  <c r="AG661" i="1" s="1"/>
  <c r="AH662" i="1"/>
  <c r="AI662" i="1"/>
  <c r="AI661" i="1" s="1"/>
  <c r="AJ662" i="1"/>
  <c r="AJ661" i="1" s="1"/>
  <c r="AK662" i="1"/>
  <c r="AL662" i="1"/>
  <c r="AM662" i="1"/>
  <c r="AN662" i="1"/>
  <c r="AN661" i="1" s="1"/>
  <c r="AO662" i="1"/>
  <c r="AO661" i="1" s="1"/>
  <c r="AP662" i="1"/>
  <c r="AQ662" i="1"/>
  <c r="AR662" i="1"/>
  <c r="AR661" i="1" s="1"/>
  <c r="AS662" i="1"/>
  <c r="AT662" i="1"/>
  <c r="AU662" i="1"/>
  <c r="AV662" i="1"/>
  <c r="AV661" i="1" s="1"/>
  <c r="AW662" i="1"/>
  <c r="AW661" i="1" s="1"/>
  <c r="AX662" i="1"/>
  <c r="AY662" i="1"/>
  <c r="AY661" i="1" s="1"/>
  <c r="AZ662" i="1"/>
  <c r="AZ661" i="1" s="1"/>
  <c r="BA662" i="1"/>
  <c r="BB662" i="1"/>
  <c r="BC662" i="1"/>
  <c r="BD662" i="1"/>
  <c r="BD661" i="1" s="1"/>
  <c r="BE662" i="1"/>
  <c r="BE661" i="1" s="1"/>
  <c r="BF662" i="1"/>
  <c r="BG662" i="1"/>
  <c r="BH662" i="1"/>
  <c r="BH661" i="1" s="1"/>
  <c r="BI662" i="1"/>
  <c r="BJ662" i="1"/>
  <c r="BK662" i="1"/>
  <c r="BL662" i="1"/>
  <c r="BL661" i="1" s="1"/>
  <c r="BM662" i="1"/>
  <c r="BM661" i="1" s="1"/>
  <c r="BN662" i="1"/>
  <c r="BO662" i="1"/>
  <c r="BO661" i="1" s="1"/>
  <c r="BP662" i="1"/>
  <c r="BP661" i="1" s="1"/>
  <c r="BQ662" i="1"/>
  <c r="BR662" i="1"/>
  <c r="BS662" i="1"/>
  <c r="BT662" i="1"/>
  <c r="BT661" i="1" s="1"/>
  <c r="BU662" i="1"/>
  <c r="BU661" i="1" s="1"/>
  <c r="BV662" i="1"/>
  <c r="BW662" i="1"/>
  <c r="BX662" i="1"/>
  <c r="BX661" i="1" s="1"/>
  <c r="BY662" i="1"/>
  <c r="BZ662" i="1"/>
  <c r="CA662" i="1"/>
  <c r="CB662" i="1"/>
  <c r="CB661" i="1" s="1"/>
  <c r="CC662" i="1"/>
  <c r="CC661" i="1" s="1"/>
  <c r="CD662" i="1"/>
  <c r="CE662" i="1"/>
  <c r="CE661" i="1" s="1"/>
  <c r="CF662" i="1"/>
  <c r="CF661" i="1" s="1"/>
  <c r="CG662" i="1"/>
  <c r="CH662" i="1"/>
  <c r="CI662" i="1"/>
  <c r="CJ662" i="1"/>
  <c r="CJ661" i="1" s="1"/>
  <c r="CK662" i="1"/>
  <c r="CK661" i="1" s="1"/>
  <c r="CL662" i="1"/>
  <c r="CM662" i="1"/>
  <c r="CN662" i="1"/>
  <c r="CN661" i="1" s="1"/>
  <c r="CO662" i="1"/>
  <c r="CP662" i="1"/>
  <c r="CQ662" i="1"/>
  <c r="CR662" i="1"/>
  <c r="CR661" i="1" s="1"/>
  <c r="CS662" i="1"/>
  <c r="CS661" i="1" s="1"/>
  <c r="CT662" i="1"/>
  <c r="CU662" i="1"/>
  <c r="CU661" i="1" s="1"/>
  <c r="CV662" i="1"/>
  <c r="DB662" i="1" s="1"/>
  <c r="CW662" i="1"/>
  <c r="CX662" i="1"/>
  <c r="CY662" i="1"/>
  <c r="CZ662" i="1"/>
  <c r="CZ661" i="1" s="1"/>
  <c r="A663" i="1"/>
  <c r="DB663" i="1"/>
  <c r="DD663" i="1"/>
  <c r="A664" i="1"/>
  <c r="DB664" i="1"/>
  <c r="DD664" i="1"/>
  <c r="A665" i="1"/>
  <c r="DB665" i="1"/>
  <c r="DD665" i="1"/>
  <c r="A666" i="1"/>
  <c r="J666" i="1"/>
  <c r="J661" i="1" s="1"/>
  <c r="K666" i="1"/>
  <c r="L666" i="1"/>
  <c r="M666" i="1"/>
  <c r="N666" i="1"/>
  <c r="N661" i="1" s="1"/>
  <c r="O666" i="1"/>
  <c r="P666" i="1"/>
  <c r="Q666" i="1"/>
  <c r="R666" i="1"/>
  <c r="R661" i="1" s="1"/>
  <c r="S666" i="1"/>
  <c r="T666" i="1"/>
  <c r="U666" i="1"/>
  <c r="V666" i="1"/>
  <c r="V661" i="1" s="1"/>
  <c r="W666" i="1"/>
  <c r="X666" i="1"/>
  <c r="Y666" i="1"/>
  <c r="Z666" i="1"/>
  <c r="Z661" i="1" s="1"/>
  <c r="AA666" i="1"/>
  <c r="AB666" i="1"/>
  <c r="AC666" i="1"/>
  <c r="AD666" i="1"/>
  <c r="AD661" i="1" s="1"/>
  <c r="AE666" i="1"/>
  <c r="AF666" i="1"/>
  <c r="AG666" i="1"/>
  <c r="AH666" i="1"/>
  <c r="AH661" i="1" s="1"/>
  <c r="AI666" i="1"/>
  <c r="AJ666" i="1"/>
  <c r="AK666" i="1"/>
  <c r="AL666" i="1"/>
  <c r="AL661" i="1" s="1"/>
  <c r="AM666" i="1"/>
  <c r="AN666" i="1"/>
  <c r="AO666" i="1"/>
  <c r="AP666" i="1"/>
  <c r="AP661" i="1" s="1"/>
  <c r="AQ666" i="1"/>
  <c r="AR666" i="1"/>
  <c r="AS666" i="1"/>
  <c r="AT666" i="1"/>
  <c r="AT661" i="1" s="1"/>
  <c r="AU666" i="1"/>
  <c r="AV666" i="1"/>
  <c r="AW666" i="1"/>
  <c r="AX666" i="1"/>
  <c r="AX661" i="1" s="1"/>
  <c r="AY666" i="1"/>
  <c r="AZ666" i="1"/>
  <c r="BA666" i="1"/>
  <c r="BB666" i="1"/>
  <c r="BB661" i="1" s="1"/>
  <c r="BC666" i="1"/>
  <c r="BD666" i="1"/>
  <c r="BE666" i="1"/>
  <c r="BF666" i="1"/>
  <c r="BF661" i="1" s="1"/>
  <c r="BG666" i="1"/>
  <c r="BH666" i="1"/>
  <c r="BI666" i="1"/>
  <c r="BJ666" i="1"/>
  <c r="BJ661" i="1" s="1"/>
  <c r="BK666" i="1"/>
  <c r="BL666" i="1"/>
  <c r="BM666" i="1"/>
  <c r="BN666" i="1"/>
  <c r="BN661" i="1" s="1"/>
  <c r="BO666" i="1"/>
  <c r="BP666" i="1"/>
  <c r="BQ666" i="1"/>
  <c r="BR666" i="1"/>
  <c r="BR661" i="1" s="1"/>
  <c r="BS666" i="1"/>
  <c r="BT666" i="1"/>
  <c r="BU666" i="1"/>
  <c r="BV666" i="1"/>
  <c r="BV661" i="1" s="1"/>
  <c r="BW666" i="1"/>
  <c r="BX666" i="1"/>
  <c r="BY666" i="1"/>
  <c r="BZ666" i="1"/>
  <c r="BZ661" i="1" s="1"/>
  <c r="CA666" i="1"/>
  <c r="CB666" i="1"/>
  <c r="CC666" i="1"/>
  <c r="CD666" i="1"/>
  <c r="CD661" i="1" s="1"/>
  <c r="CE666" i="1"/>
  <c r="CF666" i="1"/>
  <c r="CG666" i="1"/>
  <c r="CH666" i="1"/>
  <c r="CH661" i="1" s="1"/>
  <c r="CI666" i="1"/>
  <c r="CJ666" i="1"/>
  <c r="CK666" i="1"/>
  <c r="CL666" i="1"/>
  <c r="CL661" i="1" s="1"/>
  <c r="CM666" i="1"/>
  <c r="CN666" i="1"/>
  <c r="CO666" i="1"/>
  <c r="CP666" i="1"/>
  <c r="CP661" i="1" s="1"/>
  <c r="CQ666" i="1"/>
  <c r="CR666" i="1"/>
  <c r="CS666" i="1"/>
  <c r="CT666" i="1"/>
  <c r="CT661" i="1" s="1"/>
  <c r="CU666" i="1"/>
  <c r="CV666" i="1"/>
  <c r="DB666" i="1" s="1"/>
  <c r="CW666" i="1"/>
  <c r="CX666" i="1"/>
  <c r="CX661" i="1" s="1"/>
  <c r="CY666" i="1"/>
  <c r="CZ666" i="1"/>
  <c r="DD666" i="1"/>
  <c r="A667" i="1"/>
  <c r="DB667" i="1"/>
  <c r="DD667" i="1"/>
  <c r="A668" i="1"/>
  <c r="DB668" i="1"/>
  <c r="DD668" i="1"/>
  <c r="A669" i="1"/>
  <c r="DB669" i="1"/>
  <c r="DD669" i="1"/>
  <c r="A670" i="1"/>
  <c r="J670" i="1"/>
  <c r="J565" i="1" s="1"/>
  <c r="K670" i="1"/>
  <c r="K565" i="1" s="1"/>
  <c r="L670" i="1"/>
  <c r="M670" i="1"/>
  <c r="M565" i="1" s="1"/>
  <c r="N670" i="1"/>
  <c r="N565" i="1" s="1"/>
  <c r="O670" i="1"/>
  <c r="O565" i="1" s="1"/>
  <c r="P670" i="1"/>
  <c r="Q670" i="1"/>
  <c r="Q565" i="1" s="1"/>
  <c r="R670" i="1"/>
  <c r="R565" i="1" s="1"/>
  <c r="S670" i="1"/>
  <c r="S565" i="1" s="1"/>
  <c r="T670" i="1"/>
  <c r="U670" i="1"/>
  <c r="U565" i="1" s="1"/>
  <c r="V670" i="1"/>
  <c r="V565" i="1" s="1"/>
  <c r="W670" i="1"/>
  <c r="W565" i="1" s="1"/>
  <c r="X670" i="1"/>
  <c r="Y670" i="1"/>
  <c r="Y565" i="1" s="1"/>
  <c r="Z670" i="1"/>
  <c r="Z565" i="1" s="1"/>
  <c r="AA670" i="1"/>
  <c r="AA565" i="1" s="1"/>
  <c r="AB670" i="1"/>
  <c r="AC670" i="1"/>
  <c r="AC565" i="1" s="1"/>
  <c r="AD670" i="1"/>
  <c r="AD565" i="1" s="1"/>
  <c r="AE670" i="1"/>
  <c r="AE565" i="1" s="1"/>
  <c r="AF670" i="1"/>
  <c r="AG670" i="1"/>
  <c r="AG565" i="1" s="1"/>
  <c r="AH670" i="1"/>
  <c r="AH565" i="1" s="1"/>
  <c r="AI670" i="1"/>
  <c r="AI565" i="1" s="1"/>
  <c r="AJ670" i="1"/>
  <c r="AK670" i="1"/>
  <c r="AK565" i="1" s="1"/>
  <c r="AL670" i="1"/>
  <c r="AL565" i="1" s="1"/>
  <c r="AM670" i="1"/>
  <c r="AM565" i="1" s="1"/>
  <c r="AN670" i="1"/>
  <c r="AO670" i="1"/>
  <c r="AO565" i="1" s="1"/>
  <c r="AP670" i="1"/>
  <c r="AP565" i="1" s="1"/>
  <c r="AQ670" i="1"/>
  <c r="AQ565" i="1" s="1"/>
  <c r="AR670" i="1"/>
  <c r="AS670" i="1"/>
  <c r="AS565" i="1" s="1"/>
  <c r="AT670" i="1"/>
  <c r="AT565" i="1" s="1"/>
  <c r="AU670" i="1"/>
  <c r="AU565" i="1" s="1"/>
  <c r="AV670" i="1"/>
  <c r="AW670" i="1"/>
  <c r="AW565" i="1" s="1"/>
  <c r="AX670" i="1"/>
  <c r="AX565" i="1" s="1"/>
  <c r="AY670" i="1"/>
  <c r="AY565" i="1" s="1"/>
  <c r="AZ670" i="1"/>
  <c r="BA670" i="1"/>
  <c r="BA565" i="1" s="1"/>
  <c r="BC670" i="1"/>
  <c r="BC565" i="1" s="1"/>
  <c r="BE670" i="1"/>
  <c r="BE565" i="1" s="1"/>
  <c r="BF670" i="1"/>
  <c r="BG670" i="1"/>
  <c r="BG565" i="1" s="1"/>
  <c r="BH670" i="1"/>
  <c r="BH565" i="1" s="1"/>
  <c r="BI670" i="1"/>
  <c r="BI565" i="1" s="1"/>
  <c r="BJ670" i="1"/>
  <c r="BK670" i="1"/>
  <c r="BK565" i="1" s="1"/>
  <c r="BL670" i="1"/>
  <c r="BL565" i="1" s="1"/>
  <c r="BM670" i="1"/>
  <c r="BM565" i="1" s="1"/>
  <c r="BN670" i="1"/>
  <c r="BO670" i="1"/>
  <c r="BO565" i="1" s="1"/>
  <c r="BP670" i="1"/>
  <c r="BP565" i="1" s="1"/>
  <c r="BQ670" i="1"/>
  <c r="BQ565" i="1" s="1"/>
  <c r="BR670" i="1"/>
  <c r="BS670" i="1"/>
  <c r="BS565" i="1" s="1"/>
  <c r="BT670" i="1"/>
  <c r="BT565" i="1" s="1"/>
  <c r="BU670" i="1"/>
  <c r="BU565" i="1" s="1"/>
  <c r="BV670" i="1"/>
  <c r="BW670" i="1"/>
  <c r="BW565" i="1" s="1"/>
  <c r="BX670" i="1"/>
  <c r="BX565" i="1" s="1"/>
  <c r="BY670" i="1"/>
  <c r="BY565" i="1" s="1"/>
  <c r="BZ670" i="1"/>
  <c r="CA670" i="1"/>
  <c r="CA565" i="1" s="1"/>
  <c r="CB670" i="1"/>
  <c r="CB565" i="1" s="1"/>
  <c r="CC670" i="1"/>
  <c r="CC565" i="1" s="1"/>
  <c r="CD670" i="1"/>
  <c r="CE670" i="1"/>
  <c r="CE565" i="1" s="1"/>
  <c r="CF670" i="1"/>
  <c r="CF565" i="1" s="1"/>
  <c r="CG670" i="1"/>
  <c r="CG565" i="1" s="1"/>
  <c r="CH670" i="1"/>
  <c r="CI670" i="1"/>
  <c r="CI565" i="1" s="1"/>
  <c r="CJ670" i="1"/>
  <c r="CJ565" i="1" s="1"/>
  <c r="CK670" i="1"/>
  <c r="CK565" i="1" s="1"/>
  <c r="CL670" i="1"/>
  <c r="CM670" i="1"/>
  <c r="CM565" i="1" s="1"/>
  <c r="CN670" i="1"/>
  <c r="CN565" i="1" s="1"/>
  <c r="CO670" i="1"/>
  <c r="CO565" i="1" s="1"/>
  <c r="CP670" i="1"/>
  <c r="CQ670" i="1"/>
  <c r="CQ565" i="1" s="1"/>
  <c r="CR670" i="1"/>
  <c r="CR565" i="1" s="1"/>
  <c r="CS670" i="1"/>
  <c r="CS565" i="1" s="1"/>
  <c r="CT670" i="1"/>
  <c r="CU670" i="1"/>
  <c r="CU565" i="1" s="1"/>
  <c r="CV670" i="1"/>
  <c r="DD670" i="1" s="1"/>
  <c r="CW670" i="1"/>
  <c r="CW565" i="1" s="1"/>
  <c r="CX670" i="1"/>
  <c r="CY670" i="1"/>
  <c r="CY565" i="1" s="1"/>
  <c r="CZ670" i="1"/>
  <c r="CZ565" i="1" s="1"/>
  <c r="DB670" i="1"/>
  <c r="A671" i="1"/>
  <c r="DB671" i="1"/>
  <c r="DD671" i="1"/>
  <c r="A672" i="1"/>
  <c r="N672" i="1"/>
  <c r="N567" i="1" s="1"/>
  <c r="N566" i="1" s="1"/>
  <c r="AD672" i="1"/>
  <c r="AD567" i="1" s="1"/>
  <c r="AD566" i="1" s="1"/>
  <c r="AT672" i="1"/>
  <c r="AT567" i="1" s="1"/>
  <c r="AT566" i="1" s="1"/>
  <c r="BL672" i="1"/>
  <c r="BL567" i="1" s="1"/>
  <c r="BL566" i="1" s="1"/>
  <c r="CB672" i="1"/>
  <c r="CB567" i="1" s="1"/>
  <c r="CB566" i="1" s="1"/>
  <c r="CR672" i="1"/>
  <c r="CR567" i="1" s="1"/>
  <c r="CR566" i="1" s="1"/>
  <c r="A673" i="1"/>
  <c r="J673" i="1"/>
  <c r="J672" i="1" s="1"/>
  <c r="J567" i="1" s="1"/>
  <c r="J566" i="1" s="1"/>
  <c r="L673" i="1"/>
  <c r="L672" i="1" s="1"/>
  <c r="L567" i="1" s="1"/>
  <c r="L566" i="1" s="1"/>
  <c r="N673" i="1"/>
  <c r="R673" i="1"/>
  <c r="R672" i="1" s="1"/>
  <c r="R567" i="1" s="1"/>
  <c r="R566" i="1" s="1"/>
  <c r="T673" i="1"/>
  <c r="T672" i="1" s="1"/>
  <c r="T567" i="1" s="1"/>
  <c r="T566" i="1" s="1"/>
  <c r="Z673" i="1"/>
  <c r="Z672" i="1" s="1"/>
  <c r="Z567" i="1" s="1"/>
  <c r="Z566" i="1" s="1"/>
  <c r="AB673" i="1"/>
  <c r="AB672" i="1" s="1"/>
  <c r="AB567" i="1" s="1"/>
  <c r="AB566" i="1" s="1"/>
  <c r="AD673" i="1"/>
  <c r="AH673" i="1"/>
  <c r="AH672" i="1" s="1"/>
  <c r="AH567" i="1" s="1"/>
  <c r="AH566" i="1" s="1"/>
  <c r="AJ673" i="1"/>
  <c r="AJ672" i="1" s="1"/>
  <c r="AJ567" i="1" s="1"/>
  <c r="AJ566" i="1" s="1"/>
  <c r="AP673" i="1"/>
  <c r="AP672" i="1" s="1"/>
  <c r="AP567" i="1" s="1"/>
  <c r="AP566" i="1" s="1"/>
  <c r="AR673" i="1"/>
  <c r="AR672" i="1" s="1"/>
  <c r="AR567" i="1" s="1"/>
  <c r="AR566" i="1" s="1"/>
  <c r="AT673" i="1"/>
  <c r="AX673" i="1"/>
  <c r="AX672" i="1" s="1"/>
  <c r="AX567" i="1" s="1"/>
  <c r="AX566" i="1" s="1"/>
  <c r="AZ673" i="1"/>
  <c r="AZ672" i="1" s="1"/>
  <c r="AZ567" i="1" s="1"/>
  <c r="AZ566" i="1" s="1"/>
  <c r="BH673" i="1"/>
  <c r="BH672" i="1" s="1"/>
  <c r="BH567" i="1" s="1"/>
  <c r="BH566" i="1" s="1"/>
  <c r="BJ673" i="1"/>
  <c r="BJ672" i="1" s="1"/>
  <c r="BJ567" i="1" s="1"/>
  <c r="BJ566" i="1" s="1"/>
  <c r="BL673" i="1"/>
  <c r="BP673" i="1"/>
  <c r="BP672" i="1" s="1"/>
  <c r="BP567" i="1" s="1"/>
  <c r="BP566" i="1" s="1"/>
  <c r="BR673" i="1"/>
  <c r="BR672" i="1" s="1"/>
  <c r="BR567" i="1" s="1"/>
  <c r="BR566" i="1" s="1"/>
  <c r="BX673" i="1"/>
  <c r="BX672" i="1" s="1"/>
  <c r="BX567" i="1" s="1"/>
  <c r="BX566" i="1" s="1"/>
  <c r="BZ673" i="1"/>
  <c r="BZ672" i="1" s="1"/>
  <c r="BZ567" i="1" s="1"/>
  <c r="BZ566" i="1" s="1"/>
  <c r="CB673" i="1"/>
  <c r="CF673" i="1"/>
  <c r="CF672" i="1" s="1"/>
  <c r="CF567" i="1" s="1"/>
  <c r="CF566" i="1" s="1"/>
  <c r="CH673" i="1"/>
  <c r="CH672" i="1" s="1"/>
  <c r="CH567" i="1" s="1"/>
  <c r="CH566" i="1" s="1"/>
  <c r="CN673" i="1"/>
  <c r="CN672" i="1" s="1"/>
  <c r="CN567" i="1" s="1"/>
  <c r="CN566" i="1" s="1"/>
  <c r="CP673" i="1"/>
  <c r="CP672" i="1" s="1"/>
  <c r="CP567" i="1" s="1"/>
  <c r="CP566" i="1" s="1"/>
  <c r="CR673" i="1"/>
  <c r="CV673" i="1"/>
  <c r="DD673" i="1" s="1"/>
  <c r="CX673" i="1"/>
  <c r="CX672" i="1" s="1"/>
  <c r="CX567" i="1" s="1"/>
  <c r="CX566" i="1" s="1"/>
  <c r="A674" i="1"/>
  <c r="J674" i="1"/>
  <c r="K674" i="1"/>
  <c r="K673" i="1" s="1"/>
  <c r="L674" i="1"/>
  <c r="M674" i="1"/>
  <c r="M673" i="1" s="1"/>
  <c r="M672" i="1" s="1"/>
  <c r="M567" i="1" s="1"/>
  <c r="M566" i="1" s="1"/>
  <c r="N674" i="1"/>
  <c r="O674" i="1"/>
  <c r="O673" i="1" s="1"/>
  <c r="O672" i="1" s="1"/>
  <c r="O567" i="1" s="1"/>
  <c r="O566" i="1" s="1"/>
  <c r="P674" i="1"/>
  <c r="P673" i="1" s="1"/>
  <c r="P672" i="1" s="1"/>
  <c r="P567" i="1" s="1"/>
  <c r="P566" i="1" s="1"/>
  <c r="Q674" i="1"/>
  <c r="Q673" i="1" s="1"/>
  <c r="Q672" i="1" s="1"/>
  <c r="Q567" i="1" s="1"/>
  <c r="Q566" i="1" s="1"/>
  <c r="R674" i="1"/>
  <c r="S674" i="1"/>
  <c r="S673" i="1" s="1"/>
  <c r="S672" i="1" s="1"/>
  <c r="S567" i="1" s="1"/>
  <c r="S566" i="1" s="1"/>
  <c r="T674" i="1"/>
  <c r="U674" i="1"/>
  <c r="U673" i="1" s="1"/>
  <c r="U672" i="1" s="1"/>
  <c r="U567" i="1" s="1"/>
  <c r="U566" i="1" s="1"/>
  <c r="V674" i="1"/>
  <c r="V673" i="1" s="1"/>
  <c r="V672" i="1" s="1"/>
  <c r="V567" i="1" s="1"/>
  <c r="V566" i="1" s="1"/>
  <c r="W674" i="1"/>
  <c r="W673" i="1" s="1"/>
  <c r="W672" i="1" s="1"/>
  <c r="W567" i="1" s="1"/>
  <c r="W566" i="1" s="1"/>
  <c r="X674" i="1"/>
  <c r="X673" i="1" s="1"/>
  <c r="X672" i="1" s="1"/>
  <c r="X567" i="1" s="1"/>
  <c r="X566" i="1" s="1"/>
  <c r="Y674" i="1"/>
  <c r="Y673" i="1" s="1"/>
  <c r="Y672" i="1" s="1"/>
  <c r="Y567" i="1" s="1"/>
  <c r="Y566" i="1" s="1"/>
  <c r="Z674" i="1"/>
  <c r="AA674" i="1"/>
  <c r="AA673" i="1" s="1"/>
  <c r="AA672" i="1" s="1"/>
  <c r="AA567" i="1" s="1"/>
  <c r="AA566" i="1" s="1"/>
  <c r="AB674" i="1"/>
  <c r="AC674" i="1"/>
  <c r="AC673" i="1" s="1"/>
  <c r="AC672" i="1" s="1"/>
  <c r="AC567" i="1" s="1"/>
  <c r="AC566" i="1" s="1"/>
  <c r="AD674" i="1"/>
  <c r="AE674" i="1"/>
  <c r="AE673" i="1" s="1"/>
  <c r="AE672" i="1" s="1"/>
  <c r="AE567" i="1" s="1"/>
  <c r="AE566" i="1" s="1"/>
  <c r="AF674" i="1"/>
  <c r="AF673" i="1" s="1"/>
  <c r="AF672" i="1" s="1"/>
  <c r="AF567" i="1" s="1"/>
  <c r="AF566" i="1" s="1"/>
  <c r="AG674" i="1"/>
  <c r="AG673" i="1" s="1"/>
  <c r="AG672" i="1" s="1"/>
  <c r="AG567" i="1" s="1"/>
  <c r="AG566" i="1" s="1"/>
  <c r="AH674" i="1"/>
  <c r="AI674" i="1"/>
  <c r="AI673" i="1" s="1"/>
  <c r="AI672" i="1" s="1"/>
  <c r="AI567" i="1" s="1"/>
  <c r="AI566" i="1" s="1"/>
  <c r="AJ674" i="1"/>
  <c r="AK674" i="1"/>
  <c r="AK673" i="1" s="1"/>
  <c r="AK672" i="1" s="1"/>
  <c r="AK567" i="1" s="1"/>
  <c r="AK566" i="1" s="1"/>
  <c r="AL674" i="1"/>
  <c r="AL673" i="1" s="1"/>
  <c r="AL672" i="1" s="1"/>
  <c r="AL567" i="1" s="1"/>
  <c r="AL566" i="1" s="1"/>
  <c r="AM674" i="1"/>
  <c r="AM673" i="1" s="1"/>
  <c r="AM672" i="1" s="1"/>
  <c r="AM567" i="1" s="1"/>
  <c r="AM566" i="1" s="1"/>
  <c r="AN674" i="1"/>
  <c r="AN673" i="1" s="1"/>
  <c r="AN672" i="1" s="1"/>
  <c r="AN567" i="1" s="1"/>
  <c r="AN566" i="1" s="1"/>
  <c r="AO674" i="1"/>
  <c r="AO673" i="1" s="1"/>
  <c r="AO672" i="1" s="1"/>
  <c r="AO567" i="1" s="1"/>
  <c r="AO566" i="1" s="1"/>
  <c r="AP674" i="1"/>
  <c r="AQ674" i="1"/>
  <c r="AQ673" i="1" s="1"/>
  <c r="AQ672" i="1" s="1"/>
  <c r="AQ567" i="1" s="1"/>
  <c r="AQ566" i="1" s="1"/>
  <c r="AR674" i="1"/>
  <c r="AS674" i="1"/>
  <c r="AS673" i="1" s="1"/>
  <c r="AS672" i="1" s="1"/>
  <c r="AS567" i="1" s="1"/>
  <c r="AS566" i="1" s="1"/>
  <c r="AT674" i="1"/>
  <c r="AU674" i="1"/>
  <c r="AU673" i="1" s="1"/>
  <c r="AU672" i="1" s="1"/>
  <c r="AU567" i="1" s="1"/>
  <c r="AU566" i="1" s="1"/>
  <c r="AV674" i="1"/>
  <c r="AV673" i="1" s="1"/>
  <c r="AV672" i="1" s="1"/>
  <c r="AV567" i="1" s="1"/>
  <c r="AV566" i="1" s="1"/>
  <c r="AW674" i="1"/>
  <c r="AW673" i="1" s="1"/>
  <c r="AW672" i="1" s="1"/>
  <c r="AW567" i="1" s="1"/>
  <c r="AW566" i="1" s="1"/>
  <c r="AX674" i="1"/>
  <c r="AY674" i="1"/>
  <c r="AY673" i="1" s="1"/>
  <c r="AY672" i="1" s="1"/>
  <c r="AY567" i="1" s="1"/>
  <c r="AY566" i="1" s="1"/>
  <c r="AZ674" i="1"/>
  <c r="BA674" i="1"/>
  <c r="BA673" i="1" s="1"/>
  <c r="BA672" i="1" s="1"/>
  <c r="BA567" i="1" s="1"/>
  <c r="BA566" i="1" s="1"/>
  <c r="BC674" i="1"/>
  <c r="BC673" i="1" s="1"/>
  <c r="BC672" i="1" s="1"/>
  <c r="BC567" i="1" s="1"/>
  <c r="BC566" i="1" s="1"/>
  <c r="BE674" i="1"/>
  <c r="BE673" i="1" s="1"/>
  <c r="BE672" i="1" s="1"/>
  <c r="BE567" i="1" s="1"/>
  <c r="BE566" i="1" s="1"/>
  <c r="BF674" i="1"/>
  <c r="BF673" i="1" s="1"/>
  <c r="BF672" i="1" s="1"/>
  <c r="BF567" i="1" s="1"/>
  <c r="BF566" i="1" s="1"/>
  <c r="BG674" i="1"/>
  <c r="BG673" i="1" s="1"/>
  <c r="BG672" i="1" s="1"/>
  <c r="BG567" i="1" s="1"/>
  <c r="BG566" i="1" s="1"/>
  <c r="BH674" i="1"/>
  <c r="BI674" i="1"/>
  <c r="BI673" i="1" s="1"/>
  <c r="BI672" i="1" s="1"/>
  <c r="BI567" i="1" s="1"/>
  <c r="BI566" i="1" s="1"/>
  <c r="BJ674" i="1"/>
  <c r="BK674" i="1"/>
  <c r="BK673" i="1" s="1"/>
  <c r="BK672" i="1" s="1"/>
  <c r="BK567" i="1" s="1"/>
  <c r="BK566" i="1" s="1"/>
  <c r="BL674" i="1"/>
  <c r="BM674" i="1"/>
  <c r="BM673" i="1" s="1"/>
  <c r="BM672" i="1" s="1"/>
  <c r="BM567" i="1" s="1"/>
  <c r="BM566" i="1" s="1"/>
  <c r="BN674" i="1"/>
  <c r="BN673" i="1" s="1"/>
  <c r="BN672" i="1" s="1"/>
  <c r="BN567" i="1" s="1"/>
  <c r="BN566" i="1" s="1"/>
  <c r="BO674" i="1"/>
  <c r="BO673" i="1" s="1"/>
  <c r="BO672" i="1" s="1"/>
  <c r="BO567" i="1" s="1"/>
  <c r="BO566" i="1" s="1"/>
  <c r="BP674" i="1"/>
  <c r="BQ674" i="1"/>
  <c r="BQ673" i="1" s="1"/>
  <c r="BQ672" i="1" s="1"/>
  <c r="BQ567" i="1" s="1"/>
  <c r="BQ566" i="1" s="1"/>
  <c r="BR674" i="1"/>
  <c r="BS674" i="1"/>
  <c r="BS673" i="1" s="1"/>
  <c r="BS672" i="1" s="1"/>
  <c r="BS567" i="1" s="1"/>
  <c r="BS566" i="1" s="1"/>
  <c r="BT674" i="1"/>
  <c r="BT673" i="1" s="1"/>
  <c r="BT672" i="1" s="1"/>
  <c r="BT567" i="1" s="1"/>
  <c r="BT566" i="1" s="1"/>
  <c r="BU674" i="1"/>
  <c r="BU673" i="1" s="1"/>
  <c r="BU672" i="1" s="1"/>
  <c r="BU567" i="1" s="1"/>
  <c r="BU566" i="1" s="1"/>
  <c r="BV674" i="1"/>
  <c r="BV673" i="1" s="1"/>
  <c r="BV672" i="1" s="1"/>
  <c r="BV567" i="1" s="1"/>
  <c r="BV566" i="1" s="1"/>
  <c r="BW674" i="1"/>
  <c r="BW673" i="1" s="1"/>
  <c r="BW672" i="1" s="1"/>
  <c r="BW567" i="1" s="1"/>
  <c r="BW566" i="1" s="1"/>
  <c r="BX674" i="1"/>
  <c r="BY674" i="1"/>
  <c r="BY673" i="1" s="1"/>
  <c r="BY672" i="1" s="1"/>
  <c r="BY567" i="1" s="1"/>
  <c r="BY566" i="1" s="1"/>
  <c r="BZ674" i="1"/>
  <c r="CA674" i="1"/>
  <c r="CA673" i="1" s="1"/>
  <c r="CA672" i="1" s="1"/>
  <c r="CA567" i="1" s="1"/>
  <c r="CA566" i="1" s="1"/>
  <c r="CB674" i="1"/>
  <c r="CC674" i="1"/>
  <c r="CC673" i="1" s="1"/>
  <c r="CC672" i="1" s="1"/>
  <c r="CC567" i="1" s="1"/>
  <c r="CC566" i="1" s="1"/>
  <c r="CD674" i="1"/>
  <c r="CD673" i="1" s="1"/>
  <c r="CD672" i="1" s="1"/>
  <c r="CD567" i="1" s="1"/>
  <c r="CD566" i="1" s="1"/>
  <c r="CE674" i="1"/>
  <c r="CE673" i="1" s="1"/>
  <c r="CE672" i="1" s="1"/>
  <c r="CE567" i="1" s="1"/>
  <c r="CE566" i="1" s="1"/>
  <c r="CF674" i="1"/>
  <c r="CG674" i="1"/>
  <c r="CG673" i="1" s="1"/>
  <c r="CG672" i="1" s="1"/>
  <c r="CG567" i="1" s="1"/>
  <c r="CG566" i="1" s="1"/>
  <c r="CH674" i="1"/>
  <c r="CI674" i="1"/>
  <c r="CI673" i="1" s="1"/>
  <c r="CI672" i="1" s="1"/>
  <c r="CI567" i="1" s="1"/>
  <c r="CI566" i="1" s="1"/>
  <c r="CJ674" i="1"/>
  <c r="CJ673" i="1" s="1"/>
  <c r="CJ672" i="1" s="1"/>
  <c r="CJ567" i="1" s="1"/>
  <c r="CJ566" i="1" s="1"/>
  <c r="CK674" i="1"/>
  <c r="CK673" i="1" s="1"/>
  <c r="CK672" i="1" s="1"/>
  <c r="CK567" i="1" s="1"/>
  <c r="CK566" i="1" s="1"/>
  <c r="CL674" i="1"/>
  <c r="CL673" i="1" s="1"/>
  <c r="CL672" i="1" s="1"/>
  <c r="CL567" i="1" s="1"/>
  <c r="CL566" i="1" s="1"/>
  <c r="CM674" i="1"/>
  <c r="CM673" i="1" s="1"/>
  <c r="CM672" i="1" s="1"/>
  <c r="CM567" i="1" s="1"/>
  <c r="CM566" i="1" s="1"/>
  <c r="CN674" i="1"/>
  <c r="CO674" i="1"/>
  <c r="CO673" i="1" s="1"/>
  <c r="CO672" i="1" s="1"/>
  <c r="CO567" i="1" s="1"/>
  <c r="CO566" i="1" s="1"/>
  <c r="CP674" i="1"/>
  <c r="CQ674" i="1"/>
  <c r="CQ673" i="1" s="1"/>
  <c r="CQ672" i="1" s="1"/>
  <c r="CQ567" i="1" s="1"/>
  <c r="CQ566" i="1" s="1"/>
  <c r="CR674" i="1"/>
  <c r="CS674" i="1"/>
  <c r="CS673" i="1" s="1"/>
  <c r="CS672" i="1" s="1"/>
  <c r="CS567" i="1" s="1"/>
  <c r="CS566" i="1" s="1"/>
  <c r="CT674" i="1"/>
  <c r="CT673" i="1" s="1"/>
  <c r="CT672" i="1" s="1"/>
  <c r="CT567" i="1" s="1"/>
  <c r="CT566" i="1" s="1"/>
  <c r="CU674" i="1"/>
  <c r="CU673" i="1" s="1"/>
  <c r="CU672" i="1" s="1"/>
  <c r="CU567" i="1" s="1"/>
  <c r="CU566" i="1" s="1"/>
  <c r="CV674" i="1"/>
  <c r="CW674" i="1"/>
  <c r="CW673" i="1" s="1"/>
  <c r="CW672" i="1" s="1"/>
  <c r="CW567" i="1" s="1"/>
  <c r="CW566" i="1" s="1"/>
  <c r="CX674" i="1"/>
  <c r="CY674" i="1"/>
  <c r="CY673" i="1" s="1"/>
  <c r="CY672" i="1" s="1"/>
  <c r="CY567" i="1" s="1"/>
  <c r="CY566" i="1" s="1"/>
  <c r="CZ674" i="1"/>
  <c r="CZ673" i="1" s="1"/>
  <c r="CZ672" i="1" s="1"/>
  <c r="CZ567" i="1" s="1"/>
  <c r="CZ566" i="1" s="1"/>
  <c r="DB674" i="1"/>
  <c r="DD674" i="1"/>
  <c r="A675" i="1"/>
  <c r="DB675" i="1"/>
  <c r="DD675" i="1"/>
  <c r="A676" i="1"/>
  <c r="DB676" i="1"/>
  <c r="DD676" i="1"/>
  <c r="A677" i="1"/>
  <c r="DB677" i="1"/>
  <c r="DD677" i="1"/>
  <c r="A678" i="1"/>
  <c r="DB678" i="1"/>
  <c r="DD678" i="1"/>
  <c r="A679" i="1"/>
  <c r="DB679" i="1"/>
  <c r="DD679" i="1"/>
  <c r="DB681" i="1"/>
  <c r="DD681" i="1"/>
  <c r="U686" i="1"/>
  <c r="AK686" i="1"/>
  <c r="BA686" i="1"/>
  <c r="BS686" i="1"/>
  <c r="CI686" i="1"/>
  <c r="CY686" i="1"/>
  <c r="K687" i="1"/>
  <c r="AY687" i="1"/>
  <c r="K689" i="1"/>
  <c r="P689" i="1"/>
  <c r="S689" i="1"/>
  <c r="U689" i="1"/>
  <c r="AA689" i="1"/>
  <c r="AF689" i="1"/>
  <c r="AI689" i="1"/>
  <c r="AK689" i="1"/>
  <c r="AQ689" i="1"/>
  <c r="AV689" i="1"/>
  <c r="AY689" i="1"/>
  <c r="BA689" i="1"/>
  <c r="BI689" i="1"/>
  <c r="BN689" i="1"/>
  <c r="BQ689" i="1"/>
  <c r="BS689" i="1"/>
  <c r="BY689" i="1"/>
  <c r="CD689" i="1"/>
  <c r="CG689" i="1"/>
  <c r="CI689" i="1"/>
  <c r="CO689" i="1"/>
  <c r="CT689" i="1"/>
  <c r="CW689" i="1"/>
  <c r="CY689" i="1"/>
  <c r="L690" i="1"/>
  <c r="N690" i="1"/>
  <c r="Q690" i="1"/>
  <c r="R690" i="1"/>
  <c r="T690" i="1"/>
  <c r="V690" i="1"/>
  <c r="Z690" i="1"/>
  <c r="AB690" i="1"/>
  <c r="AD690" i="1"/>
  <c r="AG690" i="1"/>
  <c r="AH690" i="1"/>
  <c r="AJ690" i="1"/>
  <c r="AL690" i="1"/>
  <c r="AP690" i="1"/>
  <c r="AR690" i="1"/>
  <c r="AT690" i="1"/>
  <c r="AW690" i="1"/>
  <c r="AX690" i="1"/>
  <c r="AZ690" i="1"/>
  <c r="BC690" i="1"/>
  <c r="BH690" i="1"/>
  <c r="BJ690" i="1"/>
  <c r="BL690" i="1"/>
  <c r="BO690" i="1"/>
  <c r="BP690" i="1"/>
  <c r="BR690" i="1"/>
  <c r="BT690" i="1"/>
  <c r="BX690" i="1"/>
  <c r="BZ690" i="1"/>
  <c r="CB690" i="1"/>
  <c r="CE690" i="1"/>
  <c r="CF690" i="1"/>
  <c r="CH690" i="1"/>
  <c r="CJ690" i="1"/>
  <c r="CN690" i="1"/>
  <c r="CP690" i="1"/>
  <c r="CR690" i="1"/>
  <c r="CU690" i="1"/>
  <c r="CV690" i="1"/>
  <c r="CX690" i="1"/>
  <c r="CZ690" i="1"/>
  <c r="DD690" i="1"/>
  <c r="K691" i="1"/>
  <c r="M691" i="1"/>
  <c r="O691" i="1"/>
  <c r="R691" i="1"/>
  <c r="S691" i="1"/>
  <c r="U691" i="1"/>
  <c r="W691" i="1"/>
  <c r="AA691" i="1"/>
  <c r="AC691" i="1"/>
  <c r="AE691" i="1"/>
  <c r="AH691" i="1"/>
  <c r="AI691" i="1"/>
  <c r="AK691" i="1"/>
  <c r="AM691" i="1"/>
  <c r="AQ691" i="1"/>
  <c r="AS691" i="1"/>
  <c r="AU691" i="1"/>
  <c r="AX691" i="1"/>
  <c r="AY691" i="1"/>
  <c r="BA691" i="1"/>
  <c r="BE691" i="1"/>
  <c r="BI691" i="1"/>
  <c r="BK691" i="1"/>
  <c r="BM691" i="1"/>
  <c r="BP691" i="1"/>
  <c r="BQ691" i="1"/>
  <c r="BS691" i="1"/>
  <c r="BU691" i="1"/>
  <c r="BY691" i="1"/>
  <c r="CA691" i="1"/>
  <c r="CC691" i="1"/>
  <c r="CF691" i="1"/>
  <c r="CG691" i="1"/>
  <c r="CI691" i="1"/>
  <c r="CK691" i="1"/>
  <c r="CO691" i="1"/>
  <c r="CQ691" i="1"/>
  <c r="CS691" i="1"/>
  <c r="CV691" i="1"/>
  <c r="DD691" i="1" s="1"/>
  <c r="CW691" i="1"/>
  <c r="CY691" i="1"/>
  <c r="DB691" i="1"/>
  <c r="A696" i="1"/>
  <c r="A697" i="1"/>
  <c r="A698" i="1"/>
  <c r="Q698" i="1"/>
  <c r="Q697" i="1" s="1"/>
  <c r="V698" i="1"/>
  <c r="AG698" i="1"/>
  <c r="AL698" i="1"/>
  <c r="AW698" i="1"/>
  <c r="BC698" i="1"/>
  <c r="BO698" i="1"/>
  <c r="BT698" i="1"/>
  <c r="CE698" i="1"/>
  <c r="CJ698" i="1"/>
  <c r="CU698" i="1"/>
  <c r="CZ698" i="1"/>
  <c r="A699" i="1"/>
  <c r="J699" i="1"/>
  <c r="J698" i="1" s="1"/>
  <c r="K699" i="1"/>
  <c r="K698" i="1" s="1"/>
  <c r="L699" i="1"/>
  <c r="M699" i="1"/>
  <c r="M698" i="1" s="1"/>
  <c r="N699" i="1"/>
  <c r="O699" i="1"/>
  <c r="O698" i="1" s="1"/>
  <c r="P699" i="1"/>
  <c r="Q699" i="1"/>
  <c r="R699" i="1"/>
  <c r="S699" i="1"/>
  <c r="S698" i="1" s="1"/>
  <c r="T699" i="1"/>
  <c r="U699" i="1"/>
  <c r="U698" i="1" s="1"/>
  <c r="V699" i="1"/>
  <c r="W699" i="1"/>
  <c r="W698" i="1" s="1"/>
  <c r="X699" i="1"/>
  <c r="Y699" i="1"/>
  <c r="Y698" i="1" s="1"/>
  <c r="Z699" i="1"/>
  <c r="Z698" i="1" s="1"/>
  <c r="AA699" i="1"/>
  <c r="AA698" i="1" s="1"/>
  <c r="AB699" i="1"/>
  <c r="AC699" i="1"/>
  <c r="AC698" i="1" s="1"/>
  <c r="AD699" i="1"/>
  <c r="AE699" i="1"/>
  <c r="AE698" i="1" s="1"/>
  <c r="AF699" i="1"/>
  <c r="AG699" i="1"/>
  <c r="AH699" i="1"/>
  <c r="AI699" i="1"/>
  <c r="AI698" i="1" s="1"/>
  <c r="AJ699" i="1"/>
  <c r="AK699" i="1"/>
  <c r="AK698" i="1" s="1"/>
  <c r="AL699" i="1"/>
  <c r="AM699" i="1"/>
  <c r="AM698" i="1" s="1"/>
  <c r="AN699" i="1"/>
  <c r="AO699" i="1"/>
  <c r="AO698" i="1" s="1"/>
  <c r="AP699" i="1"/>
  <c r="AP698" i="1" s="1"/>
  <c r="AQ699" i="1"/>
  <c r="AQ698" i="1" s="1"/>
  <c r="AR699" i="1"/>
  <c r="AS699" i="1"/>
  <c r="AS698" i="1" s="1"/>
  <c r="AT699" i="1"/>
  <c r="AU699" i="1"/>
  <c r="AU698" i="1" s="1"/>
  <c r="AV699" i="1"/>
  <c r="AW699" i="1"/>
  <c r="AX699" i="1"/>
  <c r="AY699" i="1"/>
  <c r="AY698" i="1" s="1"/>
  <c r="AZ699" i="1"/>
  <c r="BA699" i="1"/>
  <c r="BA698" i="1" s="1"/>
  <c r="BC699" i="1"/>
  <c r="BE699" i="1"/>
  <c r="BE698" i="1" s="1"/>
  <c r="BF699" i="1"/>
  <c r="BG699" i="1"/>
  <c r="BG698" i="1" s="1"/>
  <c r="BH699" i="1"/>
  <c r="BH698" i="1" s="1"/>
  <c r="BI699" i="1"/>
  <c r="BI698" i="1" s="1"/>
  <c r="BJ699" i="1"/>
  <c r="BK699" i="1"/>
  <c r="BK698" i="1" s="1"/>
  <c r="BL699" i="1"/>
  <c r="BM699" i="1"/>
  <c r="BM698" i="1" s="1"/>
  <c r="BN699" i="1"/>
  <c r="BO699" i="1"/>
  <c r="BP699" i="1"/>
  <c r="BQ699" i="1"/>
  <c r="BQ698" i="1" s="1"/>
  <c r="BR699" i="1"/>
  <c r="BS699" i="1"/>
  <c r="BS698" i="1" s="1"/>
  <c r="BT699" i="1"/>
  <c r="BU699" i="1"/>
  <c r="BU698" i="1" s="1"/>
  <c r="BV699" i="1"/>
  <c r="BW699" i="1"/>
  <c r="BW698" i="1" s="1"/>
  <c r="BX699" i="1"/>
  <c r="BX698" i="1" s="1"/>
  <c r="BY699" i="1"/>
  <c r="BY698" i="1" s="1"/>
  <c r="BZ699" i="1"/>
  <c r="CA699" i="1"/>
  <c r="CA698" i="1" s="1"/>
  <c r="CB699" i="1"/>
  <c r="CC699" i="1"/>
  <c r="CC698" i="1" s="1"/>
  <c r="CD699" i="1"/>
  <c r="CE699" i="1"/>
  <c r="CF699" i="1"/>
  <c r="CG699" i="1"/>
  <c r="CG698" i="1" s="1"/>
  <c r="CH699" i="1"/>
  <c r="CI699" i="1"/>
  <c r="CI698" i="1" s="1"/>
  <c r="CJ699" i="1"/>
  <c r="CK699" i="1"/>
  <c r="CK698" i="1" s="1"/>
  <c r="CL699" i="1"/>
  <c r="CM699" i="1"/>
  <c r="CM698" i="1" s="1"/>
  <c r="CN699" i="1"/>
  <c r="CN698" i="1" s="1"/>
  <c r="CO699" i="1"/>
  <c r="CO698" i="1" s="1"/>
  <c r="CP699" i="1"/>
  <c r="CQ699" i="1"/>
  <c r="CQ698" i="1" s="1"/>
  <c r="CR699" i="1"/>
  <c r="CS699" i="1"/>
  <c r="CS698" i="1" s="1"/>
  <c r="CT699" i="1"/>
  <c r="CU699" i="1"/>
  <c r="CV699" i="1"/>
  <c r="DD699" i="1" s="1"/>
  <c r="CW699" i="1"/>
  <c r="CW698" i="1" s="1"/>
  <c r="CX699" i="1"/>
  <c r="CY699" i="1"/>
  <c r="CY698" i="1" s="1"/>
  <c r="CZ699" i="1"/>
  <c r="DB699" i="1"/>
  <c r="A700" i="1"/>
  <c r="DB700" i="1"/>
  <c r="DD700" i="1"/>
  <c r="A701" i="1"/>
  <c r="DB701" i="1"/>
  <c r="DD701" i="1"/>
  <c r="A702" i="1"/>
  <c r="DB702" i="1"/>
  <c r="DD702" i="1"/>
  <c r="A703" i="1"/>
  <c r="DB703" i="1"/>
  <c r="DD703" i="1"/>
  <c r="A704" i="1"/>
  <c r="DB704" i="1"/>
  <c r="DD704" i="1"/>
  <c r="A705" i="1"/>
  <c r="DB705" i="1"/>
  <c r="DD705" i="1"/>
  <c r="A706" i="1"/>
  <c r="DB706" i="1"/>
  <c r="DD706" i="1"/>
  <c r="A707" i="1"/>
  <c r="DB707" i="1"/>
  <c r="DD707" i="1"/>
  <c r="A708" i="1"/>
  <c r="DB708" i="1"/>
  <c r="DD708" i="1"/>
  <c r="A709" i="1"/>
  <c r="DB709" i="1"/>
  <c r="DD709" i="1"/>
  <c r="A710" i="1"/>
  <c r="DB710" i="1"/>
  <c r="DD710" i="1"/>
  <c r="A711" i="1"/>
  <c r="DB711" i="1"/>
  <c r="DD711" i="1"/>
  <c r="A712" i="1"/>
  <c r="J712" i="1"/>
  <c r="K712" i="1"/>
  <c r="L712" i="1"/>
  <c r="M712" i="1"/>
  <c r="N712" i="1"/>
  <c r="N698" i="1" s="1"/>
  <c r="O712" i="1"/>
  <c r="P712" i="1"/>
  <c r="Q712" i="1"/>
  <c r="R712" i="1"/>
  <c r="R698" i="1" s="1"/>
  <c r="S712" i="1"/>
  <c r="T712" i="1"/>
  <c r="U712" i="1"/>
  <c r="V712" i="1"/>
  <c r="W712" i="1"/>
  <c r="X712" i="1"/>
  <c r="Y712" i="1"/>
  <c r="Z712" i="1"/>
  <c r="AA712" i="1"/>
  <c r="AB712" i="1"/>
  <c r="AC712" i="1"/>
  <c r="AD712" i="1"/>
  <c r="AD698" i="1" s="1"/>
  <c r="AE712" i="1"/>
  <c r="AF712" i="1"/>
  <c r="AG712" i="1"/>
  <c r="AH712" i="1"/>
  <c r="AH698" i="1" s="1"/>
  <c r="AI712" i="1"/>
  <c r="AJ712" i="1"/>
  <c r="AK712" i="1"/>
  <c r="AL712" i="1"/>
  <c r="AM712" i="1"/>
  <c r="AN712" i="1"/>
  <c r="AO712" i="1"/>
  <c r="AP712" i="1"/>
  <c r="AQ712" i="1"/>
  <c r="AR712" i="1"/>
  <c r="AS712" i="1"/>
  <c r="AT712" i="1"/>
  <c r="AT698" i="1" s="1"/>
  <c r="AU712" i="1"/>
  <c r="AV712" i="1"/>
  <c r="AW712" i="1"/>
  <c r="AX712" i="1"/>
  <c r="AX698" i="1" s="1"/>
  <c r="AY712" i="1"/>
  <c r="AZ712" i="1"/>
  <c r="BA712" i="1"/>
  <c r="BB712" i="1"/>
  <c r="BC712" i="1"/>
  <c r="BD712" i="1"/>
  <c r="BE712" i="1"/>
  <c r="BF712" i="1"/>
  <c r="BG712" i="1"/>
  <c r="BH712" i="1"/>
  <c r="BI712" i="1"/>
  <c r="BJ712" i="1"/>
  <c r="BK712" i="1"/>
  <c r="BL712" i="1"/>
  <c r="BM712" i="1"/>
  <c r="BN712" i="1"/>
  <c r="BO712" i="1"/>
  <c r="BP712" i="1"/>
  <c r="BQ712" i="1"/>
  <c r="BR712" i="1"/>
  <c r="BS712" i="1"/>
  <c r="BT712" i="1"/>
  <c r="BU712" i="1"/>
  <c r="BV712" i="1"/>
  <c r="BW712" i="1"/>
  <c r="BX712" i="1"/>
  <c r="BY712" i="1"/>
  <c r="BZ712" i="1"/>
  <c r="CA712" i="1"/>
  <c r="CB712" i="1"/>
  <c r="CC712" i="1"/>
  <c r="CD712" i="1"/>
  <c r="CE712" i="1"/>
  <c r="CF712" i="1"/>
  <c r="CG712" i="1"/>
  <c r="CH712" i="1"/>
  <c r="CI712" i="1"/>
  <c r="CJ712" i="1"/>
  <c r="CK712" i="1"/>
  <c r="CL712" i="1"/>
  <c r="CM712" i="1"/>
  <c r="CN712" i="1"/>
  <c r="CO712" i="1"/>
  <c r="CP712" i="1"/>
  <c r="CQ712" i="1"/>
  <c r="CR712" i="1"/>
  <c r="CS712" i="1"/>
  <c r="CT712" i="1"/>
  <c r="CU712" i="1"/>
  <c r="CV712" i="1"/>
  <c r="CW712" i="1"/>
  <c r="CX712" i="1"/>
  <c r="CY712" i="1"/>
  <c r="CZ712" i="1"/>
  <c r="DB712" i="1"/>
  <c r="DD712" i="1"/>
  <c r="A713" i="1"/>
  <c r="DB713" i="1"/>
  <c r="DD713" i="1"/>
  <c r="A714" i="1"/>
  <c r="DB714" i="1"/>
  <c r="DD714" i="1"/>
  <c r="A715" i="1"/>
  <c r="DD715" i="1"/>
  <c r="A716" i="1"/>
  <c r="J716" i="1"/>
  <c r="K716" i="1"/>
  <c r="DB716" i="1" s="1"/>
  <c r="L716" i="1"/>
  <c r="M716" i="1"/>
  <c r="N716" i="1"/>
  <c r="O716" i="1"/>
  <c r="P716" i="1"/>
  <c r="Q716" i="1"/>
  <c r="R716" i="1"/>
  <c r="S716" i="1"/>
  <c r="T716" i="1"/>
  <c r="U716" i="1"/>
  <c r="V716" i="1"/>
  <c r="W716" i="1"/>
  <c r="X716" i="1"/>
  <c r="Y716" i="1"/>
  <c r="Z716" i="1"/>
  <c r="AA716" i="1"/>
  <c r="AB716" i="1"/>
  <c r="AC716" i="1"/>
  <c r="AD716" i="1"/>
  <c r="AE716" i="1"/>
  <c r="AF716" i="1"/>
  <c r="AG716" i="1"/>
  <c r="AH716" i="1"/>
  <c r="AI716" i="1"/>
  <c r="AJ716" i="1"/>
  <c r="AK716" i="1"/>
  <c r="AL716" i="1"/>
  <c r="AM716" i="1"/>
  <c r="AN716" i="1"/>
  <c r="AO716" i="1"/>
  <c r="AP716" i="1"/>
  <c r="AQ716" i="1"/>
  <c r="AR716" i="1"/>
  <c r="AS716" i="1"/>
  <c r="AT716" i="1"/>
  <c r="AU716" i="1"/>
  <c r="AV716" i="1"/>
  <c r="AW716" i="1"/>
  <c r="AX716" i="1"/>
  <c r="AY716" i="1"/>
  <c r="AZ716" i="1"/>
  <c r="BA716" i="1"/>
  <c r="BB716" i="1"/>
  <c r="BC716" i="1"/>
  <c r="BD716" i="1"/>
  <c r="BE716" i="1"/>
  <c r="BF716" i="1"/>
  <c r="BG716" i="1"/>
  <c r="BH716" i="1"/>
  <c r="BI716" i="1"/>
  <c r="BJ716" i="1"/>
  <c r="BK716" i="1"/>
  <c r="BL716" i="1"/>
  <c r="BL698" i="1" s="1"/>
  <c r="BM716" i="1"/>
  <c r="BN716" i="1"/>
  <c r="BO716" i="1"/>
  <c r="BP716" i="1"/>
  <c r="BP698" i="1" s="1"/>
  <c r="BQ716" i="1"/>
  <c r="BR716" i="1"/>
  <c r="BS716" i="1"/>
  <c r="BT716" i="1"/>
  <c r="BU716" i="1"/>
  <c r="BV716" i="1"/>
  <c r="BW716" i="1"/>
  <c r="BX716" i="1"/>
  <c r="BY716" i="1"/>
  <c r="BZ716" i="1"/>
  <c r="CA716" i="1"/>
  <c r="CB716" i="1"/>
  <c r="CB698" i="1" s="1"/>
  <c r="CC716" i="1"/>
  <c r="CD716" i="1"/>
  <c r="CE716" i="1"/>
  <c r="CF716" i="1"/>
  <c r="CF698" i="1" s="1"/>
  <c r="CG716" i="1"/>
  <c r="CH716" i="1"/>
  <c r="CI716" i="1"/>
  <c r="CJ716" i="1"/>
  <c r="CK716" i="1"/>
  <c r="CL716" i="1"/>
  <c r="CM716" i="1"/>
  <c r="CN716" i="1"/>
  <c r="CO716" i="1"/>
  <c r="CP716" i="1"/>
  <c r="CQ716" i="1"/>
  <c r="CR716" i="1"/>
  <c r="CR698" i="1" s="1"/>
  <c r="CS716" i="1"/>
  <c r="CT716" i="1"/>
  <c r="CU716" i="1"/>
  <c r="CV716" i="1"/>
  <c r="DD716" i="1" s="1"/>
  <c r="CW716" i="1"/>
  <c r="CX716" i="1"/>
  <c r="CY716" i="1"/>
  <c r="CZ716" i="1"/>
  <c r="A717" i="1"/>
  <c r="DB717" i="1"/>
  <c r="DD717" i="1"/>
  <c r="A718" i="1"/>
  <c r="DB718" i="1"/>
  <c r="DD718" i="1"/>
  <c r="A719" i="1"/>
  <c r="DB719" i="1"/>
  <c r="DD719" i="1"/>
  <c r="A720" i="1"/>
  <c r="DB720" i="1"/>
  <c r="DD720" i="1"/>
  <c r="A721" i="1"/>
  <c r="DB721" i="1"/>
  <c r="DD721" i="1"/>
  <c r="A722" i="1"/>
  <c r="DD722" i="1"/>
  <c r="DD723" i="1"/>
  <c r="A724" i="1"/>
  <c r="L724" i="1"/>
  <c r="Q724" i="1"/>
  <c r="Q685" i="1" s="1"/>
  <c r="AB724" i="1"/>
  <c r="AG724" i="1"/>
  <c r="AG685" i="1" s="1"/>
  <c r="AR724" i="1"/>
  <c r="AW724" i="1"/>
  <c r="AW685" i="1" s="1"/>
  <c r="BJ724" i="1"/>
  <c r="BO724" i="1"/>
  <c r="BO685" i="1" s="1"/>
  <c r="BZ724" i="1"/>
  <c r="CE724" i="1"/>
  <c r="CE685" i="1" s="1"/>
  <c r="CP724" i="1"/>
  <c r="CU724" i="1"/>
  <c r="CU685" i="1" s="1"/>
  <c r="A725" i="1"/>
  <c r="J725" i="1"/>
  <c r="K725" i="1"/>
  <c r="K724" i="1" s="1"/>
  <c r="L725" i="1"/>
  <c r="M725" i="1"/>
  <c r="M724" i="1" s="1"/>
  <c r="M685" i="1" s="1"/>
  <c r="N725" i="1"/>
  <c r="O725" i="1"/>
  <c r="O724" i="1" s="1"/>
  <c r="P725" i="1"/>
  <c r="P724" i="1" s="1"/>
  <c r="Q725" i="1"/>
  <c r="R725" i="1"/>
  <c r="S725" i="1"/>
  <c r="S724" i="1" s="1"/>
  <c r="T725" i="1"/>
  <c r="U725" i="1"/>
  <c r="U724" i="1" s="1"/>
  <c r="U685" i="1" s="1"/>
  <c r="V725" i="1"/>
  <c r="W725" i="1"/>
  <c r="W724" i="1" s="1"/>
  <c r="X725" i="1"/>
  <c r="X724" i="1" s="1"/>
  <c r="Y725" i="1"/>
  <c r="Y724" i="1" s="1"/>
  <c r="Y685" i="1" s="1"/>
  <c r="Z725" i="1"/>
  <c r="AA725" i="1"/>
  <c r="AA724" i="1" s="1"/>
  <c r="AB725" i="1"/>
  <c r="AC725" i="1"/>
  <c r="AC724" i="1" s="1"/>
  <c r="AC685" i="1" s="1"/>
  <c r="AD725" i="1"/>
  <c r="AE725" i="1"/>
  <c r="AE724" i="1" s="1"/>
  <c r="AF725" i="1"/>
  <c r="AF724" i="1" s="1"/>
  <c r="AG725" i="1"/>
  <c r="AH725" i="1"/>
  <c r="AI725" i="1"/>
  <c r="AI724" i="1" s="1"/>
  <c r="AJ725" i="1"/>
  <c r="AK725" i="1"/>
  <c r="AK724" i="1" s="1"/>
  <c r="AK685" i="1" s="1"/>
  <c r="AL725" i="1"/>
  <c r="AM725" i="1"/>
  <c r="AM724" i="1" s="1"/>
  <c r="AN725" i="1"/>
  <c r="AN724" i="1" s="1"/>
  <c r="AO725" i="1"/>
  <c r="AO724" i="1" s="1"/>
  <c r="AO685" i="1" s="1"/>
  <c r="AP725" i="1"/>
  <c r="AQ725" i="1"/>
  <c r="AQ724" i="1" s="1"/>
  <c r="AR725" i="1"/>
  <c r="AS725" i="1"/>
  <c r="AS724" i="1" s="1"/>
  <c r="AS685" i="1" s="1"/>
  <c r="AT725" i="1"/>
  <c r="AU725" i="1"/>
  <c r="AU724" i="1" s="1"/>
  <c r="AV725" i="1"/>
  <c r="AV724" i="1" s="1"/>
  <c r="AW725" i="1"/>
  <c r="AX725" i="1"/>
  <c r="AY725" i="1"/>
  <c r="AY724" i="1" s="1"/>
  <c r="AZ725" i="1"/>
  <c r="BA725" i="1"/>
  <c r="BA724" i="1" s="1"/>
  <c r="BA685" i="1" s="1"/>
  <c r="BC725" i="1"/>
  <c r="BE725" i="1"/>
  <c r="BE724" i="1" s="1"/>
  <c r="BF725" i="1"/>
  <c r="BF724" i="1" s="1"/>
  <c r="BG725" i="1"/>
  <c r="BG724" i="1" s="1"/>
  <c r="BG685" i="1" s="1"/>
  <c r="BH725" i="1"/>
  <c r="BI725" i="1"/>
  <c r="BI724" i="1" s="1"/>
  <c r="BJ725" i="1"/>
  <c r="BK725" i="1"/>
  <c r="BK724" i="1" s="1"/>
  <c r="BK685" i="1" s="1"/>
  <c r="BL725" i="1"/>
  <c r="BM725" i="1"/>
  <c r="BM724" i="1" s="1"/>
  <c r="BN725" i="1"/>
  <c r="BN724" i="1" s="1"/>
  <c r="BO725" i="1"/>
  <c r="BP725" i="1"/>
  <c r="BQ725" i="1"/>
  <c r="BQ724" i="1" s="1"/>
  <c r="BR725" i="1"/>
  <c r="BS725" i="1"/>
  <c r="BS724" i="1" s="1"/>
  <c r="BS685" i="1" s="1"/>
  <c r="BT725" i="1"/>
  <c r="BU725" i="1"/>
  <c r="BU724" i="1" s="1"/>
  <c r="BV725" i="1"/>
  <c r="BV724" i="1" s="1"/>
  <c r="BW725" i="1"/>
  <c r="BW724" i="1" s="1"/>
  <c r="BW685" i="1" s="1"/>
  <c r="BX725" i="1"/>
  <c r="BY725" i="1"/>
  <c r="BY724" i="1" s="1"/>
  <c r="BZ725" i="1"/>
  <c r="CA725" i="1"/>
  <c r="CA724" i="1" s="1"/>
  <c r="CA685" i="1" s="1"/>
  <c r="CB725" i="1"/>
  <c r="CC725" i="1"/>
  <c r="CC724" i="1" s="1"/>
  <c r="CD725" i="1"/>
  <c r="CD724" i="1" s="1"/>
  <c r="CE725" i="1"/>
  <c r="CF725" i="1"/>
  <c r="CG725" i="1"/>
  <c r="CG724" i="1" s="1"/>
  <c r="CH725" i="1"/>
  <c r="CI725" i="1"/>
  <c r="CI724" i="1" s="1"/>
  <c r="CI685" i="1" s="1"/>
  <c r="CJ725" i="1"/>
  <c r="CK725" i="1"/>
  <c r="CK724" i="1" s="1"/>
  <c r="CL725" i="1"/>
  <c r="CL724" i="1" s="1"/>
  <c r="CM725" i="1"/>
  <c r="CM724" i="1" s="1"/>
  <c r="CM685" i="1" s="1"/>
  <c r="CN725" i="1"/>
  <c r="CO725" i="1"/>
  <c r="CO724" i="1" s="1"/>
  <c r="CP725" i="1"/>
  <c r="CQ725" i="1"/>
  <c r="CQ724" i="1" s="1"/>
  <c r="CQ685" i="1" s="1"/>
  <c r="CR725" i="1"/>
  <c r="CS725" i="1"/>
  <c r="CS724" i="1" s="1"/>
  <c r="CT725" i="1"/>
  <c r="CT724" i="1" s="1"/>
  <c r="CU725" i="1"/>
  <c r="CV725" i="1"/>
  <c r="CW725" i="1"/>
  <c r="CW724" i="1" s="1"/>
  <c r="CX725" i="1"/>
  <c r="CY725" i="1"/>
  <c r="CY724" i="1" s="1"/>
  <c r="CY685" i="1" s="1"/>
  <c r="CZ725" i="1"/>
  <c r="DB725" i="1"/>
  <c r="DD725" i="1"/>
  <c r="A726" i="1"/>
  <c r="DB726" i="1"/>
  <c r="DD726" i="1"/>
  <c r="A727" i="1"/>
  <c r="DB727" i="1"/>
  <c r="DD727" i="1"/>
  <c r="A728" i="1"/>
  <c r="DB728" i="1"/>
  <c r="DD728" i="1"/>
  <c r="A729" i="1"/>
  <c r="DB729" i="1"/>
  <c r="DD729" i="1"/>
  <c r="A730" i="1"/>
  <c r="DB730" i="1"/>
  <c r="DD730" i="1"/>
  <c r="A731" i="1"/>
  <c r="DB731" i="1"/>
  <c r="DD731" i="1"/>
  <c r="A732" i="1"/>
  <c r="DB732" i="1"/>
  <c r="DD732" i="1"/>
  <c r="A733" i="1"/>
  <c r="DB733" i="1"/>
  <c r="DD733" i="1"/>
  <c r="A734" i="1"/>
  <c r="DB734" i="1"/>
  <c r="DD734" i="1"/>
  <c r="A735" i="1"/>
  <c r="DB735" i="1"/>
  <c r="DD735" i="1"/>
  <c r="A736" i="1"/>
  <c r="DB736" i="1"/>
  <c r="DD736" i="1"/>
  <c r="A737" i="1"/>
  <c r="J737" i="1"/>
  <c r="K737" i="1"/>
  <c r="L737" i="1"/>
  <c r="M737" i="1"/>
  <c r="N737" i="1"/>
  <c r="O737" i="1"/>
  <c r="P737" i="1"/>
  <c r="Q737" i="1"/>
  <c r="R737" i="1"/>
  <c r="S737" i="1"/>
  <c r="T737" i="1"/>
  <c r="T724" i="1" s="1"/>
  <c r="U737" i="1"/>
  <c r="V737" i="1"/>
  <c r="W737" i="1"/>
  <c r="X737" i="1"/>
  <c r="Y737" i="1"/>
  <c r="Z737" i="1"/>
  <c r="AA737" i="1"/>
  <c r="AB737" i="1"/>
  <c r="AC737" i="1"/>
  <c r="AD737" i="1"/>
  <c r="AE737" i="1"/>
  <c r="AF737" i="1"/>
  <c r="AG737" i="1"/>
  <c r="AH737" i="1"/>
  <c r="AI737" i="1"/>
  <c r="AJ737" i="1"/>
  <c r="AJ724" i="1" s="1"/>
  <c r="AK737" i="1"/>
  <c r="AL737" i="1"/>
  <c r="AM737" i="1"/>
  <c r="AN737" i="1"/>
  <c r="AO737" i="1"/>
  <c r="AP737" i="1"/>
  <c r="AQ737" i="1"/>
  <c r="AR737" i="1"/>
  <c r="AS737" i="1"/>
  <c r="AT737" i="1"/>
  <c r="AU737" i="1"/>
  <c r="AV737" i="1"/>
  <c r="AW737" i="1"/>
  <c r="AX737" i="1"/>
  <c r="AY737" i="1"/>
  <c r="AZ737" i="1"/>
  <c r="AZ724" i="1" s="1"/>
  <c r="BA737" i="1"/>
  <c r="BC737" i="1"/>
  <c r="BE737" i="1"/>
  <c r="BF737" i="1"/>
  <c r="BG737" i="1"/>
  <c r="BH737" i="1"/>
  <c r="BI737" i="1"/>
  <c r="BJ737" i="1"/>
  <c r="BK737" i="1"/>
  <c r="BL737" i="1"/>
  <c r="BM737" i="1"/>
  <c r="BN737" i="1"/>
  <c r="BO737" i="1"/>
  <c r="BP737" i="1"/>
  <c r="BQ737" i="1"/>
  <c r="BR737" i="1"/>
  <c r="BR724" i="1" s="1"/>
  <c r="BS737" i="1"/>
  <c r="BT737" i="1"/>
  <c r="BU737" i="1"/>
  <c r="BV737" i="1"/>
  <c r="BW737" i="1"/>
  <c r="BX737" i="1"/>
  <c r="BY737" i="1"/>
  <c r="BZ737" i="1"/>
  <c r="CA737" i="1"/>
  <c r="CB737" i="1"/>
  <c r="CC737" i="1"/>
  <c r="CD737" i="1"/>
  <c r="CE737" i="1"/>
  <c r="CF737" i="1"/>
  <c r="CG737" i="1"/>
  <c r="CH737" i="1"/>
  <c r="CH724" i="1" s="1"/>
  <c r="CI737" i="1"/>
  <c r="CJ737" i="1"/>
  <c r="CK737" i="1"/>
  <c r="CL737" i="1"/>
  <c r="CM737" i="1"/>
  <c r="CN737" i="1"/>
  <c r="CO737" i="1"/>
  <c r="CP737" i="1"/>
  <c r="CQ737" i="1"/>
  <c r="CR737" i="1"/>
  <c r="CS737" i="1"/>
  <c r="CT737" i="1"/>
  <c r="CU737" i="1"/>
  <c r="CV737" i="1"/>
  <c r="DB737" i="1" s="1"/>
  <c r="CW737" i="1"/>
  <c r="CX737" i="1"/>
  <c r="CX724" i="1" s="1"/>
  <c r="CY737" i="1"/>
  <c r="CZ737" i="1"/>
  <c r="A738" i="1"/>
  <c r="DB738" i="1"/>
  <c r="DD738" i="1"/>
  <c r="A739" i="1"/>
  <c r="J739" i="1"/>
  <c r="K739" i="1"/>
  <c r="L739" i="1"/>
  <c r="M739" i="1"/>
  <c r="N739" i="1"/>
  <c r="O739" i="1"/>
  <c r="P739" i="1"/>
  <c r="Q739" i="1"/>
  <c r="R739" i="1"/>
  <c r="S739" i="1"/>
  <c r="T739" i="1"/>
  <c r="U739" i="1"/>
  <c r="V739" i="1"/>
  <c r="W739" i="1"/>
  <c r="X739" i="1"/>
  <c r="Y739" i="1"/>
  <c r="Z739" i="1"/>
  <c r="AA739" i="1"/>
  <c r="AB739" i="1"/>
  <c r="AC739" i="1"/>
  <c r="AD739" i="1"/>
  <c r="AE739" i="1"/>
  <c r="AF739" i="1"/>
  <c r="AG739" i="1"/>
  <c r="AH739" i="1"/>
  <c r="AI739" i="1"/>
  <c r="AJ739" i="1"/>
  <c r="AK739" i="1"/>
  <c r="AL739" i="1"/>
  <c r="AM739" i="1"/>
  <c r="AN739" i="1"/>
  <c r="AO739" i="1"/>
  <c r="AP739" i="1"/>
  <c r="AQ739" i="1"/>
  <c r="AR739" i="1"/>
  <c r="AS739" i="1"/>
  <c r="AT739" i="1"/>
  <c r="AU739" i="1"/>
  <c r="AV739" i="1"/>
  <c r="AW739" i="1"/>
  <c r="AX739" i="1"/>
  <c r="AY739" i="1"/>
  <c r="AZ739" i="1"/>
  <c r="BA739" i="1"/>
  <c r="BC739" i="1"/>
  <c r="BE739" i="1"/>
  <c r="BF739" i="1"/>
  <c r="BG739" i="1"/>
  <c r="BH739" i="1"/>
  <c r="BI739" i="1"/>
  <c r="BJ739" i="1"/>
  <c r="BK739" i="1"/>
  <c r="BL739" i="1"/>
  <c r="BM739" i="1"/>
  <c r="BN739" i="1"/>
  <c r="BO739" i="1"/>
  <c r="BP739" i="1"/>
  <c r="BQ739" i="1"/>
  <c r="BR739" i="1"/>
  <c r="BS739" i="1"/>
  <c r="BT739" i="1"/>
  <c r="BU739" i="1"/>
  <c r="BV739" i="1"/>
  <c r="BW739" i="1"/>
  <c r="BX739" i="1"/>
  <c r="BY739" i="1"/>
  <c r="BZ739" i="1"/>
  <c r="CA739" i="1"/>
  <c r="CB739" i="1"/>
  <c r="CC739" i="1"/>
  <c r="CD739" i="1"/>
  <c r="CE739" i="1"/>
  <c r="CF739" i="1"/>
  <c r="CG739" i="1"/>
  <c r="CH739" i="1"/>
  <c r="CI739" i="1"/>
  <c r="CJ739" i="1"/>
  <c r="CK739" i="1"/>
  <c r="CL739" i="1"/>
  <c r="CM739" i="1"/>
  <c r="CN739" i="1"/>
  <c r="CO739" i="1"/>
  <c r="CP739" i="1"/>
  <c r="CQ739" i="1"/>
  <c r="CR739" i="1"/>
  <c r="CS739" i="1"/>
  <c r="CT739" i="1"/>
  <c r="CU739" i="1"/>
  <c r="CV739" i="1"/>
  <c r="CW739" i="1"/>
  <c r="CX739" i="1"/>
  <c r="CY739" i="1"/>
  <c r="CZ739" i="1"/>
  <c r="DB739" i="1"/>
  <c r="DD739" i="1"/>
  <c r="A740" i="1"/>
  <c r="DB740" i="1"/>
  <c r="DD740" i="1"/>
  <c r="A741" i="1"/>
  <c r="DB741" i="1"/>
  <c r="DD741" i="1"/>
  <c r="A742" i="1"/>
  <c r="DB742" i="1"/>
  <c r="DD742" i="1"/>
  <c r="A743" i="1"/>
  <c r="DB743" i="1"/>
  <c r="DD743" i="1"/>
  <c r="A744" i="1"/>
  <c r="DB744" i="1"/>
  <c r="DD744" i="1"/>
  <c r="A745" i="1"/>
  <c r="DB745" i="1"/>
  <c r="DD745" i="1"/>
  <c r="A746" i="1"/>
  <c r="DB746" i="1"/>
  <c r="DD746" i="1"/>
  <c r="A747" i="1"/>
  <c r="J747" i="1"/>
  <c r="J560" i="1" s="1"/>
  <c r="K747" i="1"/>
  <c r="K560" i="1" s="1"/>
  <c r="L747" i="1"/>
  <c r="L560" i="1" s="1"/>
  <c r="M747" i="1"/>
  <c r="N747" i="1"/>
  <c r="N560" i="1" s="1"/>
  <c r="O747" i="1"/>
  <c r="O560" i="1" s="1"/>
  <c r="P747" i="1"/>
  <c r="P560" i="1" s="1"/>
  <c r="Q747" i="1"/>
  <c r="R747" i="1"/>
  <c r="R560" i="1" s="1"/>
  <c r="S747" i="1"/>
  <c r="S560" i="1" s="1"/>
  <c r="T747" i="1"/>
  <c r="T560" i="1" s="1"/>
  <c r="U747" i="1"/>
  <c r="V747" i="1"/>
  <c r="V560" i="1" s="1"/>
  <c r="W747" i="1"/>
  <c r="W560" i="1" s="1"/>
  <c r="X747" i="1"/>
  <c r="X560" i="1" s="1"/>
  <c r="Y747" i="1"/>
  <c r="Z747" i="1"/>
  <c r="Z560" i="1" s="1"/>
  <c r="AA747" i="1"/>
  <c r="AA560" i="1" s="1"/>
  <c r="AB747" i="1"/>
  <c r="AB560" i="1" s="1"/>
  <c r="AC747" i="1"/>
  <c r="AD747" i="1"/>
  <c r="AD560" i="1" s="1"/>
  <c r="AE747" i="1"/>
  <c r="AE560" i="1" s="1"/>
  <c r="AF747" i="1"/>
  <c r="AF560" i="1" s="1"/>
  <c r="AG747" i="1"/>
  <c r="AH747" i="1"/>
  <c r="AH560" i="1" s="1"/>
  <c r="AI747" i="1"/>
  <c r="AI560" i="1" s="1"/>
  <c r="AJ747" i="1"/>
  <c r="AJ560" i="1" s="1"/>
  <c r="AK747" i="1"/>
  <c r="AL747" i="1"/>
  <c r="AL560" i="1" s="1"/>
  <c r="AM747" i="1"/>
  <c r="AM560" i="1" s="1"/>
  <c r="AN747" i="1"/>
  <c r="AN560" i="1" s="1"/>
  <c r="AO747" i="1"/>
  <c r="AP747" i="1"/>
  <c r="AP560" i="1" s="1"/>
  <c r="AQ747" i="1"/>
  <c r="AQ560" i="1" s="1"/>
  <c r="AR747" i="1"/>
  <c r="AR560" i="1" s="1"/>
  <c r="AS747" i="1"/>
  <c r="AT747" i="1"/>
  <c r="AT560" i="1" s="1"/>
  <c r="AU747" i="1"/>
  <c r="AU560" i="1" s="1"/>
  <c r="AV747" i="1"/>
  <c r="AV560" i="1" s="1"/>
  <c r="AW747" i="1"/>
  <c r="AX747" i="1"/>
  <c r="AX560" i="1" s="1"/>
  <c r="AY747" i="1"/>
  <c r="AY560" i="1" s="1"/>
  <c r="AZ747" i="1"/>
  <c r="AZ560" i="1" s="1"/>
  <c r="BA747" i="1"/>
  <c r="BC747" i="1"/>
  <c r="BC560" i="1" s="1"/>
  <c r="BE747" i="1"/>
  <c r="BE560" i="1" s="1"/>
  <c r="BF747" i="1"/>
  <c r="BF560" i="1" s="1"/>
  <c r="BG747" i="1"/>
  <c r="BH747" i="1"/>
  <c r="BH560" i="1" s="1"/>
  <c r="BI747" i="1"/>
  <c r="BI560" i="1" s="1"/>
  <c r="BJ747" i="1"/>
  <c r="BJ560" i="1" s="1"/>
  <c r="BK747" i="1"/>
  <c r="BL747" i="1"/>
  <c r="BL560" i="1" s="1"/>
  <c r="BM747" i="1"/>
  <c r="BM560" i="1" s="1"/>
  <c r="BN747" i="1"/>
  <c r="BN560" i="1" s="1"/>
  <c r="BO747" i="1"/>
  <c r="BP747" i="1"/>
  <c r="BP560" i="1" s="1"/>
  <c r="BQ747" i="1"/>
  <c r="BQ560" i="1" s="1"/>
  <c r="BR747" i="1"/>
  <c r="BR560" i="1" s="1"/>
  <c r="BS747" i="1"/>
  <c r="BT747" i="1"/>
  <c r="BT560" i="1" s="1"/>
  <c r="BU747" i="1"/>
  <c r="BU560" i="1" s="1"/>
  <c r="BV747" i="1"/>
  <c r="BV560" i="1" s="1"/>
  <c r="BW747" i="1"/>
  <c r="BX747" i="1"/>
  <c r="BX560" i="1" s="1"/>
  <c r="BY747" i="1"/>
  <c r="BY560" i="1" s="1"/>
  <c r="BZ747" i="1"/>
  <c r="BZ560" i="1" s="1"/>
  <c r="CA747" i="1"/>
  <c r="CB747" i="1"/>
  <c r="CB560" i="1" s="1"/>
  <c r="CC747" i="1"/>
  <c r="CC560" i="1" s="1"/>
  <c r="CD747" i="1"/>
  <c r="CD560" i="1" s="1"/>
  <c r="CE747" i="1"/>
  <c r="CF747" i="1"/>
  <c r="CF560" i="1" s="1"/>
  <c r="CG747" i="1"/>
  <c r="CG560" i="1" s="1"/>
  <c r="CH747" i="1"/>
  <c r="CH560" i="1" s="1"/>
  <c r="CI747" i="1"/>
  <c r="CJ747" i="1"/>
  <c r="CJ560" i="1" s="1"/>
  <c r="CK747" i="1"/>
  <c r="CK560" i="1" s="1"/>
  <c r="CL747" i="1"/>
  <c r="CL560" i="1" s="1"/>
  <c r="CM747" i="1"/>
  <c r="CN747" i="1"/>
  <c r="CN560" i="1" s="1"/>
  <c r="CO747" i="1"/>
  <c r="CO560" i="1" s="1"/>
  <c r="CP747" i="1"/>
  <c r="CP560" i="1" s="1"/>
  <c r="CQ747" i="1"/>
  <c r="CR747" i="1"/>
  <c r="CR560" i="1" s="1"/>
  <c r="CS747" i="1"/>
  <c r="CS560" i="1" s="1"/>
  <c r="CT747" i="1"/>
  <c r="CT560" i="1" s="1"/>
  <c r="CU747" i="1"/>
  <c r="CV747" i="1"/>
  <c r="CV560" i="1" s="1"/>
  <c r="DD560" i="1" s="1"/>
  <c r="CW747" i="1"/>
  <c r="CW560" i="1" s="1"/>
  <c r="CX747" i="1"/>
  <c r="CX560" i="1" s="1"/>
  <c r="CY747" i="1"/>
  <c r="CZ747" i="1"/>
  <c r="CZ560" i="1" s="1"/>
  <c r="A748" i="1"/>
  <c r="DB748" i="1"/>
  <c r="DD748" i="1"/>
  <c r="A749" i="1"/>
  <c r="DB749" i="1"/>
  <c r="DD749" i="1"/>
  <c r="A750" i="1"/>
  <c r="DB750" i="1"/>
  <c r="DD750" i="1"/>
  <c r="A751" i="1"/>
  <c r="DB751" i="1"/>
  <c r="DD751" i="1"/>
  <c r="A752" i="1"/>
  <c r="DB752" i="1"/>
  <c r="DD752" i="1"/>
  <c r="A753" i="1"/>
  <c r="DB753" i="1"/>
  <c r="DD753" i="1"/>
  <c r="A754" i="1"/>
  <c r="M754" i="1"/>
  <c r="M687" i="1" s="1"/>
  <c r="P754" i="1"/>
  <c r="P687" i="1" s="1"/>
  <c r="R754" i="1"/>
  <c r="R687" i="1" s="1"/>
  <c r="A755" i="1"/>
  <c r="K755" i="1"/>
  <c r="K754" i="1" s="1"/>
  <c r="L755" i="1"/>
  <c r="L754" i="1" s="1"/>
  <c r="L687" i="1" s="1"/>
  <c r="M755" i="1"/>
  <c r="N755" i="1"/>
  <c r="N754" i="1" s="1"/>
  <c r="N687" i="1" s="1"/>
  <c r="P755" i="1"/>
  <c r="Q755" i="1"/>
  <c r="Q754" i="1" s="1"/>
  <c r="Q687" i="1" s="1"/>
  <c r="R755" i="1"/>
  <c r="V755" i="1"/>
  <c r="V754" i="1" s="1"/>
  <c r="V687" i="1" s="1"/>
  <c r="Y755" i="1"/>
  <c r="Y754" i="1" s="1"/>
  <c r="Y687" i="1" s="1"/>
  <c r="AD755" i="1"/>
  <c r="AD754" i="1" s="1"/>
  <c r="AD687" i="1" s="1"/>
  <c r="AJ755" i="1"/>
  <c r="AJ754" i="1" s="1"/>
  <c r="AJ687" i="1" s="1"/>
  <c r="AL755" i="1"/>
  <c r="AL754" i="1" s="1"/>
  <c r="AL687" i="1" s="1"/>
  <c r="AZ755" i="1"/>
  <c r="AZ754" i="1" s="1"/>
  <c r="AZ687" i="1" s="1"/>
  <c r="BB755" i="1"/>
  <c r="BD755" i="1"/>
  <c r="BQ755" i="1"/>
  <c r="BQ754" i="1" s="1"/>
  <c r="BQ687" i="1" s="1"/>
  <c r="BY755" i="1"/>
  <c r="BY754" i="1" s="1"/>
  <c r="BY687" i="1" s="1"/>
  <c r="CH755" i="1"/>
  <c r="CH754" i="1" s="1"/>
  <c r="CH687" i="1" s="1"/>
  <c r="CJ755" i="1"/>
  <c r="CJ754" i="1" s="1"/>
  <c r="CJ687" i="1" s="1"/>
  <c r="CK755" i="1"/>
  <c r="CK754" i="1" s="1"/>
  <c r="CK687" i="1" s="1"/>
  <c r="CS755" i="1"/>
  <c r="CS754" i="1" s="1"/>
  <c r="CS687" i="1" s="1"/>
  <c r="A756" i="1"/>
  <c r="O756" i="1"/>
  <c r="R756" i="1"/>
  <c r="U755" i="1"/>
  <c r="U754" i="1" s="1"/>
  <c r="U687" i="1" s="1"/>
  <c r="W755" i="1"/>
  <c r="W754" i="1" s="1"/>
  <c r="W687" i="1" s="1"/>
  <c r="T756" i="1"/>
  <c r="T755" i="1" s="1"/>
  <c r="T754" i="1" s="1"/>
  <c r="T687" i="1" s="1"/>
  <c r="Z755" i="1"/>
  <c r="Z754" i="1" s="1"/>
  <c r="Z687" i="1" s="1"/>
  <c r="AC756" i="1"/>
  <c r="AC755" i="1" s="1"/>
  <c r="AC754" i="1" s="1"/>
  <c r="AC687" i="1" s="1"/>
  <c r="AD756" i="1"/>
  <c r="AK755" i="1"/>
  <c r="AK754" i="1" s="1"/>
  <c r="AK687" i="1" s="1"/>
  <c r="AM755" i="1"/>
  <c r="AM754" i="1" s="1"/>
  <c r="AM687" i="1" s="1"/>
  <c r="AN755" i="1"/>
  <c r="AN754" i="1" s="1"/>
  <c r="AN687" i="1" s="1"/>
  <c r="AO755" i="1"/>
  <c r="AO754" i="1" s="1"/>
  <c r="AO687" i="1" s="1"/>
  <c r="AR756" i="1"/>
  <c r="AR755" i="1" s="1"/>
  <c r="AR754" i="1" s="1"/>
  <c r="AR687" i="1" s="1"/>
  <c r="AS756" i="1"/>
  <c r="AS755" i="1" s="1"/>
  <c r="AS754" i="1" s="1"/>
  <c r="AS687" i="1" s="1"/>
  <c r="AY755" i="1"/>
  <c r="AY754" i="1" s="1"/>
  <c r="AX756" i="1"/>
  <c r="AX755" i="1" s="1"/>
  <c r="AX754" i="1" s="1"/>
  <c r="AX687" i="1" s="1"/>
  <c r="BC755" i="1"/>
  <c r="BC754" i="1" s="1"/>
  <c r="BC687" i="1" s="1"/>
  <c r="BH756" i="1"/>
  <c r="BM756" i="1"/>
  <c r="BM755" i="1" s="1"/>
  <c r="BM754" i="1" s="1"/>
  <c r="BM687" i="1" s="1"/>
  <c r="BO755" i="1"/>
  <c r="BO754" i="1" s="1"/>
  <c r="BO687" i="1" s="1"/>
  <c r="BP755" i="1"/>
  <c r="BP754" i="1" s="1"/>
  <c r="BP687" i="1" s="1"/>
  <c r="BX755" i="1"/>
  <c r="BX754" i="1" s="1"/>
  <c r="BX687" i="1" s="1"/>
  <c r="BZ755" i="1"/>
  <c r="BZ754" i="1" s="1"/>
  <c r="BZ687" i="1" s="1"/>
  <c r="CA755" i="1"/>
  <c r="CA754" i="1" s="1"/>
  <c r="CA687" i="1" s="1"/>
  <c r="CI755" i="1"/>
  <c r="CI754" i="1" s="1"/>
  <c r="CI687" i="1" s="1"/>
  <c r="CQ756" i="1"/>
  <c r="CQ755" i="1" s="1"/>
  <c r="CQ754" i="1" s="1"/>
  <c r="CQ687" i="1" s="1"/>
  <c r="CT755" i="1"/>
  <c r="CT754" i="1" s="1"/>
  <c r="CT687" i="1" s="1"/>
  <c r="CU755" i="1"/>
  <c r="CU754" i="1" s="1"/>
  <c r="CU687" i="1" s="1"/>
  <c r="A757" i="1"/>
  <c r="M757" i="1"/>
  <c r="P757" i="1"/>
  <c r="P688" i="1" s="1"/>
  <c r="Q757" i="1"/>
  <c r="U757" i="1"/>
  <c r="AC757" i="1"/>
  <c r="AF757" i="1"/>
  <c r="AF688" i="1" s="1"/>
  <c r="AG757" i="1"/>
  <c r="AK757" i="1"/>
  <c r="AS757" i="1"/>
  <c r="AV757" i="1"/>
  <c r="AV688" i="1" s="1"/>
  <c r="AW757" i="1"/>
  <c r="BA757" i="1"/>
  <c r="BK757" i="1"/>
  <c r="BN757" i="1"/>
  <c r="BN688" i="1" s="1"/>
  <c r="BO757" i="1"/>
  <c r="BS757" i="1"/>
  <c r="CA757" i="1"/>
  <c r="CD757" i="1"/>
  <c r="CD688" i="1" s="1"/>
  <c r="CE757" i="1"/>
  <c r="CI757" i="1"/>
  <c r="CQ757" i="1"/>
  <c r="CT757" i="1"/>
  <c r="CT688" i="1" s="1"/>
  <c r="CU757" i="1"/>
  <c r="CY757" i="1"/>
  <c r="A758" i="1"/>
  <c r="J758" i="1"/>
  <c r="J757" i="1" s="1"/>
  <c r="J688" i="1" s="1"/>
  <c r="K758" i="1"/>
  <c r="L758" i="1"/>
  <c r="L757" i="1" s="1"/>
  <c r="M758" i="1"/>
  <c r="N758" i="1"/>
  <c r="N757" i="1" s="1"/>
  <c r="N688" i="1" s="1"/>
  <c r="O758" i="1"/>
  <c r="P758" i="1"/>
  <c r="Q758" i="1"/>
  <c r="R758" i="1"/>
  <c r="R757" i="1" s="1"/>
  <c r="R688" i="1" s="1"/>
  <c r="S758" i="1"/>
  <c r="T758" i="1"/>
  <c r="T757" i="1" s="1"/>
  <c r="U758" i="1"/>
  <c r="V758" i="1"/>
  <c r="V757" i="1" s="1"/>
  <c r="V688" i="1" s="1"/>
  <c r="W758" i="1"/>
  <c r="X758" i="1"/>
  <c r="X757" i="1" s="1"/>
  <c r="X688" i="1" s="1"/>
  <c r="Y758" i="1"/>
  <c r="Y757" i="1" s="1"/>
  <c r="Z758" i="1"/>
  <c r="Z757" i="1" s="1"/>
  <c r="Z688" i="1" s="1"/>
  <c r="AA758" i="1"/>
  <c r="AB758" i="1"/>
  <c r="AB757" i="1" s="1"/>
  <c r="AC758" i="1"/>
  <c r="AD758" i="1"/>
  <c r="AD757" i="1" s="1"/>
  <c r="AD688" i="1" s="1"/>
  <c r="AE758" i="1"/>
  <c r="AF758" i="1"/>
  <c r="AG758" i="1"/>
  <c r="AH758" i="1"/>
  <c r="AH757" i="1" s="1"/>
  <c r="AH688" i="1" s="1"/>
  <c r="AI758" i="1"/>
  <c r="AJ758" i="1"/>
  <c r="AJ757" i="1" s="1"/>
  <c r="AK758" i="1"/>
  <c r="AL758" i="1"/>
  <c r="AL757" i="1" s="1"/>
  <c r="AL688" i="1" s="1"/>
  <c r="AM758" i="1"/>
  <c r="AN758" i="1"/>
  <c r="AN757" i="1" s="1"/>
  <c r="AN688" i="1" s="1"/>
  <c r="AO758" i="1"/>
  <c r="AO757" i="1" s="1"/>
  <c r="AP758" i="1"/>
  <c r="AP757" i="1" s="1"/>
  <c r="AP688" i="1" s="1"/>
  <c r="AQ758" i="1"/>
  <c r="AR758" i="1"/>
  <c r="AR757" i="1" s="1"/>
  <c r="AS758" i="1"/>
  <c r="AT758" i="1"/>
  <c r="AT757" i="1" s="1"/>
  <c r="AT688" i="1" s="1"/>
  <c r="AU758" i="1"/>
  <c r="AV758" i="1"/>
  <c r="AW758" i="1"/>
  <c r="AX758" i="1"/>
  <c r="AX757" i="1" s="1"/>
  <c r="AX688" i="1" s="1"/>
  <c r="AY758" i="1"/>
  <c r="AZ758" i="1"/>
  <c r="AZ757" i="1" s="1"/>
  <c r="BA758" i="1"/>
  <c r="BC758" i="1"/>
  <c r="BC757" i="1" s="1"/>
  <c r="BC688" i="1" s="1"/>
  <c r="BE758" i="1"/>
  <c r="BF758" i="1"/>
  <c r="BF757" i="1" s="1"/>
  <c r="BF688" i="1" s="1"/>
  <c r="BG758" i="1"/>
  <c r="BG757" i="1" s="1"/>
  <c r="BH758" i="1"/>
  <c r="BH757" i="1" s="1"/>
  <c r="BH688" i="1" s="1"/>
  <c r="BI758" i="1"/>
  <c r="BJ758" i="1"/>
  <c r="BJ757" i="1" s="1"/>
  <c r="BK758" i="1"/>
  <c r="BL758" i="1"/>
  <c r="BL757" i="1" s="1"/>
  <c r="BL688" i="1" s="1"/>
  <c r="BM758" i="1"/>
  <c r="BN758" i="1"/>
  <c r="BO758" i="1"/>
  <c r="BP758" i="1"/>
  <c r="BP757" i="1" s="1"/>
  <c r="BP688" i="1" s="1"/>
  <c r="BQ758" i="1"/>
  <c r="BR758" i="1"/>
  <c r="BR757" i="1" s="1"/>
  <c r="BS758" i="1"/>
  <c r="BT758" i="1"/>
  <c r="BT757" i="1" s="1"/>
  <c r="BT688" i="1" s="1"/>
  <c r="BU758" i="1"/>
  <c r="BV758" i="1"/>
  <c r="BV757" i="1" s="1"/>
  <c r="BV688" i="1" s="1"/>
  <c r="BW758" i="1"/>
  <c r="BW757" i="1" s="1"/>
  <c r="BX758" i="1"/>
  <c r="BX757" i="1" s="1"/>
  <c r="BX688" i="1" s="1"/>
  <c r="BY758" i="1"/>
  <c r="BZ758" i="1"/>
  <c r="BZ757" i="1" s="1"/>
  <c r="CA758" i="1"/>
  <c r="CB758" i="1"/>
  <c r="CB757" i="1" s="1"/>
  <c r="CB688" i="1" s="1"/>
  <c r="CC758" i="1"/>
  <c r="CD758" i="1"/>
  <c r="CE758" i="1"/>
  <c r="CF758" i="1"/>
  <c r="CF757" i="1" s="1"/>
  <c r="CF688" i="1" s="1"/>
  <c r="CG758" i="1"/>
  <c r="CH758" i="1"/>
  <c r="CH757" i="1" s="1"/>
  <c r="CI758" i="1"/>
  <c r="CJ758" i="1"/>
  <c r="CJ757" i="1" s="1"/>
  <c r="CJ688" i="1" s="1"/>
  <c r="CK758" i="1"/>
  <c r="CL758" i="1"/>
  <c r="CL757" i="1" s="1"/>
  <c r="CL688" i="1" s="1"/>
  <c r="CM758" i="1"/>
  <c r="CM757" i="1" s="1"/>
  <c r="CN758" i="1"/>
  <c r="CN757" i="1" s="1"/>
  <c r="CN688" i="1" s="1"/>
  <c r="CO758" i="1"/>
  <c r="CP758" i="1"/>
  <c r="CP757" i="1" s="1"/>
  <c r="CQ758" i="1"/>
  <c r="CR758" i="1"/>
  <c r="CR757" i="1" s="1"/>
  <c r="CR688" i="1" s="1"/>
  <c r="CS758" i="1"/>
  <c r="CT758" i="1"/>
  <c r="CU758" i="1"/>
  <c r="CV758" i="1"/>
  <c r="DB758" i="1" s="1"/>
  <c r="CW758" i="1"/>
  <c r="CX758" i="1"/>
  <c r="CX757" i="1" s="1"/>
  <c r="CY758" i="1"/>
  <c r="CZ758" i="1"/>
  <c r="CZ757" i="1" s="1"/>
  <c r="CZ688" i="1" s="1"/>
  <c r="A759" i="1"/>
  <c r="DB759" i="1"/>
  <c r="DD759" i="1"/>
  <c r="A760" i="1"/>
  <c r="DB760" i="1"/>
  <c r="DD760" i="1"/>
  <c r="A761" i="1"/>
  <c r="DB761" i="1"/>
  <c r="DD761" i="1"/>
  <c r="A762" i="1"/>
  <c r="J762" i="1"/>
  <c r="K762" i="1"/>
  <c r="L762" i="1"/>
  <c r="M762" i="1"/>
  <c r="N762" i="1"/>
  <c r="O762" i="1"/>
  <c r="P762" i="1"/>
  <c r="Q762" i="1"/>
  <c r="R762" i="1"/>
  <c r="S762" i="1"/>
  <c r="T762" i="1"/>
  <c r="U762" i="1"/>
  <c r="V762" i="1"/>
  <c r="W762" i="1"/>
  <c r="X762" i="1"/>
  <c r="Y762" i="1"/>
  <c r="Z762" i="1"/>
  <c r="AA762" i="1"/>
  <c r="AB762" i="1"/>
  <c r="AC762" i="1"/>
  <c r="AD762" i="1"/>
  <c r="AE762" i="1"/>
  <c r="AF762" i="1"/>
  <c r="AG762" i="1"/>
  <c r="AH762" i="1"/>
  <c r="AI762" i="1"/>
  <c r="AJ762" i="1"/>
  <c r="AK762" i="1"/>
  <c r="AL762" i="1"/>
  <c r="AM762" i="1"/>
  <c r="AN762" i="1"/>
  <c r="AO762" i="1"/>
  <c r="AP762" i="1"/>
  <c r="AQ762" i="1"/>
  <c r="AR762" i="1"/>
  <c r="AS762" i="1"/>
  <c r="AT762" i="1"/>
  <c r="AU762" i="1"/>
  <c r="AV762" i="1"/>
  <c r="AW762" i="1"/>
  <c r="AX762" i="1"/>
  <c r="AY762" i="1"/>
  <c r="AZ762" i="1"/>
  <c r="BA762" i="1"/>
  <c r="BC762" i="1"/>
  <c r="BE762" i="1"/>
  <c r="BF762" i="1"/>
  <c r="BG762" i="1"/>
  <c r="BH762" i="1"/>
  <c r="BI762" i="1"/>
  <c r="BJ762" i="1"/>
  <c r="BK762" i="1"/>
  <c r="BL762" i="1"/>
  <c r="BM762" i="1"/>
  <c r="BN762" i="1"/>
  <c r="BO762" i="1"/>
  <c r="BP762" i="1"/>
  <c r="BQ762" i="1"/>
  <c r="BR762" i="1"/>
  <c r="BS762" i="1"/>
  <c r="BT762" i="1"/>
  <c r="BU762" i="1"/>
  <c r="BV762" i="1"/>
  <c r="BW762" i="1"/>
  <c r="BX762" i="1"/>
  <c r="BY762" i="1"/>
  <c r="BZ762" i="1"/>
  <c r="CA762" i="1"/>
  <c r="CB762" i="1"/>
  <c r="CC762" i="1"/>
  <c r="CD762" i="1"/>
  <c r="CE762" i="1"/>
  <c r="CF762" i="1"/>
  <c r="CG762" i="1"/>
  <c r="CH762" i="1"/>
  <c r="CI762" i="1"/>
  <c r="CJ762" i="1"/>
  <c r="CK762" i="1"/>
  <c r="CL762" i="1"/>
  <c r="CM762" i="1"/>
  <c r="CN762" i="1"/>
  <c r="CO762" i="1"/>
  <c r="CP762" i="1"/>
  <c r="CQ762" i="1"/>
  <c r="CR762" i="1"/>
  <c r="CS762" i="1"/>
  <c r="CT762" i="1"/>
  <c r="CU762" i="1"/>
  <c r="CV762" i="1"/>
  <c r="CW762" i="1"/>
  <c r="CX762" i="1"/>
  <c r="CY762" i="1"/>
  <c r="CZ762" i="1"/>
  <c r="DB762" i="1"/>
  <c r="DD762" i="1"/>
  <c r="A763" i="1"/>
  <c r="DB763" i="1"/>
  <c r="DD763" i="1"/>
  <c r="A764" i="1"/>
  <c r="J764" i="1"/>
  <c r="J689" i="1" s="1"/>
  <c r="K764" i="1"/>
  <c r="L764" i="1"/>
  <c r="L689" i="1" s="1"/>
  <c r="M764" i="1"/>
  <c r="M689" i="1" s="1"/>
  <c r="N764" i="1"/>
  <c r="O764" i="1"/>
  <c r="P764" i="1"/>
  <c r="Q764" i="1"/>
  <c r="Q689" i="1" s="1"/>
  <c r="R764" i="1"/>
  <c r="S764" i="1"/>
  <c r="T764" i="1"/>
  <c r="T689" i="1" s="1"/>
  <c r="U764" i="1"/>
  <c r="V764" i="1"/>
  <c r="W764" i="1"/>
  <c r="X764" i="1"/>
  <c r="Y764" i="1"/>
  <c r="Y689" i="1" s="1"/>
  <c r="Z764" i="1"/>
  <c r="AA764" i="1"/>
  <c r="AB764" i="1"/>
  <c r="AB689" i="1" s="1"/>
  <c r="AC764" i="1"/>
  <c r="AC689" i="1" s="1"/>
  <c r="AD764" i="1"/>
  <c r="AE764" i="1"/>
  <c r="AF764" i="1"/>
  <c r="AG764" i="1"/>
  <c r="AG689" i="1" s="1"/>
  <c r="AH764" i="1"/>
  <c r="AI764" i="1"/>
  <c r="AJ764" i="1"/>
  <c r="AJ689" i="1" s="1"/>
  <c r="AK764" i="1"/>
  <c r="AL764" i="1"/>
  <c r="AM764" i="1"/>
  <c r="AN764" i="1"/>
  <c r="AO764" i="1"/>
  <c r="AO689" i="1" s="1"/>
  <c r="AP764" i="1"/>
  <c r="AQ764" i="1"/>
  <c r="AR764" i="1"/>
  <c r="AR689" i="1" s="1"/>
  <c r="AS764" i="1"/>
  <c r="AS689" i="1" s="1"/>
  <c r="AT764" i="1"/>
  <c r="AU764" i="1"/>
  <c r="AV764" i="1"/>
  <c r="AW764" i="1"/>
  <c r="AW689" i="1" s="1"/>
  <c r="AX764" i="1"/>
  <c r="AY764" i="1"/>
  <c r="AZ764" i="1"/>
  <c r="AZ689" i="1" s="1"/>
  <c r="BA764" i="1"/>
  <c r="BC764" i="1"/>
  <c r="BE764" i="1"/>
  <c r="BF764" i="1"/>
  <c r="BG764" i="1"/>
  <c r="BG689" i="1" s="1"/>
  <c r="BH764" i="1"/>
  <c r="BI764" i="1"/>
  <c r="BJ764" i="1"/>
  <c r="BJ689" i="1" s="1"/>
  <c r="BK764" i="1"/>
  <c r="BK689" i="1" s="1"/>
  <c r="BL764" i="1"/>
  <c r="BM764" i="1"/>
  <c r="BN764" i="1"/>
  <c r="BO764" i="1"/>
  <c r="BO689" i="1" s="1"/>
  <c r="BP764" i="1"/>
  <c r="BQ764" i="1"/>
  <c r="BR764" i="1"/>
  <c r="BR689" i="1" s="1"/>
  <c r="BS764" i="1"/>
  <c r="BT764" i="1"/>
  <c r="BU764" i="1"/>
  <c r="BV764" i="1"/>
  <c r="BW764" i="1"/>
  <c r="BW689" i="1" s="1"/>
  <c r="BX764" i="1"/>
  <c r="BY764" i="1"/>
  <c r="BZ764" i="1"/>
  <c r="BZ689" i="1" s="1"/>
  <c r="CA764" i="1"/>
  <c r="CA689" i="1" s="1"/>
  <c r="CB764" i="1"/>
  <c r="CC764" i="1"/>
  <c r="CD764" i="1"/>
  <c r="CE764" i="1"/>
  <c r="CE689" i="1" s="1"/>
  <c r="CF764" i="1"/>
  <c r="CG764" i="1"/>
  <c r="CH764" i="1"/>
  <c r="CH689" i="1" s="1"/>
  <c r="CI764" i="1"/>
  <c r="CJ764" i="1"/>
  <c r="CK764" i="1"/>
  <c r="CL764" i="1"/>
  <c r="CM764" i="1"/>
  <c r="CM689" i="1" s="1"/>
  <c r="CN764" i="1"/>
  <c r="CO764" i="1"/>
  <c r="CP764" i="1"/>
  <c r="CP689" i="1" s="1"/>
  <c r="CQ764" i="1"/>
  <c r="CQ689" i="1" s="1"/>
  <c r="CR764" i="1"/>
  <c r="CS764" i="1"/>
  <c r="CT764" i="1"/>
  <c r="CU764" i="1"/>
  <c r="CU689" i="1" s="1"/>
  <c r="CV764" i="1"/>
  <c r="CW764" i="1"/>
  <c r="CX764" i="1"/>
  <c r="CX689" i="1" s="1"/>
  <c r="CY764" i="1"/>
  <c r="CZ764" i="1"/>
  <c r="DD764" i="1"/>
  <c r="A765" i="1"/>
  <c r="DB765" i="1"/>
  <c r="DD765" i="1"/>
  <c r="A766" i="1"/>
  <c r="DB766" i="1"/>
  <c r="DD766" i="1"/>
  <c r="A767" i="1"/>
  <c r="DB767" i="1"/>
  <c r="DD767" i="1"/>
  <c r="A768" i="1"/>
  <c r="DB768" i="1"/>
  <c r="DD768" i="1"/>
  <c r="A769" i="1"/>
  <c r="DB769" i="1"/>
  <c r="DD769" i="1"/>
  <c r="A770" i="1"/>
  <c r="DB770" i="1"/>
  <c r="DD770" i="1"/>
  <c r="A771" i="1"/>
  <c r="DB771" i="1"/>
  <c r="DD771" i="1"/>
  <c r="A772" i="1"/>
  <c r="DB772" i="1"/>
  <c r="DD772" i="1"/>
  <c r="A773" i="1"/>
  <c r="DB773" i="1"/>
  <c r="DD773" i="1"/>
  <c r="A774" i="1"/>
  <c r="DB774" i="1"/>
  <c r="DD774" i="1"/>
  <c r="A775" i="1"/>
  <c r="DB775" i="1"/>
  <c r="DD775" i="1"/>
  <c r="DB776" i="1"/>
  <c r="DD776" i="1"/>
  <c r="A777" i="1"/>
  <c r="DB777" i="1"/>
  <c r="DD777" i="1"/>
  <c r="A778" i="1"/>
  <c r="DB778" i="1"/>
  <c r="DD778" i="1"/>
  <c r="A779" i="1"/>
  <c r="DB779" i="1"/>
  <c r="DD779" i="1"/>
  <c r="A780" i="1"/>
  <c r="DD780" i="1"/>
  <c r="DD781" i="1"/>
  <c r="DD782" i="1"/>
  <c r="A783" i="1"/>
  <c r="J783" i="1"/>
  <c r="J691" i="1" s="1"/>
  <c r="K783" i="1"/>
  <c r="L783" i="1"/>
  <c r="L691" i="1" s="1"/>
  <c r="M783" i="1"/>
  <c r="N783" i="1"/>
  <c r="N691" i="1" s="1"/>
  <c r="O783" i="1"/>
  <c r="P783" i="1"/>
  <c r="P691" i="1" s="1"/>
  <c r="Q783" i="1"/>
  <c r="Q691" i="1" s="1"/>
  <c r="R783" i="1"/>
  <c r="S783" i="1"/>
  <c r="T783" i="1"/>
  <c r="T691" i="1" s="1"/>
  <c r="U783" i="1"/>
  <c r="V783" i="1"/>
  <c r="V691" i="1" s="1"/>
  <c r="W783" i="1"/>
  <c r="X783" i="1"/>
  <c r="X691" i="1" s="1"/>
  <c r="Y783" i="1"/>
  <c r="Y691" i="1" s="1"/>
  <c r="Z783" i="1"/>
  <c r="Z691" i="1" s="1"/>
  <c r="AA783" i="1"/>
  <c r="AB783" i="1"/>
  <c r="AB691" i="1" s="1"/>
  <c r="AC783" i="1"/>
  <c r="AD783" i="1"/>
  <c r="AD691" i="1" s="1"/>
  <c r="AE783" i="1"/>
  <c r="AF783" i="1"/>
  <c r="AF691" i="1" s="1"/>
  <c r="AG783" i="1"/>
  <c r="AG691" i="1" s="1"/>
  <c r="AH783" i="1"/>
  <c r="AI783" i="1"/>
  <c r="AJ783" i="1"/>
  <c r="AJ691" i="1" s="1"/>
  <c r="AK783" i="1"/>
  <c r="AL783" i="1"/>
  <c r="AL691" i="1" s="1"/>
  <c r="AM783" i="1"/>
  <c r="AN783" i="1"/>
  <c r="AN691" i="1" s="1"/>
  <c r="AO783" i="1"/>
  <c r="AO691" i="1" s="1"/>
  <c r="AP783" i="1"/>
  <c r="AP691" i="1" s="1"/>
  <c r="AQ783" i="1"/>
  <c r="AR783" i="1"/>
  <c r="AR691" i="1" s="1"/>
  <c r="AS783" i="1"/>
  <c r="AT783" i="1"/>
  <c r="AT691" i="1" s="1"/>
  <c r="AU783" i="1"/>
  <c r="AV783" i="1"/>
  <c r="AV691" i="1" s="1"/>
  <c r="AW783" i="1"/>
  <c r="AW691" i="1" s="1"/>
  <c r="AX783" i="1"/>
  <c r="AY783" i="1"/>
  <c r="AZ783" i="1"/>
  <c r="AZ691" i="1" s="1"/>
  <c r="BA783" i="1"/>
  <c r="BC783" i="1"/>
  <c r="BC691" i="1" s="1"/>
  <c r="BE783" i="1"/>
  <c r="BF783" i="1"/>
  <c r="BF691" i="1" s="1"/>
  <c r="BG783" i="1"/>
  <c r="BG691" i="1" s="1"/>
  <c r="BH783" i="1"/>
  <c r="BH691" i="1" s="1"/>
  <c r="BI783" i="1"/>
  <c r="BJ783" i="1"/>
  <c r="BJ691" i="1" s="1"/>
  <c r="BK783" i="1"/>
  <c r="BL783" i="1"/>
  <c r="BL691" i="1" s="1"/>
  <c r="BM783" i="1"/>
  <c r="BN783" i="1"/>
  <c r="BN691" i="1" s="1"/>
  <c r="BO783" i="1"/>
  <c r="BO691" i="1" s="1"/>
  <c r="BP783" i="1"/>
  <c r="BQ783" i="1"/>
  <c r="BR783" i="1"/>
  <c r="BR691" i="1" s="1"/>
  <c r="BS783" i="1"/>
  <c r="BT783" i="1"/>
  <c r="BT691" i="1" s="1"/>
  <c r="BU783" i="1"/>
  <c r="BV783" i="1"/>
  <c r="BV691" i="1" s="1"/>
  <c r="BW783" i="1"/>
  <c r="BW691" i="1" s="1"/>
  <c r="BX783" i="1"/>
  <c r="BX691" i="1" s="1"/>
  <c r="BY783" i="1"/>
  <c r="BZ783" i="1"/>
  <c r="BZ691" i="1" s="1"/>
  <c r="CA783" i="1"/>
  <c r="CB783" i="1"/>
  <c r="CB691" i="1" s="1"/>
  <c r="CC783" i="1"/>
  <c r="CD783" i="1"/>
  <c r="CD691" i="1" s="1"/>
  <c r="CE783" i="1"/>
  <c r="CE691" i="1" s="1"/>
  <c r="CF783" i="1"/>
  <c r="CG783" i="1"/>
  <c r="CH783" i="1"/>
  <c r="CH691" i="1" s="1"/>
  <c r="CI783" i="1"/>
  <c r="CJ783" i="1"/>
  <c r="CJ691" i="1" s="1"/>
  <c r="CK783" i="1"/>
  <c r="CL783" i="1"/>
  <c r="CL691" i="1" s="1"/>
  <c r="CM783" i="1"/>
  <c r="CM691" i="1" s="1"/>
  <c r="CN783" i="1"/>
  <c r="CN691" i="1" s="1"/>
  <c r="CO783" i="1"/>
  <c r="CP783" i="1"/>
  <c r="CP691" i="1" s="1"/>
  <c r="CQ783" i="1"/>
  <c r="CR783" i="1"/>
  <c r="CR691" i="1" s="1"/>
  <c r="CS783" i="1"/>
  <c r="CT783" i="1"/>
  <c r="CT691" i="1" s="1"/>
  <c r="CU783" i="1"/>
  <c r="CU691" i="1" s="1"/>
  <c r="CV783" i="1"/>
  <c r="DB783" i="1" s="1"/>
  <c r="CW783" i="1"/>
  <c r="CX783" i="1"/>
  <c r="CX691" i="1" s="1"/>
  <c r="CY783" i="1"/>
  <c r="CZ783" i="1"/>
  <c r="CZ691" i="1" s="1"/>
  <c r="A784" i="1"/>
  <c r="DB784" i="1"/>
  <c r="DD784" i="1"/>
  <c r="A785" i="1"/>
  <c r="A786" i="1"/>
  <c r="M786" i="1"/>
  <c r="M785" i="1" s="1"/>
  <c r="O786" i="1"/>
  <c r="O785" i="1" s="1"/>
  <c r="O693" i="1" s="1"/>
  <c r="O692" i="1" s="1"/>
  <c r="Q786" i="1"/>
  <c r="Q785" i="1" s="1"/>
  <c r="U786" i="1"/>
  <c r="U785" i="1" s="1"/>
  <c r="U693" i="1" s="1"/>
  <c r="U692" i="1" s="1"/>
  <c r="W786" i="1"/>
  <c r="W785" i="1" s="1"/>
  <c r="W693" i="1" s="1"/>
  <c r="W692" i="1" s="1"/>
  <c r="AC786" i="1"/>
  <c r="AC785" i="1" s="1"/>
  <c r="AE786" i="1"/>
  <c r="AE785" i="1" s="1"/>
  <c r="AE693" i="1" s="1"/>
  <c r="AE692" i="1" s="1"/>
  <c r="AG786" i="1"/>
  <c r="AG785" i="1" s="1"/>
  <c r="AK786" i="1"/>
  <c r="AK785" i="1" s="1"/>
  <c r="AK693" i="1" s="1"/>
  <c r="AK692" i="1" s="1"/>
  <c r="AM786" i="1"/>
  <c r="AM785" i="1" s="1"/>
  <c r="AM693" i="1" s="1"/>
  <c r="AM692" i="1" s="1"/>
  <c r="AS786" i="1"/>
  <c r="AS785" i="1" s="1"/>
  <c r="AU786" i="1"/>
  <c r="AU785" i="1" s="1"/>
  <c r="AU693" i="1" s="1"/>
  <c r="AU692" i="1" s="1"/>
  <c r="AW786" i="1"/>
  <c r="AW785" i="1" s="1"/>
  <c r="BA786" i="1"/>
  <c r="BA785" i="1" s="1"/>
  <c r="BA693" i="1" s="1"/>
  <c r="BA692" i="1" s="1"/>
  <c r="BE786" i="1"/>
  <c r="BE785" i="1" s="1"/>
  <c r="BE693" i="1" s="1"/>
  <c r="BE692" i="1" s="1"/>
  <c r="BK786" i="1"/>
  <c r="BK785" i="1" s="1"/>
  <c r="BM786" i="1"/>
  <c r="BM785" i="1" s="1"/>
  <c r="BM693" i="1" s="1"/>
  <c r="BM692" i="1" s="1"/>
  <c r="BO786" i="1"/>
  <c r="BO785" i="1" s="1"/>
  <c r="BS786" i="1"/>
  <c r="BS785" i="1" s="1"/>
  <c r="BS693" i="1" s="1"/>
  <c r="BS692" i="1" s="1"/>
  <c r="BU786" i="1"/>
  <c r="BU785" i="1" s="1"/>
  <c r="BU693" i="1" s="1"/>
  <c r="BU692" i="1" s="1"/>
  <c r="CA786" i="1"/>
  <c r="CA785" i="1" s="1"/>
  <c r="CC786" i="1"/>
  <c r="CC785" i="1" s="1"/>
  <c r="CC693" i="1" s="1"/>
  <c r="CC692" i="1" s="1"/>
  <c r="CE786" i="1"/>
  <c r="CE785" i="1" s="1"/>
  <c r="CI786" i="1"/>
  <c r="CI785" i="1" s="1"/>
  <c r="CI693" i="1" s="1"/>
  <c r="CI692" i="1" s="1"/>
  <c r="CK786" i="1"/>
  <c r="CK785" i="1" s="1"/>
  <c r="CK693" i="1" s="1"/>
  <c r="CK692" i="1" s="1"/>
  <c r="CQ786" i="1"/>
  <c r="CQ785" i="1" s="1"/>
  <c r="CS786" i="1"/>
  <c r="CS785" i="1" s="1"/>
  <c r="CS693" i="1" s="1"/>
  <c r="CS692" i="1" s="1"/>
  <c r="CU786" i="1"/>
  <c r="CU785" i="1" s="1"/>
  <c r="CY786" i="1"/>
  <c r="CY785" i="1" s="1"/>
  <c r="CY693" i="1" s="1"/>
  <c r="CY692" i="1" s="1"/>
  <c r="A787" i="1"/>
  <c r="J787" i="1"/>
  <c r="J786" i="1" s="1"/>
  <c r="J785" i="1" s="1"/>
  <c r="J693" i="1" s="1"/>
  <c r="J692" i="1" s="1"/>
  <c r="K787" i="1"/>
  <c r="K786" i="1" s="1"/>
  <c r="L787" i="1"/>
  <c r="L786" i="1" s="1"/>
  <c r="L785" i="1" s="1"/>
  <c r="M787" i="1"/>
  <c r="N787" i="1"/>
  <c r="N786" i="1" s="1"/>
  <c r="N785" i="1" s="1"/>
  <c r="O787" i="1"/>
  <c r="P787" i="1"/>
  <c r="P786" i="1" s="1"/>
  <c r="P785" i="1" s="1"/>
  <c r="Q787" i="1"/>
  <c r="R787" i="1"/>
  <c r="R786" i="1" s="1"/>
  <c r="R785" i="1" s="1"/>
  <c r="R693" i="1" s="1"/>
  <c r="R692" i="1" s="1"/>
  <c r="S787" i="1"/>
  <c r="S786" i="1" s="1"/>
  <c r="S785" i="1" s="1"/>
  <c r="T787" i="1"/>
  <c r="T786" i="1" s="1"/>
  <c r="T785" i="1" s="1"/>
  <c r="U787" i="1"/>
  <c r="V787" i="1"/>
  <c r="V786" i="1" s="1"/>
  <c r="V785" i="1" s="1"/>
  <c r="V693" i="1" s="1"/>
  <c r="V692" i="1" s="1"/>
  <c r="W787" i="1"/>
  <c r="X787" i="1"/>
  <c r="X786" i="1" s="1"/>
  <c r="X785" i="1" s="1"/>
  <c r="Y787" i="1"/>
  <c r="Y786" i="1" s="1"/>
  <c r="Y785" i="1" s="1"/>
  <c r="Z787" i="1"/>
  <c r="Z786" i="1" s="1"/>
  <c r="Z785" i="1" s="1"/>
  <c r="Z693" i="1" s="1"/>
  <c r="Z692" i="1" s="1"/>
  <c r="AA787" i="1"/>
  <c r="AA786" i="1" s="1"/>
  <c r="AA785" i="1" s="1"/>
  <c r="AB787" i="1"/>
  <c r="AB786" i="1" s="1"/>
  <c r="AB785" i="1" s="1"/>
  <c r="AC787" i="1"/>
  <c r="AD787" i="1"/>
  <c r="AD786" i="1" s="1"/>
  <c r="AD785" i="1" s="1"/>
  <c r="AE787" i="1"/>
  <c r="AF787" i="1"/>
  <c r="AF786" i="1" s="1"/>
  <c r="AF785" i="1" s="1"/>
  <c r="AG787" i="1"/>
  <c r="AH787" i="1"/>
  <c r="AH786" i="1" s="1"/>
  <c r="AH785" i="1" s="1"/>
  <c r="AH693" i="1" s="1"/>
  <c r="AH692" i="1" s="1"/>
  <c r="AI787" i="1"/>
  <c r="AI786" i="1" s="1"/>
  <c r="AI785" i="1" s="1"/>
  <c r="AJ787" i="1"/>
  <c r="AJ786" i="1" s="1"/>
  <c r="AJ785" i="1" s="1"/>
  <c r="AK787" i="1"/>
  <c r="AL787" i="1"/>
  <c r="AL786" i="1" s="1"/>
  <c r="AL785" i="1" s="1"/>
  <c r="AL693" i="1" s="1"/>
  <c r="AL692" i="1" s="1"/>
  <c r="AM787" i="1"/>
  <c r="AN787" i="1"/>
  <c r="AN786" i="1" s="1"/>
  <c r="AN785" i="1" s="1"/>
  <c r="AO787" i="1"/>
  <c r="AO786" i="1" s="1"/>
  <c r="AO785" i="1" s="1"/>
  <c r="AP787" i="1"/>
  <c r="AP786" i="1" s="1"/>
  <c r="AP785" i="1" s="1"/>
  <c r="AP693" i="1" s="1"/>
  <c r="AP692" i="1" s="1"/>
  <c r="AQ787" i="1"/>
  <c r="AQ786" i="1" s="1"/>
  <c r="AQ785" i="1" s="1"/>
  <c r="AR787" i="1"/>
  <c r="AR786" i="1" s="1"/>
  <c r="AR785" i="1" s="1"/>
  <c r="AS787" i="1"/>
  <c r="AT787" i="1"/>
  <c r="AT786" i="1" s="1"/>
  <c r="AT785" i="1" s="1"/>
  <c r="AU787" i="1"/>
  <c r="AV787" i="1"/>
  <c r="AV786" i="1" s="1"/>
  <c r="AV785" i="1" s="1"/>
  <c r="AW787" i="1"/>
  <c r="AX787" i="1"/>
  <c r="AX786" i="1" s="1"/>
  <c r="AX785" i="1" s="1"/>
  <c r="AX693" i="1" s="1"/>
  <c r="AX692" i="1" s="1"/>
  <c r="AY787" i="1"/>
  <c r="AY786" i="1" s="1"/>
  <c r="AY785" i="1" s="1"/>
  <c r="AZ787" i="1"/>
  <c r="AZ786" i="1" s="1"/>
  <c r="AZ785" i="1" s="1"/>
  <c r="BA787" i="1"/>
  <c r="BC787" i="1"/>
  <c r="BC786" i="1" s="1"/>
  <c r="BC785" i="1" s="1"/>
  <c r="BC693" i="1" s="1"/>
  <c r="BC692" i="1" s="1"/>
  <c r="BE787" i="1"/>
  <c r="BF787" i="1"/>
  <c r="BF786" i="1" s="1"/>
  <c r="BF785" i="1" s="1"/>
  <c r="BG787" i="1"/>
  <c r="BG786" i="1" s="1"/>
  <c r="BG785" i="1" s="1"/>
  <c r="BH787" i="1"/>
  <c r="BH786" i="1" s="1"/>
  <c r="BH785" i="1" s="1"/>
  <c r="BH693" i="1" s="1"/>
  <c r="BH692" i="1" s="1"/>
  <c r="BI787" i="1"/>
  <c r="BI786" i="1" s="1"/>
  <c r="BI785" i="1" s="1"/>
  <c r="BJ787" i="1"/>
  <c r="BJ786" i="1" s="1"/>
  <c r="BJ785" i="1" s="1"/>
  <c r="BK787" i="1"/>
  <c r="BL787" i="1"/>
  <c r="BL786" i="1" s="1"/>
  <c r="BL785" i="1" s="1"/>
  <c r="BM787" i="1"/>
  <c r="BN787" i="1"/>
  <c r="BN786" i="1" s="1"/>
  <c r="BN785" i="1" s="1"/>
  <c r="BO787" i="1"/>
  <c r="BP787" i="1"/>
  <c r="BP786" i="1" s="1"/>
  <c r="BP785" i="1" s="1"/>
  <c r="BP693" i="1" s="1"/>
  <c r="BP692" i="1" s="1"/>
  <c r="BQ787" i="1"/>
  <c r="BQ786" i="1" s="1"/>
  <c r="BQ785" i="1" s="1"/>
  <c r="BR787" i="1"/>
  <c r="BR786" i="1" s="1"/>
  <c r="BR785" i="1" s="1"/>
  <c r="BS787" i="1"/>
  <c r="BT787" i="1"/>
  <c r="BT786" i="1" s="1"/>
  <c r="BT785" i="1" s="1"/>
  <c r="BT693" i="1" s="1"/>
  <c r="BT692" i="1" s="1"/>
  <c r="BU787" i="1"/>
  <c r="BV787" i="1"/>
  <c r="BV786" i="1" s="1"/>
  <c r="BV785" i="1" s="1"/>
  <c r="BW787" i="1"/>
  <c r="BW786" i="1" s="1"/>
  <c r="BW785" i="1" s="1"/>
  <c r="BX787" i="1"/>
  <c r="BX786" i="1" s="1"/>
  <c r="BX785" i="1" s="1"/>
  <c r="BX693" i="1" s="1"/>
  <c r="BX692" i="1" s="1"/>
  <c r="BY787" i="1"/>
  <c r="BY786" i="1" s="1"/>
  <c r="BY785" i="1" s="1"/>
  <c r="BZ787" i="1"/>
  <c r="BZ786" i="1" s="1"/>
  <c r="BZ785" i="1" s="1"/>
  <c r="CA787" i="1"/>
  <c r="CB787" i="1"/>
  <c r="CB786" i="1" s="1"/>
  <c r="CB785" i="1" s="1"/>
  <c r="CC787" i="1"/>
  <c r="CD787" i="1"/>
  <c r="CD786" i="1" s="1"/>
  <c r="CD785" i="1" s="1"/>
  <c r="CE787" i="1"/>
  <c r="CF787" i="1"/>
  <c r="CF786" i="1" s="1"/>
  <c r="CF785" i="1" s="1"/>
  <c r="CF693" i="1" s="1"/>
  <c r="CF692" i="1" s="1"/>
  <c r="CG787" i="1"/>
  <c r="CG786" i="1" s="1"/>
  <c r="CG785" i="1" s="1"/>
  <c r="CH787" i="1"/>
  <c r="CH786" i="1" s="1"/>
  <c r="CH785" i="1" s="1"/>
  <c r="CI787" i="1"/>
  <c r="CJ787" i="1"/>
  <c r="CJ786" i="1" s="1"/>
  <c r="CJ785" i="1" s="1"/>
  <c r="CJ693" i="1" s="1"/>
  <c r="CJ692" i="1" s="1"/>
  <c r="CK787" i="1"/>
  <c r="CL787" i="1"/>
  <c r="CL786" i="1" s="1"/>
  <c r="CL785" i="1" s="1"/>
  <c r="CM787" i="1"/>
  <c r="CM786" i="1" s="1"/>
  <c r="CM785" i="1" s="1"/>
  <c r="CN787" i="1"/>
  <c r="CN786" i="1" s="1"/>
  <c r="CN785" i="1" s="1"/>
  <c r="CN693" i="1" s="1"/>
  <c r="CN692" i="1" s="1"/>
  <c r="CO787" i="1"/>
  <c r="CO786" i="1" s="1"/>
  <c r="CO785" i="1" s="1"/>
  <c r="CP787" i="1"/>
  <c r="CP786" i="1" s="1"/>
  <c r="CP785" i="1" s="1"/>
  <c r="CQ787" i="1"/>
  <c r="CR787" i="1"/>
  <c r="CR786" i="1" s="1"/>
  <c r="CR785" i="1" s="1"/>
  <c r="CS787" i="1"/>
  <c r="CT787" i="1"/>
  <c r="CT786" i="1" s="1"/>
  <c r="CT785" i="1" s="1"/>
  <c r="CU787" i="1"/>
  <c r="CV787" i="1"/>
  <c r="DD787" i="1" s="1"/>
  <c r="CW787" i="1"/>
  <c r="CW786" i="1" s="1"/>
  <c r="CW785" i="1" s="1"/>
  <c r="CX787" i="1"/>
  <c r="CX786" i="1" s="1"/>
  <c r="CX785" i="1" s="1"/>
  <c r="CY787" i="1"/>
  <c r="CZ787" i="1"/>
  <c r="CZ786" i="1" s="1"/>
  <c r="CZ785" i="1" s="1"/>
  <c r="CZ693" i="1" s="1"/>
  <c r="CZ692" i="1" s="1"/>
  <c r="A788" i="1"/>
  <c r="DB788" i="1"/>
  <c r="DD788" i="1"/>
  <c r="A789" i="1"/>
  <c r="DB789" i="1"/>
  <c r="DD789" i="1"/>
  <c r="A790" i="1"/>
  <c r="DB790" i="1"/>
  <c r="DD790" i="1"/>
  <c r="A791" i="1"/>
  <c r="DB791" i="1"/>
  <c r="DD791" i="1"/>
  <c r="A792" i="1"/>
  <c r="DB792" i="1"/>
  <c r="DD792" i="1"/>
  <c r="BB794" i="1"/>
  <c r="BD794" i="1"/>
  <c r="DB795" i="1"/>
  <c r="DD795" i="1"/>
  <c r="DB796" i="1"/>
  <c r="DD796" i="1"/>
  <c r="A797" i="1"/>
  <c r="A798" i="1"/>
  <c r="M798" i="1"/>
  <c r="M797" i="1" s="1"/>
  <c r="Q798" i="1"/>
  <c r="Q797" i="1" s="1"/>
  <c r="Q802" i="1" s="1"/>
  <c r="U798" i="1"/>
  <c r="U797" i="1" s="1"/>
  <c r="U802" i="1" s="1"/>
  <c r="AC798" i="1"/>
  <c r="AC797" i="1" s="1"/>
  <c r="AG798" i="1"/>
  <c r="AG797" i="1" s="1"/>
  <c r="AG802" i="1" s="1"/>
  <c r="AK798" i="1"/>
  <c r="AK797" i="1" s="1"/>
  <c r="AK802" i="1" s="1"/>
  <c r="AS798" i="1"/>
  <c r="AS797" i="1" s="1"/>
  <c r="AW798" i="1"/>
  <c r="AW797" i="1" s="1"/>
  <c r="AW802" i="1" s="1"/>
  <c r="BA798" i="1"/>
  <c r="BA797" i="1" s="1"/>
  <c r="BA802" i="1" s="1"/>
  <c r="A799" i="1"/>
  <c r="K799" i="1"/>
  <c r="L799" i="1"/>
  <c r="L798" i="1" s="1"/>
  <c r="L797" i="1" s="1"/>
  <c r="L802" i="1" s="1"/>
  <c r="O799" i="1"/>
  <c r="O798" i="1" s="1"/>
  <c r="O797" i="1" s="1"/>
  <c r="O802" i="1" s="1"/>
  <c r="S799" i="1"/>
  <c r="S798" i="1" s="1"/>
  <c r="S797" i="1" s="1"/>
  <c r="S802" i="1" s="1"/>
  <c r="W799" i="1"/>
  <c r="W798" i="1" s="1"/>
  <c r="W797" i="1" s="1"/>
  <c r="W802" i="1" s="1"/>
  <c r="AA799" i="1"/>
  <c r="AA798" i="1" s="1"/>
  <c r="AA797" i="1" s="1"/>
  <c r="AA802" i="1" s="1"/>
  <c r="AB799" i="1"/>
  <c r="AB798" i="1" s="1"/>
  <c r="AB797" i="1" s="1"/>
  <c r="AB802" i="1" s="1"/>
  <c r="AE799" i="1"/>
  <c r="AE798" i="1" s="1"/>
  <c r="AE797" i="1" s="1"/>
  <c r="AE802" i="1" s="1"/>
  <c r="AI799" i="1"/>
  <c r="AI798" i="1" s="1"/>
  <c r="AI797" i="1" s="1"/>
  <c r="AI802" i="1" s="1"/>
  <c r="AM799" i="1"/>
  <c r="AM798" i="1" s="1"/>
  <c r="AM797" i="1" s="1"/>
  <c r="AM802" i="1" s="1"/>
  <c r="AQ799" i="1"/>
  <c r="AQ798" i="1" s="1"/>
  <c r="AQ797" i="1" s="1"/>
  <c r="AQ802" i="1" s="1"/>
  <c r="AR799" i="1"/>
  <c r="AR798" i="1" s="1"/>
  <c r="AR797" i="1" s="1"/>
  <c r="AR802" i="1" s="1"/>
  <c r="AU799" i="1"/>
  <c r="AU798" i="1" s="1"/>
  <c r="AU797" i="1" s="1"/>
  <c r="AU802" i="1" s="1"/>
  <c r="AY799" i="1"/>
  <c r="AY798" i="1" s="1"/>
  <c r="AY797" i="1" s="1"/>
  <c r="AY802" i="1" s="1"/>
  <c r="BC799" i="1"/>
  <c r="BC798" i="1" s="1"/>
  <c r="BC797" i="1" s="1"/>
  <c r="BC802" i="1" s="1"/>
  <c r="BH799" i="1"/>
  <c r="BH798" i="1" s="1"/>
  <c r="BH797" i="1" s="1"/>
  <c r="BH802" i="1" s="1"/>
  <c r="CU799" i="1"/>
  <c r="CU798" i="1" s="1"/>
  <c r="CU797" i="1" s="1"/>
  <c r="CU802" i="1" s="1"/>
  <c r="A800" i="1"/>
  <c r="J800" i="1"/>
  <c r="J799" i="1" s="1"/>
  <c r="J798" i="1" s="1"/>
  <c r="J797" i="1" s="1"/>
  <c r="J802" i="1" s="1"/>
  <c r="K800" i="1"/>
  <c r="L800" i="1"/>
  <c r="M800" i="1"/>
  <c r="M799" i="1" s="1"/>
  <c r="N800" i="1"/>
  <c r="N799" i="1" s="1"/>
  <c r="N798" i="1" s="1"/>
  <c r="N797" i="1" s="1"/>
  <c r="N802" i="1" s="1"/>
  <c r="O800" i="1"/>
  <c r="P800" i="1"/>
  <c r="P799" i="1" s="1"/>
  <c r="P798" i="1" s="1"/>
  <c r="P797" i="1" s="1"/>
  <c r="P802" i="1" s="1"/>
  <c r="Q800" i="1"/>
  <c r="Q799" i="1" s="1"/>
  <c r="R800" i="1"/>
  <c r="R799" i="1" s="1"/>
  <c r="R798" i="1" s="1"/>
  <c r="R797" i="1" s="1"/>
  <c r="R802" i="1" s="1"/>
  <c r="S800" i="1"/>
  <c r="T800" i="1"/>
  <c r="T799" i="1" s="1"/>
  <c r="T798" i="1" s="1"/>
  <c r="T797" i="1" s="1"/>
  <c r="T802" i="1" s="1"/>
  <c r="U800" i="1"/>
  <c r="U799" i="1" s="1"/>
  <c r="V800" i="1"/>
  <c r="V799" i="1" s="1"/>
  <c r="V798" i="1" s="1"/>
  <c r="V797" i="1" s="1"/>
  <c r="V802" i="1" s="1"/>
  <c r="W800" i="1"/>
  <c r="X800" i="1"/>
  <c r="X799" i="1" s="1"/>
  <c r="X798" i="1" s="1"/>
  <c r="X797" i="1" s="1"/>
  <c r="X802" i="1" s="1"/>
  <c r="Y800" i="1"/>
  <c r="Y799" i="1" s="1"/>
  <c r="Y798" i="1" s="1"/>
  <c r="Y797" i="1" s="1"/>
  <c r="Y802" i="1" s="1"/>
  <c r="Z800" i="1"/>
  <c r="Z799" i="1" s="1"/>
  <c r="Z798" i="1" s="1"/>
  <c r="Z797" i="1" s="1"/>
  <c r="Z802" i="1" s="1"/>
  <c r="AA800" i="1"/>
  <c r="AB800" i="1"/>
  <c r="AC800" i="1"/>
  <c r="AC799" i="1" s="1"/>
  <c r="AD800" i="1"/>
  <c r="AD799" i="1" s="1"/>
  <c r="AD798" i="1" s="1"/>
  <c r="AD797" i="1" s="1"/>
  <c r="AD802" i="1" s="1"/>
  <c r="AE800" i="1"/>
  <c r="AF800" i="1"/>
  <c r="AF799" i="1" s="1"/>
  <c r="AF798" i="1" s="1"/>
  <c r="AF797" i="1" s="1"/>
  <c r="AF802" i="1" s="1"/>
  <c r="AG800" i="1"/>
  <c r="AG799" i="1" s="1"/>
  <c r="AH800" i="1"/>
  <c r="AH799" i="1" s="1"/>
  <c r="AH798" i="1" s="1"/>
  <c r="AH797" i="1" s="1"/>
  <c r="AH802" i="1" s="1"/>
  <c r="AI800" i="1"/>
  <c r="AJ800" i="1"/>
  <c r="AJ799" i="1" s="1"/>
  <c r="AJ798" i="1" s="1"/>
  <c r="AJ797" i="1" s="1"/>
  <c r="AJ802" i="1" s="1"/>
  <c r="AK800" i="1"/>
  <c r="AK799" i="1" s="1"/>
  <c r="AL800" i="1"/>
  <c r="AL799" i="1" s="1"/>
  <c r="AL798" i="1" s="1"/>
  <c r="AL797" i="1" s="1"/>
  <c r="AL802" i="1" s="1"/>
  <c r="AM800" i="1"/>
  <c r="AN800" i="1"/>
  <c r="AN799" i="1" s="1"/>
  <c r="AN798" i="1" s="1"/>
  <c r="AN797" i="1" s="1"/>
  <c r="AN802" i="1" s="1"/>
  <c r="AO800" i="1"/>
  <c r="AO799" i="1" s="1"/>
  <c r="AO798" i="1" s="1"/>
  <c r="AO797" i="1" s="1"/>
  <c r="AO802" i="1" s="1"/>
  <c r="AP800" i="1"/>
  <c r="AP799" i="1" s="1"/>
  <c r="AP798" i="1" s="1"/>
  <c r="AP797" i="1" s="1"/>
  <c r="AP802" i="1" s="1"/>
  <c r="AQ800" i="1"/>
  <c r="AR800" i="1"/>
  <c r="AS800" i="1"/>
  <c r="AS799" i="1" s="1"/>
  <c r="AT800" i="1"/>
  <c r="AT799" i="1" s="1"/>
  <c r="AT798" i="1" s="1"/>
  <c r="AT797" i="1" s="1"/>
  <c r="AT802" i="1" s="1"/>
  <c r="AU800" i="1"/>
  <c r="AV800" i="1"/>
  <c r="AV799" i="1" s="1"/>
  <c r="AV798" i="1" s="1"/>
  <c r="AV797" i="1" s="1"/>
  <c r="AV802" i="1" s="1"/>
  <c r="AW800" i="1"/>
  <c r="AW799" i="1" s="1"/>
  <c r="AX800" i="1"/>
  <c r="AX799" i="1" s="1"/>
  <c r="AX798" i="1" s="1"/>
  <c r="AX797" i="1" s="1"/>
  <c r="AX802" i="1" s="1"/>
  <c r="AY800" i="1"/>
  <c r="AZ800" i="1"/>
  <c r="AZ799" i="1" s="1"/>
  <c r="AZ798" i="1" s="1"/>
  <c r="AZ797" i="1" s="1"/>
  <c r="AZ802" i="1" s="1"/>
  <c r="BA800" i="1"/>
  <c r="BA799" i="1" s="1"/>
  <c r="BB800" i="1"/>
  <c r="BB799" i="1" s="1"/>
  <c r="BB798" i="1" s="1"/>
  <c r="BB797" i="1" s="1"/>
  <c r="BB802" i="1" s="1"/>
  <c r="BC800" i="1"/>
  <c r="BD800" i="1"/>
  <c r="BD799" i="1" s="1"/>
  <c r="BD798" i="1" s="1"/>
  <c r="BD797" i="1" s="1"/>
  <c r="BD802" i="1" s="1"/>
  <c r="BF800" i="1"/>
  <c r="BF799" i="1" s="1"/>
  <c r="BF798" i="1" s="1"/>
  <c r="BF797" i="1" s="1"/>
  <c r="BF802" i="1" s="1"/>
  <c r="BH800" i="1"/>
  <c r="CH800" i="1"/>
  <c r="CH799" i="1" s="1"/>
  <c r="CH798" i="1" s="1"/>
  <c r="CH797" i="1" s="1"/>
  <c r="CH802" i="1" s="1"/>
  <c r="CJ800" i="1"/>
  <c r="CJ799" i="1" s="1"/>
  <c r="CJ798" i="1" s="1"/>
  <c r="CJ797" i="1" s="1"/>
  <c r="CJ802" i="1" s="1"/>
  <c r="CR800" i="1"/>
  <c r="CR799" i="1" s="1"/>
  <c r="CR798" i="1" s="1"/>
  <c r="CR797" i="1" s="1"/>
  <c r="CR802" i="1" s="1"/>
  <c r="A801" i="1"/>
  <c r="BE801" i="1"/>
  <c r="BE800" i="1" s="1"/>
  <c r="BE799" i="1" s="1"/>
  <c r="BE798" i="1" s="1"/>
  <c r="BE797" i="1" s="1"/>
  <c r="BE802" i="1" s="1"/>
  <c r="BF801" i="1"/>
  <c r="BG801" i="1"/>
  <c r="BH801" i="1"/>
  <c r="BI801" i="1"/>
  <c r="BJ801" i="1"/>
  <c r="BK801" i="1"/>
  <c r="BK800" i="1" s="1"/>
  <c r="BK799" i="1" s="1"/>
  <c r="BK798" i="1" s="1"/>
  <c r="BK797" i="1" s="1"/>
  <c r="BK802" i="1" s="1"/>
  <c r="BO800" i="1"/>
  <c r="BO799" i="1" s="1"/>
  <c r="BO798" i="1" s="1"/>
  <c r="BO797" i="1" s="1"/>
  <c r="BO802" i="1" s="1"/>
  <c r="BU801" i="1"/>
  <c r="CE801" i="1" s="1"/>
  <c r="BQ800" i="1"/>
  <c r="BQ799" i="1" s="1"/>
  <c r="BQ798" i="1" s="1"/>
  <c r="BQ797" i="1" s="1"/>
  <c r="BQ802" i="1" s="1"/>
  <c r="BX800" i="1"/>
  <c r="BX799" i="1" s="1"/>
  <c r="BX798" i="1" s="1"/>
  <c r="BX797" i="1" s="1"/>
  <c r="BX802" i="1" s="1"/>
  <c r="BY800" i="1"/>
  <c r="BY799" i="1" s="1"/>
  <c r="BY798" i="1" s="1"/>
  <c r="BY797" i="1" s="1"/>
  <c r="BY802" i="1" s="1"/>
  <c r="BZ800" i="1"/>
  <c r="BZ799" i="1" s="1"/>
  <c r="BZ798" i="1" s="1"/>
  <c r="BZ797" i="1" s="1"/>
  <c r="BZ802" i="1" s="1"/>
  <c r="CA800" i="1"/>
  <c r="CA799" i="1" s="1"/>
  <c r="CA798" i="1" s="1"/>
  <c r="CA797" i="1" s="1"/>
  <c r="CA802" i="1" s="1"/>
  <c r="CI800" i="1"/>
  <c r="CI799" i="1" s="1"/>
  <c r="CI798" i="1" s="1"/>
  <c r="CI797" i="1" s="1"/>
  <c r="CI802" i="1" s="1"/>
  <c r="CK800" i="1"/>
  <c r="CK799" i="1" s="1"/>
  <c r="CK798" i="1" s="1"/>
  <c r="CK797" i="1" s="1"/>
  <c r="CK802" i="1" s="1"/>
  <c r="CS800" i="1"/>
  <c r="CS799" i="1" s="1"/>
  <c r="CS798" i="1" s="1"/>
  <c r="CS797" i="1" s="1"/>
  <c r="CS802" i="1" s="1"/>
  <c r="CT800" i="1"/>
  <c r="CT799" i="1" s="1"/>
  <c r="CT798" i="1" s="1"/>
  <c r="CT797" i="1" s="1"/>
  <c r="CT802" i="1" s="1"/>
  <c r="CU800" i="1"/>
  <c r="A802" i="1"/>
  <c r="M802" i="1"/>
  <c r="AC802" i="1"/>
  <c r="AS802" i="1"/>
  <c r="DB803" i="1"/>
  <c r="DD803" i="1"/>
  <c r="DB804" i="1"/>
  <c r="DD804" i="1"/>
  <c r="DB805" i="1"/>
  <c r="DD805" i="1"/>
  <c r="DB806" i="1"/>
  <c r="DD806" i="1"/>
  <c r="DB807" i="1"/>
  <c r="DD807" i="1"/>
  <c r="DB808" i="1"/>
  <c r="DD808" i="1"/>
  <c r="DB809" i="1"/>
  <c r="DD809" i="1"/>
  <c r="DB810" i="1"/>
  <c r="DD810" i="1"/>
  <c r="DB811" i="1"/>
  <c r="DD811" i="1"/>
  <c r="DB812" i="1"/>
  <c r="DD812" i="1"/>
  <c r="DB813" i="1"/>
  <c r="DD813" i="1"/>
  <c r="DB814" i="1"/>
  <c r="DD814" i="1"/>
  <c r="DB815" i="1"/>
  <c r="DD815" i="1"/>
  <c r="DB816" i="1"/>
  <c r="DD816" i="1"/>
  <c r="J817" i="1"/>
  <c r="K817" i="1"/>
  <c r="L817" i="1"/>
  <c r="M817" i="1"/>
  <c r="N817" i="1"/>
  <c r="O817" i="1"/>
  <c r="P817" i="1"/>
  <c r="Q817" i="1"/>
  <c r="R817" i="1"/>
  <c r="S817" i="1"/>
  <c r="T817" i="1"/>
  <c r="U817" i="1"/>
  <c r="V817" i="1"/>
  <c r="W817" i="1"/>
  <c r="X817" i="1"/>
  <c r="Y817" i="1"/>
  <c r="Z817" i="1"/>
  <c r="AA817" i="1"/>
  <c r="AB817" i="1"/>
  <c r="AC817" i="1"/>
  <c r="AD817" i="1"/>
  <c r="AE817" i="1"/>
  <c r="AF817" i="1"/>
  <c r="AG817" i="1"/>
  <c r="AH817" i="1"/>
  <c r="AI817" i="1"/>
  <c r="AJ817" i="1"/>
  <c r="AK817" i="1"/>
  <c r="AL817" i="1"/>
  <c r="AM817" i="1"/>
  <c r="AN817" i="1"/>
  <c r="AO817" i="1"/>
  <c r="AP817" i="1"/>
  <c r="AQ817" i="1"/>
  <c r="AR817" i="1"/>
  <c r="AS817" i="1"/>
  <c r="AT817" i="1"/>
  <c r="AU817" i="1"/>
  <c r="AV817" i="1"/>
  <c r="AW817" i="1"/>
  <c r="AX817" i="1"/>
  <c r="AY817" i="1"/>
  <c r="AZ817" i="1"/>
  <c r="BA817" i="1"/>
  <c r="BC817" i="1"/>
  <c r="BE817" i="1"/>
  <c r="BF817" i="1"/>
  <c r="BG817" i="1"/>
  <c r="BH817" i="1"/>
  <c r="BI817" i="1"/>
  <c r="BJ817" i="1"/>
  <c r="BK817" i="1"/>
  <c r="BL817" i="1"/>
  <c r="BM817" i="1"/>
  <c r="BN817" i="1"/>
  <c r="BO817" i="1"/>
  <c r="BP817" i="1"/>
  <c r="BQ817" i="1"/>
  <c r="BR817" i="1"/>
  <c r="BS817" i="1"/>
  <c r="BT817" i="1"/>
  <c r="BU817" i="1"/>
  <c r="BV817" i="1"/>
  <c r="BW817" i="1"/>
  <c r="BX817" i="1"/>
  <c r="BY817" i="1"/>
  <c r="BZ817" i="1"/>
  <c r="CA817" i="1"/>
  <c r="CB817" i="1"/>
  <c r="CC817" i="1"/>
  <c r="CD817" i="1"/>
  <c r="CE817" i="1"/>
  <c r="CF817" i="1"/>
  <c r="CG817" i="1"/>
  <c r="CH817" i="1"/>
  <c r="CI817" i="1"/>
  <c r="CJ817" i="1"/>
  <c r="CK817" i="1"/>
  <c r="CL817" i="1"/>
  <c r="CM817" i="1"/>
  <c r="CN817" i="1"/>
  <c r="CO817" i="1"/>
  <c r="CP817" i="1"/>
  <c r="CQ817" i="1"/>
  <c r="CR817" i="1"/>
  <c r="CS817" i="1"/>
  <c r="CT817" i="1"/>
  <c r="CU817" i="1"/>
  <c r="CV817" i="1"/>
  <c r="DB817" i="1" s="1"/>
  <c r="CW817" i="1"/>
  <c r="CX817" i="1"/>
  <c r="CY817" i="1"/>
  <c r="CZ817" i="1"/>
  <c r="DD817" i="1"/>
  <c r="DB818" i="1"/>
  <c r="DD818" i="1"/>
  <c r="DB819" i="1"/>
  <c r="DD819" i="1"/>
  <c r="J820" i="1"/>
  <c r="K820" i="1"/>
  <c r="L820" i="1"/>
  <c r="M820" i="1"/>
  <c r="N820" i="1"/>
  <c r="O820" i="1"/>
  <c r="P820" i="1"/>
  <c r="Q820" i="1"/>
  <c r="R820" i="1"/>
  <c r="S820" i="1"/>
  <c r="T820" i="1"/>
  <c r="U820" i="1"/>
  <c r="V820" i="1"/>
  <c r="W820" i="1"/>
  <c r="X820" i="1"/>
  <c r="Y820" i="1"/>
  <c r="Z820" i="1"/>
  <c r="AA820" i="1"/>
  <c r="AB820" i="1"/>
  <c r="AC820" i="1"/>
  <c r="AD820" i="1"/>
  <c r="AE820" i="1"/>
  <c r="AF820" i="1"/>
  <c r="AG820" i="1"/>
  <c r="AH820" i="1"/>
  <c r="AI820" i="1"/>
  <c r="AJ820" i="1"/>
  <c r="AK820" i="1"/>
  <c r="AL820" i="1"/>
  <c r="AM820" i="1"/>
  <c r="AN820" i="1"/>
  <c r="AO820" i="1"/>
  <c r="AP820" i="1"/>
  <c r="AQ820" i="1"/>
  <c r="AR820" i="1"/>
  <c r="AS820" i="1"/>
  <c r="AT820" i="1"/>
  <c r="AU820" i="1"/>
  <c r="AV820" i="1"/>
  <c r="AW820" i="1"/>
  <c r="AX820" i="1"/>
  <c r="AY820" i="1"/>
  <c r="AZ820" i="1"/>
  <c r="BA820" i="1"/>
  <c r="BC820" i="1"/>
  <c r="BE820" i="1"/>
  <c r="BF820" i="1"/>
  <c r="BG820" i="1"/>
  <c r="BH820" i="1"/>
  <c r="BI820" i="1"/>
  <c r="BJ820" i="1"/>
  <c r="BK820" i="1"/>
  <c r="BL820" i="1"/>
  <c r="BM820" i="1"/>
  <c r="BN820" i="1"/>
  <c r="BO820" i="1"/>
  <c r="BP820" i="1"/>
  <c r="BQ820" i="1"/>
  <c r="BR820" i="1"/>
  <c r="BS820" i="1"/>
  <c r="BT820" i="1"/>
  <c r="BU820" i="1"/>
  <c r="BV820" i="1"/>
  <c r="BW820" i="1"/>
  <c r="BX820" i="1"/>
  <c r="BY820" i="1"/>
  <c r="BZ820" i="1"/>
  <c r="CA820" i="1"/>
  <c r="CB820" i="1"/>
  <c r="CC820" i="1"/>
  <c r="CD820" i="1"/>
  <c r="CE820" i="1"/>
  <c r="CF820" i="1"/>
  <c r="CG820" i="1"/>
  <c r="CH820" i="1"/>
  <c r="CI820" i="1"/>
  <c r="CJ820" i="1"/>
  <c r="CK820" i="1"/>
  <c r="CL820" i="1"/>
  <c r="CM820" i="1"/>
  <c r="CN820" i="1"/>
  <c r="CO820" i="1"/>
  <c r="CP820" i="1"/>
  <c r="CQ820" i="1"/>
  <c r="CR820" i="1"/>
  <c r="CS820" i="1"/>
  <c r="CT820" i="1"/>
  <c r="CU820" i="1"/>
  <c r="CV820" i="1"/>
  <c r="CW820" i="1"/>
  <c r="CX820" i="1"/>
  <c r="CY820" i="1"/>
  <c r="CZ820" i="1"/>
  <c r="DB820" i="1"/>
  <c r="DD820" i="1"/>
  <c r="DB821" i="1"/>
  <c r="DD821" i="1"/>
  <c r="DB822" i="1"/>
  <c r="DD822" i="1"/>
  <c r="DB823" i="1"/>
  <c r="DD823" i="1"/>
  <c r="DB824" i="1"/>
  <c r="DD824" i="1"/>
  <c r="DB825" i="1"/>
  <c r="DD825" i="1"/>
  <c r="J827" i="1"/>
  <c r="K827" i="1"/>
  <c r="K826" i="1" s="1"/>
  <c r="L827" i="1"/>
  <c r="L826" i="1" s="1"/>
  <c r="M827" i="1"/>
  <c r="M826" i="1" s="1"/>
  <c r="N827" i="1"/>
  <c r="O827" i="1"/>
  <c r="P827" i="1"/>
  <c r="P826" i="1" s="1"/>
  <c r="Q827" i="1"/>
  <c r="Q826" i="1" s="1"/>
  <c r="R827" i="1"/>
  <c r="S827" i="1"/>
  <c r="T827" i="1"/>
  <c r="T826" i="1" s="1"/>
  <c r="U827" i="1"/>
  <c r="U826" i="1" s="1"/>
  <c r="V827" i="1"/>
  <c r="W827" i="1"/>
  <c r="X827" i="1"/>
  <c r="X826" i="1" s="1"/>
  <c r="Y827" i="1"/>
  <c r="Y826" i="1" s="1"/>
  <c r="Z827" i="1"/>
  <c r="AA827" i="1"/>
  <c r="AA826" i="1" s="1"/>
  <c r="AB827" i="1"/>
  <c r="AB826" i="1" s="1"/>
  <c r="AC827" i="1"/>
  <c r="AC826" i="1" s="1"/>
  <c r="AD827" i="1"/>
  <c r="AE827" i="1"/>
  <c r="AF827" i="1"/>
  <c r="AF826" i="1" s="1"/>
  <c r="AG827" i="1"/>
  <c r="AG826" i="1" s="1"/>
  <c r="AH827" i="1"/>
  <c r="AI827" i="1"/>
  <c r="AJ827" i="1"/>
  <c r="AJ826" i="1" s="1"/>
  <c r="AK827" i="1"/>
  <c r="AK826" i="1" s="1"/>
  <c r="AL827" i="1"/>
  <c r="AM827" i="1"/>
  <c r="AN827" i="1"/>
  <c r="AN826" i="1" s="1"/>
  <c r="AO827" i="1"/>
  <c r="AO826" i="1" s="1"/>
  <c r="AP827" i="1"/>
  <c r="AQ827" i="1"/>
  <c r="AQ826" i="1" s="1"/>
  <c r="AR827" i="1"/>
  <c r="AR826" i="1" s="1"/>
  <c r="AS827" i="1"/>
  <c r="AS826" i="1" s="1"/>
  <c r="AT827" i="1"/>
  <c r="AU827" i="1"/>
  <c r="AV827" i="1"/>
  <c r="AV826" i="1" s="1"/>
  <c r="AW827" i="1"/>
  <c r="AW826" i="1" s="1"/>
  <c r="AX827" i="1"/>
  <c r="AY827" i="1"/>
  <c r="AZ827" i="1"/>
  <c r="AZ826" i="1" s="1"/>
  <c r="BA827" i="1"/>
  <c r="BA826" i="1" s="1"/>
  <c r="BC827" i="1"/>
  <c r="BE827" i="1"/>
  <c r="BF827" i="1"/>
  <c r="BF826" i="1" s="1"/>
  <c r="BG827" i="1"/>
  <c r="BG826" i="1" s="1"/>
  <c r="BH827" i="1"/>
  <c r="BI827" i="1"/>
  <c r="BI826" i="1" s="1"/>
  <c r="BJ827" i="1"/>
  <c r="BJ826" i="1" s="1"/>
  <c r="BK827" i="1"/>
  <c r="BK826" i="1" s="1"/>
  <c r="BL827" i="1"/>
  <c r="BM827" i="1"/>
  <c r="BN827" i="1"/>
  <c r="BN826" i="1" s="1"/>
  <c r="BO827" i="1"/>
  <c r="BO826" i="1" s="1"/>
  <c r="BP827" i="1"/>
  <c r="BQ827" i="1"/>
  <c r="BR827" i="1"/>
  <c r="BR826" i="1" s="1"/>
  <c r="BS827" i="1"/>
  <c r="BS826" i="1" s="1"/>
  <c r="BT827" i="1"/>
  <c r="BU827" i="1"/>
  <c r="BV827" i="1"/>
  <c r="BV826" i="1" s="1"/>
  <c r="BW827" i="1"/>
  <c r="BW826" i="1" s="1"/>
  <c r="BX827" i="1"/>
  <c r="BY827" i="1"/>
  <c r="BY826" i="1" s="1"/>
  <c r="BZ827" i="1"/>
  <c r="BZ826" i="1" s="1"/>
  <c r="CA827" i="1"/>
  <c r="CA826" i="1" s="1"/>
  <c r="CB827" i="1"/>
  <c r="CC827" i="1"/>
  <c r="CD827" i="1"/>
  <c r="CD826" i="1" s="1"/>
  <c r="CE827" i="1"/>
  <c r="CE826" i="1" s="1"/>
  <c r="CF827" i="1"/>
  <c r="CG827" i="1"/>
  <c r="CH827" i="1"/>
  <c r="CH826" i="1" s="1"/>
  <c r="CI827" i="1"/>
  <c r="CI826" i="1" s="1"/>
  <c r="CJ827" i="1"/>
  <c r="CK827" i="1"/>
  <c r="CL827" i="1"/>
  <c r="CL826" i="1" s="1"/>
  <c r="CM827" i="1"/>
  <c r="CM826" i="1" s="1"/>
  <c r="CN827" i="1"/>
  <c r="CO827" i="1"/>
  <c r="CO826" i="1" s="1"/>
  <c r="CP827" i="1"/>
  <c r="CP826" i="1" s="1"/>
  <c r="CQ827" i="1"/>
  <c r="CQ826" i="1" s="1"/>
  <c r="CR827" i="1"/>
  <c r="CS827" i="1"/>
  <c r="CT827" i="1"/>
  <c r="CT826" i="1" s="1"/>
  <c r="CU827" i="1"/>
  <c r="CU826" i="1" s="1"/>
  <c r="CV827" i="1"/>
  <c r="CW827" i="1"/>
  <c r="CX827" i="1"/>
  <c r="CX826" i="1" s="1"/>
  <c r="CY827" i="1"/>
  <c r="CY826" i="1" s="1"/>
  <c r="CZ827" i="1"/>
  <c r="DB827" i="1"/>
  <c r="DD827" i="1"/>
  <c r="DB828" i="1"/>
  <c r="DD828" i="1"/>
  <c r="DB829" i="1"/>
  <c r="DD829" i="1"/>
  <c r="DB830" i="1"/>
  <c r="DD830" i="1"/>
  <c r="DB831" i="1"/>
  <c r="DD831" i="1"/>
  <c r="DB832" i="1"/>
  <c r="DD832" i="1"/>
  <c r="DB833" i="1"/>
  <c r="DD833" i="1"/>
  <c r="DB834" i="1"/>
  <c r="DD834" i="1"/>
  <c r="DB835" i="1"/>
  <c r="DD835" i="1"/>
  <c r="DB836" i="1"/>
  <c r="DD836" i="1"/>
  <c r="DB837" i="1"/>
  <c r="DD837" i="1"/>
  <c r="DB838" i="1"/>
  <c r="DD838" i="1"/>
  <c r="J839" i="1"/>
  <c r="K839" i="1"/>
  <c r="L839" i="1"/>
  <c r="M839" i="1"/>
  <c r="N839" i="1"/>
  <c r="O839" i="1"/>
  <c r="O826" i="1" s="1"/>
  <c r="P839" i="1"/>
  <c r="Q839" i="1"/>
  <c r="R839" i="1"/>
  <c r="S839" i="1"/>
  <c r="S826" i="1" s="1"/>
  <c r="T839" i="1"/>
  <c r="U839" i="1"/>
  <c r="V839" i="1"/>
  <c r="V826" i="1" s="1"/>
  <c r="W839" i="1"/>
  <c r="W826" i="1" s="1"/>
  <c r="X839" i="1"/>
  <c r="Y839" i="1"/>
  <c r="Z839" i="1"/>
  <c r="AA839" i="1"/>
  <c r="AB839" i="1"/>
  <c r="AC839" i="1"/>
  <c r="AD839" i="1"/>
  <c r="AE839" i="1"/>
  <c r="AE826" i="1" s="1"/>
  <c r="AF839" i="1"/>
  <c r="AG839" i="1"/>
  <c r="AH839" i="1"/>
  <c r="AI839" i="1"/>
  <c r="AI826" i="1" s="1"/>
  <c r="AJ839" i="1"/>
  <c r="AK839" i="1"/>
  <c r="AL839" i="1"/>
  <c r="AL826" i="1" s="1"/>
  <c r="AM839" i="1"/>
  <c r="AM826" i="1" s="1"/>
  <c r="AN839" i="1"/>
  <c r="AO839" i="1"/>
  <c r="AP839" i="1"/>
  <c r="AQ839" i="1"/>
  <c r="AR839" i="1"/>
  <c r="AS839" i="1"/>
  <c r="AT839" i="1"/>
  <c r="AU839" i="1"/>
  <c r="AU826" i="1" s="1"/>
  <c r="AV839" i="1"/>
  <c r="AW839" i="1"/>
  <c r="AX839" i="1"/>
  <c r="AY839" i="1"/>
  <c r="AY826" i="1" s="1"/>
  <c r="AZ839" i="1"/>
  <c r="BA839" i="1"/>
  <c r="BC839" i="1"/>
  <c r="BC826" i="1" s="1"/>
  <c r="BE839" i="1"/>
  <c r="BE826" i="1" s="1"/>
  <c r="BF839" i="1"/>
  <c r="BG839" i="1"/>
  <c r="BH839" i="1"/>
  <c r="BI839" i="1"/>
  <c r="BJ839" i="1"/>
  <c r="BK839" i="1"/>
  <c r="BL839" i="1"/>
  <c r="BM839" i="1"/>
  <c r="BM826" i="1" s="1"/>
  <c r="BN839" i="1"/>
  <c r="BO839" i="1"/>
  <c r="BP839" i="1"/>
  <c r="BQ839" i="1"/>
  <c r="BQ826" i="1" s="1"/>
  <c r="BR839" i="1"/>
  <c r="BS839" i="1"/>
  <c r="BT839" i="1"/>
  <c r="BT826" i="1" s="1"/>
  <c r="BU839" i="1"/>
  <c r="BU826" i="1" s="1"/>
  <c r="BV839" i="1"/>
  <c r="BW839" i="1"/>
  <c r="BX839" i="1"/>
  <c r="BY839" i="1"/>
  <c r="BZ839" i="1"/>
  <c r="CA839" i="1"/>
  <c r="CB839" i="1"/>
  <c r="CC839" i="1"/>
  <c r="CC826" i="1" s="1"/>
  <c r="CD839" i="1"/>
  <c r="CE839" i="1"/>
  <c r="CF839" i="1"/>
  <c r="CG839" i="1"/>
  <c r="CG826" i="1" s="1"/>
  <c r="CH839" i="1"/>
  <c r="CI839" i="1"/>
  <c r="CJ839" i="1"/>
  <c r="CJ826" i="1" s="1"/>
  <c r="CK839" i="1"/>
  <c r="CK826" i="1" s="1"/>
  <c r="CL839" i="1"/>
  <c r="CM839" i="1"/>
  <c r="CN839" i="1"/>
  <c r="CO839" i="1"/>
  <c r="CP839" i="1"/>
  <c r="CQ839" i="1"/>
  <c r="CR839" i="1"/>
  <c r="CS839" i="1"/>
  <c r="CS826" i="1" s="1"/>
  <c r="CT839" i="1"/>
  <c r="CU839" i="1"/>
  <c r="CV839" i="1"/>
  <c r="CW839" i="1"/>
  <c r="CW826" i="1" s="1"/>
  <c r="CX839" i="1"/>
  <c r="CY839" i="1"/>
  <c r="CZ839" i="1"/>
  <c r="CZ826" i="1" s="1"/>
  <c r="DB839" i="1"/>
  <c r="DD839" i="1"/>
  <c r="DB840" i="1"/>
  <c r="DD840" i="1"/>
  <c r="J841" i="1"/>
  <c r="J826" i="1" s="1"/>
  <c r="K841" i="1"/>
  <c r="L841" i="1"/>
  <c r="M841" i="1"/>
  <c r="N841" i="1"/>
  <c r="N826" i="1" s="1"/>
  <c r="O841" i="1"/>
  <c r="P841" i="1"/>
  <c r="Q841" i="1"/>
  <c r="R841" i="1"/>
  <c r="R826" i="1" s="1"/>
  <c r="S841" i="1"/>
  <c r="T841" i="1"/>
  <c r="U841" i="1"/>
  <c r="V841" i="1"/>
  <c r="W841" i="1"/>
  <c r="X841" i="1"/>
  <c r="Y841" i="1"/>
  <c r="Z841" i="1"/>
  <c r="Z826" i="1" s="1"/>
  <c r="AA841" i="1"/>
  <c r="AB841" i="1"/>
  <c r="AC841" i="1"/>
  <c r="AD841" i="1"/>
  <c r="AD826" i="1" s="1"/>
  <c r="AE841" i="1"/>
  <c r="AF841" i="1"/>
  <c r="AG841" i="1"/>
  <c r="AH841" i="1"/>
  <c r="AH826" i="1" s="1"/>
  <c r="AI841" i="1"/>
  <c r="AJ841" i="1"/>
  <c r="AK841" i="1"/>
  <c r="AL841" i="1"/>
  <c r="AM841" i="1"/>
  <c r="AN841" i="1"/>
  <c r="AO841" i="1"/>
  <c r="AP841" i="1"/>
  <c r="AP826" i="1" s="1"/>
  <c r="AQ841" i="1"/>
  <c r="AR841" i="1"/>
  <c r="AS841" i="1"/>
  <c r="AT841" i="1"/>
  <c r="AT826" i="1" s="1"/>
  <c r="AU841" i="1"/>
  <c r="AV841" i="1"/>
  <c r="AW841" i="1"/>
  <c r="AX841" i="1"/>
  <c r="AX826" i="1" s="1"/>
  <c r="AY841" i="1"/>
  <c r="AZ841" i="1"/>
  <c r="BA841" i="1"/>
  <c r="BC841" i="1"/>
  <c r="BE841" i="1"/>
  <c r="BF841" i="1"/>
  <c r="BG841" i="1"/>
  <c r="BH841" i="1"/>
  <c r="BH826" i="1" s="1"/>
  <c r="BI841" i="1"/>
  <c r="BJ841" i="1"/>
  <c r="BK841" i="1"/>
  <c r="BL841" i="1"/>
  <c r="BL826" i="1" s="1"/>
  <c r="BM841" i="1"/>
  <c r="BN841" i="1"/>
  <c r="BO841" i="1"/>
  <c r="BP841" i="1"/>
  <c r="BP826" i="1" s="1"/>
  <c r="BQ841" i="1"/>
  <c r="BR841" i="1"/>
  <c r="BS841" i="1"/>
  <c r="BT841" i="1"/>
  <c r="BU841" i="1"/>
  <c r="BV841" i="1"/>
  <c r="BW841" i="1"/>
  <c r="BX841" i="1"/>
  <c r="BX826" i="1" s="1"/>
  <c r="BY841" i="1"/>
  <c r="BZ841" i="1"/>
  <c r="CA841" i="1"/>
  <c r="CB841" i="1"/>
  <c r="CB826" i="1" s="1"/>
  <c r="CC841" i="1"/>
  <c r="CD841" i="1"/>
  <c r="CE841" i="1"/>
  <c r="CF841" i="1"/>
  <c r="CF826" i="1" s="1"/>
  <c r="CG841" i="1"/>
  <c r="CH841" i="1"/>
  <c r="CI841" i="1"/>
  <c r="CJ841" i="1"/>
  <c r="CK841" i="1"/>
  <c r="CL841" i="1"/>
  <c r="CM841" i="1"/>
  <c r="CN841" i="1"/>
  <c r="CN826" i="1" s="1"/>
  <c r="CO841" i="1"/>
  <c r="CP841" i="1"/>
  <c r="CQ841" i="1"/>
  <c r="CR841" i="1"/>
  <c r="CR826" i="1" s="1"/>
  <c r="CS841" i="1"/>
  <c r="CT841" i="1"/>
  <c r="CU841" i="1"/>
  <c r="CV841" i="1"/>
  <c r="DD841" i="1" s="1"/>
  <c r="CW841" i="1"/>
  <c r="CX841" i="1"/>
  <c r="CY841" i="1"/>
  <c r="CZ841" i="1"/>
  <c r="DB842" i="1"/>
  <c r="DD842" i="1"/>
  <c r="DB843" i="1"/>
  <c r="DD843" i="1"/>
  <c r="DB844" i="1"/>
  <c r="DD844" i="1"/>
  <c r="DB845" i="1"/>
  <c r="DD845" i="1"/>
  <c r="DB846" i="1"/>
  <c r="DD846" i="1"/>
  <c r="DB847" i="1"/>
  <c r="DD847" i="1"/>
  <c r="DB848" i="1"/>
  <c r="DD848" i="1"/>
  <c r="DB849" i="1"/>
  <c r="DD849" i="1"/>
  <c r="J850" i="1"/>
  <c r="K850" i="1"/>
  <c r="L850" i="1"/>
  <c r="M850" i="1"/>
  <c r="N850" i="1"/>
  <c r="O850" i="1"/>
  <c r="P850" i="1"/>
  <c r="Q850" i="1"/>
  <c r="R850" i="1"/>
  <c r="S850" i="1"/>
  <c r="T850" i="1"/>
  <c r="U850" i="1"/>
  <c r="V850" i="1"/>
  <c r="W850" i="1"/>
  <c r="X850" i="1"/>
  <c r="Y850" i="1"/>
  <c r="Z850" i="1"/>
  <c r="AA850" i="1"/>
  <c r="AB850" i="1"/>
  <c r="AC850" i="1"/>
  <c r="AD850" i="1"/>
  <c r="AE850" i="1"/>
  <c r="AF850" i="1"/>
  <c r="AG850" i="1"/>
  <c r="AH850" i="1"/>
  <c r="AI850" i="1"/>
  <c r="AJ850" i="1"/>
  <c r="AK850" i="1"/>
  <c r="AL850" i="1"/>
  <c r="AM850" i="1"/>
  <c r="AN850" i="1"/>
  <c r="AO850" i="1"/>
  <c r="AP850" i="1"/>
  <c r="AQ850" i="1"/>
  <c r="AR850" i="1"/>
  <c r="AS850" i="1"/>
  <c r="AT850" i="1"/>
  <c r="AU850" i="1"/>
  <c r="AV850" i="1"/>
  <c r="AW850" i="1"/>
  <c r="AX850" i="1"/>
  <c r="AY850" i="1"/>
  <c r="AZ850" i="1"/>
  <c r="BA850" i="1"/>
  <c r="BC850" i="1"/>
  <c r="BE850" i="1"/>
  <c r="BF850" i="1"/>
  <c r="BG850" i="1"/>
  <c r="BH850" i="1"/>
  <c r="BI850" i="1"/>
  <c r="BJ850" i="1"/>
  <c r="BK850" i="1"/>
  <c r="BL850" i="1"/>
  <c r="BM850" i="1"/>
  <c r="BN850" i="1"/>
  <c r="BO850" i="1"/>
  <c r="BP850" i="1"/>
  <c r="BQ850" i="1"/>
  <c r="BR850" i="1"/>
  <c r="BS850" i="1"/>
  <c r="BT850" i="1"/>
  <c r="BU850" i="1"/>
  <c r="BV850" i="1"/>
  <c r="BW850" i="1"/>
  <c r="BX850" i="1"/>
  <c r="BY850" i="1"/>
  <c r="BZ850" i="1"/>
  <c r="CA850" i="1"/>
  <c r="CB850" i="1"/>
  <c r="CC850" i="1"/>
  <c r="CD850" i="1"/>
  <c r="CE850" i="1"/>
  <c r="CF850" i="1"/>
  <c r="CG850" i="1"/>
  <c r="CH850" i="1"/>
  <c r="CI850" i="1"/>
  <c r="CJ850" i="1"/>
  <c r="CK850" i="1"/>
  <c r="CL850" i="1"/>
  <c r="CM850" i="1"/>
  <c r="CN850" i="1"/>
  <c r="CO850" i="1"/>
  <c r="CP850" i="1"/>
  <c r="CQ850" i="1"/>
  <c r="CR850" i="1"/>
  <c r="CS850" i="1"/>
  <c r="CT850" i="1"/>
  <c r="CU850" i="1"/>
  <c r="CV850" i="1"/>
  <c r="DB850" i="1" s="1"/>
  <c r="CW850" i="1"/>
  <c r="CX850" i="1"/>
  <c r="CY850" i="1"/>
  <c r="CZ850" i="1"/>
  <c r="DD850" i="1"/>
  <c r="DB851" i="1"/>
  <c r="DD851" i="1"/>
  <c r="DB852" i="1"/>
  <c r="DD852" i="1"/>
  <c r="DB853" i="1"/>
  <c r="DD853" i="1"/>
  <c r="DB854" i="1"/>
  <c r="DD854" i="1"/>
  <c r="DB855" i="1"/>
  <c r="DD855" i="1"/>
  <c r="DB856" i="1"/>
  <c r="DD856" i="1"/>
  <c r="K857" i="1"/>
  <c r="K686" i="1" s="1"/>
  <c r="O857" i="1"/>
  <c r="O686" i="1" s="1"/>
  <c r="Q857" i="1"/>
  <c r="Q686" i="1" s="1"/>
  <c r="S857" i="1"/>
  <c r="S686" i="1" s="1"/>
  <c r="T857" i="1"/>
  <c r="T686" i="1" s="1"/>
  <c r="U857" i="1"/>
  <c r="W857" i="1"/>
  <c r="W686" i="1" s="1"/>
  <c r="Y857" i="1"/>
  <c r="Y686" i="1" s="1"/>
  <c r="AA857" i="1"/>
  <c r="AA686" i="1" s="1"/>
  <c r="AE857" i="1"/>
  <c r="AE686" i="1" s="1"/>
  <c r="AG857" i="1"/>
  <c r="AG686" i="1" s="1"/>
  <c r="AI857" i="1"/>
  <c r="AI686" i="1" s="1"/>
  <c r="AJ857" i="1"/>
  <c r="AJ686" i="1" s="1"/>
  <c r="AK857" i="1"/>
  <c r="AM857" i="1"/>
  <c r="AM686" i="1" s="1"/>
  <c r="AO857" i="1"/>
  <c r="AO686" i="1" s="1"/>
  <c r="AQ857" i="1"/>
  <c r="AQ686" i="1" s="1"/>
  <c r="AU857" i="1"/>
  <c r="AU686" i="1" s="1"/>
  <c r="AW857" i="1"/>
  <c r="AW686" i="1" s="1"/>
  <c r="AY857" i="1"/>
  <c r="AY686" i="1" s="1"/>
  <c r="AZ857" i="1"/>
  <c r="AZ686" i="1" s="1"/>
  <c r="BA857" i="1"/>
  <c r="BE857" i="1"/>
  <c r="BE686" i="1" s="1"/>
  <c r="BG857" i="1"/>
  <c r="BG686" i="1" s="1"/>
  <c r="BI857" i="1"/>
  <c r="BI686" i="1" s="1"/>
  <c r="BM857" i="1"/>
  <c r="BM686" i="1" s="1"/>
  <c r="BO857" i="1"/>
  <c r="BO686" i="1" s="1"/>
  <c r="BQ857" i="1"/>
  <c r="BQ686" i="1" s="1"/>
  <c r="BR857" i="1"/>
  <c r="BR686" i="1" s="1"/>
  <c r="BS857" i="1"/>
  <c r="BU857" i="1"/>
  <c r="BU686" i="1" s="1"/>
  <c r="BW857" i="1"/>
  <c r="BW686" i="1" s="1"/>
  <c r="BY857" i="1"/>
  <c r="BY686" i="1" s="1"/>
  <c r="CC857" i="1"/>
  <c r="CC686" i="1" s="1"/>
  <c r="CE857" i="1"/>
  <c r="CE686" i="1" s="1"/>
  <c r="CG857" i="1"/>
  <c r="CG686" i="1" s="1"/>
  <c r="CH857" i="1"/>
  <c r="CH686" i="1" s="1"/>
  <c r="CI857" i="1"/>
  <c r="CK857" i="1"/>
  <c r="CK686" i="1" s="1"/>
  <c r="CM857" i="1"/>
  <c r="CM686" i="1" s="1"/>
  <c r="CO857" i="1"/>
  <c r="CO686" i="1" s="1"/>
  <c r="CS857" i="1"/>
  <c r="CS686" i="1" s="1"/>
  <c r="CU857" i="1"/>
  <c r="CU686" i="1" s="1"/>
  <c r="CW857" i="1"/>
  <c r="CW686" i="1" s="1"/>
  <c r="CX857" i="1"/>
  <c r="CX686" i="1" s="1"/>
  <c r="CY857" i="1"/>
  <c r="J858" i="1"/>
  <c r="J857" i="1" s="1"/>
  <c r="K858" i="1"/>
  <c r="L858" i="1"/>
  <c r="L857" i="1" s="1"/>
  <c r="L686" i="1" s="1"/>
  <c r="M858" i="1"/>
  <c r="M857" i="1" s="1"/>
  <c r="M686" i="1" s="1"/>
  <c r="N858" i="1"/>
  <c r="N857" i="1" s="1"/>
  <c r="N686" i="1" s="1"/>
  <c r="O858" i="1"/>
  <c r="P858" i="1"/>
  <c r="P857" i="1" s="1"/>
  <c r="P686" i="1" s="1"/>
  <c r="Q858" i="1"/>
  <c r="R858" i="1"/>
  <c r="R857" i="1" s="1"/>
  <c r="R686" i="1" s="1"/>
  <c r="S858" i="1"/>
  <c r="T858" i="1"/>
  <c r="U858" i="1"/>
  <c r="V858" i="1"/>
  <c r="V857" i="1" s="1"/>
  <c r="V686" i="1" s="1"/>
  <c r="W858" i="1"/>
  <c r="X858" i="1"/>
  <c r="X857" i="1" s="1"/>
  <c r="X686" i="1" s="1"/>
  <c r="Y858" i="1"/>
  <c r="Z858" i="1"/>
  <c r="Z857" i="1" s="1"/>
  <c r="Z686" i="1" s="1"/>
  <c r="AA858" i="1"/>
  <c r="AB858" i="1"/>
  <c r="AB857" i="1" s="1"/>
  <c r="AB686" i="1" s="1"/>
  <c r="AC858" i="1"/>
  <c r="AC857" i="1" s="1"/>
  <c r="AC686" i="1" s="1"/>
  <c r="AD858" i="1"/>
  <c r="AD857" i="1" s="1"/>
  <c r="AD686" i="1" s="1"/>
  <c r="AE858" i="1"/>
  <c r="AF858" i="1"/>
  <c r="AF857" i="1" s="1"/>
  <c r="AF686" i="1" s="1"/>
  <c r="AG858" i="1"/>
  <c r="AH858" i="1"/>
  <c r="AH857" i="1" s="1"/>
  <c r="AH686" i="1" s="1"/>
  <c r="AI858" i="1"/>
  <c r="AJ858" i="1"/>
  <c r="AK858" i="1"/>
  <c r="AL858" i="1"/>
  <c r="AL857" i="1" s="1"/>
  <c r="AL686" i="1" s="1"/>
  <c r="AM858" i="1"/>
  <c r="AN858" i="1"/>
  <c r="AN857" i="1" s="1"/>
  <c r="AN686" i="1" s="1"/>
  <c r="AO858" i="1"/>
  <c r="AP858" i="1"/>
  <c r="AP857" i="1" s="1"/>
  <c r="AP686" i="1" s="1"/>
  <c r="AQ858" i="1"/>
  <c r="AR858" i="1"/>
  <c r="AR857" i="1" s="1"/>
  <c r="AR686" i="1" s="1"/>
  <c r="AS858" i="1"/>
  <c r="AS857" i="1" s="1"/>
  <c r="AS686" i="1" s="1"/>
  <c r="AT858" i="1"/>
  <c r="AT857" i="1" s="1"/>
  <c r="AT686" i="1" s="1"/>
  <c r="AU858" i="1"/>
  <c r="AV858" i="1"/>
  <c r="AV857" i="1" s="1"/>
  <c r="AV686" i="1" s="1"/>
  <c r="AW858" i="1"/>
  <c r="AX858" i="1"/>
  <c r="AX857" i="1" s="1"/>
  <c r="AX686" i="1" s="1"/>
  <c r="AY858" i="1"/>
  <c r="AZ858" i="1"/>
  <c r="BA858" i="1"/>
  <c r="BC858" i="1"/>
  <c r="BC857" i="1" s="1"/>
  <c r="BC686" i="1" s="1"/>
  <c r="BE858" i="1"/>
  <c r="BF858" i="1"/>
  <c r="BF857" i="1" s="1"/>
  <c r="BF686" i="1" s="1"/>
  <c r="BG858" i="1"/>
  <c r="BH858" i="1"/>
  <c r="BH857" i="1" s="1"/>
  <c r="BH686" i="1" s="1"/>
  <c r="BI858" i="1"/>
  <c r="BJ858" i="1"/>
  <c r="BJ857" i="1" s="1"/>
  <c r="BJ686" i="1" s="1"/>
  <c r="BK858" i="1"/>
  <c r="BK857" i="1" s="1"/>
  <c r="BK686" i="1" s="1"/>
  <c r="BL858" i="1"/>
  <c r="BL857" i="1" s="1"/>
  <c r="BL686" i="1" s="1"/>
  <c r="BM858" i="1"/>
  <c r="BN858" i="1"/>
  <c r="BN857" i="1" s="1"/>
  <c r="BN686" i="1" s="1"/>
  <c r="BO858" i="1"/>
  <c r="BP858" i="1"/>
  <c r="BP857" i="1" s="1"/>
  <c r="BP686" i="1" s="1"/>
  <c r="BQ858" i="1"/>
  <c r="BR858" i="1"/>
  <c r="BS858" i="1"/>
  <c r="BT858" i="1"/>
  <c r="BT857" i="1" s="1"/>
  <c r="BT686" i="1" s="1"/>
  <c r="BU858" i="1"/>
  <c r="BV858" i="1"/>
  <c r="BV857" i="1" s="1"/>
  <c r="BV686" i="1" s="1"/>
  <c r="BW858" i="1"/>
  <c r="BX858" i="1"/>
  <c r="BX857" i="1" s="1"/>
  <c r="BX686" i="1" s="1"/>
  <c r="BY858" i="1"/>
  <c r="BZ858" i="1"/>
  <c r="BZ857" i="1" s="1"/>
  <c r="BZ686" i="1" s="1"/>
  <c r="CA858" i="1"/>
  <c r="CA857" i="1" s="1"/>
  <c r="CA686" i="1" s="1"/>
  <c r="CB858" i="1"/>
  <c r="CB857" i="1" s="1"/>
  <c r="CB686" i="1" s="1"/>
  <c r="CC858" i="1"/>
  <c r="CD858" i="1"/>
  <c r="CD857" i="1" s="1"/>
  <c r="CD686" i="1" s="1"/>
  <c r="CE858" i="1"/>
  <c r="CF858" i="1"/>
  <c r="CF857" i="1" s="1"/>
  <c r="CF686" i="1" s="1"/>
  <c r="CG858" i="1"/>
  <c r="CH858" i="1"/>
  <c r="CI858" i="1"/>
  <c r="CJ858" i="1"/>
  <c r="CJ857" i="1" s="1"/>
  <c r="CJ686" i="1" s="1"/>
  <c r="CK858" i="1"/>
  <c r="CL858" i="1"/>
  <c r="CL857" i="1" s="1"/>
  <c r="CL686" i="1" s="1"/>
  <c r="CM858" i="1"/>
  <c r="CN858" i="1"/>
  <c r="CN857" i="1" s="1"/>
  <c r="CN686" i="1" s="1"/>
  <c r="CO858" i="1"/>
  <c r="CP858" i="1"/>
  <c r="CP857" i="1" s="1"/>
  <c r="CP686" i="1" s="1"/>
  <c r="CQ858" i="1"/>
  <c r="CQ857" i="1" s="1"/>
  <c r="CQ686" i="1" s="1"/>
  <c r="CR858" i="1"/>
  <c r="CR857" i="1" s="1"/>
  <c r="CR686" i="1" s="1"/>
  <c r="CS858" i="1"/>
  <c r="CT858" i="1"/>
  <c r="CT857" i="1" s="1"/>
  <c r="CT686" i="1" s="1"/>
  <c r="CU858" i="1"/>
  <c r="CV858" i="1"/>
  <c r="DD858" i="1" s="1"/>
  <c r="CW858" i="1"/>
  <c r="CX858" i="1"/>
  <c r="CY858" i="1"/>
  <c r="CZ858" i="1"/>
  <c r="CZ857" i="1" s="1"/>
  <c r="CZ686" i="1" s="1"/>
  <c r="DB859" i="1"/>
  <c r="DD859" i="1"/>
  <c r="P860" i="1"/>
  <c r="U860" i="1"/>
  <c r="X860" i="1"/>
  <c r="AF860" i="1"/>
  <c r="AK860" i="1"/>
  <c r="AN860" i="1"/>
  <c r="AV860" i="1"/>
  <c r="BA860" i="1"/>
  <c r="BF860" i="1"/>
  <c r="BN860" i="1"/>
  <c r="BS860" i="1"/>
  <c r="BV860" i="1"/>
  <c r="CD860" i="1"/>
  <c r="CI860" i="1"/>
  <c r="CL860" i="1"/>
  <c r="CT860" i="1"/>
  <c r="CY860" i="1"/>
  <c r="J861" i="1"/>
  <c r="J860" i="1" s="1"/>
  <c r="K861" i="1"/>
  <c r="L861" i="1"/>
  <c r="L860" i="1" s="1"/>
  <c r="M861" i="1"/>
  <c r="M860" i="1" s="1"/>
  <c r="N861" i="1"/>
  <c r="N860" i="1" s="1"/>
  <c r="O861" i="1"/>
  <c r="P861" i="1"/>
  <c r="Q861" i="1"/>
  <c r="Q860" i="1" s="1"/>
  <c r="R861" i="1"/>
  <c r="R860" i="1" s="1"/>
  <c r="S861" i="1"/>
  <c r="T861" i="1"/>
  <c r="T860" i="1" s="1"/>
  <c r="U861" i="1"/>
  <c r="V861" i="1"/>
  <c r="V860" i="1" s="1"/>
  <c r="W861" i="1"/>
  <c r="X861" i="1"/>
  <c r="Y861" i="1"/>
  <c r="Y860" i="1" s="1"/>
  <c r="Z861" i="1"/>
  <c r="Z860" i="1" s="1"/>
  <c r="AA861" i="1"/>
  <c r="AB861" i="1"/>
  <c r="AB860" i="1" s="1"/>
  <c r="AC861" i="1"/>
  <c r="AC860" i="1" s="1"/>
  <c r="AD861" i="1"/>
  <c r="AD860" i="1" s="1"/>
  <c r="AE861" i="1"/>
  <c r="AF861" i="1"/>
  <c r="AG861" i="1"/>
  <c r="AG860" i="1" s="1"/>
  <c r="AH861" i="1"/>
  <c r="AH860" i="1" s="1"/>
  <c r="AI861" i="1"/>
  <c r="AJ861" i="1"/>
  <c r="AJ860" i="1" s="1"/>
  <c r="AK861" i="1"/>
  <c r="AL861" i="1"/>
  <c r="AL860" i="1" s="1"/>
  <c r="AM861" i="1"/>
  <c r="AN861" i="1"/>
  <c r="AO861" i="1"/>
  <c r="AO860" i="1" s="1"/>
  <c r="AP861" i="1"/>
  <c r="AP860" i="1" s="1"/>
  <c r="AQ861" i="1"/>
  <c r="AR861" i="1"/>
  <c r="AR860" i="1" s="1"/>
  <c r="AS861" i="1"/>
  <c r="AS860" i="1" s="1"/>
  <c r="AT861" i="1"/>
  <c r="AT860" i="1" s="1"/>
  <c r="AU861" i="1"/>
  <c r="AV861" i="1"/>
  <c r="AW861" i="1"/>
  <c r="AW860" i="1" s="1"/>
  <c r="AX861" i="1"/>
  <c r="AX860" i="1" s="1"/>
  <c r="AY861" i="1"/>
  <c r="AZ861" i="1"/>
  <c r="AZ860" i="1" s="1"/>
  <c r="BA861" i="1"/>
  <c r="BC861" i="1"/>
  <c r="BC860" i="1" s="1"/>
  <c r="BE861" i="1"/>
  <c r="BF861" i="1"/>
  <c r="BG861" i="1"/>
  <c r="BG860" i="1" s="1"/>
  <c r="BH861" i="1"/>
  <c r="BH860" i="1" s="1"/>
  <c r="BI861" i="1"/>
  <c r="BJ861" i="1"/>
  <c r="BJ860" i="1" s="1"/>
  <c r="BK861" i="1"/>
  <c r="BK860" i="1" s="1"/>
  <c r="BL861" i="1"/>
  <c r="BL860" i="1" s="1"/>
  <c r="BM861" i="1"/>
  <c r="BN861" i="1"/>
  <c r="BO861" i="1"/>
  <c r="BO860" i="1" s="1"/>
  <c r="BP861" i="1"/>
  <c r="BP860" i="1" s="1"/>
  <c r="BQ861" i="1"/>
  <c r="BR861" i="1"/>
  <c r="BR860" i="1" s="1"/>
  <c r="BS861" i="1"/>
  <c r="BT861" i="1"/>
  <c r="BT860" i="1" s="1"/>
  <c r="BU861" i="1"/>
  <c r="BV861" i="1"/>
  <c r="BW861" i="1"/>
  <c r="BW860" i="1" s="1"/>
  <c r="BX861" i="1"/>
  <c r="BX860" i="1" s="1"/>
  <c r="BY861" i="1"/>
  <c r="BZ861" i="1"/>
  <c r="BZ860" i="1" s="1"/>
  <c r="CA861" i="1"/>
  <c r="CA860" i="1" s="1"/>
  <c r="CB861" i="1"/>
  <c r="CB860" i="1" s="1"/>
  <c r="CC861" i="1"/>
  <c r="CD861" i="1"/>
  <c r="CE861" i="1"/>
  <c r="CE860" i="1" s="1"/>
  <c r="CF861" i="1"/>
  <c r="CF860" i="1" s="1"/>
  <c r="CG861" i="1"/>
  <c r="CH861" i="1"/>
  <c r="CH860" i="1" s="1"/>
  <c r="CI861" i="1"/>
  <c r="CJ861" i="1"/>
  <c r="CJ860" i="1" s="1"/>
  <c r="CK861" i="1"/>
  <c r="CL861" i="1"/>
  <c r="CM861" i="1"/>
  <c r="CM860" i="1" s="1"/>
  <c r="CN861" i="1"/>
  <c r="CN860" i="1" s="1"/>
  <c r="CO861" i="1"/>
  <c r="CP861" i="1"/>
  <c r="CP860" i="1" s="1"/>
  <c r="CQ861" i="1"/>
  <c r="CQ860" i="1" s="1"/>
  <c r="CR861" i="1"/>
  <c r="CR860" i="1" s="1"/>
  <c r="CS861" i="1"/>
  <c r="CT861" i="1"/>
  <c r="CU861" i="1"/>
  <c r="CU860" i="1" s="1"/>
  <c r="CV861" i="1"/>
  <c r="CW861" i="1"/>
  <c r="CX861" i="1"/>
  <c r="CX860" i="1" s="1"/>
  <c r="CY861" i="1"/>
  <c r="CZ861" i="1"/>
  <c r="CZ860" i="1" s="1"/>
  <c r="DD861" i="1"/>
  <c r="DB862" i="1"/>
  <c r="DD862" i="1"/>
  <c r="DB863" i="1"/>
  <c r="DD863" i="1"/>
  <c r="DB864" i="1"/>
  <c r="DD864" i="1"/>
  <c r="J865" i="1"/>
  <c r="K865" i="1"/>
  <c r="K860" i="1" s="1"/>
  <c r="L865" i="1"/>
  <c r="M865" i="1"/>
  <c r="N865" i="1"/>
  <c r="O865" i="1"/>
  <c r="O860" i="1" s="1"/>
  <c r="P865" i="1"/>
  <c r="Q865" i="1"/>
  <c r="R865" i="1"/>
  <c r="S865" i="1"/>
  <c r="S860" i="1" s="1"/>
  <c r="T865" i="1"/>
  <c r="U865" i="1"/>
  <c r="V865" i="1"/>
  <c r="W865" i="1"/>
  <c r="W860" i="1" s="1"/>
  <c r="X865" i="1"/>
  <c r="Y865" i="1"/>
  <c r="Z865" i="1"/>
  <c r="AA865" i="1"/>
  <c r="AA860" i="1" s="1"/>
  <c r="AB865" i="1"/>
  <c r="AC865" i="1"/>
  <c r="AD865" i="1"/>
  <c r="AE865" i="1"/>
  <c r="AE860" i="1" s="1"/>
  <c r="AF865" i="1"/>
  <c r="AG865" i="1"/>
  <c r="AH865" i="1"/>
  <c r="AI865" i="1"/>
  <c r="AI860" i="1" s="1"/>
  <c r="AJ865" i="1"/>
  <c r="AK865" i="1"/>
  <c r="AL865" i="1"/>
  <c r="AM865" i="1"/>
  <c r="AM860" i="1" s="1"/>
  <c r="AN865" i="1"/>
  <c r="AO865" i="1"/>
  <c r="AP865" i="1"/>
  <c r="AQ865" i="1"/>
  <c r="AQ860" i="1" s="1"/>
  <c r="AR865" i="1"/>
  <c r="AS865" i="1"/>
  <c r="AT865" i="1"/>
  <c r="AU865" i="1"/>
  <c r="AU860" i="1" s="1"/>
  <c r="AV865" i="1"/>
  <c r="AW865" i="1"/>
  <c r="AX865" i="1"/>
  <c r="AY865" i="1"/>
  <c r="AY860" i="1" s="1"/>
  <c r="AZ865" i="1"/>
  <c r="BA865" i="1"/>
  <c r="BC865" i="1"/>
  <c r="BE865" i="1"/>
  <c r="BE860" i="1" s="1"/>
  <c r="BF865" i="1"/>
  <c r="BG865" i="1"/>
  <c r="BH865" i="1"/>
  <c r="BI865" i="1"/>
  <c r="BI860" i="1" s="1"/>
  <c r="BJ865" i="1"/>
  <c r="BK865" i="1"/>
  <c r="BL865" i="1"/>
  <c r="BM865" i="1"/>
  <c r="BM860" i="1" s="1"/>
  <c r="BN865" i="1"/>
  <c r="BO865" i="1"/>
  <c r="BP865" i="1"/>
  <c r="BQ865" i="1"/>
  <c r="BQ860" i="1" s="1"/>
  <c r="BR865" i="1"/>
  <c r="BS865" i="1"/>
  <c r="BT865" i="1"/>
  <c r="BU865" i="1"/>
  <c r="BU860" i="1" s="1"/>
  <c r="BV865" i="1"/>
  <c r="BW865" i="1"/>
  <c r="BX865" i="1"/>
  <c r="BY865" i="1"/>
  <c r="BY860" i="1" s="1"/>
  <c r="BZ865" i="1"/>
  <c r="CA865" i="1"/>
  <c r="CB865" i="1"/>
  <c r="CC865" i="1"/>
  <c r="CC860" i="1" s="1"/>
  <c r="CD865" i="1"/>
  <c r="CE865" i="1"/>
  <c r="CF865" i="1"/>
  <c r="CG865" i="1"/>
  <c r="CG860" i="1" s="1"/>
  <c r="CH865" i="1"/>
  <c r="CI865" i="1"/>
  <c r="CJ865" i="1"/>
  <c r="CK865" i="1"/>
  <c r="CK860" i="1" s="1"/>
  <c r="CL865" i="1"/>
  <c r="CM865" i="1"/>
  <c r="CN865" i="1"/>
  <c r="CO865" i="1"/>
  <c r="CO860" i="1" s="1"/>
  <c r="CP865" i="1"/>
  <c r="CQ865" i="1"/>
  <c r="CR865" i="1"/>
  <c r="CS865" i="1"/>
  <c r="CS860" i="1" s="1"/>
  <c r="CT865" i="1"/>
  <c r="CU865" i="1"/>
  <c r="CV865" i="1"/>
  <c r="CW865" i="1"/>
  <c r="CW860" i="1" s="1"/>
  <c r="CX865" i="1"/>
  <c r="CY865" i="1"/>
  <c r="CZ865" i="1"/>
  <c r="DB865" i="1"/>
  <c r="DD865" i="1"/>
  <c r="DB866" i="1"/>
  <c r="DD866" i="1"/>
  <c r="J867" i="1"/>
  <c r="K867" i="1"/>
  <c r="L867" i="1"/>
  <c r="M867" i="1"/>
  <c r="N867" i="1"/>
  <c r="O867" i="1"/>
  <c r="O689" i="1" s="1"/>
  <c r="P867" i="1"/>
  <c r="Q867" i="1"/>
  <c r="R867" i="1"/>
  <c r="S867" i="1"/>
  <c r="T867" i="1"/>
  <c r="U867" i="1"/>
  <c r="V867" i="1"/>
  <c r="W867" i="1"/>
  <c r="W689" i="1" s="1"/>
  <c r="X867" i="1"/>
  <c r="X689" i="1" s="1"/>
  <c r="Y867" i="1"/>
  <c r="Z867" i="1"/>
  <c r="AA867" i="1"/>
  <c r="AB867" i="1"/>
  <c r="AC867" i="1"/>
  <c r="AD867" i="1"/>
  <c r="AE867" i="1"/>
  <c r="AE689" i="1" s="1"/>
  <c r="AF867" i="1"/>
  <c r="AG867" i="1"/>
  <c r="AH867" i="1"/>
  <c r="AI867" i="1"/>
  <c r="AJ867" i="1"/>
  <c r="AK867" i="1"/>
  <c r="AL867" i="1"/>
  <c r="AM867" i="1"/>
  <c r="AM689" i="1" s="1"/>
  <c r="AN867" i="1"/>
  <c r="AN689" i="1" s="1"/>
  <c r="AO867" i="1"/>
  <c r="AP867" i="1"/>
  <c r="AQ867" i="1"/>
  <c r="AR867" i="1"/>
  <c r="AS867" i="1"/>
  <c r="AT867" i="1"/>
  <c r="AU867" i="1"/>
  <c r="AU689" i="1" s="1"/>
  <c r="AV867" i="1"/>
  <c r="AW867" i="1"/>
  <c r="AX867" i="1"/>
  <c r="AY867" i="1"/>
  <c r="AZ867" i="1"/>
  <c r="BA867" i="1"/>
  <c r="BC867" i="1"/>
  <c r="BE867" i="1"/>
  <c r="BE689" i="1" s="1"/>
  <c r="BF867" i="1"/>
  <c r="BF689" i="1" s="1"/>
  <c r="BG867" i="1"/>
  <c r="BH867" i="1"/>
  <c r="BI867" i="1"/>
  <c r="BJ867" i="1"/>
  <c r="BK867" i="1"/>
  <c r="BL867" i="1"/>
  <c r="BM867" i="1"/>
  <c r="BM689" i="1" s="1"/>
  <c r="BN867" i="1"/>
  <c r="BO867" i="1"/>
  <c r="BP867" i="1"/>
  <c r="BQ867" i="1"/>
  <c r="BR867" i="1"/>
  <c r="BS867" i="1"/>
  <c r="BT867" i="1"/>
  <c r="BU867" i="1"/>
  <c r="BU689" i="1" s="1"/>
  <c r="BV867" i="1"/>
  <c r="BV689" i="1" s="1"/>
  <c r="BW867" i="1"/>
  <c r="BX867" i="1"/>
  <c r="BY867" i="1"/>
  <c r="BZ867" i="1"/>
  <c r="CA867" i="1"/>
  <c r="CB867" i="1"/>
  <c r="CC867" i="1"/>
  <c r="CC689" i="1" s="1"/>
  <c r="CD867" i="1"/>
  <c r="CE867" i="1"/>
  <c r="CF867" i="1"/>
  <c r="CG867" i="1"/>
  <c r="CH867" i="1"/>
  <c r="CI867" i="1"/>
  <c r="CJ867" i="1"/>
  <c r="CK867" i="1"/>
  <c r="CK689" i="1" s="1"/>
  <c r="CL867" i="1"/>
  <c r="CL689" i="1" s="1"/>
  <c r="CM867" i="1"/>
  <c r="CN867" i="1"/>
  <c r="CO867" i="1"/>
  <c r="CP867" i="1"/>
  <c r="CQ867" i="1"/>
  <c r="CR867" i="1"/>
  <c r="CS867" i="1"/>
  <c r="CS689" i="1" s="1"/>
  <c r="CT867" i="1"/>
  <c r="CU867" i="1"/>
  <c r="CV867" i="1"/>
  <c r="DB867" i="1" s="1"/>
  <c r="CW867" i="1"/>
  <c r="CX867" i="1"/>
  <c r="CY867" i="1"/>
  <c r="CZ867" i="1"/>
  <c r="DB868" i="1"/>
  <c r="DD868" i="1"/>
  <c r="DB869" i="1"/>
  <c r="DD869" i="1"/>
  <c r="J870" i="1"/>
  <c r="K870" i="1"/>
  <c r="K690" i="1" s="1"/>
  <c r="DB690" i="1" s="1"/>
  <c r="L870" i="1"/>
  <c r="M870" i="1"/>
  <c r="M690" i="1" s="1"/>
  <c r="N870" i="1"/>
  <c r="O870" i="1"/>
  <c r="O690" i="1" s="1"/>
  <c r="P870" i="1"/>
  <c r="P690" i="1" s="1"/>
  <c r="Q870" i="1"/>
  <c r="R870" i="1"/>
  <c r="S870" i="1"/>
  <c r="S690" i="1" s="1"/>
  <c r="T870" i="1"/>
  <c r="U870" i="1"/>
  <c r="U690" i="1" s="1"/>
  <c r="V870" i="1"/>
  <c r="W870" i="1"/>
  <c r="W690" i="1" s="1"/>
  <c r="W558" i="1" s="1"/>
  <c r="X870" i="1"/>
  <c r="X690" i="1" s="1"/>
  <c r="Y870" i="1"/>
  <c r="Y690" i="1" s="1"/>
  <c r="Z870" i="1"/>
  <c r="AA870" i="1"/>
  <c r="AA690" i="1" s="1"/>
  <c r="AB870" i="1"/>
  <c r="AC870" i="1"/>
  <c r="AC690" i="1" s="1"/>
  <c r="AD870" i="1"/>
  <c r="AE870" i="1"/>
  <c r="AE690" i="1" s="1"/>
  <c r="AF870" i="1"/>
  <c r="AF690" i="1" s="1"/>
  <c r="AG870" i="1"/>
  <c r="AH870" i="1"/>
  <c r="AI870" i="1"/>
  <c r="AI690" i="1" s="1"/>
  <c r="AJ870" i="1"/>
  <c r="AK870" i="1"/>
  <c r="AK690" i="1" s="1"/>
  <c r="AL870" i="1"/>
  <c r="AM870" i="1"/>
  <c r="AM690" i="1" s="1"/>
  <c r="AM558" i="1" s="1"/>
  <c r="AN870" i="1"/>
  <c r="AN690" i="1" s="1"/>
  <c r="AO870" i="1"/>
  <c r="AO690" i="1" s="1"/>
  <c r="AP870" i="1"/>
  <c r="AQ870" i="1"/>
  <c r="AQ690" i="1" s="1"/>
  <c r="AR870" i="1"/>
  <c r="AS870" i="1"/>
  <c r="AS690" i="1" s="1"/>
  <c r="AT870" i="1"/>
  <c r="AU870" i="1"/>
  <c r="AU690" i="1" s="1"/>
  <c r="AV870" i="1"/>
  <c r="AV690" i="1" s="1"/>
  <c r="AW870" i="1"/>
  <c r="AX870" i="1"/>
  <c r="AY870" i="1"/>
  <c r="AY690" i="1" s="1"/>
  <c r="AZ870" i="1"/>
  <c r="BA870" i="1"/>
  <c r="BA690" i="1" s="1"/>
  <c r="BC870" i="1"/>
  <c r="BE870" i="1"/>
  <c r="BE690" i="1" s="1"/>
  <c r="BE558" i="1" s="1"/>
  <c r="BF870" i="1"/>
  <c r="BF690" i="1" s="1"/>
  <c r="BG870" i="1"/>
  <c r="BG690" i="1" s="1"/>
  <c r="BH870" i="1"/>
  <c r="BI870" i="1"/>
  <c r="BI690" i="1" s="1"/>
  <c r="BJ870" i="1"/>
  <c r="BK870" i="1"/>
  <c r="BK690" i="1" s="1"/>
  <c r="BL870" i="1"/>
  <c r="BM870" i="1"/>
  <c r="BM690" i="1" s="1"/>
  <c r="BN870" i="1"/>
  <c r="BN690" i="1" s="1"/>
  <c r="BO870" i="1"/>
  <c r="BP870" i="1"/>
  <c r="BQ870" i="1"/>
  <c r="BQ690" i="1" s="1"/>
  <c r="BR870" i="1"/>
  <c r="BS870" i="1"/>
  <c r="BS690" i="1" s="1"/>
  <c r="BT870" i="1"/>
  <c r="BU870" i="1"/>
  <c r="BU690" i="1" s="1"/>
  <c r="BU558" i="1" s="1"/>
  <c r="BV870" i="1"/>
  <c r="BV690" i="1" s="1"/>
  <c r="BW870" i="1"/>
  <c r="BW690" i="1" s="1"/>
  <c r="BX870" i="1"/>
  <c r="BY870" i="1"/>
  <c r="BY690" i="1" s="1"/>
  <c r="BZ870" i="1"/>
  <c r="CA870" i="1"/>
  <c r="CA690" i="1" s="1"/>
  <c r="CB870" i="1"/>
  <c r="CC870" i="1"/>
  <c r="CC690" i="1" s="1"/>
  <c r="CD870" i="1"/>
  <c r="CD690" i="1" s="1"/>
  <c r="CE870" i="1"/>
  <c r="CF870" i="1"/>
  <c r="CG870" i="1"/>
  <c r="CG690" i="1" s="1"/>
  <c r="CH870" i="1"/>
  <c r="CI870" i="1"/>
  <c r="CI690" i="1" s="1"/>
  <c r="CJ870" i="1"/>
  <c r="CK870" i="1"/>
  <c r="CK690" i="1" s="1"/>
  <c r="CK558" i="1" s="1"/>
  <c r="CL870" i="1"/>
  <c r="CL690" i="1" s="1"/>
  <c r="CM870" i="1"/>
  <c r="CM690" i="1" s="1"/>
  <c r="CN870" i="1"/>
  <c r="CO870" i="1"/>
  <c r="CO690" i="1" s="1"/>
  <c r="CP870" i="1"/>
  <c r="CQ870" i="1"/>
  <c r="CQ690" i="1" s="1"/>
  <c r="CR870" i="1"/>
  <c r="CS870" i="1"/>
  <c r="CS690" i="1" s="1"/>
  <c r="CT870" i="1"/>
  <c r="CT690" i="1" s="1"/>
  <c r="CU870" i="1"/>
  <c r="CV870" i="1"/>
  <c r="CW870" i="1"/>
  <c r="CW690" i="1" s="1"/>
  <c r="CX870" i="1"/>
  <c r="CY870" i="1"/>
  <c r="CY690" i="1" s="1"/>
  <c r="CZ870" i="1"/>
  <c r="DB870" i="1"/>
  <c r="DD870" i="1"/>
  <c r="DB871" i="1"/>
  <c r="DD871" i="1"/>
  <c r="J872" i="1"/>
  <c r="O872" i="1"/>
  <c r="R872" i="1"/>
  <c r="V872" i="1"/>
  <c r="W872" i="1"/>
  <c r="Z872" i="1"/>
  <c r="AE872" i="1"/>
  <c r="AH872" i="1"/>
  <c r="AL872" i="1"/>
  <c r="AM872" i="1"/>
  <c r="AP872" i="1"/>
  <c r="AU872" i="1"/>
  <c r="AX872" i="1"/>
  <c r="BC872" i="1"/>
  <c r="BE872" i="1"/>
  <c r="BH872" i="1"/>
  <c r="BM872" i="1"/>
  <c r="BP872" i="1"/>
  <c r="BT872" i="1"/>
  <c r="BU872" i="1"/>
  <c r="BX872" i="1"/>
  <c r="CC872" i="1"/>
  <c r="CF872" i="1"/>
  <c r="CJ872" i="1"/>
  <c r="CK872" i="1"/>
  <c r="CN872" i="1"/>
  <c r="CS872" i="1"/>
  <c r="CZ872" i="1"/>
  <c r="K873" i="1"/>
  <c r="K872" i="1" s="1"/>
  <c r="O873" i="1"/>
  <c r="P873" i="1"/>
  <c r="P872" i="1" s="1"/>
  <c r="S873" i="1"/>
  <c r="S872" i="1" s="1"/>
  <c r="U873" i="1"/>
  <c r="U872" i="1" s="1"/>
  <c r="W873" i="1"/>
  <c r="X873" i="1"/>
  <c r="X872" i="1" s="1"/>
  <c r="AA873" i="1"/>
  <c r="AA872" i="1" s="1"/>
  <c r="AE873" i="1"/>
  <c r="AF873" i="1"/>
  <c r="AF872" i="1" s="1"/>
  <c r="AI873" i="1"/>
  <c r="AI872" i="1" s="1"/>
  <c r="AK873" i="1"/>
  <c r="AK872" i="1" s="1"/>
  <c r="AM873" i="1"/>
  <c r="AN873" i="1"/>
  <c r="AN872" i="1" s="1"/>
  <c r="AQ873" i="1"/>
  <c r="AQ872" i="1" s="1"/>
  <c r="AU873" i="1"/>
  <c r="AV873" i="1"/>
  <c r="AV872" i="1" s="1"/>
  <c r="AY873" i="1"/>
  <c r="AY872" i="1" s="1"/>
  <c r="BA873" i="1"/>
  <c r="BA872" i="1" s="1"/>
  <c r="BE873" i="1"/>
  <c r="BF873" i="1"/>
  <c r="BF872" i="1" s="1"/>
  <c r="BI873" i="1"/>
  <c r="BI872" i="1" s="1"/>
  <c r="BM873" i="1"/>
  <c r="BN873" i="1"/>
  <c r="BN872" i="1" s="1"/>
  <c r="BQ873" i="1"/>
  <c r="BQ872" i="1" s="1"/>
  <c r="BS873" i="1"/>
  <c r="BS872" i="1" s="1"/>
  <c r="BU873" i="1"/>
  <c r="BV873" i="1"/>
  <c r="BV872" i="1" s="1"/>
  <c r="BY873" i="1"/>
  <c r="BY872" i="1" s="1"/>
  <c r="CC873" i="1"/>
  <c r="CD873" i="1"/>
  <c r="CD872" i="1" s="1"/>
  <c r="CG873" i="1"/>
  <c r="CG872" i="1" s="1"/>
  <c r="CI873" i="1"/>
  <c r="CI872" i="1" s="1"/>
  <c r="CK873" i="1"/>
  <c r="CL873" i="1"/>
  <c r="CL872" i="1" s="1"/>
  <c r="CO873" i="1"/>
  <c r="CO872" i="1" s="1"/>
  <c r="CS873" i="1"/>
  <c r="CT873" i="1"/>
  <c r="CT872" i="1" s="1"/>
  <c r="CW873" i="1"/>
  <c r="CW872" i="1" s="1"/>
  <c r="CY873" i="1"/>
  <c r="CY872" i="1" s="1"/>
  <c r="J874" i="1"/>
  <c r="J873" i="1" s="1"/>
  <c r="K874" i="1"/>
  <c r="L874" i="1"/>
  <c r="L873" i="1" s="1"/>
  <c r="L872" i="1" s="1"/>
  <c r="M874" i="1"/>
  <c r="M873" i="1" s="1"/>
  <c r="M872" i="1" s="1"/>
  <c r="N874" i="1"/>
  <c r="N873" i="1" s="1"/>
  <c r="N872" i="1" s="1"/>
  <c r="O874" i="1"/>
  <c r="P874" i="1"/>
  <c r="Q874" i="1"/>
  <c r="Q873" i="1" s="1"/>
  <c r="Q872" i="1" s="1"/>
  <c r="R874" i="1"/>
  <c r="R873" i="1" s="1"/>
  <c r="S874" i="1"/>
  <c r="T874" i="1"/>
  <c r="T873" i="1" s="1"/>
  <c r="T872" i="1" s="1"/>
  <c r="T693" i="1" s="1"/>
  <c r="T692" i="1" s="1"/>
  <c r="U874" i="1"/>
  <c r="V874" i="1"/>
  <c r="V873" i="1" s="1"/>
  <c r="W874" i="1"/>
  <c r="X874" i="1"/>
  <c r="Y874" i="1"/>
  <c r="Y873" i="1" s="1"/>
  <c r="Y872" i="1" s="1"/>
  <c r="Z874" i="1"/>
  <c r="Z873" i="1" s="1"/>
  <c r="AA874" i="1"/>
  <c r="AB874" i="1"/>
  <c r="AB873" i="1" s="1"/>
  <c r="AB872" i="1" s="1"/>
  <c r="AC874" i="1"/>
  <c r="AC873" i="1" s="1"/>
  <c r="AC872" i="1" s="1"/>
  <c r="AD874" i="1"/>
  <c r="AD873" i="1" s="1"/>
  <c r="AD872" i="1" s="1"/>
  <c r="AE874" i="1"/>
  <c r="AF874" i="1"/>
  <c r="AG874" i="1"/>
  <c r="AG873" i="1" s="1"/>
  <c r="AG872" i="1" s="1"/>
  <c r="AH874" i="1"/>
  <c r="AH873" i="1" s="1"/>
  <c r="AI874" i="1"/>
  <c r="AJ874" i="1"/>
  <c r="AJ873" i="1" s="1"/>
  <c r="AJ872" i="1" s="1"/>
  <c r="AJ693" i="1" s="1"/>
  <c r="AJ692" i="1" s="1"/>
  <c r="AK874" i="1"/>
  <c r="AL874" i="1"/>
  <c r="AL873" i="1" s="1"/>
  <c r="AM874" i="1"/>
  <c r="AN874" i="1"/>
  <c r="AO874" i="1"/>
  <c r="AO873" i="1" s="1"/>
  <c r="AO872" i="1" s="1"/>
  <c r="AP874" i="1"/>
  <c r="AP873" i="1" s="1"/>
  <c r="AQ874" i="1"/>
  <c r="AR874" i="1"/>
  <c r="AR873" i="1" s="1"/>
  <c r="AR872" i="1" s="1"/>
  <c r="AS874" i="1"/>
  <c r="AS873" i="1" s="1"/>
  <c r="AS872" i="1" s="1"/>
  <c r="AT874" i="1"/>
  <c r="AT873" i="1" s="1"/>
  <c r="AT872" i="1" s="1"/>
  <c r="AU874" i="1"/>
  <c r="AV874" i="1"/>
  <c r="AW874" i="1"/>
  <c r="AW873" i="1" s="1"/>
  <c r="AW872" i="1" s="1"/>
  <c r="AX874" i="1"/>
  <c r="AX873" i="1" s="1"/>
  <c r="AY874" i="1"/>
  <c r="AZ874" i="1"/>
  <c r="AZ873" i="1" s="1"/>
  <c r="AZ872" i="1" s="1"/>
  <c r="AZ693" i="1" s="1"/>
  <c r="AZ692" i="1" s="1"/>
  <c r="BA874" i="1"/>
  <c r="BC874" i="1"/>
  <c r="BC873" i="1" s="1"/>
  <c r="BE874" i="1"/>
  <c r="BF874" i="1"/>
  <c r="BG874" i="1"/>
  <c r="BG873" i="1" s="1"/>
  <c r="BG872" i="1" s="1"/>
  <c r="BH874" i="1"/>
  <c r="BH873" i="1" s="1"/>
  <c r="BI874" i="1"/>
  <c r="BJ874" i="1"/>
  <c r="BJ873" i="1" s="1"/>
  <c r="BJ872" i="1" s="1"/>
  <c r="BK874" i="1"/>
  <c r="BK873" i="1" s="1"/>
  <c r="BK872" i="1" s="1"/>
  <c r="BL874" i="1"/>
  <c r="BL873" i="1" s="1"/>
  <c r="BL872" i="1" s="1"/>
  <c r="BM874" i="1"/>
  <c r="BN874" i="1"/>
  <c r="BO874" i="1"/>
  <c r="BO873" i="1" s="1"/>
  <c r="BO872" i="1" s="1"/>
  <c r="BP874" i="1"/>
  <c r="BP873" i="1" s="1"/>
  <c r="BQ874" i="1"/>
  <c r="BR874" i="1"/>
  <c r="BR873" i="1" s="1"/>
  <c r="BR872" i="1" s="1"/>
  <c r="BR693" i="1" s="1"/>
  <c r="BR692" i="1" s="1"/>
  <c r="BS874" i="1"/>
  <c r="BT874" i="1"/>
  <c r="BT873" i="1" s="1"/>
  <c r="BU874" i="1"/>
  <c r="BV874" i="1"/>
  <c r="BW874" i="1"/>
  <c r="BW873" i="1" s="1"/>
  <c r="BW872" i="1" s="1"/>
  <c r="BX874" i="1"/>
  <c r="BX873" i="1" s="1"/>
  <c r="BY874" i="1"/>
  <c r="BZ874" i="1"/>
  <c r="BZ873" i="1" s="1"/>
  <c r="BZ872" i="1" s="1"/>
  <c r="CA874" i="1"/>
  <c r="CA873" i="1" s="1"/>
  <c r="CA872" i="1" s="1"/>
  <c r="CB874" i="1"/>
  <c r="CB873" i="1" s="1"/>
  <c r="CB872" i="1" s="1"/>
  <c r="CC874" i="1"/>
  <c r="CD874" i="1"/>
  <c r="CE874" i="1"/>
  <c r="CE873" i="1" s="1"/>
  <c r="CE872" i="1" s="1"/>
  <c r="CF874" i="1"/>
  <c r="CF873" i="1" s="1"/>
  <c r="CG874" i="1"/>
  <c r="CH874" i="1"/>
  <c r="CH873" i="1" s="1"/>
  <c r="CH872" i="1" s="1"/>
  <c r="CH693" i="1" s="1"/>
  <c r="CH692" i="1" s="1"/>
  <c r="CI874" i="1"/>
  <c r="CJ874" i="1"/>
  <c r="CJ873" i="1" s="1"/>
  <c r="CK874" i="1"/>
  <c r="CL874" i="1"/>
  <c r="CM874" i="1"/>
  <c r="CM873" i="1" s="1"/>
  <c r="CM872" i="1" s="1"/>
  <c r="CN874" i="1"/>
  <c r="CN873" i="1" s="1"/>
  <c r="CO874" i="1"/>
  <c r="CP874" i="1"/>
  <c r="CP873" i="1" s="1"/>
  <c r="CP872" i="1" s="1"/>
  <c r="CQ874" i="1"/>
  <c r="CQ873" i="1" s="1"/>
  <c r="CQ872" i="1" s="1"/>
  <c r="CR874" i="1"/>
  <c r="CR873" i="1" s="1"/>
  <c r="CR872" i="1" s="1"/>
  <c r="CS874" i="1"/>
  <c r="CT874" i="1"/>
  <c r="CU874" i="1"/>
  <c r="CU873" i="1" s="1"/>
  <c r="CU872" i="1" s="1"/>
  <c r="CV874" i="1"/>
  <c r="CW874" i="1"/>
  <c r="CX874" i="1"/>
  <c r="CX873" i="1" s="1"/>
  <c r="CX872" i="1" s="1"/>
  <c r="CX693" i="1" s="1"/>
  <c r="CX692" i="1" s="1"/>
  <c r="CY874" i="1"/>
  <c r="CZ874" i="1"/>
  <c r="CZ873" i="1" s="1"/>
  <c r="DD874" i="1"/>
  <c r="DB875" i="1"/>
  <c r="DD875" i="1"/>
  <c r="DB876" i="1"/>
  <c r="DD876" i="1"/>
  <c r="DB877" i="1"/>
  <c r="DD877" i="1"/>
  <c r="DB878" i="1"/>
  <c r="DD878" i="1"/>
  <c r="DB879" i="1"/>
  <c r="DD879" i="1"/>
  <c r="L880" i="1"/>
  <c r="L695" i="1" s="1"/>
  <c r="L694" i="1" s="1"/>
  <c r="T880" i="1"/>
  <c r="T695" i="1" s="1"/>
  <c r="T694" i="1" s="1"/>
  <c r="W880" i="1"/>
  <c r="W695" i="1" s="1"/>
  <c r="W694" i="1" s="1"/>
  <c r="AB880" i="1"/>
  <c r="AB695" i="1" s="1"/>
  <c r="AB694" i="1" s="1"/>
  <c r="AJ880" i="1"/>
  <c r="AJ695" i="1" s="1"/>
  <c r="AJ694" i="1" s="1"/>
  <c r="AM880" i="1"/>
  <c r="AM695" i="1" s="1"/>
  <c r="AM694" i="1" s="1"/>
  <c r="AR880" i="1"/>
  <c r="AR695" i="1" s="1"/>
  <c r="AR694" i="1" s="1"/>
  <c r="AZ880" i="1"/>
  <c r="AZ695" i="1" s="1"/>
  <c r="AZ694" i="1" s="1"/>
  <c r="BE880" i="1"/>
  <c r="BE695" i="1" s="1"/>
  <c r="BE694" i="1" s="1"/>
  <c r="BJ880" i="1"/>
  <c r="BJ695" i="1" s="1"/>
  <c r="BJ694" i="1" s="1"/>
  <c r="BR880" i="1"/>
  <c r="BR695" i="1" s="1"/>
  <c r="BR694" i="1" s="1"/>
  <c r="BU880" i="1"/>
  <c r="BU695" i="1" s="1"/>
  <c r="BU694" i="1" s="1"/>
  <c r="BZ880" i="1"/>
  <c r="BZ695" i="1" s="1"/>
  <c r="BZ694" i="1" s="1"/>
  <c r="CH880" i="1"/>
  <c r="CH695" i="1" s="1"/>
  <c r="CH694" i="1" s="1"/>
  <c r="CK880" i="1"/>
  <c r="CK695" i="1" s="1"/>
  <c r="CK694" i="1" s="1"/>
  <c r="CP880" i="1"/>
  <c r="CP695" i="1" s="1"/>
  <c r="CP694" i="1" s="1"/>
  <c r="CX880" i="1"/>
  <c r="CX695" i="1" s="1"/>
  <c r="CX694" i="1" s="1"/>
  <c r="J881" i="1"/>
  <c r="J880" i="1" s="1"/>
  <c r="J695" i="1" s="1"/>
  <c r="J694" i="1" s="1"/>
  <c r="L881" i="1"/>
  <c r="P881" i="1"/>
  <c r="P880" i="1" s="1"/>
  <c r="P695" i="1" s="1"/>
  <c r="P694" i="1" s="1"/>
  <c r="R881" i="1"/>
  <c r="R880" i="1" s="1"/>
  <c r="R695" i="1" s="1"/>
  <c r="R694" i="1" s="1"/>
  <c r="T881" i="1"/>
  <c r="X881" i="1"/>
  <c r="X880" i="1" s="1"/>
  <c r="X695" i="1" s="1"/>
  <c r="X694" i="1" s="1"/>
  <c r="Z881" i="1"/>
  <c r="Z880" i="1" s="1"/>
  <c r="Z695" i="1" s="1"/>
  <c r="Z694" i="1" s="1"/>
  <c r="AB881" i="1"/>
  <c r="AF881" i="1"/>
  <c r="AF880" i="1" s="1"/>
  <c r="AF695" i="1" s="1"/>
  <c r="AF694" i="1" s="1"/>
  <c r="AH881" i="1"/>
  <c r="AH880" i="1" s="1"/>
  <c r="AH695" i="1" s="1"/>
  <c r="AH694" i="1" s="1"/>
  <c r="AJ881" i="1"/>
  <c r="AN881" i="1"/>
  <c r="AN880" i="1" s="1"/>
  <c r="AN695" i="1" s="1"/>
  <c r="AN694" i="1" s="1"/>
  <c r="AP881" i="1"/>
  <c r="AP880" i="1" s="1"/>
  <c r="AP695" i="1" s="1"/>
  <c r="AP694" i="1" s="1"/>
  <c r="AR881" i="1"/>
  <c r="AV881" i="1"/>
  <c r="AV880" i="1" s="1"/>
  <c r="AV695" i="1" s="1"/>
  <c r="AV694" i="1" s="1"/>
  <c r="AX881" i="1"/>
  <c r="AX880" i="1" s="1"/>
  <c r="AX695" i="1" s="1"/>
  <c r="AX694" i="1" s="1"/>
  <c r="AZ881" i="1"/>
  <c r="BF881" i="1"/>
  <c r="BF880" i="1" s="1"/>
  <c r="BF695" i="1" s="1"/>
  <c r="BF694" i="1" s="1"/>
  <c r="BH881" i="1"/>
  <c r="BH880" i="1" s="1"/>
  <c r="BH695" i="1" s="1"/>
  <c r="BH694" i="1" s="1"/>
  <c r="BJ881" i="1"/>
  <c r="BN881" i="1"/>
  <c r="BN880" i="1" s="1"/>
  <c r="BN695" i="1" s="1"/>
  <c r="BN694" i="1" s="1"/>
  <c r="BP881" i="1"/>
  <c r="BP880" i="1" s="1"/>
  <c r="BP695" i="1" s="1"/>
  <c r="BP694" i="1" s="1"/>
  <c r="BR881" i="1"/>
  <c r="BV881" i="1"/>
  <c r="BV880" i="1" s="1"/>
  <c r="BV695" i="1" s="1"/>
  <c r="BV694" i="1" s="1"/>
  <c r="BX881" i="1"/>
  <c r="BX880" i="1" s="1"/>
  <c r="BX695" i="1" s="1"/>
  <c r="BX694" i="1" s="1"/>
  <c r="BZ881" i="1"/>
  <c r="CD881" i="1"/>
  <c r="CD880" i="1" s="1"/>
  <c r="CD695" i="1" s="1"/>
  <c r="CD694" i="1" s="1"/>
  <c r="CF881" i="1"/>
  <c r="CF880" i="1" s="1"/>
  <c r="CF695" i="1" s="1"/>
  <c r="CF694" i="1" s="1"/>
  <c r="CH881" i="1"/>
  <c r="CL881" i="1"/>
  <c r="CL880" i="1" s="1"/>
  <c r="CL695" i="1" s="1"/>
  <c r="CL694" i="1" s="1"/>
  <c r="CN881" i="1"/>
  <c r="CN880" i="1" s="1"/>
  <c r="CN695" i="1" s="1"/>
  <c r="CN694" i="1" s="1"/>
  <c r="CP881" i="1"/>
  <c r="CT881" i="1"/>
  <c r="CT880" i="1" s="1"/>
  <c r="CT695" i="1" s="1"/>
  <c r="CT694" i="1" s="1"/>
  <c r="CV881" i="1"/>
  <c r="CV880" i="1" s="1"/>
  <c r="CV695" i="1" s="1"/>
  <c r="CX881" i="1"/>
  <c r="DD881" i="1"/>
  <c r="J882" i="1"/>
  <c r="K882" i="1"/>
  <c r="K881" i="1" s="1"/>
  <c r="K880" i="1" s="1"/>
  <c r="L882" i="1"/>
  <c r="M882" i="1"/>
  <c r="M881" i="1" s="1"/>
  <c r="M880" i="1" s="1"/>
  <c r="M695" i="1" s="1"/>
  <c r="M694" i="1" s="1"/>
  <c r="N882" i="1"/>
  <c r="N881" i="1" s="1"/>
  <c r="N880" i="1" s="1"/>
  <c r="N695" i="1" s="1"/>
  <c r="N694" i="1" s="1"/>
  <c r="O882" i="1"/>
  <c r="O881" i="1" s="1"/>
  <c r="O880" i="1" s="1"/>
  <c r="O695" i="1" s="1"/>
  <c r="O694" i="1" s="1"/>
  <c r="P882" i="1"/>
  <c r="Q882" i="1"/>
  <c r="Q881" i="1" s="1"/>
  <c r="Q880" i="1" s="1"/>
  <c r="Q695" i="1" s="1"/>
  <c r="Q694" i="1" s="1"/>
  <c r="R882" i="1"/>
  <c r="S882" i="1"/>
  <c r="S881" i="1" s="1"/>
  <c r="S880" i="1" s="1"/>
  <c r="S695" i="1" s="1"/>
  <c r="S694" i="1" s="1"/>
  <c r="T882" i="1"/>
  <c r="U882" i="1"/>
  <c r="U881" i="1" s="1"/>
  <c r="U880" i="1" s="1"/>
  <c r="U695" i="1" s="1"/>
  <c r="U694" i="1" s="1"/>
  <c r="V882" i="1"/>
  <c r="V881" i="1" s="1"/>
  <c r="V880" i="1" s="1"/>
  <c r="V695" i="1" s="1"/>
  <c r="V694" i="1" s="1"/>
  <c r="W882" i="1"/>
  <c r="W881" i="1" s="1"/>
  <c r="X882" i="1"/>
  <c r="Y882" i="1"/>
  <c r="Y881" i="1" s="1"/>
  <c r="Y880" i="1" s="1"/>
  <c r="Y695" i="1" s="1"/>
  <c r="Y694" i="1" s="1"/>
  <c r="Z882" i="1"/>
  <c r="AA882" i="1"/>
  <c r="AA881" i="1" s="1"/>
  <c r="AA880" i="1" s="1"/>
  <c r="AA695" i="1" s="1"/>
  <c r="AA694" i="1" s="1"/>
  <c r="AB882" i="1"/>
  <c r="AC882" i="1"/>
  <c r="AC881" i="1" s="1"/>
  <c r="AC880" i="1" s="1"/>
  <c r="AC695" i="1" s="1"/>
  <c r="AC694" i="1" s="1"/>
  <c r="AD882" i="1"/>
  <c r="AD881" i="1" s="1"/>
  <c r="AD880" i="1" s="1"/>
  <c r="AD695" i="1" s="1"/>
  <c r="AD694" i="1" s="1"/>
  <c r="AE882" i="1"/>
  <c r="AE881" i="1" s="1"/>
  <c r="AE880" i="1" s="1"/>
  <c r="AE695" i="1" s="1"/>
  <c r="AE694" i="1" s="1"/>
  <c r="AF882" i="1"/>
  <c r="AG882" i="1"/>
  <c r="AG881" i="1" s="1"/>
  <c r="AG880" i="1" s="1"/>
  <c r="AG695" i="1" s="1"/>
  <c r="AG694" i="1" s="1"/>
  <c r="AH882" i="1"/>
  <c r="AI882" i="1"/>
  <c r="AI881" i="1" s="1"/>
  <c r="AI880" i="1" s="1"/>
  <c r="AI695" i="1" s="1"/>
  <c r="AI694" i="1" s="1"/>
  <c r="AJ882" i="1"/>
  <c r="AK882" i="1"/>
  <c r="AK881" i="1" s="1"/>
  <c r="AK880" i="1" s="1"/>
  <c r="AK695" i="1" s="1"/>
  <c r="AK694" i="1" s="1"/>
  <c r="AL882" i="1"/>
  <c r="AL881" i="1" s="1"/>
  <c r="AL880" i="1" s="1"/>
  <c r="AL695" i="1" s="1"/>
  <c r="AL694" i="1" s="1"/>
  <c r="AM882" i="1"/>
  <c r="AM881" i="1" s="1"/>
  <c r="AN882" i="1"/>
  <c r="AO882" i="1"/>
  <c r="AO881" i="1" s="1"/>
  <c r="AO880" i="1" s="1"/>
  <c r="AO695" i="1" s="1"/>
  <c r="AO694" i="1" s="1"/>
  <c r="AP882" i="1"/>
  <c r="AQ882" i="1"/>
  <c r="AQ881" i="1" s="1"/>
  <c r="AQ880" i="1" s="1"/>
  <c r="AQ695" i="1" s="1"/>
  <c r="AQ694" i="1" s="1"/>
  <c r="AR882" i="1"/>
  <c r="AS882" i="1"/>
  <c r="AS881" i="1" s="1"/>
  <c r="AS880" i="1" s="1"/>
  <c r="AS695" i="1" s="1"/>
  <c r="AS694" i="1" s="1"/>
  <c r="AT882" i="1"/>
  <c r="AT881" i="1" s="1"/>
  <c r="AT880" i="1" s="1"/>
  <c r="AT695" i="1" s="1"/>
  <c r="AT694" i="1" s="1"/>
  <c r="AU882" i="1"/>
  <c r="AU881" i="1" s="1"/>
  <c r="AU880" i="1" s="1"/>
  <c r="AU695" i="1" s="1"/>
  <c r="AU694" i="1" s="1"/>
  <c r="AV882" i="1"/>
  <c r="AW882" i="1"/>
  <c r="AW881" i="1" s="1"/>
  <c r="AW880" i="1" s="1"/>
  <c r="AW695" i="1" s="1"/>
  <c r="AW694" i="1" s="1"/>
  <c r="AX882" i="1"/>
  <c r="AY882" i="1"/>
  <c r="AY881" i="1" s="1"/>
  <c r="AY880" i="1" s="1"/>
  <c r="AY695" i="1" s="1"/>
  <c r="AY694" i="1" s="1"/>
  <c r="AZ882" i="1"/>
  <c r="BA882" i="1"/>
  <c r="BA881" i="1" s="1"/>
  <c r="BA880" i="1" s="1"/>
  <c r="BA695" i="1" s="1"/>
  <c r="BA694" i="1" s="1"/>
  <c r="BC882" i="1"/>
  <c r="BC881" i="1" s="1"/>
  <c r="BC880" i="1" s="1"/>
  <c r="BC695" i="1" s="1"/>
  <c r="BC694" i="1" s="1"/>
  <c r="BE882" i="1"/>
  <c r="BE881" i="1" s="1"/>
  <c r="BF882" i="1"/>
  <c r="BG882" i="1"/>
  <c r="BG881" i="1" s="1"/>
  <c r="BG880" i="1" s="1"/>
  <c r="BG695" i="1" s="1"/>
  <c r="BG694" i="1" s="1"/>
  <c r="BH882" i="1"/>
  <c r="BI882" i="1"/>
  <c r="BI881" i="1" s="1"/>
  <c r="BI880" i="1" s="1"/>
  <c r="BI695" i="1" s="1"/>
  <c r="BI694" i="1" s="1"/>
  <c r="BJ882" i="1"/>
  <c r="BK882" i="1"/>
  <c r="BK881" i="1" s="1"/>
  <c r="BK880" i="1" s="1"/>
  <c r="BK695" i="1" s="1"/>
  <c r="BK694" i="1" s="1"/>
  <c r="BL882" i="1"/>
  <c r="BL881" i="1" s="1"/>
  <c r="BL880" i="1" s="1"/>
  <c r="BL695" i="1" s="1"/>
  <c r="BL694" i="1" s="1"/>
  <c r="BM882" i="1"/>
  <c r="BM881" i="1" s="1"/>
  <c r="BM880" i="1" s="1"/>
  <c r="BM695" i="1" s="1"/>
  <c r="BM694" i="1" s="1"/>
  <c r="BN882" i="1"/>
  <c r="BO882" i="1"/>
  <c r="BO881" i="1" s="1"/>
  <c r="BO880" i="1" s="1"/>
  <c r="BO695" i="1" s="1"/>
  <c r="BO694" i="1" s="1"/>
  <c r="BP882" i="1"/>
  <c r="BQ882" i="1"/>
  <c r="BQ881" i="1" s="1"/>
  <c r="BQ880" i="1" s="1"/>
  <c r="BQ695" i="1" s="1"/>
  <c r="BQ694" i="1" s="1"/>
  <c r="BR882" i="1"/>
  <c r="BS882" i="1"/>
  <c r="BS881" i="1" s="1"/>
  <c r="BS880" i="1" s="1"/>
  <c r="BS695" i="1" s="1"/>
  <c r="BS694" i="1" s="1"/>
  <c r="BT882" i="1"/>
  <c r="BT881" i="1" s="1"/>
  <c r="BT880" i="1" s="1"/>
  <c r="BT695" i="1" s="1"/>
  <c r="BT694" i="1" s="1"/>
  <c r="BU882" i="1"/>
  <c r="BU881" i="1" s="1"/>
  <c r="BV882" i="1"/>
  <c r="BW882" i="1"/>
  <c r="BW881" i="1" s="1"/>
  <c r="BW880" i="1" s="1"/>
  <c r="BW695" i="1" s="1"/>
  <c r="BW694" i="1" s="1"/>
  <c r="BX882" i="1"/>
  <c r="BY882" i="1"/>
  <c r="BY881" i="1" s="1"/>
  <c r="BY880" i="1" s="1"/>
  <c r="BY695" i="1" s="1"/>
  <c r="BY694" i="1" s="1"/>
  <c r="BZ882" i="1"/>
  <c r="CA882" i="1"/>
  <c r="CA881" i="1" s="1"/>
  <c r="CA880" i="1" s="1"/>
  <c r="CA695" i="1" s="1"/>
  <c r="CA694" i="1" s="1"/>
  <c r="CB882" i="1"/>
  <c r="CB881" i="1" s="1"/>
  <c r="CB880" i="1" s="1"/>
  <c r="CB695" i="1" s="1"/>
  <c r="CB694" i="1" s="1"/>
  <c r="CC882" i="1"/>
  <c r="CC881" i="1" s="1"/>
  <c r="CC880" i="1" s="1"/>
  <c r="CC695" i="1" s="1"/>
  <c r="CC694" i="1" s="1"/>
  <c r="CD882" i="1"/>
  <c r="CE882" i="1"/>
  <c r="CE881" i="1" s="1"/>
  <c r="CE880" i="1" s="1"/>
  <c r="CE695" i="1" s="1"/>
  <c r="CE694" i="1" s="1"/>
  <c r="CF882" i="1"/>
  <c r="CG882" i="1"/>
  <c r="CG881" i="1" s="1"/>
  <c r="CG880" i="1" s="1"/>
  <c r="CG695" i="1" s="1"/>
  <c r="CG694" i="1" s="1"/>
  <c r="CH882" i="1"/>
  <c r="CI882" i="1"/>
  <c r="CI881" i="1" s="1"/>
  <c r="CI880" i="1" s="1"/>
  <c r="CI695" i="1" s="1"/>
  <c r="CI694" i="1" s="1"/>
  <c r="CJ882" i="1"/>
  <c r="CJ881" i="1" s="1"/>
  <c r="CJ880" i="1" s="1"/>
  <c r="CJ695" i="1" s="1"/>
  <c r="CJ694" i="1" s="1"/>
  <c r="CK882" i="1"/>
  <c r="CK881" i="1" s="1"/>
  <c r="CL882" i="1"/>
  <c r="CM882" i="1"/>
  <c r="CM881" i="1" s="1"/>
  <c r="CM880" i="1" s="1"/>
  <c r="CM695" i="1" s="1"/>
  <c r="CM694" i="1" s="1"/>
  <c r="CN882" i="1"/>
  <c r="CO882" i="1"/>
  <c r="CO881" i="1" s="1"/>
  <c r="CO880" i="1" s="1"/>
  <c r="CO695" i="1" s="1"/>
  <c r="CO694" i="1" s="1"/>
  <c r="CP882" i="1"/>
  <c r="CQ882" i="1"/>
  <c r="CQ881" i="1" s="1"/>
  <c r="CQ880" i="1" s="1"/>
  <c r="CQ695" i="1" s="1"/>
  <c r="CQ694" i="1" s="1"/>
  <c r="CR882" i="1"/>
  <c r="CR881" i="1" s="1"/>
  <c r="CR880" i="1" s="1"/>
  <c r="CR695" i="1" s="1"/>
  <c r="CR694" i="1" s="1"/>
  <c r="CS882" i="1"/>
  <c r="CS881" i="1" s="1"/>
  <c r="CS880" i="1" s="1"/>
  <c r="CS695" i="1" s="1"/>
  <c r="CS694" i="1" s="1"/>
  <c r="CT882" i="1"/>
  <c r="CU882" i="1"/>
  <c r="CU881" i="1" s="1"/>
  <c r="CU880" i="1" s="1"/>
  <c r="CU695" i="1" s="1"/>
  <c r="CU694" i="1" s="1"/>
  <c r="CV882" i="1"/>
  <c r="DD882" i="1" s="1"/>
  <c r="CW882" i="1"/>
  <c r="CW881" i="1" s="1"/>
  <c r="CW880" i="1" s="1"/>
  <c r="CW695" i="1" s="1"/>
  <c r="CW694" i="1" s="1"/>
  <c r="CX882" i="1"/>
  <c r="CY882" i="1"/>
  <c r="CY881" i="1" s="1"/>
  <c r="CZ882" i="1"/>
  <c r="CZ881" i="1" s="1"/>
  <c r="DB882" i="1"/>
  <c r="DB883" i="1"/>
  <c r="DD883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AE884" i="1"/>
  <c r="AF884" i="1"/>
  <c r="AG884" i="1"/>
  <c r="AH884" i="1"/>
  <c r="AI884" i="1"/>
  <c r="AJ884" i="1"/>
  <c r="AK884" i="1"/>
  <c r="AL884" i="1"/>
  <c r="AM884" i="1"/>
  <c r="AN884" i="1"/>
  <c r="AO884" i="1"/>
  <c r="AP884" i="1"/>
  <c r="AQ884" i="1"/>
  <c r="AR884" i="1"/>
  <c r="AS884" i="1"/>
  <c r="AT884" i="1"/>
  <c r="AU884" i="1"/>
  <c r="AV884" i="1"/>
  <c r="AW884" i="1"/>
  <c r="AX884" i="1"/>
  <c r="AY884" i="1"/>
  <c r="AZ884" i="1"/>
  <c r="BA884" i="1"/>
  <c r="BC884" i="1"/>
  <c r="BE884" i="1"/>
  <c r="BF884" i="1"/>
  <c r="BG884" i="1"/>
  <c r="BH884" i="1"/>
  <c r="BI884" i="1"/>
  <c r="BJ884" i="1"/>
  <c r="BK884" i="1"/>
  <c r="BL884" i="1"/>
  <c r="BM884" i="1"/>
  <c r="BN884" i="1"/>
  <c r="BO884" i="1"/>
  <c r="BP884" i="1"/>
  <c r="BQ884" i="1"/>
  <c r="BR884" i="1"/>
  <c r="BS884" i="1"/>
  <c r="BT884" i="1"/>
  <c r="BU884" i="1"/>
  <c r="BV884" i="1"/>
  <c r="BW884" i="1"/>
  <c r="BX884" i="1"/>
  <c r="BY884" i="1"/>
  <c r="BZ884" i="1"/>
  <c r="CA884" i="1"/>
  <c r="CB884" i="1"/>
  <c r="CC884" i="1"/>
  <c r="CD884" i="1"/>
  <c r="CE884" i="1"/>
  <c r="CF884" i="1"/>
  <c r="CG884" i="1"/>
  <c r="CH884" i="1"/>
  <c r="CI884" i="1"/>
  <c r="CJ884" i="1"/>
  <c r="CK884" i="1"/>
  <c r="CL884" i="1"/>
  <c r="CM884" i="1"/>
  <c r="CN884" i="1"/>
  <c r="CO884" i="1"/>
  <c r="CP884" i="1"/>
  <c r="CQ884" i="1"/>
  <c r="CR884" i="1"/>
  <c r="CS884" i="1"/>
  <c r="CT884" i="1"/>
  <c r="CU884" i="1"/>
  <c r="CV884" i="1"/>
  <c r="DB884" i="1" s="1"/>
  <c r="CW884" i="1"/>
  <c r="CX884" i="1"/>
  <c r="CY884" i="1"/>
  <c r="CZ884" i="1"/>
  <c r="DD884" i="1"/>
  <c r="A885" i="1"/>
  <c r="A886" i="1"/>
  <c r="A887" i="1"/>
  <c r="DB887" i="1"/>
  <c r="DD887" i="1"/>
  <c r="A888" i="1"/>
  <c r="DB888" i="1"/>
  <c r="DD888" i="1"/>
  <c r="A889" i="1"/>
  <c r="DB889" i="1"/>
  <c r="DD889" i="1"/>
  <c r="A890" i="1"/>
  <c r="DB890" i="1"/>
  <c r="DD890" i="1"/>
  <c r="A891" i="1"/>
  <c r="DB891" i="1"/>
  <c r="DD891" i="1"/>
  <c r="A892" i="1"/>
  <c r="DB892" i="1"/>
  <c r="DD892" i="1"/>
  <c r="A893" i="1"/>
  <c r="DB893" i="1"/>
  <c r="DD893" i="1"/>
  <c r="A894" i="1"/>
  <c r="DB894" i="1"/>
  <c r="DD894" i="1"/>
  <c r="A895" i="1"/>
  <c r="DB895" i="1"/>
  <c r="DD895" i="1"/>
  <c r="A896" i="1"/>
  <c r="DB896" i="1"/>
  <c r="DD896" i="1"/>
  <c r="A897" i="1"/>
  <c r="AU897" i="1"/>
  <c r="AU886" i="1" s="1"/>
  <c r="AU885" i="1" s="1"/>
  <c r="AU927" i="1" s="1"/>
  <c r="AU928" i="1" s="1"/>
  <c r="CU897" i="1"/>
  <c r="CU886" i="1" s="1"/>
  <c r="CU885" i="1" s="1"/>
  <c r="CU927" i="1" s="1"/>
  <c r="CU928" i="1" s="1"/>
  <c r="A898" i="1"/>
  <c r="AP898" i="1"/>
  <c r="AP897" i="1" s="1"/>
  <c r="AP886" i="1" s="1"/>
  <c r="AP885" i="1" s="1"/>
  <c r="AQ898" i="1"/>
  <c r="AQ897" i="1" s="1"/>
  <c r="AQ886" i="1" s="1"/>
  <c r="AQ885" i="1" s="1"/>
  <c r="AQ927" i="1" s="1"/>
  <c r="AQ928" i="1" s="1"/>
  <c r="AU898" i="1"/>
  <c r="BC898" i="1"/>
  <c r="BC897" i="1" s="1"/>
  <c r="BC886" i="1" s="1"/>
  <c r="BC885" i="1" s="1"/>
  <c r="BC927" i="1" s="1"/>
  <c r="BC928" i="1" s="1"/>
  <c r="CJ898" i="1"/>
  <c r="CJ897" i="1" s="1"/>
  <c r="CJ886" i="1" s="1"/>
  <c r="CJ885" i="1" s="1"/>
  <c r="CJ927" i="1" s="1"/>
  <c r="CJ928" i="1" s="1"/>
  <c r="CR898" i="1"/>
  <c r="CR897" i="1" s="1"/>
  <c r="CR886" i="1" s="1"/>
  <c r="CR885" i="1" s="1"/>
  <c r="CR927" i="1" s="1"/>
  <c r="CR928" i="1" s="1"/>
  <c r="A899" i="1"/>
  <c r="DB899" i="1"/>
  <c r="DD899" i="1"/>
  <c r="A900" i="1"/>
  <c r="DB900" i="1"/>
  <c r="DD900" i="1"/>
  <c r="A901" i="1"/>
  <c r="AQ901" i="1"/>
  <c r="AR901" i="1"/>
  <c r="BG901" i="1" s="1"/>
  <c r="AS901" i="1"/>
  <c r="AS898" i="1" s="1"/>
  <c r="AS897" i="1" s="1"/>
  <c r="AS886" i="1" s="1"/>
  <c r="AS885" i="1" s="1"/>
  <c r="AS927" i="1" s="1"/>
  <c r="AS928" i="1" s="1"/>
  <c r="AT901" i="1"/>
  <c r="BI901" i="1" s="1"/>
  <c r="BI898" i="1" s="1"/>
  <c r="BI897" i="1" s="1"/>
  <c r="BI886" i="1" s="1"/>
  <c r="BI885" i="1" s="1"/>
  <c r="BI927" i="1" s="1"/>
  <c r="BI928" i="1" s="1"/>
  <c r="AU901" i="1"/>
  <c r="AV901" i="1"/>
  <c r="AV898" i="1" s="1"/>
  <c r="AV897" i="1" s="1"/>
  <c r="AV886" i="1" s="1"/>
  <c r="AV885" i="1" s="1"/>
  <c r="AV927" i="1" s="1"/>
  <c r="AV928" i="1" s="1"/>
  <c r="AZ898" i="1"/>
  <c r="AZ897" i="1" s="1"/>
  <c r="AZ886" i="1" s="1"/>
  <c r="AZ885" i="1" s="1"/>
  <c r="AZ927" i="1" s="1"/>
  <c r="AZ928" i="1" s="1"/>
  <c r="BA898" i="1"/>
  <c r="BA897" i="1" s="1"/>
  <c r="BA886" i="1" s="1"/>
  <c r="BA885" i="1" s="1"/>
  <c r="BA927" i="1" s="1"/>
  <c r="BA928" i="1" s="1"/>
  <c r="BH901" i="1"/>
  <c r="BJ901" i="1"/>
  <c r="BJ898" i="1" s="1"/>
  <c r="BJ897" i="1" s="1"/>
  <c r="BJ886" i="1" s="1"/>
  <c r="BJ885" i="1" s="1"/>
  <c r="BJ927" i="1" s="1"/>
  <c r="BJ928" i="1" s="1"/>
  <c r="BK901" i="1"/>
  <c r="BK898" i="1" s="1"/>
  <c r="BK897" i="1" s="1"/>
  <c r="BK886" i="1" s="1"/>
  <c r="BK885" i="1" s="1"/>
  <c r="BK927" i="1" s="1"/>
  <c r="BK928" i="1" s="1"/>
  <c r="BO898" i="1"/>
  <c r="BO897" i="1" s="1"/>
  <c r="BO886" i="1" s="1"/>
  <c r="BO885" i="1" s="1"/>
  <c r="BO927" i="1" s="1"/>
  <c r="BO928" i="1" s="1"/>
  <c r="BP898" i="1"/>
  <c r="BP897" i="1" s="1"/>
  <c r="BP886" i="1" s="1"/>
  <c r="BP885" i="1" s="1"/>
  <c r="BP927" i="1" s="1"/>
  <c r="BP928" i="1" s="1"/>
  <c r="BX898" i="1"/>
  <c r="BX897" i="1" s="1"/>
  <c r="BX886" i="1" s="1"/>
  <c r="BX885" i="1" s="1"/>
  <c r="BX927" i="1" s="1"/>
  <c r="BX928" i="1" s="1"/>
  <c r="BZ898" i="1"/>
  <c r="BZ897" i="1" s="1"/>
  <c r="BZ886" i="1" s="1"/>
  <c r="BZ885" i="1" s="1"/>
  <c r="BZ927" i="1" s="1"/>
  <c r="BZ928" i="1" s="1"/>
  <c r="CA898" i="1"/>
  <c r="CA897" i="1" s="1"/>
  <c r="CA886" i="1" s="1"/>
  <c r="CA885" i="1" s="1"/>
  <c r="CA927" i="1" s="1"/>
  <c r="CA928" i="1" s="1"/>
  <c r="CI898" i="1"/>
  <c r="CI897" i="1" s="1"/>
  <c r="CI886" i="1" s="1"/>
  <c r="CI885" i="1" s="1"/>
  <c r="CI927" i="1" s="1"/>
  <c r="CI928" i="1" s="1"/>
  <c r="CT898" i="1"/>
  <c r="CT897" i="1" s="1"/>
  <c r="CT886" i="1" s="1"/>
  <c r="CT885" i="1" s="1"/>
  <c r="CT927" i="1" s="1"/>
  <c r="CT928" i="1" s="1"/>
  <c r="CU898" i="1"/>
  <c r="A902" i="1"/>
  <c r="DB902" i="1"/>
  <c r="DD902" i="1"/>
  <c r="A903" i="1"/>
  <c r="DB903" i="1"/>
  <c r="DD903" i="1"/>
  <c r="A904" i="1"/>
  <c r="DB904" i="1"/>
  <c r="DD904" i="1"/>
  <c r="A905" i="1"/>
  <c r="DB905" i="1"/>
  <c r="DD905" i="1"/>
  <c r="A906" i="1"/>
  <c r="DB906" i="1"/>
  <c r="DD906" i="1"/>
  <c r="A907" i="1"/>
  <c r="DB907" i="1"/>
  <c r="DD907" i="1"/>
  <c r="A908" i="1"/>
  <c r="DB908" i="1"/>
  <c r="DD908" i="1"/>
  <c r="A909" i="1"/>
  <c r="DB909" i="1"/>
  <c r="DD909" i="1"/>
  <c r="A910" i="1"/>
  <c r="DB910" i="1"/>
  <c r="DD910" i="1"/>
  <c r="A911" i="1"/>
  <c r="DB911" i="1"/>
  <c r="DD911" i="1"/>
  <c r="A912" i="1"/>
  <c r="DB912" i="1"/>
  <c r="DD912" i="1"/>
  <c r="A913" i="1"/>
  <c r="DB913" i="1"/>
  <c r="DD913" i="1"/>
  <c r="A914" i="1"/>
  <c r="DB914" i="1"/>
  <c r="DD914" i="1"/>
  <c r="A915" i="1"/>
  <c r="DB915" i="1"/>
  <c r="DD915" i="1"/>
  <c r="A916" i="1"/>
  <c r="DB916" i="1"/>
  <c r="DD916" i="1"/>
  <c r="A917" i="1"/>
  <c r="DB917" i="1"/>
  <c r="DD917" i="1"/>
  <c r="A918" i="1"/>
  <c r="DB918" i="1"/>
  <c r="DD918" i="1"/>
  <c r="A919" i="1"/>
  <c r="DB919" i="1"/>
  <c r="DD919" i="1"/>
  <c r="A920" i="1"/>
  <c r="DB920" i="1"/>
  <c r="DD920" i="1"/>
  <c r="A921" i="1"/>
  <c r="DB921" i="1"/>
  <c r="DD921" i="1"/>
  <c r="A922" i="1"/>
  <c r="DB922" i="1"/>
  <c r="DD922" i="1"/>
  <c r="A923" i="1"/>
  <c r="DB923" i="1"/>
  <c r="DD923" i="1"/>
  <c r="A924" i="1"/>
  <c r="DB924" i="1"/>
  <c r="DD924" i="1"/>
  <c r="A925" i="1"/>
  <c r="DB925" i="1"/>
  <c r="DD925" i="1"/>
  <c r="A926" i="1"/>
  <c r="DB926" i="1"/>
  <c r="DD926" i="1"/>
  <c r="A927" i="1"/>
  <c r="A928" i="1"/>
  <c r="A929" i="1"/>
  <c r="A930" i="1"/>
  <c r="A931" i="1"/>
  <c r="Y931" i="1"/>
  <c r="AD931" i="1"/>
  <c r="AO931" i="1"/>
  <c r="AT931" i="1"/>
  <c r="BG931" i="1"/>
  <c r="BL931" i="1"/>
  <c r="BW931" i="1"/>
  <c r="CB931" i="1"/>
  <c r="CM931" i="1"/>
  <c r="CR931" i="1"/>
  <c r="A932" i="1"/>
  <c r="A933" i="1"/>
  <c r="A934" i="1"/>
  <c r="J935" i="1"/>
  <c r="P935" i="1"/>
  <c r="R935" i="1"/>
  <c r="T935" i="1"/>
  <c r="X935" i="1"/>
  <c r="Z935" i="1"/>
  <c r="AF935" i="1"/>
  <c r="AH935" i="1"/>
  <c r="AJ935" i="1"/>
  <c r="AN935" i="1"/>
  <c r="AP935" i="1"/>
  <c r="AV935" i="1"/>
  <c r="AX935" i="1"/>
  <c r="AZ935" i="1"/>
  <c r="BD935" i="1"/>
  <c r="BF935" i="1"/>
  <c r="BL935" i="1"/>
  <c r="BN935" i="1"/>
  <c r="BP935" i="1"/>
  <c r="BT935" i="1"/>
  <c r="BV935" i="1"/>
  <c r="CB935" i="1"/>
  <c r="CD935" i="1"/>
  <c r="CF935" i="1"/>
  <c r="CJ935" i="1"/>
  <c r="CL935" i="1"/>
  <c r="CR935" i="1"/>
  <c r="CT935" i="1"/>
  <c r="CZ935" i="1"/>
  <c r="L936" i="1"/>
  <c r="M936" i="1"/>
  <c r="Q936" i="1"/>
  <c r="T936" i="1"/>
  <c r="U936" i="1"/>
  <c r="Y936" i="1"/>
  <c r="AB936" i="1"/>
  <c r="AC936" i="1"/>
  <c r="AG936" i="1"/>
  <c r="AJ936" i="1"/>
  <c r="AK936" i="1"/>
  <c r="AO936" i="1"/>
  <c r="AR936" i="1"/>
  <c r="AS936" i="1"/>
  <c r="AW936" i="1"/>
  <c r="AZ936" i="1"/>
  <c r="BA936" i="1"/>
  <c r="BE936" i="1"/>
  <c r="BH936" i="1"/>
  <c r="BI936" i="1"/>
  <c r="BM936" i="1"/>
  <c r="BP936" i="1"/>
  <c r="BQ936" i="1"/>
  <c r="BU936" i="1"/>
  <c r="BX936" i="1"/>
  <c r="BY936" i="1"/>
  <c r="CC936" i="1"/>
  <c r="CF936" i="1"/>
  <c r="CG936" i="1"/>
  <c r="CK936" i="1"/>
  <c r="CN936" i="1"/>
  <c r="CO936" i="1"/>
  <c r="CS936" i="1"/>
  <c r="CV936" i="1"/>
  <c r="DD936" i="1" s="1"/>
  <c r="CW936" i="1"/>
  <c r="J937" i="1"/>
  <c r="J936" i="1" s="1"/>
  <c r="K937" i="1"/>
  <c r="DB937" i="1" s="1"/>
  <c r="L937" i="1"/>
  <c r="M937" i="1"/>
  <c r="N937" i="1"/>
  <c r="N936" i="1" s="1"/>
  <c r="O937" i="1"/>
  <c r="O936" i="1" s="1"/>
  <c r="P937" i="1"/>
  <c r="P936" i="1" s="1"/>
  <c r="Q937" i="1"/>
  <c r="R937" i="1"/>
  <c r="R936" i="1" s="1"/>
  <c r="S937" i="1"/>
  <c r="S936" i="1" s="1"/>
  <c r="T937" i="1"/>
  <c r="U937" i="1"/>
  <c r="V937" i="1"/>
  <c r="V936" i="1" s="1"/>
  <c r="W937" i="1"/>
  <c r="W936" i="1" s="1"/>
  <c r="X937" i="1"/>
  <c r="X936" i="1" s="1"/>
  <c r="Y937" i="1"/>
  <c r="Z937" i="1"/>
  <c r="Z936" i="1" s="1"/>
  <c r="AA937" i="1"/>
  <c r="AA936" i="1" s="1"/>
  <c r="AB937" i="1"/>
  <c r="AC937" i="1"/>
  <c r="AD937" i="1"/>
  <c r="AD936" i="1" s="1"/>
  <c r="AE937" i="1"/>
  <c r="AE936" i="1" s="1"/>
  <c r="AF937" i="1"/>
  <c r="AF936" i="1" s="1"/>
  <c r="AG937" i="1"/>
  <c r="AH937" i="1"/>
  <c r="AH936" i="1" s="1"/>
  <c r="AI937" i="1"/>
  <c r="AI936" i="1" s="1"/>
  <c r="AJ937" i="1"/>
  <c r="AK937" i="1"/>
  <c r="AL937" i="1"/>
  <c r="AL936" i="1" s="1"/>
  <c r="AM937" i="1"/>
  <c r="AM936" i="1" s="1"/>
  <c r="AN937" i="1"/>
  <c r="AN936" i="1" s="1"/>
  <c r="AO937" i="1"/>
  <c r="AP937" i="1"/>
  <c r="AP936" i="1" s="1"/>
  <c r="AQ937" i="1"/>
  <c r="AQ936" i="1" s="1"/>
  <c r="AR937" i="1"/>
  <c r="AS937" i="1"/>
  <c r="AT937" i="1"/>
  <c r="AT936" i="1" s="1"/>
  <c r="AU937" i="1"/>
  <c r="AU936" i="1" s="1"/>
  <c r="AV937" i="1"/>
  <c r="AV936" i="1" s="1"/>
  <c r="AW937" i="1"/>
  <c r="AX937" i="1"/>
  <c r="AX936" i="1" s="1"/>
  <c r="AY937" i="1"/>
  <c r="AY936" i="1" s="1"/>
  <c r="AZ937" i="1"/>
  <c r="BA937" i="1"/>
  <c r="BB937" i="1"/>
  <c r="BC937" i="1"/>
  <c r="BC936" i="1" s="1"/>
  <c r="BD937" i="1"/>
  <c r="BE937" i="1"/>
  <c r="BF937" i="1"/>
  <c r="BF936" i="1" s="1"/>
  <c r="BG937" i="1"/>
  <c r="BG936" i="1" s="1"/>
  <c r="BH937" i="1"/>
  <c r="BI937" i="1"/>
  <c r="BJ937" i="1"/>
  <c r="BJ936" i="1" s="1"/>
  <c r="BK937" i="1"/>
  <c r="BK936" i="1" s="1"/>
  <c r="BL937" i="1"/>
  <c r="BL936" i="1" s="1"/>
  <c r="BM937" i="1"/>
  <c r="BN937" i="1"/>
  <c r="BN936" i="1" s="1"/>
  <c r="BO937" i="1"/>
  <c r="BO936" i="1" s="1"/>
  <c r="BP937" i="1"/>
  <c r="BQ937" i="1"/>
  <c r="BR937" i="1"/>
  <c r="BR936" i="1" s="1"/>
  <c r="BS937" i="1"/>
  <c r="BS936" i="1" s="1"/>
  <c r="BT937" i="1"/>
  <c r="BT936" i="1" s="1"/>
  <c r="BU937" i="1"/>
  <c r="BV937" i="1"/>
  <c r="BV936" i="1" s="1"/>
  <c r="BW937" i="1"/>
  <c r="BW936" i="1" s="1"/>
  <c r="BX937" i="1"/>
  <c r="BY937" i="1"/>
  <c r="BZ937" i="1"/>
  <c r="BZ936" i="1" s="1"/>
  <c r="CA937" i="1"/>
  <c r="CA936" i="1" s="1"/>
  <c r="CB937" i="1"/>
  <c r="CB936" i="1" s="1"/>
  <c r="CC937" i="1"/>
  <c r="CD937" i="1"/>
  <c r="CD936" i="1" s="1"/>
  <c r="CE937" i="1"/>
  <c r="CE936" i="1" s="1"/>
  <c r="CF937" i="1"/>
  <c r="CG937" i="1"/>
  <c r="CH937" i="1"/>
  <c r="CH936" i="1" s="1"/>
  <c r="CI937" i="1"/>
  <c r="CI936" i="1" s="1"/>
  <c r="CJ937" i="1"/>
  <c r="CJ936" i="1" s="1"/>
  <c r="CK937" i="1"/>
  <c r="CL937" i="1"/>
  <c r="CL936" i="1" s="1"/>
  <c r="CM937" i="1"/>
  <c r="CM936" i="1" s="1"/>
  <c r="CN937" i="1"/>
  <c r="CO937" i="1"/>
  <c r="CP937" i="1"/>
  <c r="CP936" i="1" s="1"/>
  <c r="CQ937" i="1"/>
  <c r="CQ936" i="1" s="1"/>
  <c r="CR937" i="1"/>
  <c r="CR936" i="1" s="1"/>
  <c r="CS937" i="1"/>
  <c r="CT937" i="1"/>
  <c r="CT936" i="1" s="1"/>
  <c r="CU937" i="1"/>
  <c r="CU936" i="1" s="1"/>
  <c r="CV937" i="1"/>
  <c r="CW937" i="1"/>
  <c r="CX937" i="1"/>
  <c r="CX936" i="1" s="1"/>
  <c r="CY937" i="1"/>
  <c r="CY936" i="1" s="1"/>
  <c r="CZ937" i="1"/>
  <c r="CZ936" i="1" s="1"/>
  <c r="DD937" i="1"/>
  <c r="A938" i="1"/>
  <c r="BB938" i="1"/>
  <c r="BD938" i="1"/>
  <c r="A939" i="1"/>
  <c r="A940" i="1"/>
  <c r="K940" i="1"/>
  <c r="DB940" i="1" s="1"/>
  <c r="R940" i="1"/>
  <c r="R931" i="1" s="1"/>
  <c r="V940" i="1"/>
  <c r="V931" i="1" s="1"/>
  <c r="AD940" i="1"/>
  <c r="AH940" i="1"/>
  <c r="AH931" i="1" s="1"/>
  <c r="AL940" i="1"/>
  <c r="AL931" i="1" s="1"/>
  <c r="AT940" i="1"/>
  <c r="AX940" i="1"/>
  <c r="AX931" i="1" s="1"/>
  <c r="BC940" i="1"/>
  <c r="BC931" i="1" s="1"/>
  <c r="BL940" i="1"/>
  <c r="BP940" i="1"/>
  <c r="BP931" i="1" s="1"/>
  <c r="BT940" i="1"/>
  <c r="BT931" i="1" s="1"/>
  <c r="CB940" i="1"/>
  <c r="CF940" i="1"/>
  <c r="CF931" i="1" s="1"/>
  <c r="CJ940" i="1"/>
  <c r="CJ931" i="1" s="1"/>
  <c r="CR940" i="1"/>
  <c r="CV940" i="1"/>
  <c r="CV931" i="1" s="1"/>
  <c r="DD931" i="1" s="1"/>
  <c r="CZ940" i="1"/>
  <c r="CZ931" i="1" s="1"/>
  <c r="DD940" i="1"/>
  <c r="A941" i="1"/>
  <c r="J941" i="1"/>
  <c r="J940" i="1" s="1"/>
  <c r="K941" i="1"/>
  <c r="L941" i="1"/>
  <c r="L940" i="1" s="1"/>
  <c r="M941" i="1"/>
  <c r="N941" i="1"/>
  <c r="N940" i="1" s="1"/>
  <c r="P941" i="1"/>
  <c r="R941" i="1"/>
  <c r="S941" i="1"/>
  <c r="S940" i="1" s="1"/>
  <c r="T941" i="1"/>
  <c r="T940" i="1" s="1"/>
  <c r="U941" i="1"/>
  <c r="U940" i="1" s="1"/>
  <c r="V941" i="1"/>
  <c r="W941" i="1"/>
  <c r="W940" i="1" s="1"/>
  <c r="X941" i="1"/>
  <c r="Y941" i="1"/>
  <c r="Y940" i="1" s="1"/>
  <c r="Z941" i="1"/>
  <c r="Z940" i="1" s="1"/>
  <c r="AA941" i="1"/>
  <c r="AA940" i="1" s="1"/>
  <c r="AB941" i="1"/>
  <c r="AB940" i="1" s="1"/>
  <c r="AC941" i="1"/>
  <c r="AC940" i="1" s="1"/>
  <c r="AC931" i="1" s="1"/>
  <c r="AD941" i="1"/>
  <c r="AE941" i="1"/>
  <c r="AE940" i="1" s="1"/>
  <c r="AF941" i="1"/>
  <c r="AG941" i="1"/>
  <c r="AG940" i="1" s="1"/>
  <c r="AH941" i="1"/>
  <c r="AI941" i="1"/>
  <c r="AI940" i="1" s="1"/>
  <c r="AJ941" i="1"/>
  <c r="AJ940" i="1" s="1"/>
  <c r="AK941" i="1"/>
  <c r="AK940" i="1" s="1"/>
  <c r="AL941" i="1"/>
  <c r="AM941" i="1"/>
  <c r="AM940" i="1" s="1"/>
  <c r="AN941" i="1"/>
  <c r="AO941" i="1"/>
  <c r="AO940" i="1" s="1"/>
  <c r="AP941" i="1"/>
  <c r="AP940" i="1" s="1"/>
  <c r="AQ941" i="1"/>
  <c r="AQ940" i="1" s="1"/>
  <c r="AR941" i="1"/>
  <c r="AR940" i="1" s="1"/>
  <c r="AS941" i="1"/>
  <c r="AS940" i="1" s="1"/>
  <c r="AS931" i="1" s="1"/>
  <c r="AT941" i="1"/>
  <c r="AU941" i="1"/>
  <c r="AU940" i="1" s="1"/>
  <c r="AV941" i="1"/>
  <c r="AW941" i="1"/>
  <c r="AW940" i="1" s="1"/>
  <c r="AX941" i="1"/>
  <c r="AY941" i="1"/>
  <c r="AY940" i="1" s="1"/>
  <c r="AZ941" i="1"/>
  <c r="AZ940" i="1" s="1"/>
  <c r="BA941" i="1"/>
  <c r="BA940" i="1" s="1"/>
  <c r="BC941" i="1"/>
  <c r="BE941" i="1"/>
  <c r="BE940" i="1" s="1"/>
  <c r="BF941" i="1"/>
  <c r="BG941" i="1"/>
  <c r="BG940" i="1" s="1"/>
  <c r="BH941" i="1"/>
  <c r="BH940" i="1" s="1"/>
  <c r="BI941" i="1"/>
  <c r="BI940" i="1" s="1"/>
  <c r="BJ941" i="1"/>
  <c r="BJ940" i="1" s="1"/>
  <c r="BK941" i="1"/>
  <c r="BK940" i="1" s="1"/>
  <c r="BK931" i="1" s="1"/>
  <c r="BL941" i="1"/>
  <c r="BM941" i="1"/>
  <c r="BM940" i="1" s="1"/>
  <c r="BN941" i="1"/>
  <c r="BO941" i="1"/>
  <c r="BO940" i="1" s="1"/>
  <c r="BP941" i="1"/>
  <c r="BQ941" i="1"/>
  <c r="BQ940" i="1" s="1"/>
  <c r="BR941" i="1"/>
  <c r="BR940" i="1" s="1"/>
  <c r="BS941" i="1"/>
  <c r="BS940" i="1" s="1"/>
  <c r="BT941" i="1"/>
  <c r="BU941" i="1"/>
  <c r="BU940" i="1" s="1"/>
  <c r="BV941" i="1"/>
  <c r="BW941" i="1"/>
  <c r="BW940" i="1" s="1"/>
  <c r="BX941" i="1"/>
  <c r="BX940" i="1" s="1"/>
  <c r="BY941" i="1"/>
  <c r="BY940" i="1" s="1"/>
  <c r="BZ941" i="1"/>
  <c r="BZ940" i="1" s="1"/>
  <c r="CA941" i="1"/>
  <c r="CA940" i="1" s="1"/>
  <c r="CA931" i="1" s="1"/>
  <c r="CB941" i="1"/>
  <c r="CC941" i="1"/>
  <c r="CC940" i="1" s="1"/>
  <c r="CD941" i="1"/>
  <c r="CE941" i="1"/>
  <c r="CE940" i="1" s="1"/>
  <c r="CF941" i="1"/>
  <c r="CG941" i="1"/>
  <c r="CG940" i="1" s="1"/>
  <c r="CH941" i="1"/>
  <c r="CH940" i="1" s="1"/>
  <c r="CI941" i="1"/>
  <c r="CI940" i="1" s="1"/>
  <c r="CJ941" i="1"/>
  <c r="CK941" i="1"/>
  <c r="CK940" i="1" s="1"/>
  <c r="CL941" i="1"/>
  <c r="CM941" i="1"/>
  <c r="CM940" i="1" s="1"/>
  <c r="CN941" i="1"/>
  <c r="CN940" i="1" s="1"/>
  <c r="CO941" i="1"/>
  <c r="CO940" i="1" s="1"/>
  <c r="CP941" i="1"/>
  <c r="CP940" i="1" s="1"/>
  <c r="CQ941" i="1"/>
  <c r="CQ940" i="1" s="1"/>
  <c r="CQ931" i="1" s="1"/>
  <c r="CR941" i="1"/>
  <c r="CS941" i="1"/>
  <c r="CS940" i="1" s="1"/>
  <c r="CT941" i="1"/>
  <c r="CU941" i="1"/>
  <c r="CU940" i="1" s="1"/>
  <c r="CV941" i="1"/>
  <c r="CW941" i="1"/>
  <c r="CW940" i="1" s="1"/>
  <c r="CX941" i="1"/>
  <c r="CX940" i="1" s="1"/>
  <c r="CY941" i="1"/>
  <c r="CY940" i="1" s="1"/>
  <c r="CZ941" i="1"/>
  <c r="DB941" i="1"/>
  <c r="DD941" i="1"/>
  <c r="A942" i="1"/>
  <c r="O942" i="1"/>
  <c r="Q942" i="1"/>
  <c r="DB942" i="1"/>
  <c r="DD942" i="1"/>
  <c r="A943" i="1"/>
  <c r="O943" i="1"/>
  <c r="O941" i="1" s="1"/>
  <c r="O940" i="1" s="1"/>
  <c r="Q943" i="1"/>
  <c r="DB943" i="1"/>
  <c r="DD943" i="1"/>
  <c r="A944" i="1"/>
  <c r="O944" i="1"/>
  <c r="Q944" i="1"/>
  <c r="DB944" i="1"/>
  <c r="DD944" i="1"/>
  <c r="A945" i="1"/>
  <c r="O945" i="1"/>
  <c r="Q945" i="1"/>
  <c r="DB945" i="1"/>
  <c r="DD945" i="1"/>
  <c r="A946" i="1"/>
  <c r="O946" i="1"/>
  <c r="Q946" i="1"/>
  <c r="DB946" i="1"/>
  <c r="DD946" i="1"/>
  <c r="A947" i="1"/>
  <c r="O947" i="1"/>
  <c r="Q947" i="1"/>
  <c r="DB947" i="1"/>
  <c r="DD947" i="1"/>
  <c r="A948" i="1"/>
  <c r="O948" i="1"/>
  <c r="Q948" i="1"/>
  <c r="DB948" i="1"/>
  <c r="DD948" i="1"/>
  <c r="A949" i="1"/>
  <c r="J949" i="1"/>
  <c r="K949" i="1"/>
  <c r="L949" i="1"/>
  <c r="M949" i="1"/>
  <c r="N949" i="1"/>
  <c r="P949" i="1"/>
  <c r="P940" i="1" s="1"/>
  <c r="R949" i="1"/>
  <c r="S949" i="1"/>
  <c r="T949" i="1"/>
  <c r="U949" i="1"/>
  <c r="V949" i="1"/>
  <c r="W949" i="1"/>
  <c r="X949" i="1"/>
  <c r="X940" i="1" s="1"/>
  <c r="Y949" i="1"/>
  <c r="Z949" i="1"/>
  <c r="AA949" i="1"/>
  <c r="AB949" i="1"/>
  <c r="AC949" i="1"/>
  <c r="AD949" i="1"/>
  <c r="AE949" i="1"/>
  <c r="AF949" i="1"/>
  <c r="AF940" i="1" s="1"/>
  <c r="AG949" i="1"/>
  <c r="AH949" i="1"/>
  <c r="AI949" i="1"/>
  <c r="AJ949" i="1"/>
  <c r="AK949" i="1"/>
  <c r="AL949" i="1"/>
  <c r="AM949" i="1"/>
  <c r="AN949" i="1"/>
  <c r="AN940" i="1" s="1"/>
  <c r="AO949" i="1"/>
  <c r="AP949" i="1"/>
  <c r="AQ949" i="1"/>
  <c r="AR949" i="1"/>
  <c r="AS949" i="1"/>
  <c r="AT949" i="1"/>
  <c r="AU949" i="1"/>
  <c r="AV949" i="1"/>
  <c r="AV940" i="1" s="1"/>
  <c r="AW949" i="1"/>
  <c r="AX949" i="1"/>
  <c r="AY949" i="1"/>
  <c r="AZ949" i="1"/>
  <c r="BA949" i="1"/>
  <c r="BC949" i="1"/>
  <c r="BE949" i="1"/>
  <c r="BF949" i="1"/>
  <c r="BF940" i="1" s="1"/>
  <c r="BG949" i="1"/>
  <c r="BH949" i="1"/>
  <c r="BI949" i="1"/>
  <c r="BJ949" i="1"/>
  <c r="BK949" i="1"/>
  <c r="BL949" i="1"/>
  <c r="BM949" i="1"/>
  <c r="BN949" i="1"/>
  <c r="BN940" i="1" s="1"/>
  <c r="BO949" i="1"/>
  <c r="BP949" i="1"/>
  <c r="BQ949" i="1"/>
  <c r="BR949" i="1"/>
  <c r="BS949" i="1"/>
  <c r="BT949" i="1"/>
  <c r="BU949" i="1"/>
  <c r="BV949" i="1"/>
  <c r="BV940" i="1" s="1"/>
  <c r="BW949" i="1"/>
  <c r="BX949" i="1"/>
  <c r="BY949" i="1"/>
  <c r="BZ949" i="1"/>
  <c r="CA949" i="1"/>
  <c r="CB949" i="1"/>
  <c r="CC949" i="1"/>
  <c r="CD949" i="1"/>
  <c r="CD940" i="1" s="1"/>
  <c r="CE949" i="1"/>
  <c r="CF949" i="1"/>
  <c r="CG949" i="1"/>
  <c r="CH949" i="1"/>
  <c r="CI949" i="1"/>
  <c r="CJ949" i="1"/>
  <c r="CK949" i="1"/>
  <c r="CL949" i="1"/>
  <c r="CL940" i="1" s="1"/>
  <c r="CM949" i="1"/>
  <c r="CN949" i="1"/>
  <c r="CO949" i="1"/>
  <c r="CP949" i="1"/>
  <c r="CQ949" i="1"/>
  <c r="CR949" i="1"/>
  <c r="CS949" i="1"/>
  <c r="CT949" i="1"/>
  <c r="CT940" i="1" s="1"/>
  <c r="CU949" i="1"/>
  <c r="CV949" i="1"/>
  <c r="CW949" i="1"/>
  <c r="CX949" i="1"/>
  <c r="CY949" i="1"/>
  <c r="CZ949" i="1"/>
  <c r="DB949" i="1"/>
  <c r="DD949" i="1"/>
  <c r="A950" i="1"/>
  <c r="O950" i="1"/>
  <c r="Q950" i="1"/>
  <c r="DB950" i="1"/>
  <c r="DD950" i="1"/>
  <c r="A951" i="1"/>
  <c r="O951" i="1"/>
  <c r="O949" i="1" s="1"/>
  <c r="Q951" i="1"/>
  <c r="Q949" i="1" s="1"/>
  <c r="DB951" i="1"/>
  <c r="DD951" i="1"/>
  <c r="A952" i="1"/>
  <c r="O952" i="1"/>
  <c r="Q952" i="1"/>
  <c r="DB952" i="1"/>
  <c r="DD952" i="1"/>
  <c r="A953" i="1"/>
  <c r="O953" i="1"/>
  <c r="Q953" i="1"/>
  <c r="DB953" i="1"/>
  <c r="DD953" i="1"/>
  <c r="A954" i="1"/>
  <c r="O954" i="1"/>
  <c r="Q954" i="1"/>
  <c r="DB954" i="1"/>
  <c r="DD954" i="1"/>
  <c r="A955" i="1"/>
  <c r="V955" i="1"/>
  <c r="V932" i="1" s="1"/>
  <c r="AL955" i="1"/>
  <c r="AL932" i="1" s="1"/>
  <c r="BC955" i="1"/>
  <c r="BC932" i="1" s="1"/>
  <c r="BT955" i="1"/>
  <c r="BT932" i="1" s="1"/>
  <c r="CJ955" i="1"/>
  <c r="CJ932" i="1" s="1"/>
  <c r="CZ955" i="1"/>
  <c r="CZ932" i="1" s="1"/>
  <c r="A956" i="1"/>
  <c r="J956" i="1"/>
  <c r="J955" i="1" s="1"/>
  <c r="J932" i="1" s="1"/>
  <c r="K956" i="1"/>
  <c r="L956" i="1"/>
  <c r="L955" i="1" s="1"/>
  <c r="L932" i="1" s="1"/>
  <c r="M956" i="1"/>
  <c r="N956" i="1"/>
  <c r="N955" i="1" s="1"/>
  <c r="N932" i="1" s="1"/>
  <c r="P956" i="1"/>
  <c r="R956" i="1"/>
  <c r="S956" i="1"/>
  <c r="S955" i="1" s="1"/>
  <c r="S932" i="1" s="1"/>
  <c r="T956" i="1"/>
  <c r="T955" i="1" s="1"/>
  <c r="T932" i="1" s="1"/>
  <c r="U956" i="1"/>
  <c r="V956" i="1"/>
  <c r="W956" i="1"/>
  <c r="W955" i="1" s="1"/>
  <c r="W932" i="1" s="1"/>
  <c r="X956" i="1"/>
  <c r="Y956" i="1"/>
  <c r="Z956" i="1"/>
  <c r="Z955" i="1" s="1"/>
  <c r="Z932" i="1" s="1"/>
  <c r="AA956" i="1"/>
  <c r="AA955" i="1" s="1"/>
  <c r="AA932" i="1" s="1"/>
  <c r="AB956" i="1"/>
  <c r="AB955" i="1" s="1"/>
  <c r="AB932" i="1" s="1"/>
  <c r="AC956" i="1"/>
  <c r="AD956" i="1"/>
  <c r="AE956" i="1"/>
  <c r="AE955" i="1" s="1"/>
  <c r="AE932" i="1" s="1"/>
  <c r="AF956" i="1"/>
  <c r="AG956" i="1"/>
  <c r="AH956" i="1"/>
  <c r="AI956" i="1"/>
  <c r="AI955" i="1" s="1"/>
  <c r="AI932" i="1" s="1"/>
  <c r="AJ956" i="1"/>
  <c r="AJ955" i="1" s="1"/>
  <c r="AJ932" i="1" s="1"/>
  <c r="AK956" i="1"/>
  <c r="AL956" i="1"/>
  <c r="AM956" i="1"/>
  <c r="AM955" i="1" s="1"/>
  <c r="AM932" i="1" s="1"/>
  <c r="AN956" i="1"/>
  <c r="AO956" i="1"/>
  <c r="AP956" i="1"/>
  <c r="AP955" i="1" s="1"/>
  <c r="AP932" i="1" s="1"/>
  <c r="AQ956" i="1"/>
  <c r="AQ955" i="1" s="1"/>
  <c r="AQ932" i="1" s="1"/>
  <c r="AR956" i="1"/>
  <c r="AR955" i="1" s="1"/>
  <c r="AR932" i="1" s="1"/>
  <c r="AS956" i="1"/>
  <c r="AT956" i="1"/>
  <c r="AU956" i="1"/>
  <c r="AU955" i="1" s="1"/>
  <c r="AU932" i="1" s="1"/>
  <c r="AV956" i="1"/>
  <c r="AW956" i="1"/>
  <c r="AX956" i="1"/>
  <c r="AY956" i="1"/>
  <c r="AY955" i="1" s="1"/>
  <c r="AY932" i="1" s="1"/>
  <c r="AZ956" i="1"/>
  <c r="AZ955" i="1" s="1"/>
  <c r="AZ932" i="1" s="1"/>
  <c r="BA956" i="1"/>
  <c r="BC956" i="1"/>
  <c r="BE956" i="1"/>
  <c r="BE955" i="1" s="1"/>
  <c r="BE932" i="1" s="1"/>
  <c r="BF956" i="1"/>
  <c r="BG956" i="1"/>
  <c r="BH956" i="1"/>
  <c r="BH955" i="1" s="1"/>
  <c r="BH932" i="1" s="1"/>
  <c r="BI956" i="1"/>
  <c r="BI955" i="1" s="1"/>
  <c r="BI932" i="1" s="1"/>
  <c r="BJ956" i="1"/>
  <c r="BJ955" i="1" s="1"/>
  <c r="BJ932" i="1" s="1"/>
  <c r="BK956" i="1"/>
  <c r="BL956" i="1"/>
  <c r="BM956" i="1"/>
  <c r="BM955" i="1" s="1"/>
  <c r="BM932" i="1" s="1"/>
  <c r="BN956" i="1"/>
  <c r="BO956" i="1"/>
  <c r="BP956" i="1"/>
  <c r="BQ956" i="1"/>
  <c r="BQ955" i="1" s="1"/>
  <c r="BQ932" i="1" s="1"/>
  <c r="BR956" i="1"/>
  <c r="BR955" i="1" s="1"/>
  <c r="BR932" i="1" s="1"/>
  <c r="BS956" i="1"/>
  <c r="BT956" i="1"/>
  <c r="BU956" i="1"/>
  <c r="BU955" i="1" s="1"/>
  <c r="BU932" i="1" s="1"/>
  <c r="BV956" i="1"/>
  <c r="BW956" i="1"/>
  <c r="BX956" i="1"/>
  <c r="BX955" i="1" s="1"/>
  <c r="BX932" i="1" s="1"/>
  <c r="BY956" i="1"/>
  <c r="BY955" i="1" s="1"/>
  <c r="BY932" i="1" s="1"/>
  <c r="BZ956" i="1"/>
  <c r="BZ955" i="1" s="1"/>
  <c r="BZ932" i="1" s="1"/>
  <c r="CA956" i="1"/>
  <c r="CB956" i="1"/>
  <c r="CC956" i="1"/>
  <c r="CC955" i="1" s="1"/>
  <c r="CC932" i="1" s="1"/>
  <c r="CD956" i="1"/>
  <c r="CE956" i="1"/>
  <c r="CF956" i="1"/>
  <c r="CG956" i="1"/>
  <c r="CG955" i="1" s="1"/>
  <c r="CG932" i="1" s="1"/>
  <c r="CH956" i="1"/>
  <c r="CH955" i="1" s="1"/>
  <c r="CH932" i="1" s="1"/>
  <c r="CI956" i="1"/>
  <c r="CJ956" i="1"/>
  <c r="CK956" i="1"/>
  <c r="CK955" i="1" s="1"/>
  <c r="CK932" i="1" s="1"/>
  <c r="CL956" i="1"/>
  <c r="CM956" i="1"/>
  <c r="CN956" i="1"/>
  <c r="CN955" i="1" s="1"/>
  <c r="CN932" i="1" s="1"/>
  <c r="CO956" i="1"/>
  <c r="CO955" i="1" s="1"/>
  <c r="CO932" i="1" s="1"/>
  <c r="CP956" i="1"/>
  <c r="CP955" i="1" s="1"/>
  <c r="CP932" i="1" s="1"/>
  <c r="CQ956" i="1"/>
  <c r="CR956" i="1"/>
  <c r="CS956" i="1"/>
  <c r="CS955" i="1" s="1"/>
  <c r="CS932" i="1" s="1"/>
  <c r="CT956" i="1"/>
  <c r="CU956" i="1"/>
  <c r="CV956" i="1"/>
  <c r="CW956" i="1"/>
  <c r="CW955" i="1" s="1"/>
  <c r="CW932" i="1" s="1"/>
  <c r="CX956" i="1"/>
  <c r="CX955" i="1" s="1"/>
  <c r="CX932" i="1" s="1"/>
  <c r="CY956" i="1"/>
  <c r="CZ956" i="1"/>
  <c r="DB956" i="1"/>
  <c r="DD956" i="1"/>
  <c r="A957" i="1"/>
  <c r="O957" i="1"/>
  <c r="Q957" i="1"/>
  <c r="Q956" i="1" s="1"/>
  <c r="DB957" i="1"/>
  <c r="DD957" i="1"/>
  <c r="A958" i="1"/>
  <c r="O958" i="1"/>
  <c r="O956" i="1" s="1"/>
  <c r="O955" i="1" s="1"/>
  <c r="O932" i="1" s="1"/>
  <c r="Q958" i="1"/>
  <c r="DB958" i="1"/>
  <c r="DD958" i="1"/>
  <c r="A959" i="1"/>
  <c r="O959" i="1"/>
  <c r="Q959" i="1"/>
  <c r="DB959" i="1"/>
  <c r="DD959" i="1"/>
  <c r="A960" i="1"/>
  <c r="J960" i="1"/>
  <c r="K960" i="1"/>
  <c r="L960" i="1"/>
  <c r="M960" i="1"/>
  <c r="N960" i="1"/>
  <c r="O960" i="1"/>
  <c r="P960" i="1"/>
  <c r="P955" i="1" s="1"/>
  <c r="P932" i="1" s="1"/>
  <c r="Q960" i="1"/>
  <c r="R960" i="1"/>
  <c r="S960" i="1"/>
  <c r="T960" i="1"/>
  <c r="U960" i="1"/>
  <c r="V960" i="1"/>
  <c r="W960" i="1"/>
  <c r="X960" i="1"/>
  <c r="X955" i="1" s="1"/>
  <c r="X932" i="1" s="1"/>
  <c r="Y960" i="1"/>
  <c r="Z960" i="1"/>
  <c r="AA960" i="1"/>
  <c r="AB960" i="1"/>
  <c r="AC960" i="1"/>
  <c r="AD960" i="1"/>
  <c r="AE960" i="1"/>
  <c r="AF960" i="1"/>
  <c r="AF955" i="1" s="1"/>
  <c r="AF932" i="1" s="1"/>
  <c r="AG960" i="1"/>
  <c r="AH960" i="1"/>
  <c r="AI960" i="1"/>
  <c r="AJ960" i="1"/>
  <c r="AK960" i="1"/>
  <c r="AL960" i="1"/>
  <c r="AM960" i="1"/>
  <c r="AN960" i="1"/>
  <c r="AN955" i="1" s="1"/>
  <c r="AN932" i="1" s="1"/>
  <c r="AO960" i="1"/>
  <c r="AP960" i="1"/>
  <c r="AQ960" i="1"/>
  <c r="AR960" i="1"/>
  <c r="AS960" i="1"/>
  <c r="AT960" i="1"/>
  <c r="AU960" i="1"/>
  <c r="AV960" i="1"/>
  <c r="AV955" i="1" s="1"/>
  <c r="AV932" i="1" s="1"/>
  <c r="AW960" i="1"/>
  <c r="AX960" i="1"/>
  <c r="AY960" i="1"/>
  <c r="AZ960" i="1"/>
  <c r="BA960" i="1"/>
  <c r="BC960" i="1"/>
  <c r="BE960" i="1"/>
  <c r="BF960" i="1"/>
  <c r="BF955" i="1" s="1"/>
  <c r="BF932" i="1" s="1"/>
  <c r="BG960" i="1"/>
  <c r="BH960" i="1"/>
  <c r="BI960" i="1"/>
  <c r="BJ960" i="1"/>
  <c r="BK960" i="1"/>
  <c r="BL960" i="1"/>
  <c r="BM960" i="1"/>
  <c r="BN960" i="1"/>
  <c r="BN955" i="1" s="1"/>
  <c r="BN932" i="1" s="1"/>
  <c r="BO960" i="1"/>
  <c r="BP960" i="1"/>
  <c r="BQ960" i="1"/>
  <c r="BR960" i="1"/>
  <c r="BS960" i="1"/>
  <c r="BT960" i="1"/>
  <c r="BU960" i="1"/>
  <c r="BV960" i="1"/>
  <c r="BV955" i="1" s="1"/>
  <c r="BV932" i="1" s="1"/>
  <c r="BW960" i="1"/>
  <c r="BX960" i="1"/>
  <c r="BY960" i="1"/>
  <c r="BZ960" i="1"/>
  <c r="CA960" i="1"/>
  <c r="CB960" i="1"/>
  <c r="CC960" i="1"/>
  <c r="CD960" i="1"/>
  <c r="CD955" i="1" s="1"/>
  <c r="CD932" i="1" s="1"/>
  <c r="CE960" i="1"/>
  <c r="CF960" i="1"/>
  <c r="CG960" i="1"/>
  <c r="CH960" i="1"/>
  <c r="CI960" i="1"/>
  <c r="CJ960" i="1"/>
  <c r="CK960" i="1"/>
  <c r="CL960" i="1"/>
  <c r="CL955" i="1" s="1"/>
  <c r="CL932" i="1" s="1"/>
  <c r="CM960" i="1"/>
  <c r="CN960" i="1"/>
  <c r="CO960" i="1"/>
  <c r="CP960" i="1"/>
  <c r="CQ960" i="1"/>
  <c r="CR960" i="1"/>
  <c r="CS960" i="1"/>
  <c r="CT960" i="1"/>
  <c r="CT955" i="1" s="1"/>
  <c r="CT932" i="1" s="1"/>
  <c r="CU960" i="1"/>
  <c r="CV960" i="1"/>
  <c r="CW960" i="1"/>
  <c r="CX960" i="1"/>
  <c r="CY960" i="1"/>
  <c r="CZ960" i="1"/>
  <c r="DB960" i="1"/>
  <c r="DD960" i="1"/>
  <c r="A961" i="1"/>
  <c r="O961" i="1"/>
  <c r="Q961" i="1"/>
  <c r="DB961" i="1"/>
  <c r="DD961" i="1"/>
  <c r="A962" i="1"/>
  <c r="J962" i="1"/>
  <c r="K962" i="1"/>
  <c r="K955" i="1" s="1"/>
  <c r="L962" i="1"/>
  <c r="M962" i="1"/>
  <c r="N962" i="1"/>
  <c r="O962" i="1"/>
  <c r="P962" i="1"/>
  <c r="R962" i="1"/>
  <c r="R955" i="1" s="1"/>
  <c r="S962" i="1"/>
  <c r="T962" i="1"/>
  <c r="U962" i="1"/>
  <c r="V962" i="1"/>
  <c r="W962" i="1"/>
  <c r="X962" i="1"/>
  <c r="Y962" i="1"/>
  <c r="Z962" i="1"/>
  <c r="AA962" i="1"/>
  <c r="AB962" i="1"/>
  <c r="AC962" i="1"/>
  <c r="AD962" i="1"/>
  <c r="AD955" i="1" s="1"/>
  <c r="AD932" i="1" s="1"/>
  <c r="AE962" i="1"/>
  <c r="AF962" i="1"/>
  <c r="AG962" i="1"/>
  <c r="AH962" i="1"/>
  <c r="AH955" i="1" s="1"/>
  <c r="AI962" i="1"/>
  <c r="AJ962" i="1"/>
  <c r="AK962" i="1"/>
  <c r="AL962" i="1"/>
  <c r="AM962" i="1"/>
  <c r="AN962" i="1"/>
  <c r="AO962" i="1"/>
  <c r="AP962" i="1"/>
  <c r="AQ962" i="1"/>
  <c r="AR962" i="1"/>
  <c r="AS962" i="1"/>
  <c r="AT962" i="1"/>
  <c r="AT955" i="1" s="1"/>
  <c r="AT932" i="1" s="1"/>
  <c r="AU962" i="1"/>
  <c r="AV962" i="1"/>
  <c r="AW962" i="1"/>
  <c r="AX962" i="1"/>
  <c r="AX955" i="1" s="1"/>
  <c r="AY962" i="1"/>
  <c r="AZ962" i="1"/>
  <c r="BA962" i="1"/>
  <c r="BC962" i="1"/>
  <c r="BE962" i="1"/>
  <c r="BF962" i="1"/>
  <c r="BG962" i="1"/>
  <c r="BH962" i="1"/>
  <c r="BI962" i="1"/>
  <c r="BJ962" i="1"/>
  <c r="BK962" i="1"/>
  <c r="BL962" i="1"/>
  <c r="BL955" i="1" s="1"/>
  <c r="BL932" i="1" s="1"/>
  <c r="BM962" i="1"/>
  <c r="BN962" i="1"/>
  <c r="BO962" i="1"/>
  <c r="BP962" i="1"/>
  <c r="BP955" i="1" s="1"/>
  <c r="BQ962" i="1"/>
  <c r="BR962" i="1"/>
  <c r="BS962" i="1"/>
  <c r="BT962" i="1"/>
  <c r="BU962" i="1"/>
  <c r="BV962" i="1"/>
  <c r="BW962" i="1"/>
  <c r="BX962" i="1"/>
  <c r="BY962" i="1"/>
  <c r="BZ962" i="1"/>
  <c r="CA962" i="1"/>
  <c r="CB962" i="1"/>
  <c r="CB955" i="1" s="1"/>
  <c r="CB932" i="1" s="1"/>
  <c r="CC962" i="1"/>
  <c r="CD962" i="1"/>
  <c r="CE962" i="1"/>
  <c r="CF962" i="1"/>
  <c r="CF955" i="1" s="1"/>
  <c r="CG962" i="1"/>
  <c r="CH962" i="1"/>
  <c r="CI962" i="1"/>
  <c r="CJ962" i="1"/>
  <c r="CK962" i="1"/>
  <c r="CL962" i="1"/>
  <c r="CM962" i="1"/>
  <c r="CN962" i="1"/>
  <c r="CO962" i="1"/>
  <c r="CP962" i="1"/>
  <c r="CQ962" i="1"/>
  <c r="CR962" i="1"/>
  <c r="CR955" i="1" s="1"/>
  <c r="CR932" i="1" s="1"/>
  <c r="CS962" i="1"/>
  <c r="CT962" i="1"/>
  <c r="CU962" i="1"/>
  <c r="CV962" i="1"/>
  <c r="CV955" i="1" s="1"/>
  <c r="CW962" i="1"/>
  <c r="CX962" i="1"/>
  <c r="CY962" i="1"/>
  <c r="CZ962" i="1"/>
  <c r="DD962" i="1"/>
  <c r="A963" i="1"/>
  <c r="O963" i="1"/>
  <c r="Q963" i="1"/>
  <c r="DB963" i="1"/>
  <c r="DD963" i="1"/>
  <c r="A964" i="1"/>
  <c r="O964" i="1"/>
  <c r="Q964" i="1"/>
  <c r="DB964" i="1"/>
  <c r="DD964" i="1"/>
  <c r="A965" i="1"/>
  <c r="J965" i="1"/>
  <c r="K965" i="1"/>
  <c r="L965" i="1"/>
  <c r="M965" i="1"/>
  <c r="N965" i="1"/>
  <c r="P965" i="1"/>
  <c r="Q965" i="1"/>
  <c r="R965" i="1"/>
  <c r="S965" i="1"/>
  <c r="T965" i="1"/>
  <c r="U965" i="1"/>
  <c r="V965" i="1"/>
  <c r="W965" i="1"/>
  <c r="X965" i="1"/>
  <c r="Y965" i="1"/>
  <c r="Z965" i="1"/>
  <c r="AA965" i="1"/>
  <c r="AB965" i="1"/>
  <c r="AC965" i="1"/>
  <c r="AD965" i="1"/>
  <c r="AE965" i="1"/>
  <c r="AF965" i="1"/>
  <c r="AG965" i="1"/>
  <c r="AH965" i="1"/>
  <c r="AI965" i="1"/>
  <c r="AJ965" i="1"/>
  <c r="AK965" i="1"/>
  <c r="AL965" i="1"/>
  <c r="AM965" i="1"/>
  <c r="AN965" i="1"/>
  <c r="AO965" i="1"/>
  <c r="AP965" i="1"/>
  <c r="AQ965" i="1"/>
  <c r="AR965" i="1"/>
  <c r="AS965" i="1"/>
  <c r="AT965" i="1"/>
  <c r="AU965" i="1"/>
  <c r="AV965" i="1"/>
  <c r="AW965" i="1"/>
  <c r="AX965" i="1"/>
  <c r="AY965" i="1"/>
  <c r="AZ965" i="1"/>
  <c r="BA965" i="1"/>
  <c r="BC965" i="1"/>
  <c r="BE965" i="1"/>
  <c r="BF965" i="1"/>
  <c r="BG965" i="1"/>
  <c r="BH965" i="1"/>
  <c r="BI965" i="1"/>
  <c r="BJ965" i="1"/>
  <c r="BK965" i="1"/>
  <c r="BL965" i="1"/>
  <c r="BM965" i="1"/>
  <c r="BN965" i="1"/>
  <c r="BO965" i="1"/>
  <c r="BP965" i="1"/>
  <c r="BQ965" i="1"/>
  <c r="BR965" i="1"/>
  <c r="BS965" i="1"/>
  <c r="BT965" i="1"/>
  <c r="BU965" i="1"/>
  <c r="BV965" i="1"/>
  <c r="BW965" i="1"/>
  <c r="BX965" i="1"/>
  <c r="BY965" i="1"/>
  <c r="BZ965" i="1"/>
  <c r="CA965" i="1"/>
  <c r="CB965" i="1"/>
  <c r="CC965" i="1"/>
  <c r="CD965" i="1"/>
  <c r="CE965" i="1"/>
  <c r="CF965" i="1"/>
  <c r="CG965" i="1"/>
  <c r="CH965" i="1"/>
  <c r="CI965" i="1"/>
  <c r="CJ965" i="1"/>
  <c r="CK965" i="1"/>
  <c r="CL965" i="1"/>
  <c r="CM965" i="1"/>
  <c r="CN965" i="1"/>
  <c r="CO965" i="1"/>
  <c r="CP965" i="1"/>
  <c r="CQ965" i="1"/>
  <c r="CR965" i="1"/>
  <c r="CS965" i="1"/>
  <c r="CT965" i="1"/>
  <c r="CU965" i="1"/>
  <c r="CV965" i="1"/>
  <c r="DB965" i="1" s="1"/>
  <c r="CW965" i="1"/>
  <c r="CX965" i="1"/>
  <c r="CY965" i="1"/>
  <c r="CZ965" i="1"/>
  <c r="DD965" i="1"/>
  <c r="A966" i="1"/>
  <c r="O966" i="1"/>
  <c r="O965" i="1" s="1"/>
  <c r="Q966" i="1"/>
  <c r="DB966" i="1"/>
  <c r="DD966" i="1"/>
  <c r="A967" i="1"/>
  <c r="Q967" i="1"/>
  <c r="Q933" i="1" s="1"/>
  <c r="AB967" i="1"/>
  <c r="A968" i="1"/>
  <c r="K968" i="1"/>
  <c r="K967" i="1" s="1"/>
  <c r="L968" i="1"/>
  <c r="L967" i="1" s="1"/>
  <c r="M968" i="1"/>
  <c r="M967" i="1" s="1"/>
  <c r="M933" i="1" s="1"/>
  <c r="N968" i="1"/>
  <c r="N967" i="1" s="1"/>
  <c r="P968" i="1"/>
  <c r="P967" i="1" s="1"/>
  <c r="P933" i="1" s="1"/>
  <c r="Q968" i="1"/>
  <c r="U968" i="1"/>
  <c r="U967" i="1" s="1"/>
  <c r="AB968" i="1"/>
  <c r="AK968" i="1"/>
  <c r="AK967" i="1" s="1"/>
  <c r="AK933" i="1" s="1"/>
  <c r="BA968" i="1"/>
  <c r="BA967" i="1" s="1"/>
  <c r="CI968" i="1"/>
  <c r="CI967" i="1" s="1"/>
  <c r="CI933" i="1" s="1"/>
  <c r="A969" i="1"/>
  <c r="O969" i="1"/>
  <c r="O968" i="1" s="1"/>
  <c r="O967" i="1" s="1"/>
  <c r="R969" i="1"/>
  <c r="R968" i="1" s="1"/>
  <c r="R967" i="1" s="1"/>
  <c r="AB969" i="1"/>
  <c r="V968" i="1"/>
  <c r="V967" i="1" s="1"/>
  <c r="V933" i="1" s="1"/>
  <c r="W968" i="1"/>
  <c r="W967" i="1" s="1"/>
  <c r="Y968" i="1"/>
  <c r="Y967" i="1" s="1"/>
  <c r="Y933" i="1" s="1"/>
  <c r="Z968" i="1"/>
  <c r="Z967" i="1" s="1"/>
  <c r="AD969" i="1"/>
  <c r="AD968" i="1" s="1"/>
  <c r="AD967" i="1" s="1"/>
  <c r="AG969" i="1"/>
  <c r="AV969" i="1" s="1"/>
  <c r="AV968" i="1" s="1"/>
  <c r="AV967" i="1" s="1"/>
  <c r="AV933" i="1" s="1"/>
  <c r="AL968" i="1"/>
  <c r="AL967" i="1" s="1"/>
  <c r="AM968" i="1"/>
  <c r="AM967" i="1" s="1"/>
  <c r="AM933" i="1" s="1"/>
  <c r="AO968" i="1"/>
  <c r="AO967" i="1" s="1"/>
  <c r="AO933" i="1" s="1"/>
  <c r="BC968" i="1"/>
  <c r="BC967" i="1" s="1"/>
  <c r="BC933" i="1" s="1"/>
  <c r="BO968" i="1"/>
  <c r="BO967" i="1" s="1"/>
  <c r="BP968" i="1"/>
  <c r="BP967" i="1" s="1"/>
  <c r="BQ968" i="1"/>
  <c r="BQ967" i="1" s="1"/>
  <c r="BX968" i="1"/>
  <c r="BX967" i="1" s="1"/>
  <c r="BY968" i="1"/>
  <c r="BY967" i="1" s="1"/>
  <c r="CA968" i="1"/>
  <c r="CA967" i="1" s="1"/>
  <c r="CJ968" i="1"/>
  <c r="CJ967" i="1" s="1"/>
  <c r="CJ933" i="1" s="1"/>
  <c r="CK968" i="1"/>
  <c r="CK967" i="1" s="1"/>
  <c r="CR968" i="1"/>
  <c r="CR967" i="1" s="1"/>
  <c r="CS968" i="1"/>
  <c r="CS967" i="1" s="1"/>
  <c r="CU968" i="1"/>
  <c r="CU967" i="1" s="1"/>
  <c r="CU933" i="1" s="1"/>
  <c r="O970" i="1"/>
  <c r="Q970" i="1"/>
  <c r="DB970" i="1"/>
  <c r="DD970" i="1"/>
  <c r="A971" i="1"/>
  <c r="K971" i="1"/>
  <c r="K934" i="1" s="1"/>
  <c r="N971" i="1"/>
  <c r="A972" i="1"/>
  <c r="K972" i="1"/>
  <c r="L972" i="1"/>
  <c r="M972" i="1"/>
  <c r="N972" i="1"/>
  <c r="O972" i="1"/>
  <c r="P972" i="1"/>
  <c r="Q972" i="1"/>
  <c r="R972" i="1"/>
  <c r="S972" i="1"/>
  <c r="T972" i="1"/>
  <c r="U972" i="1"/>
  <c r="V972" i="1"/>
  <c r="W972" i="1"/>
  <c r="X972" i="1"/>
  <c r="Y972" i="1"/>
  <c r="Z972" i="1"/>
  <c r="AA972" i="1"/>
  <c r="AB972" i="1"/>
  <c r="AC972" i="1"/>
  <c r="AD972" i="1"/>
  <c r="AE972" i="1"/>
  <c r="AF972" i="1"/>
  <c r="AG972" i="1"/>
  <c r="AH972" i="1"/>
  <c r="AI972" i="1"/>
  <c r="AJ972" i="1"/>
  <c r="AK972" i="1"/>
  <c r="AL972" i="1"/>
  <c r="AM972" i="1"/>
  <c r="AN972" i="1"/>
  <c r="AO972" i="1"/>
  <c r="AP972" i="1"/>
  <c r="AQ972" i="1"/>
  <c r="AR972" i="1"/>
  <c r="AS972" i="1"/>
  <c r="AT972" i="1"/>
  <c r="AU972" i="1"/>
  <c r="AV972" i="1"/>
  <c r="AW972" i="1"/>
  <c r="AX972" i="1"/>
  <c r="AY972" i="1"/>
  <c r="AZ972" i="1"/>
  <c r="BA972" i="1"/>
  <c r="BB972" i="1"/>
  <c r="BC972" i="1"/>
  <c r="BD972" i="1"/>
  <c r="BE972" i="1"/>
  <c r="BF972" i="1"/>
  <c r="BG972" i="1"/>
  <c r="BH972" i="1"/>
  <c r="BI972" i="1"/>
  <c r="BJ972" i="1"/>
  <c r="BK972" i="1"/>
  <c r="BL972" i="1"/>
  <c r="BM972" i="1"/>
  <c r="BN972" i="1"/>
  <c r="BO972" i="1"/>
  <c r="BP972" i="1"/>
  <c r="BQ972" i="1"/>
  <c r="BR972" i="1"/>
  <c r="BS972" i="1"/>
  <c r="BT972" i="1"/>
  <c r="BU972" i="1"/>
  <c r="BV972" i="1"/>
  <c r="BW972" i="1"/>
  <c r="BX972" i="1"/>
  <c r="BY972" i="1"/>
  <c r="BZ972" i="1"/>
  <c r="CA972" i="1"/>
  <c r="CB972" i="1"/>
  <c r="CC972" i="1"/>
  <c r="CD972" i="1"/>
  <c r="CE972" i="1"/>
  <c r="CF972" i="1"/>
  <c r="CG972" i="1"/>
  <c r="CH972" i="1"/>
  <c r="CI972" i="1"/>
  <c r="CJ972" i="1"/>
  <c r="CK972" i="1"/>
  <c r="CM972" i="1"/>
  <c r="CO972" i="1"/>
  <c r="A973" i="1"/>
  <c r="CU972" i="1" s="1"/>
  <c r="J973" i="1"/>
  <c r="CL973" i="1"/>
  <c r="CM973" i="1"/>
  <c r="CN973" i="1"/>
  <c r="CN972" i="1" s="1"/>
  <c r="CO973" i="1"/>
  <c r="CP973" i="1"/>
  <c r="CS972" i="1"/>
  <c r="CX973" i="1"/>
  <c r="CX972" i="1" s="1"/>
  <c r="A974" i="1"/>
  <c r="J974" i="1"/>
  <c r="CL974" i="1"/>
  <c r="CM974" i="1"/>
  <c r="CN974" i="1"/>
  <c r="CO974" i="1"/>
  <c r="CP974" i="1"/>
  <c r="CZ974" i="1" s="1"/>
  <c r="CQ974" i="1"/>
  <c r="CW974" i="1"/>
  <c r="CX974" i="1"/>
  <c r="CY974" i="1"/>
  <c r="A975" i="1"/>
  <c r="J975" i="1"/>
  <c r="K975" i="1"/>
  <c r="L975" i="1"/>
  <c r="L971" i="1" s="1"/>
  <c r="M975" i="1"/>
  <c r="M971" i="1" s="1"/>
  <c r="M934" i="1" s="1"/>
  <c r="N975" i="1"/>
  <c r="P975" i="1"/>
  <c r="P971" i="1" s="1"/>
  <c r="Q975" i="1"/>
  <c r="U975" i="1"/>
  <c r="U971" i="1" s="1"/>
  <c r="AK975" i="1"/>
  <c r="AK971" i="1" s="1"/>
  <c r="AK934" i="1" s="1"/>
  <c r="BA975" i="1"/>
  <c r="BA971" i="1" s="1"/>
  <c r="BB975" i="1"/>
  <c r="BD975" i="1"/>
  <c r="CI975" i="1"/>
  <c r="CI971" i="1" s="1"/>
  <c r="CI934" i="1" s="1"/>
  <c r="CI930" i="1" s="1"/>
  <c r="CI929" i="1" s="1"/>
  <c r="DB976" i="1"/>
  <c r="DD976" i="1"/>
  <c r="DB977" i="1"/>
  <c r="DD977" i="1"/>
  <c r="A978" i="1"/>
  <c r="O978" i="1"/>
  <c r="O975" i="1" s="1"/>
  <c r="O971" i="1" s="1"/>
  <c r="DB978" i="1"/>
  <c r="DD978" i="1"/>
  <c r="A979" i="1"/>
  <c r="O979" i="1"/>
  <c r="R979" i="1"/>
  <c r="R975" i="1" s="1"/>
  <c r="V975" i="1"/>
  <c r="Y975" i="1"/>
  <c r="Y971" i="1" s="1"/>
  <c r="Y934" i="1" s="1"/>
  <c r="Z975" i="1"/>
  <c r="AB979" i="1"/>
  <c r="AG979" i="1"/>
  <c r="AG975" i="1" s="1"/>
  <c r="AG971" i="1" s="1"/>
  <c r="AG934" i="1" s="1"/>
  <c r="AJ975" i="1"/>
  <c r="AJ971" i="1" s="1"/>
  <c r="AL975" i="1"/>
  <c r="AO975" i="1"/>
  <c r="AO971" i="1" s="1"/>
  <c r="AO934" i="1" s="1"/>
  <c r="AZ975" i="1"/>
  <c r="AZ971" i="1" s="1"/>
  <c r="BC975" i="1"/>
  <c r="BO975" i="1"/>
  <c r="BX975" i="1"/>
  <c r="BZ975" i="1"/>
  <c r="CJ975" i="1"/>
  <c r="CR975" i="1"/>
  <c r="CT975" i="1"/>
  <c r="CT971" i="1" s="1"/>
  <c r="CT934" i="1" s="1"/>
  <c r="CT930" i="1" s="1"/>
  <c r="CT929" i="1" s="1"/>
  <c r="CU975" i="1"/>
  <c r="CU971" i="1" s="1"/>
  <c r="CU934" i="1" s="1"/>
  <c r="CU930" i="1" s="1"/>
  <c r="CU929" i="1" s="1"/>
  <c r="A980" i="1"/>
  <c r="K980" i="1"/>
  <c r="L980" i="1"/>
  <c r="M980" i="1"/>
  <c r="N980" i="1"/>
  <c r="O980" i="1"/>
  <c r="P980" i="1"/>
  <c r="Q980" i="1"/>
  <c r="Q971" i="1" s="1"/>
  <c r="Q934" i="1" s="1"/>
  <c r="R980" i="1"/>
  <c r="R971" i="1" s="1"/>
  <c r="U980" i="1"/>
  <c r="V980" i="1"/>
  <c r="V971" i="1" s="1"/>
  <c r="V934" i="1" s="1"/>
  <c r="X980" i="1"/>
  <c r="Y980" i="1"/>
  <c r="AB980" i="1"/>
  <c r="AG980" i="1"/>
  <c r="AJ980" i="1"/>
  <c r="AK980" i="1"/>
  <c r="AL980" i="1"/>
  <c r="AL971" i="1" s="1"/>
  <c r="AO980" i="1"/>
  <c r="AR980" i="1"/>
  <c r="AZ980" i="1"/>
  <c r="BA980" i="1"/>
  <c r="BB980" i="1"/>
  <c r="BB971" i="1" s="1"/>
  <c r="BB934" i="1" s="1"/>
  <c r="BB37" i="1" s="1"/>
  <c r="BD980" i="1"/>
  <c r="BX980" i="1"/>
  <c r="CH980" i="1"/>
  <c r="CK980" i="1"/>
  <c r="CS980" i="1"/>
  <c r="A981" i="1"/>
  <c r="AC981" i="1"/>
  <c r="AC980" i="1" s="1"/>
  <c r="T981" i="1"/>
  <c r="AG981" i="1"/>
  <c r="AB981" i="1"/>
  <c r="AD981" i="1"/>
  <c r="AS981" i="1" s="1"/>
  <c r="AS980" i="1" s="1"/>
  <c r="AE981" i="1"/>
  <c r="AF981" i="1"/>
  <c r="AF980" i="1" s="1"/>
  <c r="AI981" i="1"/>
  <c r="AN980" i="1"/>
  <c r="AQ981" i="1"/>
  <c r="BF981" i="1" s="1"/>
  <c r="AR981" i="1"/>
  <c r="BG981" i="1" s="1"/>
  <c r="AT981" i="1"/>
  <c r="BI981" i="1" s="1"/>
  <c r="AV981" i="1"/>
  <c r="BK981" i="1" s="1"/>
  <c r="BH981" i="1"/>
  <c r="BH980" i="1" s="1"/>
  <c r="BP980" i="1"/>
  <c r="BT981" i="1"/>
  <c r="BZ980" i="1"/>
  <c r="CG981" i="1"/>
  <c r="CI980" i="1"/>
  <c r="CJ980" i="1"/>
  <c r="CR980" i="1"/>
  <c r="CT980" i="1"/>
  <c r="CU980" i="1"/>
  <c r="A982" i="1"/>
  <c r="AC982" i="1"/>
  <c r="S982" i="1"/>
  <c r="AA982" i="1" s="1"/>
  <c r="AP982" i="1" s="1"/>
  <c r="BE982" i="1" s="1"/>
  <c r="T982" i="1"/>
  <c r="AG982" i="1"/>
  <c r="AB982" i="1"/>
  <c r="AD982" i="1"/>
  <c r="AS982" i="1" s="1"/>
  <c r="AE982" i="1"/>
  <c r="AF982" i="1"/>
  <c r="AH982" i="1" s="1"/>
  <c r="AI982" i="1"/>
  <c r="AQ982" i="1"/>
  <c r="BF982" i="1" s="1"/>
  <c r="AR982" i="1"/>
  <c r="BG982" i="1" s="1"/>
  <c r="AT982" i="1"/>
  <c r="BI982" i="1" s="1"/>
  <c r="AV982" i="1"/>
  <c r="BK982" i="1" s="1"/>
  <c r="AX982" i="1"/>
  <c r="BH982" i="1"/>
  <c r="BT982" i="1"/>
  <c r="CD982" i="1" s="1"/>
  <c r="CN982" i="1" s="1"/>
  <c r="CX982" i="1" s="1"/>
  <c r="CG982" i="1"/>
  <c r="DB983" i="1"/>
  <c r="DD983" i="1"/>
  <c r="DB984" i="1"/>
  <c r="DD984" i="1"/>
  <c r="DB985" i="1"/>
  <c r="DD985" i="1"/>
  <c r="DB986" i="1"/>
  <c r="DD986" i="1"/>
  <c r="A987" i="1"/>
  <c r="A988" i="1"/>
  <c r="A989" i="1"/>
  <c r="A990" i="1"/>
  <c r="A991" i="1"/>
  <c r="K991" i="1"/>
  <c r="A992" i="1"/>
  <c r="K992" i="1"/>
  <c r="L992" i="1"/>
  <c r="L991" i="1" s="1"/>
  <c r="L990" i="1" s="1"/>
  <c r="L989" i="1" s="1"/>
  <c r="L994" i="1" s="1"/>
  <c r="M992" i="1"/>
  <c r="M991" i="1" s="1"/>
  <c r="M990" i="1" s="1"/>
  <c r="M989" i="1" s="1"/>
  <c r="N992" i="1"/>
  <c r="N991" i="1" s="1"/>
  <c r="P992" i="1"/>
  <c r="P991" i="1" s="1"/>
  <c r="P990" i="1" s="1"/>
  <c r="P989" i="1" s="1"/>
  <c r="P994" i="1" s="1"/>
  <c r="R992" i="1"/>
  <c r="R991" i="1" s="1"/>
  <c r="R990" i="1" s="1"/>
  <c r="R989" i="1" s="1"/>
  <c r="R994" i="1" s="1"/>
  <c r="V992" i="1"/>
  <c r="V991" i="1" s="1"/>
  <c r="V990" i="1" s="1"/>
  <c r="V989" i="1" s="1"/>
  <c r="V994" i="1" s="1"/>
  <c r="W992" i="1"/>
  <c r="W991" i="1" s="1"/>
  <c r="W990" i="1" s="1"/>
  <c r="W989" i="1" s="1"/>
  <c r="W994" i="1" s="1"/>
  <c r="X992" i="1"/>
  <c r="X991" i="1" s="1"/>
  <c r="X990" i="1" s="1"/>
  <c r="X989" i="1" s="1"/>
  <c r="X994" i="1" s="1"/>
  <c r="AF992" i="1"/>
  <c r="AF991" i="1" s="1"/>
  <c r="AF990" i="1" s="1"/>
  <c r="AF989" i="1" s="1"/>
  <c r="AF994" i="1" s="1"/>
  <c r="AY992" i="1"/>
  <c r="AY991" i="1" s="1"/>
  <c r="AY990" i="1" s="1"/>
  <c r="AY989" i="1" s="1"/>
  <c r="AY994" i="1" s="1"/>
  <c r="BA992" i="1"/>
  <c r="BA991" i="1" s="1"/>
  <c r="BA990" i="1" s="1"/>
  <c r="BA989" i="1" s="1"/>
  <c r="BA994" i="1" s="1"/>
  <c r="BN992" i="1"/>
  <c r="BN991" i="1" s="1"/>
  <c r="BN990" i="1" s="1"/>
  <c r="BN989" i="1" s="1"/>
  <c r="BN994" i="1" s="1"/>
  <c r="CJ992" i="1"/>
  <c r="CJ991" i="1" s="1"/>
  <c r="CJ990" i="1" s="1"/>
  <c r="CJ989" i="1" s="1"/>
  <c r="CJ994" i="1" s="1"/>
  <c r="CK992" i="1"/>
  <c r="CK991" i="1" s="1"/>
  <c r="CK990" i="1" s="1"/>
  <c r="CK989" i="1" s="1"/>
  <c r="CK994" i="1" s="1"/>
  <c r="CR992" i="1"/>
  <c r="CR991" i="1" s="1"/>
  <c r="CS992" i="1"/>
  <c r="CS991" i="1" s="1"/>
  <c r="CS990" i="1" s="1"/>
  <c r="CS989" i="1" s="1"/>
  <c r="CS994" i="1" s="1"/>
  <c r="CT992" i="1"/>
  <c r="CT991" i="1" s="1"/>
  <c r="CT990" i="1" s="1"/>
  <c r="CT989" i="1" s="1"/>
  <c r="CT994" i="1" s="1"/>
  <c r="A993" i="1"/>
  <c r="O993" i="1"/>
  <c r="Q993" i="1"/>
  <c r="Q992" i="1" s="1"/>
  <c r="Q991" i="1" s="1"/>
  <c r="Q990" i="1" s="1"/>
  <c r="Q989" i="1" s="1"/>
  <c r="AB993" i="1"/>
  <c r="AC993" i="1"/>
  <c r="T993" i="1"/>
  <c r="T992" i="1" s="1"/>
  <c r="T991" i="1" s="1"/>
  <c r="T990" i="1" s="1"/>
  <c r="T989" i="1" s="1"/>
  <c r="T994" i="1" s="1"/>
  <c r="Y992" i="1"/>
  <c r="Y991" i="1" s="1"/>
  <c r="Y990" i="1" s="1"/>
  <c r="Y989" i="1" s="1"/>
  <c r="Y994" i="1" s="1"/>
  <c r="Z992" i="1"/>
  <c r="Z991" i="1" s="1"/>
  <c r="AD993" i="1"/>
  <c r="AD992" i="1" s="1"/>
  <c r="AD991" i="1" s="1"/>
  <c r="AF993" i="1"/>
  <c r="AU993" i="1" s="1"/>
  <c r="AW993" i="1" s="1"/>
  <c r="AG993" i="1"/>
  <c r="AG992" i="1" s="1"/>
  <c r="AG991" i="1" s="1"/>
  <c r="AG990" i="1" s="1"/>
  <c r="AG989" i="1" s="1"/>
  <c r="AJ992" i="1"/>
  <c r="AJ991" i="1" s="1"/>
  <c r="AJ990" i="1" s="1"/>
  <c r="AJ989" i="1" s="1"/>
  <c r="AJ994" i="1" s="1"/>
  <c r="AK992" i="1"/>
  <c r="AK991" i="1" s="1"/>
  <c r="AK990" i="1" s="1"/>
  <c r="AK989" i="1" s="1"/>
  <c r="AK994" i="1" s="1"/>
  <c r="AL992" i="1"/>
  <c r="AL991" i="1" s="1"/>
  <c r="AL990" i="1" s="1"/>
  <c r="AL989" i="1" s="1"/>
  <c r="AL994" i="1" s="1"/>
  <c r="AN992" i="1"/>
  <c r="AN991" i="1" s="1"/>
  <c r="AN990" i="1" s="1"/>
  <c r="AN989" i="1" s="1"/>
  <c r="AN994" i="1" s="1"/>
  <c r="AS993" i="1"/>
  <c r="AS992" i="1" s="1"/>
  <c r="AS991" i="1" s="1"/>
  <c r="AS990" i="1" s="1"/>
  <c r="AS989" i="1" s="1"/>
  <c r="AS994" i="1" s="1"/>
  <c r="AV993" i="1"/>
  <c r="BK993" i="1" s="1"/>
  <c r="AZ992" i="1"/>
  <c r="AZ991" i="1" s="1"/>
  <c r="AZ990" i="1" s="1"/>
  <c r="AZ989" i="1" s="1"/>
  <c r="AZ994" i="1" s="1"/>
  <c r="BC992" i="1"/>
  <c r="BC991" i="1" s="1"/>
  <c r="BC990" i="1" s="1"/>
  <c r="BC989" i="1" s="1"/>
  <c r="BJ993" i="1"/>
  <c r="BL993" i="1" s="1"/>
  <c r="BO992" i="1"/>
  <c r="BO991" i="1" s="1"/>
  <c r="BO990" i="1" s="1"/>
  <c r="BO989" i="1" s="1"/>
  <c r="BO994" i="1" s="1"/>
  <c r="BP992" i="1"/>
  <c r="BP991" i="1" s="1"/>
  <c r="BP990" i="1" s="1"/>
  <c r="BP989" i="1" s="1"/>
  <c r="BP994" i="1" s="1"/>
  <c r="BQ992" i="1"/>
  <c r="BQ991" i="1" s="1"/>
  <c r="BQ990" i="1" s="1"/>
  <c r="BQ989" i="1" s="1"/>
  <c r="BQ994" i="1" s="1"/>
  <c r="BX992" i="1"/>
  <c r="BX991" i="1" s="1"/>
  <c r="BY992" i="1"/>
  <c r="BY991" i="1" s="1"/>
  <c r="BY990" i="1" s="1"/>
  <c r="BY989" i="1" s="1"/>
  <c r="BY994" i="1" s="1"/>
  <c r="BZ992" i="1"/>
  <c r="BZ991" i="1" s="1"/>
  <c r="BZ990" i="1" s="1"/>
  <c r="BZ989" i="1" s="1"/>
  <c r="BZ994" i="1" s="1"/>
  <c r="CA992" i="1"/>
  <c r="CA991" i="1" s="1"/>
  <c r="CA990" i="1" s="1"/>
  <c r="CA989" i="1" s="1"/>
  <c r="CA994" i="1" s="1"/>
  <c r="CG993" i="1"/>
  <c r="CG992" i="1" s="1"/>
  <c r="CG991" i="1" s="1"/>
  <c r="CG990" i="1" s="1"/>
  <c r="CG989" i="1" s="1"/>
  <c r="CG994" i="1" s="1"/>
  <c r="CI992" i="1"/>
  <c r="CI991" i="1" s="1"/>
  <c r="CI990" i="1" s="1"/>
  <c r="CI989" i="1" s="1"/>
  <c r="CU992" i="1"/>
  <c r="CU991" i="1" s="1"/>
  <c r="CU990" i="1" s="1"/>
  <c r="CU989" i="1" s="1"/>
  <c r="CU994" i="1" s="1"/>
  <c r="A994" i="1"/>
  <c r="M994" i="1"/>
  <c r="Q994" i="1"/>
  <c r="AG994" i="1"/>
  <c r="BC994" i="1"/>
  <c r="CI994" i="1"/>
  <c r="A995" i="1"/>
  <c r="A996" i="1"/>
  <c r="A997" i="1"/>
  <c r="J997" i="1"/>
  <c r="J996" i="1" s="1"/>
  <c r="J995" i="1" s="1"/>
  <c r="J1006" i="1" s="1"/>
  <c r="L997" i="1"/>
  <c r="L996" i="1" s="1"/>
  <c r="L995" i="1" s="1"/>
  <c r="L1006" i="1" s="1"/>
  <c r="N997" i="1"/>
  <c r="N996" i="1" s="1"/>
  <c r="N995" i="1" s="1"/>
  <c r="N1006" i="1" s="1"/>
  <c r="T997" i="1"/>
  <c r="T996" i="1" s="1"/>
  <c r="T995" i="1" s="1"/>
  <c r="T1006" i="1" s="1"/>
  <c r="V997" i="1"/>
  <c r="Y997" i="1"/>
  <c r="Z997" i="1"/>
  <c r="Z996" i="1" s="1"/>
  <c r="Z995" i="1" s="1"/>
  <c r="Z1006" i="1" s="1"/>
  <c r="AB997" i="1"/>
  <c r="AB996" i="1" s="1"/>
  <c r="AB995" i="1" s="1"/>
  <c r="AB1006" i="1" s="1"/>
  <c r="AD997" i="1"/>
  <c r="AD996" i="1" s="1"/>
  <c r="AD995" i="1" s="1"/>
  <c r="AD1006" i="1" s="1"/>
  <c r="AJ997" i="1"/>
  <c r="AJ996" i="1" s="1"/>
  <c r="AJ995" i="1" s="1"/>
  <c r="AJ1006" i="1" s="1"/>
  <c r="AL997" i="1"/>
  <c r="AO997" i="1"/>
  <c r="AP997" i="1"/>
  <c r="AP996" i="1" s="1"/>
  <c r="AP995" i="1" s="1"/>
  <c r="AP1006" i="1" s="1"/>
  <c r="AR997" i="1"/>
  <c r="AR996" i="1" s="1"/>
  <c r="AR995" i="1" s="1"/>
  <c r="AR1006" i="1" s="1"/>
  <c r="AT997" i="1"/>
  <c r="AT996" i="1" s="1"/>
  <c r="AT995" i="1" s="1"/>
  <c r="AT1006" i="1" s="1"/>
  <c r="AZ997" i="1"/>
  <c r="AZ996" i="1" s="1"/>
  <c r="AZ995" i="1" s="1"/>
  <c r="AZ1006" i="1" s="1"/>
  <c r="BB997" i="1"/>
  <c r="BE997" i="1"/>
  <c r="BF997" i="1"/>
  <c r="BF996" i="1" s="1"/>
  <c r="BF995" i="1" s="1"/>
  <c r="BF1006" i="1" s="1"/>
  <c r="BH997" i="1"/>
  <c r="BH996" i="1" s="1"/>
  <c r="BH995" i="1" s="1"/>
  <c r="BH1006" i="1" s="1"/>
  <c r="BJ997" i="1"/>
  <c r="BJ996" i="1" s="1"/>
  <c r="BJ995" i="1" s="1"/>
  <c r="BJ1006" i="1" s="1"/>
  <c r="BP997" i="1"/>
  <c r="BP996" i="1" s="1"/>
  <c r="BP995" i="1" s="1"/>
  <c r="BP1006" i="1" s="1"/>
  <c r="BR997" i="1"/>
  <c r="BU997" i="1"/>
  <c r="BV997" i="1"/>
  <c r="BV996" i="1" s="1"/>
  <c r="BV995" i="1" s="1"/>
  <c r="BV1006" i="1" s="1"/>
  <c r="BX997" i="1"/>
  <c r="BX996" i="1" s="1"/>
  <c r="BX995" i="1" s="1"/>
  <c r="BX1006" i="1" s="1"/>
  <c r="BZ997" i="1"/>
  <c r="BZ996" i="1" s="1"/>
  <c r="BZ995" i="1" s="1"/>
  <c r="BZ1006" i="1" s="1"/>
  <c r="CF997" i="1"/>
  <c r="CF996" i="1" s="1"/>
  <c r="CF995" i="1" s="1"/>
  <c r="CF1006" i="1" s="1"/>
  <c r="CH997" i="1"/>
  <c r="CK997" i="1"/>
  <c r="CL997" i="1"/>
  <c r="CL996" i="1" s="1"/>
  <c r="CL995" i="1" s="1"/>
  <c r="CL1006" i="1" s="1"/>
  <c r="CN997" i="1"/>
  <c r="CN996" i="1" s="1"/>
  <c r="CN995" i="1" s="1"/>
  <c r="CN1006" i="1" s="1"/>
  <c r="CP997" i="1"/>
  <c r="CP996" i="1" s="1"/>
  <c r="CP995" i="1" s="1"/>
  <c r="CP1006" i="1" s="1"/>
  <c r="CV997" i="1"/>
  <c r="DD997" i="1" s="1"/>
  <c r="CX997" i="1"/>
  <c r="A998" i="1"/>
  <c r="J998" i="1"/>
  <c r="K998" i="1"/>
  <c r="L998" i="1"/>
  <c r="M998" i="1"/>
  <c r="N998" i="1"/>
  <c r="O998" i="1"/>
  <c r="P998" i="1"/>
  <c r="P997" i="1" s="1"/>
  <c r="P996" i="1" s="1"/>
  <c r="P995" i="1" s="1"/>
  <c r="P1006" i="1" s="1"/>
  <c r="Q998" i="1"/>
  <c r="R998" i="1"/>
  <c r="R997" i="1" s="1"/>
  <c r="R996" i="1" s="1"/>
  <c r="R995" i="1" s="1"/>
  <c r="R1006" i="1" s="1"/>
  <c r="S998" i="1"/>
  <c r="T998" i="1"/>
  <c r="U998" i="1"/>
  <c r="V998" i="1"/>
  <c r="W998" i="1"/>
  <c r="X998" i="1"/>
  <c r="X997" i="1" s="1"/>
  <c r="X996" i="1" s="1"/>
  <c r="X995" i="1" s="1"/>
  <c r="X1006" i="1" s="1"/>
  <c r="Y998" i="1"/>
  <c r="Z998" i="1"/>
  <c r="AA998" i="1"/>
  <c r="AB998" i="1"/>
  <c r="AC998" i="1"/>
  <c r="AD998" i="1"/>
  <c r="AE998" i="1"/>
  <c r="AF998" i="1"/>
  <c r="AF997" i="1" s="1"/>
  <c r="AF996" i="1" s="1"/>
  <c r="AF995" i="1" s="1"/>
  <c r="AF1006" i="1" s="1"/>
  <c r="AG998" i="1"/>
  <c r="AH998" i="1"/>
  <c r="AH997" i="1" s="1"/>
  <c r="AH996" i="1" s="1"/>
  <c r="AH995" i="1" s="1"/>
  <c r="AH1006" i="1" s="1"/>
  <c r="AI998" i="1"/>
  <c r="AJ998" i="1"/>
  <c r="AK998" i="1"/>
  <c r="AL998" i="1"/>
  <c r="AM998" i="1"/>
  <c r="AN998" i="1"/>
  <c r="AN997" i="1" s="1"/>
  <c r="AN996" i="1" s="1"/>
  <c r="AN995" i="1" s="1"/>
  <c r="AN1006" i="1" s="1"/>
  <c r="AO998" i="1"/>
  <c r="AP998" i="1"/>
  <c r="AQ998" i="1"/>
  <c r="AR998" i="1"/>
  <c r="AS998" i="1"/>
  <c r="AT998" i="1"/>
  <c r="AU998" i="1"/>
  <c r="AV998" i="1"/>
  <c r="AV997" i="1" s="1"/>
  <c r="AV996" i="1" s="1"/>
  <c r="AV995" i="1" s="1"/>
  <c r="AV1006" i="1" s="1"/>
  <c r="AW998" i="1"/>
  <c r="AX998" i="1"/>
  <c r="AX997" i="1" s="1"/>
  <c r="AX996" i="1" s="1"/>
  <c r="AX995" i="1" s="1"/>
  <c r="AX1006" i="1" s="1"/>
  <c r="AY998" i="1"/>
  <c r="AZ998" i="1"/>
  <c r="BA998" i="1"/>
  <c r="BB998" i="1"/>
  <c r="BC998" i="1"/>
  <c r="BD998" i="1"/>
  <c r="BD997" i="1" s="1"/>
  <c r="BD996" i="1" s="1"/>
  <c r="BD995" i="1" s="1"/>
  <c r="BD1006" i="1" s="1"/>
  <c r="BE998" i="1"/>
  <c r="BF998" i="1"/>
  <c r="BG998" i="1"/>
  <c r="BH998" i="1"/>
  <c r="BI998" i="1"/>
  <c r="BJ998" i="1"/>
  <c r="BK998" i="1"/>
  <c r="BL998" i="1"/>
  <c r="BL997" i="1" s="1"/>
  <c r="BL996" i="1" s="1"/>
  <c r="BL995" i="1" s="1"/>
  <c r="BL1006" i="1" s="1"/>
  <c r="BM998" i="1"/>
  <c r="BN998" i="1"/>
  <c r="BN997" i="1" s="1"/>
  <c r="BN996" i="1" s="1"/>
  <c r="BN995" i="1" s="1"/>
  <c r="BN1006" i="1" s="1"/>
  <c r="BO998" i="1"/>
  <c r="BP998" i="1"/>
  <c r="BQ998" i="1"/>
  <c r="BR998" i="1"/>
  <c r="BS998" i="1"/>
  <c r="BT998" i="1"/>
  <c r="BT997" i="1" s="1"/>
  <c r="BT996" i="1" s="1"/>
  <c r="BT995" i="1" s="1"/>
  <c r="BT1006" i="1" s="1"/>
  <c r="BU998" i="1"/>
  <c r="BV998" i="1"/>
  <c r="BW998" i="1"/>
  <c r="BX998" i="1"/>
  <c r="BY998" i="1"/>
  <c r="BZ998" i="1"/>
  <c r="CA998" i="1"/>
  <c r="CB998" i="1"/>
  <c r="CB997" i="1" s="1"/>
  <c r="CB996" i="1" s="1"/>
  <c r="CB995" i="1" s="1"/>
  <c r="CB1006" i="1" s="1"/>
  <c r="CC998" i="1"/>
  <c r="CD998" i="1"/>
  <c r="CD997" i="1" s="1"/>
  <c r="CD996" i="1" s="1"/>
  <c r="CD995" i="1" s="1"/>
  <c r="CD1006" i="1" s="1"/>
  <c r="CE998" i="1"/>
  <c r="CF998" i="1"/>
  <c r="CG998" i="1"/>
  <c r="CH998" i="1"/>
  <c r="CI998" i="1"/>
  <c r="CJ998" i="1"/>
  <c r="CJ997" i="1" s="1"/>
  <c r="CJ996" i="1" s="1"/>
  <c r="CJ995" i="1" s="1"/>
  <c r="CJ1006" i="1" s="1"/>
  <c r="CK998" i="1"/>
  <c r="CL998" i="1"/>
  <c r="CM998" i="1"/>
  <c r="CN998" i="1"/>
  <c r="CO998" i="1"/>
  <c r="CP998" i="1"/>
  <c r="CQ998" i="1"/>
  <c r="CR998" i="1"/>
  <c r="CR997" i="1" s="1"/>
  <c r="CR996" i="1" s="1"/>
  <c r="CR995" i="1" s="1"/>
  <c r="CR1006" i="1" s="1"/>
  <c r="CS998" i="1"/>
  <c r="CT998" i="1"/>
  <c r="CT997" i="1" s="1"/>
  <c r="CT996" i="1" s="1"/>
  <c r="CT995" i="1" s="1"/>
  <c r="CT1006" i="1" s="1"/>
  <c r="CU998" i="1"/>
  <c r="CV998" i="1"/>
  <c r="CW998" i="1"/>
  <c r="CX998" i="1"/>
  <c r="CY998" i="1"/>
  <c r="CZ998" i="1"/>
  <c r="CZ997" i="1" s="1"/>
  <c r="CZ996" i="1" s="1"/>
  <c r="CZ995" i="1" s="1"/>
  <c r="CZ1006" i="1" s="1"/>
  <c r="DD998" i="1"/>
  <c r="A999" i="1"/>
  <c r="DB999" i="1"/>
  <c r="DD999" i="1"/>
  <c r="A1000" i="1"/>
  <c r="J1000" i="1"/>
  <c r="K1000" i="1"/>
  <c r="DB1000" i="1" s="1"/>
  <c r="L1000" i="1"/>
  <c r="M1000" i="1"/>
  <c r="M997" i="1" s="1"/>
  <c r="N1000" i="1"/>
  <c r="O1000" i="1"/>
  <c r="P1000" i="1"/>
  <c r="Q1000" i="1"/>
  <c r="Q997" i="1" s="1"/>
  <c r="R1000" i="1"/>
  <c r="S1000" i="1"/>
  <c r="T1000" i="1"/>
  <c r="U1000" i="1"/>
  <c r="U997" i="1" s="1"/>
  <c r="V1000" i="1"/>
  <c r="W1000" i="1"/>
  <c r="X1000" i="1"/>
  <c r="Y1000" i="1"/>
  <c r="Z1000" i="1"/>
  <c r="AA1000" i="1"/>
  <c r="AB1000" i="1"/>
  <c r="AC1000" i="1"/>
  <c r="AC997" i="1" s="1"/>
  <c r="AD1000" i="1"/>
  <c r="AE1000" i="1"/>
  <c r="AF1000" i="1"/>
  <c r="AG1000" i="1"/>
  <c r="AG997" i="1" s="1"/>
  <c r="AH1000" i="1"/>
  <c r="AI1000" i="1"/>
  <c r="AJ1000" i="1"/>
  <c r="AK1000" i="1"/>
  <c r="AK997" i="1" s="1"/>
  <c r="AL1000" i="1"/>
  <c r="AM1000" i="1"/>
  <c r="AN1000" i="1"/>
  <c r="AO1000" i="1"/>
  <c r="AP1000" i="1"/>
  <c r="AQ1000" i="1"/>
  <c r="AR1000" i="1"/>
  <c r="AS1000" i="1"/>
  <c r="AS997" i="1" s="1"/>
  <c r="AT1000" i="1"/>
  <c r="AU1000" i="1"/>
  <c r="AV1000" i="1"/>
  <c r="AW1000" i="1"/>
  <c r="AW997" i="1" s="1"/>
  <c r="AX1000" i="1"/>
  <c r="AY1000" i="1"/>
  <c r="AZ1000" i="1"/>
  <c r="BA1000" i="1"/>
  <c r="BA997" i="1" s="1"/>
  <c r="BB1000" i="1"/>
  <c r="BC1000" i="1"/>
  <c r="BD1000" i="1"/>
  <c r="BE1000" i="1"/>
  <c r="BF1000" i="1"/>
  <c r="BG1000" i="1"/>
  <c r="BH1000" i="1"/>
  <c r="BI1000" i="1"/>
  <c r="BI997" i="1" s="1"/>
  <c r="BJ1000" i="1"/>
  <c r="BK1000" i="1"/>
  <c r="BL1000" i="1"/>
  <c r="BM1000" i="1"/>
  <c r="BM997" i="1" s="1"/>
  <c r="BN1000" i="1"/>
  <c r="BO1000" i="1"/>
  <c r="BP1000" i="1"/>
  <c r="BQ1000" i="1"/>
  <c r="BQ997" i="1" s="1"/>
  <c r="BR1000" i="1"/>
  <c r="BS1000" i="1"/>
  <c r="BT1000" i="1"/>
  <c r="BU1000" i="1"/>
  <c r="BV1000" i="1"/>
  <c r="BW1000" i="1"/>
  <c r="BX1000" i="1"/>
  <c r="BY1000" i="1"/>
  <c r="BY997" i="1" s="1"/>
  <c r="BZ1000" i="1"/>
  <c r="CA1000" i="1"/>
  <c r="CB1000" i="1"/>
  <c r="CC1000" i="1"/>
  <c r="CC997" i="1" s="1"/>
  <c r="CD1000" i="1"/>
  <c r="CE1000" i="1"/>
  <c r="CF1000" i="1"/>
  <c r="CG1000" i="1"/>
  <c r="CG997" i="1" s="1"/>
  <c r="CH1000" i="1"/>
  <c r="CI1000" i="1"/>
  <c r="CJ1000" i="1"/>
  <c r="CK1000" i="1"/>
  <c r="CL1000" i="1"/>
  <c r="CM1000" i="1"/>
  <c r="CN1000" i="1"/>
  <c r="CO1000" i="1"/>
  <c r="CO997" i="1" s="1"/>
  <c r="CP1000" i="1"/>
  <c r="CQ1000" i="1"/>
  <c r="CR1000" i="1"/>
  <c r="CS1000" i="1"/>
  <c r="CS997" i="1" s="1"/>
  <c r="CT1000" i="1"/>
  <c r="CU1000" i="1"/>
  <c r="CV1000" i="1"/>
  <c r="CW1000" i="1"/>
  <c r="CW997" i="1" s="1"/>
  <c r="CX1000" i="1"/>
  <c r="CY1000" i="1"/>
  <c r="CZ1000" i="1"/>
  <c r="DD1000" i="1"/>
  <c r="A1001" i="1"/>
  <c r="DB1001" i="1"/>
  <c r="DD1001" i="1"/>
  <c r="A1002" i="1"/>
  <c r="DB1002" i="1"/>
  <c r="DD1002" i="1"/>
  <c r="A1003" i="1"/>
  <c r="J1003" i="1"/>
  <c r="K1003" i="1"/>
  <c r="K935" i="1" s="1"/>
  <c r="N1003" i="1"/>
  <c r="N935" i="1" s="1"/>
  <c r="R1003" i="1"/>
  <c r="V1003" i="1"/>
  <c r="V996" i="1" s="1"/>
  <c r="V995" i="1" s="1"/>
  <c r="V1006" i="1" s="1"/>
  <c r="Z1003" i="1"/>
  <c r="AA1003" i="1"/>
  <c r="AA935" i="1" s="1"/>
  <c r="AD1003" i="1"/>
  <c r="AD935" i="1" s="1"/>
  <c r="AH1003" i="1"/>
  <c r="AL1003" i="1"/>
  <c r="AL996" i="1" s="1"/>
  <c r="AL995" i="1" s="1"/>
  <c r="AL1006" i="1" s="1"/>
  <c r="AP1003" i="1"/>
  <c r="AQ1003" i="1"/>
  <c r="AQ935" i="1" s="1"/>
  <c r="AT1003" i="1"/>
  <c r="AT935" i="1" s="1"/>
  <c r="AX1003" i="1"/>
  <c r="BB1003" i="1"/>
  <c r="BB996" i="1" s="1"/>
  <c r="BB995" i="1" s="1"/>
  <c r="BB1006" i="1" s="1"/>
  <c r="BF1003" i="1"/>
  <c r="BG1003" i="1"/>
  <c r="BG935" i="1" s="1"/>
  <c r="BJ1003" i="1"/>
  <c r="BJ935" i="1" s="1"/>
  <c r="BN1003" i="1"/>
  <c r="BR1003" i="1"/>
  <c r="BR996" i="1" s="1"/>
  <c r="BR995" i="1" s="1"/>
  <c r="BR1006" i="1" s="1"/>
  <c r="BV1003" i="1"/>
  <c r="BW1003" i="1"/>
  <c r="BW935" i="1" s="1"/>
  <c r="BZ1003" i="1"/>
  <c r="BZ935" i="1" s="1"/>
  <c r="CD1003" i="1"/>
  <c r="CH1003" i="1"/>
  <c r="CH996" i="1" s="1"/>
  <c r="CH995" i="1" s="1"/>
  <c r="CH1006" i="1" s="1"/>
  <c r="CL1003" i="1"/>
  <c r="CM1003" i="1"/>
  <c r="CM935" i="1" s="1"/>
  <c r="CP1003" i="1"/>
  <c r="CP935" i="1" s="1"/>
  <c r="CT1003" i="1"/>
  <c r="CX1003" i="1"/>
  <c r="CX996" i="1" s="1"/>
  <c r="CX995" i="1" s="1"/>
  <c r="CX1006" i="1" s="1"/>
  <c r="A1004" i="1"/>
  <c r="J1004" i="1"/>
  <c r="K1004" i="1"/>
  <c r="L1004" i="1"/>
  <c r="L1003" i="1" s="1"/>
  <c r="L935" i="1" s="1"/>
  <c r="M1004" i="1"/>
  <c r="M1003" i="1" s="1"/>
  <c r="M935" i="1" s="1"/>
  <c r="N1004" i="1"/>
  <c r="O1004" i="1"/>
  <c r="O1003" i="1" s="1"/>
  <c r="O935" i="1" s="1"/>
  <c r="P1004" i="1"/>
  <c r="P1003" i="1" s="1"/>
  <c r="Q1004" i="1"/>
  <c r="Q1003" i="1" s="1"/>
  <c r="Q935" i="1" s="1"/>
  <c r="R1004" i="1"/>
  <c r="S1004" i="1"/>
  <c r="S1003" i="1" s="1"/>
  <c r="S935" i="1" s="1"/>
  <c r="T1004" i="1"/>
  <c r="T1003" i="1" s="1"/>
  <c r="U1004" i="1"/>
  <c r="U1003" i="1" s="1"/>
  <c r="U935" i="1" s="1"/>
  <c r="V1004" i="1"/>
  <c r="W1004" i="1"/>
  <c r="W1003" i="1" s="1"/>
  <c r="W935" i="1" s="1"/>
  <c r="X1004" i="1"/>
  <c r="X1003" i="1" s="1"/>
  <c r="Y1004" i="1"/>
  <c r="Y1003" i="1" s="1"/>
  <c r="Y935" i="1" s="1"/>
  <c r="Z1004" i="1"/>
  <c r="AA1004" i="1"/>
  <c r="AB1004" i="1"/>
  <c r="AB1003" i="1" s="1"/>
  <c r="AB935" i="1" s="1"/>
  <c r="AC1004" i="1"/>
  <c r="AC1003" i="1" s="1"/>
  <c r="AC935" i="1" s="1"/>
  <c r="AD1004" i="1"/>
  <c r="AE1004" i="1"/>
  <c r="AE1003" i="1" s="1"/>
  <c r="AE935" i="1" s="1"/>
  <c r="AF1004" i="1"/>
  <c r="AF1003" i="1" s="1"/>
  <c r="AG1004" i="1"/>
  <c r="AG1003" i="1" s="1"/>
  <c r="AG935" i="1" s="1"/>
  <c r="AH1004" i="1"/>
  <c r="AI1004" i="1"/>
  <c r="AI1003" i="1" s="1"/>
  <c r="AI935" i="1" s="1"/>
  <c r="AJ1004" i="1"/>
  <c r="AJ1003" i="1" s="1"/>
  <c r="AK1004" i="1"/>
  <c r="AK1003" i="1" s="1"/>
  <c r="AK935" i="1" s="1"/>
  <c r="AL1004" i="1"/>
  <c r="AM1004" i="1"/>
  <c r="AM1003" i="1" s="1"/>
  <c r="AM935" i="1" s="1"/>
  <c r="AN1004" i="1"/>
  <c r="AN1003" i="1" s="1"/>
  <c r="AO1004" i="1"/>
  <c r="AO1003" i="1" s="1"/>
  <c r="AO935" i="1" s="1"/>
  <c r="AP1004" i="1"/>
  <c r="AQ1004" i="1"/>
  <c r="AR1004" i="1"/>
  <c r="AR1003" i="1" s="1"/>
  <c r="AR935" i="1" s="1"/>
  <c r="AS1004" i="1"/>
  <c r="AS1003" i="1" s="1"/>
  <c r="AS935" i="1" s="1"/>
  <c r="AT1004" i="1"/>
  <c r="AU1004" i="1"/>
  <c r="AU1003" i="1" s="1"/>
  <c r="AU935" i="1" s="1"/>
  <c r="AV1004" i="1"/>
  <c r="AV1003" i="1" s="1"/>
  <c r="AW1004" i="1"/>
  <c r="AW1003" i="1" s="1"/>
  <c r="AW935" i="1" s="1"/>
  <c r="AX1004" i="1"/>
  <c r="AY1004" i="1"/>
  <c r="AY1003" i="1" s="1"/>
  <c r="AY935" i="1" s="1"/>
  <c r="AZ1004" i="1"/>
  <c r="AZ1003" i="1" s="1"/>
  <c r="BA1004" i="1"/>
  <c r="BA1003" i="1" s="1"/>
  <c r="BA935" i="1" s="1"/>
  <c r="BB1004" i="1"/>
  <c r="BC1004" i="1"/>
  <c r="BC1003" i="1" s="1"/>
  <c r="BC935" i="1" s="1"/>
  <c r="BD1004" i="1"/>
  <c r="BD1003" i="1" s="1"/>
  <c r="BE1004" i="1"/>
  <c r="BE1003" i="1" s="1"/>
  <c r="BE935" i="1" s="1"/>
  <c r="BF1004" i="1"/>
  <c r="BG1004" i="1"/>
  <c r="BH1004" i="1"/>
  <c r="BH1003" i="1" s="1"/>
  <c r="BH935" i="1" s="1"/>
  <c r="BI1004" i="1"/>
  <c r="BI1003" i="1" s="1"/>
  <c r="BI935" i="1" s="1"/>
  <c r="BJ1004" i="1"/>
  <c r="BK1004" i="1"/>
  <c r="BK1003" i="1" s="1"/>
  <c r="BK935" i="1" s="1"/>
  <c r="BL1004" i="1"/>
  <c r="BL1003" i="1" s="1"/>
  <c r="BM1004" i="1"/>
  <c r="BM1003" i="1" s="1"/>
  <c r="BM935" i="1" s="1"/>
  <c r="BN1004" i="1"/>
  <c r="BO1004" i="1"/>
  <c r="BO1003" i="1" s="1"/>
  <c r="BO935" i="1" s="1"/>
  <c r="BP1004" i="1"/>
  <c r="BP1003" i="1" s="1"/>
  <c r="BQ1004" i="1"/>
  <c r="BQ1003" i="1" s="1"/>
  <c r="BQ935" i="1" s="1"/>
  <c r="BR1004" i="1"/>
  <c r="BS1004" i="1"/>
  <c r="BS1003" i="1" s="1"/>
  <c r="BS935" i="1" s="1"/>
  <c r="BT1004" i="1"/>
  <c r="BT1003" i="1" s="1"/>
  <c r="BU1004" i="1"/>
  <c r="BU1003" i="1" s="1"/>
  <c r="BU935" i="1" s="1"/>
  <c r="BV1004" i="1"/>
  <c r="BW1004" i="1"/>
  <c r="BX1004" i="1"/>
  <c r="BX1003" i="1" s="1"/>
  <c r="BX935" i="1" s="1"/>
  <c r="BY1004" i="1"/>
  <c r="BY1003" i="1" s="1"/>
  <c r="BY935" i="1" s="1"/>
  <c r="BZ1004" i="1"/>
  <c r="CA1004" i="1"/>
  <c r="CA1003" i="1" s="1"/>
  <c r="CA935" i="1" s="1"/>
  <c r="CB1004" i="1"/>
  <c r="CB1003" i="1" s="1"/>
  <c r="CC1004" i="1"/>
  <c r="CC1003" i="1" s="1"/>
  <c r="CC935" i="1" s="1"/>
  <c r="CD1004" i="1"/>
  <c r="CE1004" i="1"/>
  <c r="CE1003" i="1" s="1"/>
  <c r="CE935" i="1" s="1"/>
  <c r="CF1004" i="1"/>
  <c r="CF1003" i="1" s="1"/>
  <c r="CG1004" i="1"/>
  <c r="CG1003" i="1" s="1"/>
  <c r="CG935" i="1" s="1"/>
  <c r="CH1004" i="1"/>
  <c r="CI1004" i="1"/>
  <c r="CI1003" i="1" s="1"/>
  <c r="CI935" i="1" s="1"/>
  <c r="CJ1004" i="1"/>
  <c r="CJ1003" i="1" s="1"/>
  <c r="CK1004" i="1"/>
  <c r="CK1003" i="1" s="1"/>
  <c r="CK935" i="1" s="1"/>
  <c r="CL1004" i="1"/>
  <c r="CM1004" i="1"/>
  <c r="CN1004" i="1"/>
  <c r="CN1003" i="1" s="1"/>
  <c r="CN935" i="1" s="1"/>
  <c r="CO1004" i="1"/>
  <c r="CO1003" i="1" s="1"/>
  <c r="CO935" i="1" s="1"/>
  <c r="CP1004" i="1"/>
  <c r="CQ1004" i="1"/>
  <c r="CQ1003" i="1" s="1"/>
  <c r="CQ935" i="1" s="1"/>
  <c r="CR1004" i="1"/>
  <c r="CR1003" i="1" s="1"/>
  <c r="CS1004" i="1"/>
  <c r="CS1003" i="1" s="1"/>
  <c r="CS935" i="1" s="1"/>
  <c r="CT1004" i="1"/>
  <c r="CU1004" i="1"/>
  <c r="CU1003" i="1" s="1"/>
  <c r="CU935" i="1" s="1"/>
  <c r="CV1004" i="1"/>
  <c r="CW1004" i="1"/>
  <c r="CW1003" i="1" s="1"/>
  <c r="CW935" i="1" s="1"/>
  <c r="CX1004" i="1"/>
  <c r="CY1004" i="1"/>
  <c r="CY1003" i="1" s="1"/>
  <c r="CY935" i="1" s="1"/>
  <c r="CZ1004" i="1"/>
  <c r="CZ1003" i="1" s="1"/>
  <c r="DB1004" i="1"/>
  <c r="A1005" i="1"/>
  <c r="DB1005" i="1"/>
  <c r="DD1005" i="1"/>
  <c r="A1006" i="1"/>
  <c r="J1007" i="1"/>
  <c r="K1007" i="1"/>
  <c r="L1007" i="1"/>
  <c r="M1007" i="1"/>
  <c r="N1007" i="1"/>
  <c r="O1007" i="1"/>
  <c r="P1007" i="1"/>
  <c r="Q1007" i="1"/>
  <c r="R1007" i="1"/>
  <c r="S1007" i="1"/>
  <c r="T1007" i="1"/>
  <c r="U1007" i="1"/>
  <c r="V1007" i="1"/>
  <c r="W1007" i="1"/>
  <c r="X1007" i="1"/>
  <c r="Y1007" i="1"/>
  <c r="Z1007" i="1"/>
  <c r="AA1007" i="1"/>
  <c r="AB1007" i="1"/>
  <c r="AC1007" i="1"/>
  <c r="AD1007" i="1"/>
  <c r="AE1007" i="1"/>
  <c r="AF1007" i="1"/>
  <c r="AG1007" i="1"/>
  <c r="AH1007" i="1"/>
  <c r="AI1007" i="1"/>
  <c r="AJ1007" i="1"/>
  <c r="AK1007" i="1"/>
  <c r="AL1007" i="1"/>
  <c r="AN1007" i="1"/>
  <c r="AP1007" i="1"/>
  <c r="AQ1007" i="1"/>
  <c r="AR1007" i="1"/>
  <c r="AS1007" i="1"/>
  <c r="AT1007" i="1"/>
  <c r="AX1007" i="1"/>
  <c r="AY1007" i="1"/>
  <c r="AZ1007" i="1"/>
  <c r="BA1007" i="1"/>
  <c r="BC1007" i="1"/>
  <c r="BE1007" i="1"/>
  <c r="BF1007" i="1"/>
  <c r="BG1007" i="1"/>
  <c r="BH1007" i="1"/>
  <c r="BI1007" i="1"/>
  <c r="BM1007" i="1"/>
  <c r="BN1007" i="1"/>
  <c r="BO1007" i="1"/>
  <c r="BP1007" i="1"/>
  <c r="BQ1007" i="1"/>
  <c r="BR1007" i="1"/>
  <c r="BS1007" i="1"/>
  <c r="BT1007" i="1"/>
  <c r="BU1007" i="1"/>
  <c r="BV1007" i="1"/>
  <c r="BW1007" i="1"/>
  <c r="BX1007" i="1"/>
  <c r="BY1007" i="1"/>
  <c r="BZ1007" i="1"/>
  <c r="CA1007" i="1"/>
  <c r="CB1007" i="1"/>
  <c r="CC1007" i="1"/>
  <c r="CD1007" i="1"/>
  <c r="CE1007" i="1"/>
  <c r="CF1007" i="1"/>
  <c r="CG1007" i="1"/>
  <c r="CH1007" i="1"/>
  <c r="CI1007" i="1"/>
  <c r="CJ1007" i="1"/>
  <c r="CK1007" i="1"/>
  <c r="CL1007" i="1"/>
  <c r="CM1007" i="1"/>
  <c r="CN1007" i="1"/>
  <c r="CO1007" i="1"/>
  <c r="CP1007" i="1"/>
  <c r="CQ1007" i="1"/>
  <c r="CR1007" i="1"/>
  <c r="CS1007" i="1"/>
  <c r="CT1007" i="1"/>
  <c r="CU1007" i="1"/>
  <c r="CV1007" i="1"/>
  <c r="DD1007" i="1" s="1"/>
  <c r="CW1007" i="1"/>
  <c r="CX1007" i="1"/>
  <c r="CY1007" i="1"/>
  <c r="CZ1007" i="1"/>
  <c r="DB1008" i="1"/>
  <c r="DD1008" i="1"/>
  <c r="DB1009" i="1"/>
  <c r="DD1009" i="1"/>
  <c r="DB1010" i="1"/>
  <c r="DD1010" i="1"/>
  <c r="DB1011" i="1"/>
  <c r="DD1011" i="1"/>
  <c r="DB1012" i="1"/>
  <c r="DD1012" i="1"/>
  <c r="DB1013" i="1"/>
  <c r="DD1013" i="1"/>
  <c r="DB1014" i="1"/>
  <c r="DD1014" i="1"/>
  <c r="DB1015" i="1"/>
  <c r="DD1015" i="1"/>
  <c r="DB1016" i="1"/>
  <c r="DD1016" i="1"/>
  <c r="DB1017" i="1"/>
  <c r="DD1017" i="1"/>
  <c r="DB1018" i="1"/>
  <c r="DD1018" i="1"/>
  <c r="B1020" i="1"/>
  <c r="J1020" i="1"/>
  <c r="J1019" i="1" s="1"/>
  <c r="M1020" i="1"/>
  <c r="M1019" i="1" s="1"/>
  <c r="N1020" i="1"/>
  <c r="R1020" i="1"/>
  <c r="Z1020" i="1"/>
  <c r="Z1019" i="1" s="1"/>
  <c r="AC1020" i="1"/>
  <c r="AC1019" i="1" s="1"/>
  <c r="AD1020" i="1"/>
  <c r="AD1019" i="1" s="1"/>
  <c r="AH1020" i="1"/>
  <c r="AH1019" i="1" s="1"/>
  <c r="AP1020" i="1"/>
  <c r="AP1019" i="1" s="1"/>
  <c r="AS1020" i="1"/>
  <c r="AS1019" i="1" s="1"/>
  <c r="AT1020" i="1"/>
  <c r="AT1019" i="1" s="1"/>
  <c r="AX1020" i="1"/>
  <c r="AX1019" i="1" s="1"/>
  <c r="BF1020" i="1"/>
  <c r="BF1019" i="1" s="1"/>
  <c r="BI1020" i="1"/>
  <c r="BI1019" i="1" s="1"/>
  <c r="BJ1020" i="1"/>
  <c r="BJ1019" i="1" s="1"/>
  <c r="BN1020" i="1"/>
  <c r="BN1019" i="1" s="1"/>
  <c r="BV1020" i="1"/>
  <c r="BV1019" i="1" s="1"/>
  <c r="BY1020" i="1"/>
  <c r="BY1019" i="1" s="1"/>
  <c r="BZ1020" i="1"/>
  <c r="BZ1019" i="1" s="1"/>
  <c r="CD1020" i="1"/>
  <c r="CD1019" i="1" s="1"/>
  <c r="CL1020" i="1"/>
  <c r="CL1019" i="1" s="1"/>
  <c r="CO1020" i="1"/>
  <c r="CO1019" i="1" s="1"/>
  <c r="CP1020" i="1"/>
  <c r="CP1019" i="1" s="1"/>
  <c r="CT1020" i="1"/>
  <c r="CT1019" i="1" s="1"/>
  <c r="B1021" i="1"/>
  <c r="J1021" i="1"/>
  <c r="K1021" i="1"/>
  <c r="K1020" i="1" s="1"/>
  <c r="L1021" i="1"/>
  <c r="M1021" i="1"/>
  <c r="N1021" i="1"/>
  <c r="O1021" i="1"/>
  <c r="P1021" i="1"/>
  <c r="Q1021" i="1"/>
  <c r="R1021" i="1"/>
  <c r="S1021" i="1"/>
  <c r="S1020" i="1" s="1"/>
  <c r="S1019" i="1" s="1"/>
  <c r="T1021" i="1"/>
  <c r="U1021" i="1"/>
  <c r="V1021" i="1"/>
  <c r="V1020" i="1" s="1"/>
  <c r="V1019" i="1" s="1"/>
  <c r="W1021" i="1"/>
  <c r="W1020" i="1" s="1"/>
  <c r="W1019" i="1" s="1"/>
  <c r="X1021" i="1"/>
  <c r="Y1021" i="1"/>
  <c r="Z1021" i="1"/>
  <c r="AA1021" i="1"/>
  <c r="AA1020" i="1" s="1"/>
  <c r="AA1019" i="1" s="1"/>
  <c r="AB1021" i="1"/>
  <c r="AC1021" i="1"/>
  <c r="AD1021" i="1"/>
  <c r="AE1021" i="1"/>
  <c r="AE1020" i="1" s="1"/>
  <c r="AE1019" i="1" s="1"/>
  <c r="AF1021" i="1"/>
  <c r="AG1021" i="1"/>
  <c r="AH1021" i="1"/>
  <c r="AI1021" i="1"/>
  <c r="AI1020" i="1" s="1"/>
  <c r="AI1019" i="1" s="1"/>
  <c r="AJ1021" i="1"/>
  <c r="AK1021" i="1"/>
  <c r="AL1021" i="1"/>
  <c r="AL1020" i="1" s="1"/>
  <c r="AL1019" i="1" s="1"/>
  <c r="AM1021" i="1"/>
  <c r="AM1020" i="1" s="1"/>
  <c r="AM1019" i="1" s="1"/>
  <c r="AN1021" i="1"/>
  <c r="AO1021" i="1"/>
  <c r="AP1021" i="1"/>
  <c r="AQ1021" i="1"/>
  <c r="AQ1020" i="1" s="1"/>
  <c r="AQ1019" i="1" s="1"/>
  <c r="AR1021" i="1"/>
  <c r="AS1021" i="1"/>
  <c r="AT1021" i="1"/>
  <c r="AU1021" i="1"/>
  <c r="AU1020" i="1" s="1"/>
  <c r="AU1019" i="1" s="1"/>
  <c r="AV1021" i="1"/>
  <c r="AW1021" i="1"/>
  <c r="AX1021" i="1"/>
  <c r="AY1021" i="1"/>
  <c r="AY1020" i="1" s="1"/>
  <c r="AY1019" i="1" s="1"/>
  <c r="AZ1021" i="1"/>
  <c r="BA1021" i="1"/>
  <c r="BB1021" i="1"/>
  <c r="BB32" i="1" s="1"/>
  <c r="BC1021" i="1"/>
  <c r="BC1020" i="1" s="1"/>
  <c r="BC1019" i="1" s="1"/>
  <c r="BD1021" i="1"/>
  <c r="BE1021" i="1"/>
  <c r="BF1021" i="1"/>
  <c r="BG1021" i="1"/>
  <c r="BG1020" i="1" s="1"/>
  <c r="BG1019" i="1" s="1"/>
  <c r="BH1021" i="1"/>
  <c r="BI1021" i="1"/>
  <c r="BJ1021" i="1"/>
  <c r="BK1021" i="1"/>
  <c r="BK1020" i="1" s="1"/>
  <c r="BK1019" i="1" s="1"/>
  <c r="BL1021" i="1"/>
  <c r="BM1021" i="1"/>
  <c r="BN1021" i="1"/>
  <c r="BO1021" i="1"/>
  <c r="BO1020" i="1" s="1"/>
  <c r="BO1019" i="1" s="1"/>
  <c r="BP1021" i="1"/>
  <c r="BQ1021" i="1"/>
  <c r="BR1021" i="1"/>
  <c r="BR1020" i="1" s="1"/>
  <c r="BR1019" i="1" s="1"/>
  <c r="BS1021" i="1"/>
  <c r="BS1020" i="1" s="1"/>
  <c r="BS1019" i="1" s="1"/>
  <c r="BT1021" i="1"/>
  <c r="BU1021" i="1"/>
  <c r="BV1021" i="1"/>
  <c r="BW1021" i="1"/>
  <c r="BW1020" i="1" s="1"/>
  <c r="BW1019" i="1" s="1"/>
  <c r="BX1021" i="1"/>
  <c r="BY1021" i="1"/>
  <c r="BZ1021" i="1"/>
  <c r="CA1021" i="1"/>
  <c r="CA1020" i="1" s="1"/>
  <c r="CA1019" i="1" s="1"/>
  <c r="CB1021" i="1"/>
  <c r="CC1021" i="1"/>
  <c r="CD1021" i="1"/>
  <c r="CE1021" i="1"/>
  <c r="CE1020" i="1" s="1"/>
  <c r="CE1019" i="1" s="1"/>
  <c r="CF1021" i="1"/>
  <c r="CG1021" i="1"/>
  <c r="CH1021" i="1"/>
  <c r="CH1020" i="1" s="1"/>
  <c r="CH1019" i="1" s="1"/>
  <c r="CI1021" i="1"/>
  <c r="CI1020" i="1" s="1"/>
  <c r="CI1019" i="1" s="1"/>
  <c r="CJ1021" i="1"/>
  <c r="CK1021" i="1"/>
  <c r="CL1021" i="1"/>
  <c r="CM1021" i="1"/>
  <c r="CM1020" i="1" s="1"/>
  <c r="CM1019" i="1" s="1"/>
  <c r="CN1021" i="1"/>
  <c r="CO1021" i="1"/>
  <c r="CP1021" i="1"/>
  <c r="CQ1021" i="1"/>
  <c r="CQ1020" i="1" s="1"/>
  <c r="CQ1019" i="1" s="1"/>
  <c r="CR1021" i="1"/>
  <c r="CS1021" i="1"/>
  <c r="CT1021" i="1"/>
  <c r="CU1021" i="1"/>
  <c r="CU1020" i="1" s="1"/>
  <c r="CU1019" i="1" s="1"/>
  <c r="CV1021" i="1"/>
  <c r="DD1021" i="1" s="1"/>
  <c r="CW1021" i="1"/>
  <c r="CX1021" i="1"/>
  <c r="CX1020" i="1" s="1"/>
  <c r="CX1019" i="1" s="1"/>
  <c r="CY1021" i="1"/>
  <c r="CY1020" i="1" s="1"/>
  <c r="CY1019" i="1" s="1"/>
  <c r="CZ1021" i="1"/>
  <c r="DK1021" i="1"/>
  <c r="DM1021" i="1"/>
  <c r="B1022" i="1"/>
  <c r="J1022" i="1"/>
  <c r="K1022" i="1"/>
  <c r="DB1022" i="1" s="1"/>
  <c r="L1022" i="1"/>
  <c r="M1022" i="1"/>
  <c r="N1022" i="1"/>
  <c r="O1022" i="1"/>
  <c r="P1022" i="1"/>
  <c r="Q1022" i="1"/>
  <c r="DM1022" i="1" s="1"/>
  <c r="R1022" i="1"/>
  <c r="S1022" i="1"/>
  <c r="T1022" i="1"/>
  <c r="U1022" i="1"/>
  <c r="U1020" i="1" s="1"/>
  <c r="U1019" i="1" s="1"/>
  <c r="V1022" i="1"/>
  <c r="W1022" i="1"/>
  <c r="X1022" i="1"/>
  <c r="Y1022" i="1"/>
  <c r="Y1020" i="1" s="1"/>
  <c r="Y1019" i="1" s="1"/>
  <c r="Z1022" i="1"/>
  <c r="AA1022" i="1"/>
  <c r="AB1022" i="1"/>
  <c r="AC1022" i="1"/>
  <c r="AD1022" i="1"/>
  <c r="AE1022" i="1"/>
  <c r="AF1022" i="1"/>
  <c r="AG1022" i="1"/>
  <c r="AG1020" i="1" s="1"/>
  <c r="AG1019" i="1" s="1"/>
  <c r="AH1022" i="1"/>
  <c r="AI1022" i="1"/>
  <c r="AJ1022" i="1"/>
  <c r="AK1022" i="1"/>
  <c r="AK1020" i="1" s="1"/>
  <c r="AK1019" i="1" s="1"/>
  <c r="AL1022" i="1"/>
  <c r="AM1022" i="1"/>
  <c r="AN1022" i="1"/>
  <c r="AO1022" i="1"/>
  <c r="AO1020" i="1" s="1"/>
  <c r="AO1019" i="1" s="1"/>
  <c r="AP1022" i="1"/>
  <c r="AQ1022" i="1"/>
  <c r="AR1022" i="1"/>
  <c r="AS1022" i="1"/>
  <c r="AT1022" i="1"/>
  <c r="AU1022" i="1"/>
  <c r="AV1022" i="1"/>
  <c r="AW1022" i="1"/>
  <c r="AW1020" i="1" s="1"/>
  <c r="AW1019" i="1" s="1"/>
  <c r="AX1022" i="1"/>
  <c r="AY1022" i="1"/>
  <c r="AZ1022" i="1"/>
  <c r="BA1022" i="1"/>
  <c r="BA1020" i="1" s="1"/>
  <c r="BA1019" i="1" s="1"/>
  <c r="BB1022" i="1"/>
  <c r="BB33" i="1" s="1"/>
  <c r="BC1022" i="1"/>
  <c r="BD1022" i="1"/>
  <c r="BD33" i="1" s="1"/>
  <c r="BE1022" i="1"/>
  <c r="BE1020" i="1" s="1"/>
  <c r="BE1019" i="1" s="1"/>
  <c r="BF1022" i="1"/>
  <c r="BG1022" i="1"/>
  <c r="BH1022" i="1"/>
  <c r="BI1022" i="1"/>
  <c r="BJ1022" i="1"/>
  <c r="BK1022" i="1"/>
  <c r="BL1022" i="1"/>
  <c r="BM1022" i="1"/>
  <c r="BM1020" i="1" s="1"/>
  <c r="BM1019" i="1" s="1"/>
  <c r="BN1022" i="1"/>
  <c r="BO1022" i="1"/>
  <c r="BP1022" i="1"/>
  <c r="BQ1022" i="1"/>
  <c r="BQ1020" i="1" s="1"/>
  <c r="BQ1019" i="1" s="1"/>
  <c r="BR1022" i="1"/>
  <c r="BS1022" i="1"/>
  <c r="BT1022" i="1"/>
  <c r="BU1022" i="1"/>
  <c r="BU1020" i="1" s="1"/>
  <c r="BU1019" i="1" s="1"/>
  <c r="BV1022" i="1"/>
  <c r="BW1022" i="1"/>
  <c r="BX1022" i="1"/>
  <c r="BY1022" i="1"/>
  <c r="BZ1022" i="1"/>
  <c r="CA1022" i="1"/>
  <c r="CB1022" i="1"/>
  <c r="CC1022" i="1"/>
  <c r="CC1020" i="1" s="1"/>
  <c r="CC1019" i="1" s="1"/>
  <c r="CD1022" i="1"/>
  <c r="CE1022" i="1"/>
  <c r="CF1022" i="1"/>
  <c r="CG1022" i="1"/>
  <c r="CG1020" i="1" s="1"/>
  <c r="CG1019" i="1" s="1"/>
  <c r="CH1022" i="1"/>
  <c r="CI1022" i="1"/>
  <c r="CJ1022" i="1"/>
  <c r="CK1022" i="1"/>
  <c r="CK1020" i="1" s="1"/>
  <c r="CK1019" i="1" s="1"/>
  <c r="CL1022" i="1"/>
  <c r="CM1022" i="1"/>
  <c r="CN1022" i="1"/>
  <c r="CO1022" i="1"/>
  <c r="CP1022" i="1"/>
  <c r="CQ1022" i="1"/>
  <c r="CR1022" i="1"/>
  <c r="CS1022" i="1"/>
  <c r="CS1020" i="1" s="1"/>
  <c r="CS1019" i="1" s="1"/>
  <c r="CT1022" i="1"/>
  <c r="CU1022" i="1"/>
  <c r="CV1022" i="1"/>
  <c r="CW1022" i="1"/>
  <c r="CW1020" i="1" s="1"/>
  <c r="CW1019" i="1" s="1"/>
  <c r="CX1022" i="1"/>
  <c r="CY1022" i="1"/>
  <c r="CZ1022" i="1"/>
  <c r="DJ1022" i="1"/>
  <c r="J1023" i="1"/>
  <c r="K1023" i="1"/>
  <c r="L1023" i="1"/>
  <c r="M1023" i="1"/>
  <c r="N1023" i="1"/>
  <c r="O1023" i="1"/>
  <c r="P1023" i="1"/>
  <c r="Q1023" i="1"/>
  <c r="R1023" i="1"/>
  <c r="S1023" i="1"/>
  <c r="T1023" i="1"/>
  <c r="U1023" i="1"/>
  <c r="V1023" i="1"/>
  <c r="W1023" i="1"/>
  <c r="X1023" i="1"/>
  <c r="Y1023" i="1"/>
  <c r="Z1023" i="1"/>
  <c r="AA1023" i="1"/>
  <c r="AB1023" i="1"/>
  <c r="AC1023" i="1"/>
  <c r="AD1023" i="1"/>
  <c r="AE1023" i="1"/>
  <c r="AF1023" i="1"/>
  <c r="AG1023" i="1"/>
  <c r="AH1023" i="1"/>
  <c r="AI1023" i="1"/>
  <c r="AJ1023" i="1"/>
  <c r="AK1023" i="1"/>
  <c r="AL1023" i="1"/>
  <c r="AM1023" i="1"/>
  <c r="AN1023" i="1"/>
  <c r="AO1023" i="1"/>
  <c r="AP1023" i="1"/>
  <c r="AQ1023" i="1"/>
  <c r="AR1023" i="1"/>
  <c r="AS1023" i="1"/>
  <c r="AT1023" i="1"/>
  <c r="AU1023" i="1"/>
  <c r="AV1023" i="1"/>
  <c r="AW1023" i="1"/>
  <c r="AX1023" i="1"/>
  <c r="AY1023" i="1"/>
  <c r="AZ1023" i="1"/>
  <c r="BA1023" i="1"/>
  <c r="BB1023" i="1"/>
  <c r="BB36" i="1" s="1"/>
  <c r="BC1023" i="1"/>
  <c r="BD1023" i="1"/>
  <c r="BD36" i="1" s="1"/>
  <c r="BE1023" i="1"/>
  <c r="BF1023" i="1"/>
  <c r="BG1023" i="1"/>
  <c r="BH1023" i="1"/>
  <c r="BI1023" i="1"/>
  <c r="BJ1023" i="1"/>
  <c r="BK1023" i="1"/>
  <c r="BL1023" i="1"/>
  <c r="BM1023" i="1"/>
  <c r="BN1023" i="1"/>
  <c r="BO1023" i="1"/>
  <c r="BP1023" i="1"/>
  <c r="BQ1023" i="1"/>
  <c r="BR1023" i="1"/>
  <c r="BS1023" i="1"/>
  <c r="BT1023" i="1"/>
  <c r="BU1023" i="1"/>
  <c r="BV1023" i="1"/>
  <c r="BW1023" i="1"/>
  <c r="BX1023" i="1"/>
  <c r="BY1023" i="1"/>
  <c r="BZ1023" i="1"/>
  <c r="CA1023" i="1"/>
  <c r="CB1023" i="1"/>
  <c r="CC1023" i="1"/>
  <c r="CD1023" i="1"/>
  <c r="CE1023" i="1"/>
  <c r="CF1023" i="1"/>
  <c r="CG1023" i="1"/>
  <c r="CH1023" i="1"/>
  <c r="CI1023" i="1"/>
  <c r="CJ1023" i="1"/>
  <c r="CK1023" i="1"/>
  <c r="CL1023" i="1"/>
  <c r="CM1023" i="1"/>
  <c r="CN1023" i="1"/>
  <c r="CO1023" i="1"/>
  <c r="CP1023" i="1"/>
  <c r="CQ1023" i="1"/>
  <c r="CR1023" i="1"/>
  <c r="CS1023" i="1"/>
  <c r="CT1023" i="1"/>
  <c r="CU1023" i="1"/>
  <c r="CV1023" i="1"/>
  <c r="CW1023" i="1"/>
  <c r="CX1023" i="1"/>
  <c r="CY1023" i="1"/>
  <c r="CZ1023" i="1"/>
  <c r="DB1023" i="1"/>
  <c r="DD1023" i="1"/>
  <c r="B1024" i="1"/>
  <c r="K1024" i="1"/>
  <c r="M1024" i="1"/>
  <c r="O1024" i="1"/>
  <c r="P1024" i="1"/>
  <c r="Q1024" i="1"/>
  <c r="S1024" i="1"/>
  <c r="U1024" i="1"/>
  <c r="W1024" i="1"/>
  <c r="AA1024" i="1"/>
  <c r="AC1024" i="1"/>
  <c r="AE1024" i="1"/>
  <c r="AF1024" i="1"/>
  <c r="AG1024" i="1"/>
  <c r="AI1024" i="1"/>
  <c r="AK1024" i="1"/>
  <c r="AM1024" i="1"/>
  <c r="AQ1024" i="1"/>
  <c r="AS1024" i="1"/>
  <c r="AU1024" i="1"/>
  <c r="AV1024" i="1"/>
  <c r="AW1024" i="1"/>
  <c r="AY1024" i="1"/>
  <c r="BA1024" i="1"/>
  <c r="BC1024" i="1"/>
  <c r="BG1024" i="1"/>
  <c r="BI1024" i="1"/>
  <c r="BK1024" i="1"/>
  <c r="BL1024" i="1"/>
  <c r="BM1024" i="1"/>
  <c r="BO1024" i="1"/>
  <c r="BQ1024" i="1"/>
  <c r="BS1024" i="1"/>
  <c r="BW1024" i="1"/>
  <c r="BY1024" i="1"/>
  <c r="CA1024" i="1"/>
  <c r="CB1024" i="1"/>
  <c r="CC1024" i="1"/>
  <c r="CE1024" i="1"/>
  <c r="CG1024" i="1"/>
  <c r="CI1024" i="1"/>
  <c r="CM1024" i="1"/>
  <c r="CO1024" i="1"/>
  <c r="CQ1024" i="1"/>
  <c r="CR1024" i="1"/>
  <c r="CS1024" i="1"/>
  <c r="CU1024" i="1"/>
  <c r="CW1024" i="1"/>
  <c r="CY1024" i="1"/>
  <c r="B1025" i="1"/>
  <c r="J1025" i="1"/>
  <c r="J1024" i="1" s="1"/>
  <c r="K1025" i="1"/>
  <c r="L1025" i="1"/>
  <c r="L1024" i="1" s="1"/>
  <c r="M1025" i="1"/>
  <c r="N1025" i="1"/>
  <c r="N1024" i="1" s="1"/>
  <c r="O1025" i="1"/>
  <c r="P1025" i="1"/>
  <c r="Q1025" i="1"/>
  <c r="R1025" i="1"/>
  <c r="DK1025" i="1" s="1"/>
  <c r="S1025" i="1"/>
  <c r="T1025" i="1"/>
  <c r="T1024" i="1" s="1"/>
  <c r="U1025" i="1"/>
  <c r="V1025" i="1"/>
  <c r="V1024" i="1" s="1"/>
  <c r="W1025" i="1"/>
  <c r="X1025" i="1"/>
  <c r="X1024" i="1" s="1"/>
  <c r="Y1025" i="1"/>
  <c r="Y1024" i="1" s="1"/>
  <c r="Z1025" i="1"/>
  <c r="Z1024" i="1" s="1"/>
  <c r="AA1025" i="1"/>
  <c r="AB1025" i="1"/>
  <c r="AB1024" i="1" s="1"/>
  <c r="AC1025" i="1"/>
  <c r="AD1025" i="1"/>
  <c r="AD1024" i="1" s="1"/>
  <c r="AE1025" i="1"/>
  <c r="AF1025" i="1"/>
  <c r="AG1025" i="1"/>
  <c r="AH1025" i="1"/>
  <c r="AH1024" i="1" s="1"/>
  <c r="AI1025" i="1"/>
  <c r="AJ1025" i="1"/>
  <c r="AJ1024" i="1" s="1"/>
  <c r="AK1025" i="1"/>
  <c r="AL1025" i="1"/>
  <c r="AL1024" i="1" s="1"/>
  <c r="AM1025" i="1"/>
  <c r="AN1025" i="1"/>
  <c r="AN1024" i="1" s="1"/>
  <c r="AO1025" i="1"/>
  <c r="AO1024" i="1" s="1"/>
  <c r="AP1025" i="1"/>
  <c r="AP1024" i="1" s="1"/>
  <c r="AQ1025" i="1"/>
  <c r="AR1025" i="1"/>
  <c r="AR1024" i="1" s="1"/>
  <c r="AS1025" i="1"/>
  <c r="AT1025" i="1"/>
  <c r="AT1024" i="1" s="1"/>
  <c r="AU1025" i="1"/>
  <c r="AV1025" i="1"/>
  <c r="AW1025" i="1"/>
  <c r="AX1025" i="1"/>
  <c r="AX1024" i="1" s="1"/>
  <c r="AY1025" i="1"/>
  <c r="AZ1025" i="1"/>
  <c r="AZ1024" i="1" s="1"/>
  <c r="BA1025" i="1"/>
  <c r="BB1025" i="1"/>
  <c r="BB1024" i="1" s="1"/>
  <c r="BC1025" i="1"/>
  <c r="BD1025" i="1"/>
  <c r="BD1024" i="1" s="1"/>
  <c r="BE1025" i="1"/>
  <c r="BE1024" i="1" s="1"/>
  <c r="BF1025" i="1"/>
  <c r="BF1024" i="1" s="1"/>
  <c r="BG1025" i="1"/>
  <c r="BH1025" i="1"/>
  <c r="BH1024" i="1" s="1"/>
  <c r="BI1025" i="1"/>
  <c r="BJ1025" i="1"/>
  <c r="BJ1024" i="1" s="1"/>
  <c r="BK1025" i="1"/>
  <c r="BL1025" i="1"/>
  <c r="BM1025" i="1"/>
  <c r="BN1025" i="1"/>
  <c r="BN1024" i="1" s="1"/>
  <c r="BO1025" i="1"/>
  <c r="BP1025" i="1"/>
  <c r="BP1024" i="1" s="1"/>
  <c r="BQ1025" i="1"/>
  <c r="BR1025" i="1"/>
  <c r="BR1024" i="1" s="1"/>
  <c r="BS1025" i="1"/>
  <c r="BT1025" i="1"/>
  <c r="BT1024" i="1" s="1"/>
  <c r="BU1025" i="1"/>
  <c r="BU1024" i="1" s="1"/>
  <c r="BV1025" i="1"/>
  <c r="BV1024" i="1" s="1"/>
  <c r="BW1025" i="1"/>
  <c r="BX1025" i="1"/>
  <c r="BX1024" i="1" s="1"/>
  <c r="BY1025" i="1"/>
  <c r="BZ1025" i="1"/>
  <c r="BZ1024" i="1" s="1"/>
  <c r="CA1025" i="1"/>
  <c r="CB1025" i="1"/>
  <c r="CC1025" i="1"/>
  <c r="CD1025" i="1"/>
  <c r="CD1024" i="1" s="1"/>
  <c r="CE1025" i="1"/>
  <c r="CF1025" i="1"/>
  <c r="CF1024" i="1" s="1"/>
  <c r="CG1025" i="1"/>
  <c r="CH1025" i="1"/>
  <c r="CH1024" i="1" s="1"/>
  <c r="CI1025" i="1"/>
  <c r="CJ1025" i="1"/>
  <c r="CJ1024" i="1" s="1"/>
  <c r="CK1025" i="1"/>
  <c r="CK1024" i="1" s="1"/>
  <c r="CL1025" i="1"/>
  <c r="CL1024" i="1" s="1"/>
  <c r="CM1025" i="1"/>
  <c r="CN1025" i="1"/>
  <c r="CN1024" i="1" s="1"/>
  <c r="CO1025" i="1"/>
  <c r="CP1025" i="1"/>
  <c r="CP1024" i="1" s="1"/>
  <c r="CQ1025" i="1"/>
  <c r="CR1025" i="1"/>
  <c r="CS1025" i="1"/>
  <c r="CT1025" i="1"/>
  <c r="CT1024" i="1" s="1"/>
  <c r="CU1025" i="1"/>
  <c r="CV1025" i="1"/>
  <c r="DD1025" i="1" s="1"/>
  <c r="CW1025" i="1"/>
  <c r="CX1025" i="1"/>
  <c r="CX1024" i="1" s="1"/>
  <c r="CY1025" i="1"/>
  <c r="CZ1025" i="1"/>
  <c r="CZ1024" i="1" s="1"/>
  <c r="DB1026" i="1"/>
  <c r="DD1026" i="1"/>
  <c r="DB1027" i="1"/>
  <c r="DD1027" i="1"/>
  <c r="DB1028" i="1"/>
  <c r="DD1028" i="1"/>
  <c r="DB1029" i="1"/>
  <c r="DD1029" i="1"/>
  <c r="DB1030" i="1"/>
  <c r="DD1030" i="1"/>
  <c r="DB1031" i="1"/>
  <c r="DD1031" i="1"/>
  <c r="DB1032" i="1"/>
  <c r="DD1032" i="1"/>
  <c r="DB1033" i="1"/>
  <c r="DD1033" i="1"/>
  <c r="DB1034" i="1"/>
  <c r="DD1034" i="1"/>
  <c r="DB1035" i="1"/>
  <c r="DD1035" i="1"/>
  <c r="DB1036" i="1"/>
  <c r="DD1036" i="1"/>
  <c r="DB1037" i="1"/>
  <c r="DD1037" i="1"/>
  <c r="DB1038" i="1"/>
  <c r="DD1038" i="1"/>
  <c r="DB1039" i="1"/>
  <c r="DD1039" i="1"/>
  <c r="DB1040" i="1"/>
  <c r="DD1040" i="1"/>
  <c r="DB1041" i="1"/>
  <c r="DD1041" i="1"/>
  <c r="DB1042" i="1"/>
  <c r="DD1042" i="1"/>
  <c r="DB1043" i="1"/>
  <c r="DD1043" i="1"/>
  <c r="DB1044" i="1"/>
  <c r="DD1044" i="1"/>
  <c r="DB1045" i="1"/>
  <c r="DD1045" i="1"/>
  <c r="DB1046" i="1"/>
  <c r="DD1046" i="1"/>
  <c r="DB1047" i="1"/>
  <c r="DD1047" i="1"/>
  <c r="DB1048" i="1"/>
  <c r="DD1048" i="1"/>
  <c r="DB1049" i="1"/>
  <c r="DD1049" i="1"/>
  <c r="DB1050" i="1"/>
  <c r="DD1050" i="1"/>
  <c r="DB1051" i="1"/>
  <c r="DD1051" i="1"/>
  <c r="DB1052" i="1"/>
  <c r="DD1052" i="1"/>
  <c r="DB1053" i="1"/>
  <c r="DD1053" i="1"/>
  <c r="DB1054" i="1"/>
  <c r="DD1054" i="1"/>
  <c r="DB1055" i="1"/>
  <c r="DD1055" i="1"/>
  <c r="DB1056" i="1"/>
  <c r="DD1056" i="1"/>
  <c r="DB1057" i="1"/>
  <c r="DD1057" i="1"/>
  <c r="DB1058" i="1"/>
  <c r="DD1058" i="1"/>
  <c r="DB1059" i="1"/>
  <c r="DD1059" i="1"/>
  <c r="DB1060" i="1"/>
  <c r="DD1060" i="1"/>
  <c r="DB1061" i="1"/>
  <c r="DD1061" i="1"/>
  <c r="DB1062" i="1"/>
  <c r="DD1062" i="1"/>
  <c r="DB1063" i="1"/>
  <c r="DD1063" i="1"/>
  <c r="DB1064" i="1"/>
  <c r="DD1064" i="1"/>
  <c r="DB1065" i="1"/>
  <c r="DD1065" i="1"/>
  <c r="DB1066" i="1"/>
  <c r="DD1066" i="1"/>
  <c r="DB1067" i="1"/>
  <c r="DD1067" i="1"/>
  <c r="DB1068" i="1"/>
  <c r="DD1068" i="1"/>
  <c r="DB1069" i="1"/>
  <c r="DD1069" i="1"/>
  <c r="DB1070" i="1"/>
  <c r="DD1070" i="1"/>
  <c r="DB1071" i="1"/>
  <c r="DD1071" i="1"/>
  <c r="DB1072" i="1"/>
  <c r="DD1072" i="1"/>
  <c r="DB1073" i="1"/>
  <c r="DD1073" i="1"/>
  <c r="DB1074" i="1"/>
  <c r="DD1074" i="1"/>
  <c r="DB1075" i="1"/>
  <c r="DD1075" i="1"/>
  <c r="DD1076" i="1"/>
  <c r="DD1077" i="1"/>
  <c r="DD1078" i="1"/>
  <c r="DD1079" i="1"/>
  <c r="DD1080" i="1"/>
  <c r="DD1081" i="1"/>
  <c r="DD1082" i="1"/>
  <c r="DD1083" i="1"/>
  <c r="DD1084" i="1"/>
  <c r="DD1085" i="1"/>
  <c r="DD1086" i="1"/>
  <c r="DD1087" i="1"/>
  <c r="DD1088" i="1"/>
  <c r="DD1089" i="1"/>
  <c r="DD1090" i="1"/>
  <c r="DD1091" i="1"/>
  <c r="DD1092" i="1"/>
  <c r="DD1093" i="1"/>
  <c r="DD1094" i="1"/>
  <c r="DD1095" i="1"/>
  <c r="DD1096" i="1"/>
  <c r="DD1097" i="1"/>
  <c r="DD1098" i="1"/>
  <c r="DD1099" i="1"/>
  <c r="DD1100" i="1"/>
  <c r="DD1101" i="1"/>
  <c r="DD1102" i="1"/>
  <c r="DD1103" i="1"/>
  <c r="DD1104" i="1"/>
  <c r="DD1105" i="1"/>
  <c r="DD1106" i="1"/>
  <c r="DD1107" i="1"/>
  <c r="DD1108" i="1"/>
  <c r="DD1109" i="1"/>
  <c r="DD1110" i="1"/>
  <c r="DD1111" i="1"/>
  <c r="DD1112" i="1"/>
  <c r="DD1113" i="1"/>
  <c r="DD1114" i="1"/>
  <c r="DD1115" i="1"/>
  <c r="DD1116" i="1"/>
  <c r="DD1117" i="1"/>
  <c r="DD1118" i="1"/>
  <c r="DD1119" i="1"/>
  <c r="DD1120" i="1"/>
  <c r="DD1121" i="1"/>
  <c r="DD1122" i="1"/>
  <c r="DD1123" i="1"/>
  <c r="DD1124" i="1"/>
  <c r="DD1125" i="1"/>
  <c r="DD1126" i="1"/>
  <c r="DD1127" i="1"/>
  <c r="DD1128" i="1"/>
  <c r="DD1129" i="1"/>
  <c r="DD1130" i="1"/>
  <c r="DD1131" i="1"/>
  <c r="DD1132" i="1"/>
  <c r="DD1133" i="1"/>
  <c r="DD1134" i="1"/>
  <c r="DD1135" i="1"/>
  <c r="DD1136" i="1"/>
  <c r="DD1137" i="1"/>
  <c r="DD1138" i="1"/>
  <c r="DD1139" i="1"/>
  <c r="DD1140" i="1"/>
  <c r="DD1141" i="1"/>
  <c r="DD1142" i="1"/>
  <c r="DD1143" i="1"/>
  <c r="DD1144" i="1"/>
  <c r="DD1145" i="1"/>
  <c r="DD1146" i="1"/>
  <c r="DD1147" i="1"/>
  <c r="DD1148" i="1"/>
  <c r="DD1149" i="1"/>
  <c r="DD1150" i="1"/>
  <c r="DD1151" i="1"/>
  <c r="DD1152" i="1"/>
  <c r="DD1153" i="1"/>
  <c r="DD1154" i="1"/>
  <c r="DD1155" i="1"/>
  <c r="DD1156" i="1"/>
  <c r="DD1157" i="1"/>
  <c r="DD1158" i="1"/>
  <c r="DD1159" i="1"/>
  <c r="DD1160" i="1"/>
  <c r="DD1161" i="1"/>
  <c r="DD1162" i="1"/>
  <c r="DD1163" i="1"/>
  <c r="DD1164" i="1"/>
  <c r="DD1165" i="1"/>
  <c r="DD1166" i="1"/>
  <c r="DD1167" i="1"/>
  <c r="DD1168" i="1"/>
  <c r="DD1169" i="1"/>
  <c r="DD1170" i="1"/>
  <c r="DD1171" i="1"/>
  <c r="DD1172" i="1"/>
  <c r="DD1173" i="1"/>
  <c r="DD1174" i="1"/>
  <c r="DD1175" i="1"/>
  <c r="DD1176" i="1"/>
  <c r="DD1177" i="1"/>
  <c r="DD1178" i="1"/>
  <c r="DD1179" i="1"/>
  <c r="DD1180" i="1"/>
  <c r="DD1181" i="1"/>
  <c r="DD1182" i="1"/>
  <c r="DD1183" i="1"/>
  <c r="DD1184" i="1"/>
  <c r="DD1185" i="1"/>
  <c r="DD1186" i="1"/>
  <c r="DD1187" i="1"/>
  <c r="DD1188" i="1"/>
  <c r="DD1189" i="1"/>
  <c r="DD1190" i="1"/>
  <c r="DD1191" i="1"/>
  <c r="DD1192" i="1"/>
  <c r="DD1193" i="1"/>
  <c r="DD1194" i="1"/>
  <c r="DD1195" i="1"/>
  <c r="DD1196" i="1"/>
  <c r="DD1197" i="1"/>
  <c r="DD1198" i="1"/>
  <c r="DD1199" i="1"/>
  <c r="DD1200" i="1"/>
  <c r="DD1201" i="1"/>
  <c r="DD1202" i="1"/>
  <c r="DD1203" i="1"/>
  <c r="DD1204" i="1"/>
  <c r="DD1205" i="1"/>
  <c r="DD1206" i="1"/>
  <c r="DD1207" i="1"/>
  <c r="DD1208" i="1"/>
  <c r="DD1209" i="1"/>
  <c r="DD1210" i="1"/>
  <c r="DD1211" i="1"/>
  <c r="DD1212" i="1"/>
  <c r="DD1213" i="1"/>
  <c r="DD1214" i="1"/>
  <c r="DD1215" i="1"/>
  <c r="DD1216" i="1"/>
  <c r="DD1217" i="1"/>
  <c r="DD1218" i="1"/>
  <c r="DD1219" i="1"/>
  <c r="DD1220" i="1"/>
  <c r="DD1221" i="1"/>
  <c r="DD1222" i="1"/>
  <c r="DD1223" i="1"/>
  <c r="DD1224" i="1"/>
  <c r="DD1225" i="1"/>
  <c r="DD1226" i="1"/>
  <c r="DD1227" i="1"/>
  <c r="DD1228" i="1"/>
  <c r="DD1229" i="1"/>
  <c r="DD1230" i="1"/>
  <c r="DD1231" i="1"/>
  <c r="DD1232" i="1"/>
  <c r="DD1233" i="1"/>
  <c r="DD1234" i="1"/>
  <c r="DD1235" i="1"/>
  <c r="DD1236" i="1"/>
  <c r="DD1237" i="1"/>
  <c r="DD1238" i="1"/>
  <c r="DD1239" i="1"/>
  <c r="DD1240" i="1"/>
  <c r="DD1241" i="1"/>
  <c r="DD1242" i="1"/>
  <c r="DD1243" i="1"/>
  <c r="DD1244" i="1"/>
  <c r="DD1245" i="1"/>
  <c r="DD1246" i="1"/>
  <c r="DD1247" i="1"/>
  <c r="DD1248" i="1"/>
  <c r="DD1249" i="1"/>
  <c r="DD1250" i="1"/>
  <c r="DD1251" i="1"/>
  <c r="DD1252" i="1"/>
  <c r="DD1253" i="1"/>
  <c r="DD1254" i="1"/>
  <c r="DD1255" i="1"/>
  <c r="DD1256" i="1"/>
  <c r="DD1257" i="1"/>
  <c r="DD1258" i="1"/>
  <c r="DD1259" i="1"/>
  <c r="DD1260" i="1"/>
  <c r="DD1261" i="1"/>
  <c r="DD1262" i="1"/>
  <c r="DD1263" i="1"/>
  <c r="DD1264" i="1"/>
  <c r="DD1265" i="1"/>
  <c r="DD1266" i="1"/>
  <c r="DD1267" i="1"/>
  <c r="DD1268" i="1"/>
  <c r="DD1269" i="1"/>
  <c r="DD1270" i="1"/>
  <c r="DD1271" i="1"/>
  <c r="DD1272" i="1"/>
  <c r="DD1273" i="1"/>
  <c r="DD1274" i="1"/>
  <c r="DD1275" i="1"/>
  <c r="DD1276" i="1"/>
  <c r="DD1277" i="1"/>
  <c r="DD1278" i="1"/>
  <c r="DD1279" i="1"/>
  <c r="DD1280" i="1"/>
  <c r="DD1281" i="1"/>
  <c r="DD1282" i="1"/>
  <c r="DD1283" i="1"/>
  <c r="DD1284" i="1"/>
  <c r="DD1285" i="1"/>
  <c r="DD1286" i="1"/>
  <c r="DD1287" i="1"/>
  <c r="DD1288" i="1"/>
  <c r="DD1289" i="1"/>
  <c r="DD1290" i="1"/>
  <c r="DD1291" i="1"/>
  <c r="DD1292" i="1"/>
  <c r="DD1293" i="1"/>
  <c r="DD1294" i="1"/>
  <c r="DD1295" i="1"/>
  <c r="DD1296" i="1"/>
  <c r="DD1297" i="1"/>
  <c r="DD1298" i="1"/>
  <c r="DD1299" i="1"/>
  <c r="DD1300" i="1"/>
  <c r="DD1301" i="1"/>
  <c r="DD1302" i="1"/>
  <c r="DD1303" i="1"/>
  <c r="DD1304" i="1"/>
  <c r="DD1305" i="1"/>
  <c r="DD1306" i="1"/>
  <c r="DD1307" i="1"/>
  <c r="DD1308" i="1"/>
  <c r="DD1309" i="1"/>
  <c r="DD1310" i="1"/>
  <c r="DD1311" i="1"/>
  <c r="DD1312" i="1"/>
  <c r="DD1313" i="1"/>
  <c r="DD1314" i="1"/>
  <c r="DD1315" i="1"/>
  <c r="DD1316" i="1"/>
  <c r="DD1317" i="1"/>
  <c r="DD1318" i="1"/>
  <c r="DD1319" i="1"/>
  <c r="DD1320" i="1"/>
  <c r="DD1321" i="1"/>
  <c r="DD1322" i="1"/>
  <c r="DD1323" i="1"/>
  <c r="DD1324" i="1"/>
  <c r="DD1325" i="1"/>
  <c r="DD1326" i="1"/>
  <c r="DD1327" i="1"/>
  <c r="DD1328" i="1"/>
  <c r="DD1329" i="1"/>
  <c r="DD1330" i="1"/>
  <c r="DD1331" i="1"/>
  <c r="DD1332" i="1"/>
  <c r="DD1333" i="1"/>
  <c r="DD1334" i="1"/>
  <c r="DD1335" i="1"/>
  <c r="DD1336" i="1"/>
  <c r="DD1337" i="1"/>
  <c r="DD1338" i="1"/>
  <c r="DD1339" i="1"/>
  <c r="DD1340" i="1"/>
  <c r="DD1341" i="1"/>
  <c r="DD1342" i="1"/>
  <c r="DD1343" i="1"/>
  <c r="DD1344" i="1"/>
  <c r="DD1345" i="1"/>
  <c r="DD1346" i="1"/>
  <c r="DD1347" i="1"/>
  <c r="DD1348" i="1"/>
  <c r="DD1349" i="1"/>
  <c r="DD1350" i="1"/>
  <c r="DD1351" i="1"/>
  <c r="DD1352" i="1"/>
  <c r="DD1353" i="1"/>
  <c r="DD1354" i="1"/>
  <c r="DD1355" i="1"/>
  <c r="DD1356" i="1"/>
  <c r="DD1357" i="1"/>
  <c r="DD1358" i="1"/>
  <c r="DD1359" i="1"/>
  <c r="DD1360" i="1"/>
  <c r="DD1361" i="1"/>
  <c r="DD1362" i="1"/>
  <c r="DD1363" i="1"/>
  <c r="DD1364" i="1"/>
  <c r="DD1365" i="1"/>
  <c r="DD1366" i="1"/>
  <c r="DD1367" i="1"/>
  <c r="DD1368" i="1"/>
  <c r="DD1369" i="1"/>
  <c r="DD1370" i="1"/>
  <c r="DD1371" i="1"/>
  <c r="DD1372" i="1"/>
  <c r="DD1373" i="1"/>
  <c r="DD1374" i="1"/>
  <c r="DD1375" i="1"/>
  <c r="DD1376" i="1"/>
  <c r="DD1377" i="1"/>
  <c r="DD1378" i="1"/>
  <c r="DD1379" i="1"/>
  <c r="DD1380" i="1"/>
  <c r="DD1381" i="1"/>
  <c r="DD1382" i="1"/>
  <c r="DD1383" i="1"/>
  <c r="DD1384" i="1"/>
  <c r="DD1385" i="1"/>
  <c r="DD1386" i="1"/>
  <c r="DD1387" i="1"/>
  <c r="DD1388" i="1"/>
  <c r="DD1389" i="1"/>
  <c r="DD1390" i="1"/>
  <c r="DD1391" i="1"/>
  <c r="DD1392" i="1"/>
  <c r="DD1393" i="1"/>
  <c r="DD1394" i="1"/>
  <c r="DD1395" i="1"/>
  <c r="DD1396" i="1"/>
  <c r="DD1397" i="1"/>
  <c r="DD1398" i="1"/>
  <c r="DD1399" i="1"/>
  <c r="DD1400" i="1"/>
  <c r="DD1401" i="1"/>
  <c r="DD1402" i="1"/>
  <c r="DD1403" i="1"/>
  <c r="DD1404" i="1"/>
  <c r="DD1405" i="1"/>
  <c r="DD1406" i="1"/>
  <c r="DD1407" i="1"/>
  <c r="DD1408" i="1"/>
  <c r="DD1409" i="1"/>
  <c r="DD1410" i="1"/>
  <c r="DD1411" i="1"/>
  <c r="DD1412" i="1"/>
  <c r="DD1413" i="1"/>
  <c r="DD1414" i="1"/>
  <c r="DD1415" i="1"/>
  <c r="DD1416" i="1"/>
  <c r="DD1417" i="1"/>
  <c r="DD1418" i="1"/>
  <c r="DD1419" i="1"/>
  <c r="DD1420" i="1"/>
  <c r="DD1421" i="1"/>
  <c r="DD1422" i="1"/>
  <c r="DD1423" i="1"/>
  <c r="DD1424" i="1"/>
  <c r="DD1425" i="1"/>
  <c r="DD1426" i="1"/>
  <c r="DD1427" i="1"/>
  <c r="DD1428" i="1"/>
  <c r="DD1429" i="1"/>
  <c r="DD1430" i="1"/>
  <c r="DD1431" i="1"/>
  <c r="DD1432" i="1"/>
  <c r="DD1433" i="1"/>
  <c r="DD1434" i="1"/>
  <c r="DD1435" i="1"/>
  <c r="DD1436" i="1"/>
  <c r="DD1437" i="1"/>
  <c r="DD1438" i="1"/>
  <c r="DD1439" i="1"/>
  <c r="DD1440" i="1"/>
  <c r="DD1441" i="1"/>
  <c r="DD1442" i="1"/>
  <c r="DD1443" i="1"/>
  <c r="DD1444" i="1"/>
  <c r="DD1445" i="1"/>
  <c r="DD1446" i="1"/>
  <c r="DD1447" i="1"/>
  <c r="DD1448" i="1"/>
  <c r="DD1449" i="1"/>
  <c r="DD1450" i="1"/>
  <c r="DD1451" i="1"/>
  <c r="DD1452" i="1"/>
  <c r="DD1453" i="1"/>
  <c r="DD1454" i="1"/>
  <c r="DD1455" i="1"/>
  <c r="DD1456" i="1"/>
  <c r="DD1457" i="1"/>
  <c r="DD1458" i="1"/>
  <c r="DD1459" i="1"/>
  <c r="DD1460" i="1"/>
  <c r="DD1461" i="1"/>
  <c r="DD1462" i="1"/>
  <c r="DD1463" i="1"/>
  <c r="DD1464" i="1"/>
  <c r="DD1465" i="1"/>
  <c r="DD1466" i="1"/>
  <c r="DD1467" i="1"/>
  <c r="DD1468" i="1"/>
  <c r="DD1469" i="1"/>
  <c r="DD1470" i="1"/>
  <c r="DD1471" i="1"/>
  <c r="DD1472" i="1"/>
  <c r="DD1473" i="1"/>
  <c r="DD1474" i="1"/>
  <c r="DD1475" i="1"/>
  <c r="DD1476" i="1"/>
  <c r="DD1477" i="1"/>
  <c r="DD1478" i="1"/>
  <c r="DD1479" i="1"/>
  <c r="DD1480" i="1"/>
  <c r="DD1481" i="1"/>
  <c r="DD1482" i="1"/>
  <c r="DD1483" i="1"/>
  <c r="DD1484" i="1"/>
  <c r="DD1485" i="1"/>
  <c r="DD1486" i="1"/>
  <c r="DD1487" i="1"/>
  <c r="DD1488" i="1"/>
  <c r="DD1489" i="1"/>
  <c r="DD1490" i="1"/>
  <c r="DD1491" i="1"/>
  <c r="DD1492" i="1"/>
  <c r="DD1493" i="1"/>
  <c r="DD1494" i="1"/>
  <c r="DD1495" i="1"/>
  <c r="DD1496" i="1"/>
  <c r="DD1497" i="1"/>
  <c r="DD1498" i="1"/>
  <c r="DD1499" i="1"/>
  <c r="DD1500" i="1"/>
  <c r="DD1501" i="1"/>
  <c r="DD1502" i="1"/>
  <c r="DD1503" i="1"/>
  <c r="DD1504" i="1"/>
  <c r="DD1505" i="1"/>
  <c r="DD1506" i="1"/>
  <c r="DD1507" i="1"/>
  <c r="DD1508" i="1"/>
  <c r="DD1509" i="1"/>
  <c r="DD1510" i="1"/>
  <c r="DD1511" i="1"/>
  <c r="DD1512" i="1"/>
  <c r="DD1513" i="1"/>
  <c r="DD1514" i="1"/>
  <c r="DD1515" i="1"/>
  <c r="DD1516" i="1"/>
  <c r="DD1517" i="1"/>
  <c r="DD1518" i="1"/>
  <c r="DD1519" i="1"/>
  <c r="DD1520" i="1"/>
  <c r="DD1521" i="1"/>
  <c r="DD1522" i="1"/>
  <c r="DD1523" i="1"/>
  <c r="DD1524" i="1"/>
  <c r="DD1525" i="1"/>
  <c r="DD1526" i="1"/>
  <c r="DD1527" i="1"/>
  <c r="DD1528" i="1"/>
  <c r="DD1529" i="1"/>
  <c r="DD1530" i="1"/>
  <c r="DD1531" i="1"/>
  <c r="DD1532" i="1"/>
  <c r="DD1533" i="1"/>
  <c r="DD1534" i="1"/>
  <c r="DD1535" i="1"/>
  <c r="DD1536" i="1"/>
  <c r="DD1537" i="1"/>
  <c r="DD1538" i="1"/>
  <c r="DD1539" i="1"/>
  <c r="DD1540" i="1"/>
  <c r="DD1541" i="1"/>
  <c r="DD1542" i="1"/>
  <c r="DD1543" i="1"/>
  <c r="DD1544" i="1"/>
  <c r="DD1545" i="1"/>
  <c r="DD1546" i="1"/>
  <c r="DD1547" i="1"/>
  <c r="DD1548" i="1"/>
  <c r="DD1549" i="1"/>
  <c r="DD1550" i="1"/>
  <c r="DD1551" i="1"/>
  <c r="DD1552" i="1"/>
  <c r="DD1553" i="1"/>
  <c r="DD1554" i="1"/>
  <c r="DD1555" i="1"/>
  <c r="DD1556" i="1"/>
  <c r="DD1557" i="1"/>
  <c r="DD1558" i="1"/>
  <c r="DD1559" i="1"/>
  <c r="DD1560" i="1"/>
  <c r="DD1561" i="1"/>
  <c r="DD1562" i="1"/>
  <c r="DD1563" i="1"/>
  <c r="DD1564" i="1"/>
  <c r="DD1565" i="1"/>
  <c r="DD1566" i="1"/>
  <c r="DD1567" i="1"/>
  <c r="DD1568" i="1"/>
  <c r="DD1569" i="1"/>
  <c r="DD1570" i="1"/>
  <c r="DD1571" i="1"/>
  <c r="DD1572" i="1"/>
  <c r="DD1573" i="1"/>
  <c r="DD1574" i="1"/>
  <c r="DD1575" i="1"/>
  <c r="DD1576" i="1"/>
  <c r="DD1577" i="1"/>
  <c r="DD1578" i="1"/>
  <c r="DD1579" i="1"/>
  <c r="DD1580" i="1"/>
  <c r="DD1581" i="1"/>
  <c r="DD1582" i="1"/>
  <c r="DD1583" i="1"/>
  <c r="DD1584" i="1"/>
  <c r="DD1585" i="1"/>
  <c r="DD1586" i="1"/>
  <c r="DD1587" i="1"/>
  <c r="DD1588" i="1"/>
  <c r="DD1589" i="1"/>
  <c r="DD1590" i="1"/>
  <c r="CA933" i="1" l="1"/>
  <c r="BX109" i="1"/>
  <c r="BY106" i="1"/>
  <c r="CA980" i="1"/>
  <c r="BT980" i="1"/>
  <c r="BN980" i="1"/>
  <c r="BZ971" i="1"/>
  <c r="CD520" i="1"/>
  <c r="CN520" i="1" s="1"/>
  <c r="CX520" i="1" s="1"/>
  <c r="CD506" i="1"/>
  <c r="CN506" i="1" s="1"/>
  <c r="CX506" i="1" s="1"/>
  <c r="CF382" i="1"/>
  <c r="CP382" i="1" s="1"/>
  <c r="CZ382" i="1" s="1"/>
  <c r="BP360" i="1"/>
  <c r="BP188" i="1" s="1"/>
  <c r="BT351" i="1"/>
  <c r="CA156" i="1"/>
  <c r="BX303" i="1"/>
  <c r="BM14" i="1"/>
  <c r="CM11" i="1"/>
  <c r="BM982" i="1"/>
  <c r="BR982" i="1" s="1"/>
  <c r="BU982" i="1"/>
  <c r="CE982" i="1" s="1"/>
  <c r="CO982" i="1" s="1"/>
  <c r="CY982" i="1" s="1"/>
  <c r="BS982" i="1"/>
  <c r="CC982" i="1" s="1"/>
  <c r="CM982" i="1" s="1"/>
  <c r="CW982" i="1" s="1"/>
  <c r="BM981" i="1"/>
  <c r="BP800" i="1"/>
  <c r="BP799" i="1" s="1"/>
  <c r="BP798" i="1" s="1"/>
  <c r="BP797" i="1" s="1"/>
  <c r="BP802" i="1" s="1"/>
  <c r="BU756" i="1"/>
  <c r="BU755" i="1" s="1"/>
  <c r="BU754" i="1" s="1"/>
  <c r="BU687" i="1" s="1"/>
  <c r="BS541" i="1"/>
  <c r="CC541" i="1" s="1"/>
  <c r="CM541" i="1" s="1"/>
  <c r="CW541" i="1" s="1"/>
  <c r="BV541" i="1"/>
  <c r="CF541" i="1" s="1"/>
  <c r="CP541" i="1" s="1"/>
  <c r="CZ541" i="1" s="1"/>
  <c r="BM534" i="1"/>
  <c r="BN532" i="1"/>
  <c r="BM518" i="1"/>
  <c r="BN516" i="1"/>
  <c r="BM512" i="1"/>
  <c r="BW508" i="1"/>
  <c r="BV508" i="1"/>
  <c r="CF508" i="1" s="1"/>
  <c r="CP508" i="1" s="1"/>
  <c r="CZ508" i="1" s="1"/>
  <c r="BU501" i="1"/>
  <c r="CE501" i="1" s="1"/>
  <c r="CO501" i="1" s="1"/>
  <c r="CY501" i="1" s="1"/>
  <c r="BT497" i="1"/>
  <c r="CD497" i="1" s="1"/>
  <c r="CN497" i="1" s="1"/>
  <c r="CX497" i="1" s="1"/>
  <c r="BU490" i="1"/>
  <c r="CE490" i="1" s="1"/>
  <c r="CO490" i="1" s="1"/>
  <c r="CY490" i="1" s="1"/>
  <c r="BS485" i="1"/>
  <c r="CC485" i="1" s="1"/>
  <c r="CM485" i="1" s="1"/>
  <c r="CW485" i="1" s="1"/>
  <c r="BP460" i="1"/>
  <c r="BT430" i="1"/>
  <c r="BT428" i="1"/>
  <c r="BT408" i="1"/>
  <c r="BY379" i="1"/>
  <c r="BW305" i="1"/>
  <c r="BW294" i="1"/>
  <c r="BN285" i="1"/>
  <c r="BY980" i="1"/>
  <c r="BO933" i="1"/>
  <c r="BV801" i="1"/>
  <c r="BS534" i="1"/>
  <c r="CC534" i="1" s="1"/>
  <c r="CM534" i="1" s="1"/>
  <c r="CW534" i="1" s="1"/>
  <c r="BZ532" i="1"/>
  <c r="BM523" i="1"/>
  <c r="BS518" i="1"/>
  <c r="CC518" i="1" s="1"/>
  <c r="CM518" i="1" s="1"/>
  <c r="CW518" i="1" s="1"/>
  <c r="BS512" i="1"/>
  <c r="CC512" i="1" s="1"/>
  <c r="CM512" i="1" s="1"/>
  <c r="CW512" i="1" s="1"/>
  <c r="BT510" i="1"/>
  <c r="CD510" i="1" s="1"/>
  <c r="CN510" i="1" s="1"/>
  <c r="CX510" i="1" s="1"/>
  <c r="BV501" i="1"/>
  <c r="CF501" i="1" s="1"/>
  <c r="CP501" i="1" s="1"/>
  <c r="CZ501" i="1" s="1"/>
  <c r="BS499" i="1"/>
  <c r="BM497" i="1"/>
  <c r="BS497" i="1"/>
  <c r="CC497" i="1" s="1"/>
  <c r="CM497" i="1" s="1"/>
  <c r="CW497" i="1" s="1"/>
  <c r="BU448" i="1"/>
  <c r="BT416" i="1"/>
  <c r="BZ106" i="1"/>
  <c r="BV982" i="1"/>
  <c r="CF982" i="1" s="1"/>
  <c r="CP982" i="1" s="1"/>
  <c r="CZ982" i="1" s="1"/>
  <c r="BO980" i="1"/>
  <c r="BO971" i="1" s="1"/>
  <c r="BO934" i="1" s="1"/>
  <c r="BM801" i="1"/>
  <c r="BR541" i="1"/>
  <c r="CB541" i="1" s="1"/>
  <c r="BW534" i="1"/>
  <c r="BW518" i="1"/>
  <c r="BW512" i="1"/>
  <c r="BM508" i="1"/>
  <c r="BM489" i="1"/>
  <c r="BU489" i="1"/>
  <c r="CE489" i="1" s="1"/>
  <c r="CO489" i="1" s="1"/>
  <c r="CY489" i="1" s="1"/>
  <c r="BU486" i="1"/>
  <c r="CE486" i="1" s="1"/>
  <c r="CO486" i="1" s="1"/>
  <c r="CY486" i="1" s="1"/>
  <c r="BM485" i="1"/>
  <c r="BV485" i="1"/>
  <c r="CF485" i="1" s="1"/>
  <c r="CP485" i="1" s="1"/>
  <c r="CZ485" i="1" s="1"/>
  <c r="BU485" i="1"/>
  <c r="CE485" i="1" s="1"/>
  <c r="CO485" i="1" s="1"/>
  <c r="CY485" i="1" s="1"/>
  <c r="BY460" i="1"/>
  <c r="BU443" i="1"/>
  <c r="BU441" i="1"/>
  <c r="BT414" i="1"/>
  <c r="BM382" i="1"/>
  <c r="CC382" i="1"/>
  <c r="CM382" i="1" s="1"/>
  <c r="CW382" i="1" s="1"/>
  <c r="BM350" i="1"/>
  <c r="CE350" i="1"/>
  <c r="CO350" i="1" s="1"/>
  <c r="CY350" i="1" s="1"/>
  <c r="BN106" i="1"/>
  <c r="Z933" i="1"/>
  <c r="Z990" i="1"/>
  <c r="Z989" i="1" s="1"/>
  <c r="Z994" i="1" s="1"/>
  <c r="AC992" i="1"/>
  <c r="AC991" i="1" s="1"/>
  <c r="AC990" i="1" s="1"/>
  <c r="AC989" i="1" s="1"/>
  <c r="AC994" i="1" s="1"/>
  <c r="AR993" i="1"/>
  <c r="AL934" i="1"/>
  <c r="CR971" i="1"/>
  <c r="CR934" i="1" s="1"/>
  <c r="CR930" i="1" s="1"/>
  <c r="CR929" i="1" s="1"/>
  <c r="BZ934" i="1"/>
  <c r="BZ930" i="1" s="1"/>
  <c r="BZ929" i="1" s="1"/>
  <c r="BA934" i="1"/>
  <c r="CS933" i="1"/>
  <c r="BQ933" i="1"/>
  <c r="AL933" i="1"/>
  <c r="DB955" i="1"/>
  <c r="K932" i="1"/>
  <c r="P931" i="1"/>
  <c r="P939" i="1"/>
  <c r="P938" i="1" s="1"/>
  <c r="P987" i="1" s="1"/>
  <c r="P988" i="1" s="1"/>
  <c r="CN931" i="1"/>
  <c r="BX931" i="1"/>
  <c r="BH931" i="1"/>
  <c r="AP931" i="1"/>
  <c r="Z931" i="1"/>
  <c r="L931" i="1"/>
  <c r="L939" i="1"/>
  <c r="L938" i="1" s="1"/>
  <c r="L987" i="1" s="1"/>
  <c r="L988" i="1" s="1"/>
  <c r="V930" i="1"/>
  <c r="V929" i="1" s="1"/>
  <c r="CZ880" i="1"/>
  <c r="CZ695" i="1" s="1"/>
  <c r="CZ694" i="1" s="1"/>
  <c r="CW693" i="1"/>
  <c r="CW692" i="1" s="1"/>
  <c r="CO693" i="1"/>
  <c r="CO692" i="1" s="1"/>
  <c r="CG693" i="1"/>
  <c r="CG692" i="1" s="1"/>
  <c r="BY693" i="1"/>
  <c r="BY692" i="1" s="1"/>
  <c r="BQ693" i="1"/>
  <c r="BQ692" i="1" s="1"/>
  <c r="BI693" i="1"/>
  <c r="BI692" i="1" s="1"/>
  <c r="AY693" i="1"/>
  <c r="AY692" i="1" s="1"/>
  <c r="AQ693" i="1"/>
  <c r="AQ692" i="1" s="1"/>
  <c r="AI693" i="1"/>
  <c r="AI692" i="1" s="1"/>
  <c r="AA693" i="1"/>
  <c r="AA692" i="1" s="1"/>
  <c r="S693" i="1"/>
  <c r="S692" i="1" s="1"/>
  <c r="K785" i="1"/>
  <c r="CU693" i="1"/>
  <c r="CU692" i="1" s="1"/>
  <c r="BK693" i="1"/>
  <c r="BK692" i="1" s="1"/>
  <c r="AG693" i="1"/>
  <c r="AG692" i="1" s="1"/>
  <c r="CX688" i="1"/>
  <c r="CP688" i="1"/>
  <c r="CH688" i="1"/>
  <c r="BZ688" i="1"/>
  <c r="BR688" i="1"/>
  <c r="BJ688" i="1"/>
  <c r="AZ688" i="1"/>
  <c r="AR688" i="1"/>
  <c r="AJ688" i="1"/>
  <c r="AB688" i="1"/>
  <c r="T688" i="1"/>
  <c r="L688" i="1"/>
  <c r="CT685" i="1"/>
  <c r="CL685" i="1"/>
  <c r="CD685" i="1"/>
  <c r="BV685" i="1"/>
  <c r="BN685" i="1"/>
  <c r="BF685" i="1"/>
  <c r="AV685" i="1"/>
  <c r="AN685" i="1"/>
  <c r="AF685" i="1"/>
  <c r="X685" i="1"/>
  <c r="P685" i="1"/>
  <c r="CZ558" i="1"/>
  <c r="CR558" i="1"/>
  <c r="CJ558" i="1"/>
  <c r="CB558" i="1"/>
  <c r="BT558" i="1"/>
  <c r="BL558" i="1"/>
  <c r="AZ558" i="1"/>
  <c r="AR558" i="1"/>
  <c r="AJ558" i="1"/>
  <c r="AB558" i="1"/>
  <c r="T558" i="1"/>
  <c r="L558" i="1"/>
  <c r="K1019" i="1"/>
  <c r="AQ993" i="1"/>
  <c r="AB992" i="1"/>
  <c r="AB991" i="1" s="1"/>
  <c r="AB990" i="1" s="1"/>
  <c r="AB989" i="1" s="1"/>
  <c r="AB994" i="1" s="1"/>
  <c r="N933" i="1"/>
  <c r="N934" i="1"/>
  <c r="N990" i="1"/>
  <c r="N989" i="1" s="1"/>
  <c r="N994" i="1" s="1"/>
  <c r="BM980" i="1"/>
  <c r="BS981" i="1"/>
  <c r="BF980" i="1"/>
  <c r="R934" i="1"/>
  <c r="CJ971" i="1"/>
  <c r="CJ934" i="1" s="1"/>
  <c r="CJ930" i="1" s="1"/>
  <c r="CJ929" i="1" s="1"/>
  <c r="BP933" i="1"/>
  <c r="R933" i="1"/>
  <c r="CT931" i="1"/>
  <c r="CL931" i="1"/>
  <c r="CD931" i="1"/>
  <c r="BV931" i="1"/>
  <c r="BN931" i="1"/>
  <c r="BF931" i="1"/>
  <c r="AV931" i="1"/>
  <c r="AN931" i="1"/>
  <c r="AF931" i="1"/>
  <c r="X931" i="1"/>
  <c r="AL930" i="1"/>
  <c r="AL929" i="1" s="1"/>
  <c r="R930" i="1"/>
  <c r="R929" i="1" s="1"/>
  <c r="CY880" i="1"/>
  <c r="CR693" i="1"/>
  <c r="CR692" i="1" s="1"/>
  <c r="CB693" i="1"/>
  <c r="CB692" i="1" s="1"/>
  <c r="BL693" i="1"/>
  <c r="BL692" i="1" s="1"/>
  <c r="AT693" i="1"/>
  <c r="AT692" i="1" s="1"/>
  <c r="AD693" i="1"/>
  <c r="AD692" i="1" s="1"/>
  <c r="N693" i="1"/>
  <c r="N692" i="1" s="1"/>
  <c r="CE693" i="1"/>
  <c r="CE692" i="1" s="1"/>
  <c r="AS693" i="1"/>
  <c r="AS692" i="1" s="1"/>
  <c r="Q693" i="1"/>
  <c r="Q692" i="1" s="1"/>
  <c r="CW685" i="1"/>
  <c r="CS685" i="1"/>
  <c r="CO685" i="1"/>
  <c r="CK685" i="1"/>
  <c r="CG685" i="1"/>
  <c r="CC685" i="1"/>
  <c r="BY685" i="1"/>
  <c r="BU685" i="1"/>
  <c r="BQ685" i="1"/>
  <c r="BM685" i="1"/>
  <c r="BI685" i="1"/>
  <c r="BE685" i="1"/>
  <c r="AY685" i="1"/>
  <c r="AU685" i="1"/>
  <c r="AQ685" i="1"/>
  <c r="AM685" i="1"/>
  <c r="AI685" i="1"/>
  <c r="AE685" i="1"/>
  <c r="AA685" i="1"/>
  <c r="W685" i="1"/>
  <c r="S685" i="1"/>
  <c r="O685" i="1"/>
  <c r="K685" i="1"/>
  <c r="CP685" i="1"/>
  <c r="BJ685" i="1"/>
  <c r="AB685" i="1"/>
  <c r="CW684" i="1"/>
  <c r="CS684" i="1"/>
  <c r="CO684" i="1"/>
  <c r="CK684" i="1"/>
  <c r="CG684" i="1"/>
  <c r="CC684" i="1"/>
  <c r="BY684" i="1"/>
  <c r="BU684" i="1"/>
  <c r="BQ684" i="1"/>
  <c r="BM684" i="1"/>
  <c r="BI684" i="1"/>
  <c r="BE684" i="1"/>
  <c r="AY684" i="1"/>
  <c r="AU684" i="1"/>
  <c r="AQ684" i="1"/>
  <c r="AM684" i="1"/>
  <c r="AI684" i="1"/>
  <c r="AE684" i="1"/>
  <c r="AA684" i="1"/>
  <c r="W684" i="1"/>
  <c r="S684" i="1"/>
  <c r="O684" i="1"/>
  <c r="K684" i="1"/>
  <c r="CU697" i="1"/>
  <c r="CU696" i="1" s="1"/>
  <c r="CU793" i="1" s="1"/>
  <c r="CU794" i="1" s="1"/>
  <c r="BO697" i="1"/>
  <c r="BO696" i="1" s="1"/>
  <c r="BO793" i="1" s="1"/>
  <c r="BO794" i="1" s="1"/>
  <c r="DJ1024" i="1"/>
  <c r="CW996" i="1"/>
  <c r="CW995" i="1" s="1"/>
  <c r="CW1006" i="1" s="1"/>
  <c r="CS996" i="1"/>
  <c r="CS995" i="1" s="1"/>
  <c r="CS1006" i="1" s="1"/>
  <c r="CO996" i="1"/>
  <c r="CO995" i="1" s="1"/>
  <c r="CO1006" i="1" s="1"/>
  <c r="CG996" i="1"/>
  <c r="CG995" i="1" s="1"/>
  <c r="CG1006" i="1" s="1"/>
  <c r="CC996" i="1"/>
  <c r="CC995" i="1" s="1"/>
  <c r="CC1006" i="1" s="1"/>
  <c r="BY996" i="1"/>
  <c r="BY995" i="1" s="1"/>
  <c r="BY1006" i="1" s="1"/>
  <c r="BQ996" i="1"/>
  <c r="BQ995" i="1" s="1"/>
  <c r="BQ1006" i="1" s="1"/>
  <c r="BM996" i="1"/>
  <c r="BM995" i="1" s="1"/>
  <c r="BM1006" i="1" s="1"/>
  <c r="BI996" i="1"/>
  <c r="BI995" i="1" s="1"/>
  <c r="BI1006" i="1" s="1"/>
  <c r="BA996" i="1"/>
  <c r="BA995" i="1" s="1"/>
  <c r="BA1006" i="1" s="1"/>
  <c r="AW996" i="1"/>
  <c r="AW995" i="1" s="1"/>
  <c r="AW1006" i="1" s="1"/>
  <c r="AS996" i="1"/>
  <c r="AS995" i="1" s="1"/>
  <c r="AS1006" i="1" s="1"/>
  <c r="AK996" i="1"/>
  <c r="AK995" i="1" s="1"/>
  <c r="AK1006" i="1" s="1"/>
  <c r="AG996" i="1"/>
  <c r="AG995" i="1" s="1"/>
  <c r="AG1006" i="1" s="1"/>
  <c r="AC996" i="1"/>
  <c r="AC995" i="1" s="1"/>
  <c r="AC1006" i="1" s="1"/>
  <c r="U996" i="1"/>
  <c r="U995" i="1" s="1"/>
  <c r="U1006" i="1" s="1"/>
  <c r="Q996" i="1"/>
  <c r="Q995" i="1" s="1"/>
  <c r="Q1006" i="1" s="1"/>
  <c r="M996" i="1"/>
  <c r="M995" i="1" s="1"/>
  <c r="M1006" i="1" s="1"/>
  <c r="AZ934" i="1"/>
  <c r="AJ934" i="1"/>
  <c r="CK933" i="1"/>
  <c r="BY933" i="1"/>
  <c r="W933" i="1"/>
  <c r="BA933" i="1"/>
  <c r="L933" i="1"/>
  <c r="DD955" i="1"/>
  <c r="CV932" i="1"/>
  <c r="DD932" i="1" s="1"/>
  <c r="CF932" i="1"/>
  <c r="BP932" i="1"/>
  <c r="AX932" i="1"/>
  <c r="AH932" i="1"/>
  <c r="R939" i="1"/>
  <c r="R938" i="1" s="1"/>
  <c r="R987" i="1" s="1"/>
  <c r="R988" i="1" s="1"/>
  <c r="R932" i="1"/>
  <c r="CX931" i="1"/>
  <c r="CP931" i="1"/>
  <c r="CH931" i="1"/>
  <c r="BZ931" i="1"/>
  <c r="BR931" i="1"/>
  <c r="BJ931" i="1"/>
  <c r="AZ931" i="1"/>
  <c r="AR931" i="1"/>
  <c r="AJ931" i="1"/>
  <c r="AB931" i="1"/>
  <c r="T931" i="1"/>
  <c r="N931" i="1"/>
  <c r="N939" i="1"/>
  <c r="N938" i="1" s="1"/>
  <c r="N987" i="1" s="1"/>
  <c r="N988" i="1" s="1"/>
  <c r="J931" i="1"/>
  <c r="CF801" i="1"/>
  <c r="BV800" i="1"/>
  <c r="BV799" i="1" s="1"/>
  <c r="BV798" i="1" s="1"/>
  <c r="BV797" i="1" s="1"/>
  <c r="BV802" i="1" s="1"/>
  <c r="CM693" i="1"/>
  <c r="CM692" i="1" s="1"/>
  <c r="BW693" i="1"/>
  <c r="BW692" i="1" s="1"/>
  <c r="BG693" i="1"/>
  <c r="BG692" i="1" s="1"/>
  <c r="AO693" i="1"/>
  <c r="AO692" i="1" s="1"/>
  <c r="Y693" i="1"/>
  <c r="Y692" i="1" s="1"/>
  <c r="CQ693" i="1"/>
  <c r="CQ692" i="1" s="1"/>
  <c r="BO693" i="1"/>
  <c r="BO692" i="1" s="1"/>
  <c r="AC693" i="1"/>
  <c r="AC692" i="1" s="1"/>
  <c r="CN684" i="1"/>
  <c r="BX684" i="1"/>
  <c r="BH684" i="1"/>
  <c r="AP684" i="1"/>
  <c r="Z684" i="1"/>
  <c r="J684" i="1"/>
  <c r="AO563" i="1"/>
  <c r="Y563" i="1"/>
  <c r="K559" i="1"/>
  <c r="CX558" i="1"/>
  <c r="CP558" i="1"/>
  <c r="CH558" i="1"/>
  <c r="BZ558" i="1"/>
  <c r="BR558" i="1"/>
  <c r="BJ558" i="1"/>
  <c r="AX558" i="1"/>
  <c r="AT558" i="1"/>
  <c r="AP558" i="1"/>
  <c r="AL558" i="1"/>
  <c r="AH558" i="1"/>
  <c r="AD558" i="1"/>
  <c r="Z558" i="1"/>
  <c r="V558" i="1"/>
  <c r="R558" i="1"/>
  <c r="N558" i="1"/>
  <c r="BX990" i="1"/>
  <c r="BX989" i="1" s="1"/>
  <c r="BX994" i="1" s="1"/>
  <c r="BX933" i="1"/>
  <c r="AD933" i="1"/>
  <c r="AD990" i="1"/>
  <c r="AD989" i="1" s="1"/>
  <c r="AD994" i="1" s="1"/>
  <c r="CR933" i="1"/>
  <c r="CR990" i="1"/>
  <c r="CR989" i="1" s="1"/>
  <c r="CR994" i="1" s="1"/>
  <c r="CG980" i="1"/>
  <c r="BV981" i="1"/>
  <c r="BI980" i="1"/>
  <c r="T980" i="1"/>
  <c r="T979" i="1"/>
  <c r="AF979" i="1"/>
  <c r="X975" i="1"/>
  <c r="K933" i="1"/>
  <c r="O931" i="1"/>
  <c r="O939" i="1"/>
  <c r="O938" i="1" s="1"/>
  <c r="O987" i="1" s="1"/>
  <c r="O988" i="1" s="1"/>
  <c r="CW931" i="1"/>
  <c r="CS931" i="1"/>
  <c r="CO931" i="1"/>
  <c r="CK931" i="1"/>
  <c r="CG931" i="1"/>
  <c r="CC931" i="1"/>
  <c r="BY931" i="1"/>
  <c r="BU931" i="1"/>
  <c r="BQ931" i="1"/>
  <c r="BM931" i="1"/>
  <c r="BI931" i="1"/>
  <c r="BE931" i="1"/>
  <c r="AY931" i="1"/>
  <c r="AU931" i="1"/>
  <c r="AQ931" i="1"/>
  <c r="AM931" i="1"/>
  <c r="AI931" i="1"/>
  <c r="AE931" i="1"/>
  <c r="AA931" i="1"/>
  <c r="W931" i="1"/>
  <c r="S931" i="1"/>
  <c r="CR939" i="1"/>
  <c r="CR938" i="1" s="1"/>
  <c r="CR987" i="1" s="1"/>
  <c r="CR988" i="1" s="1"/>
  <c r="BG898" i="1"/>
  <c r="BG897" i="1" s="1"/>
  <c r="BG886" i="1" s="1"/>
  <c r="BG885" i="1" s="1"/>
  <c r="BG927" i="1" s="1"/>
  <c r="BG928" i="1" s="1"/>
  <c r="BT901" i="1"/>
  <c r="K695" i="1"/>
  <c r="DB880" i="1"/>
  <c r="DD695" i="1"/>
  <c r="CV694" i="1"/>
  <c r="DD694" i="1" s="1"/>
  <c r="CE800" i="1"/>
  <c r="CE799" i="1" s="1"/>
  <c r="CE798" i="1" s="1"/>
  <c r="CE797" i="1" s="1"/>
  <c r="CE802" i="1" s="1"/>
  <c r="CO801" i="1"/>
  <c r="BM800" i="1"/>
  <c r="BM799" i="1" s="1"/>
  <c r="BM798" i="1" s="1"/>
  <c r="BM797" i="1" s="1"/>
  <c r="BM802" i="1" s="1"/>
  <c r="BR801" i="1"/>
  <c r="CT693" i="1"/>
  <c r="CT692" i="1" s="1"/>
  <c r="CP693" i="1"/>
  <c r="CP692" i="1" s="1"/>
  <c r="CL693" i="1"/>
  <c r="CL692" i="1" s="1"/>
  <c r="CD693" i="1"/>
  <c r="CD692" i="1" s="1"/>
  <c r="BZ693" i="1"/>
  <c r="BZ692" i="1" s="1"/>
  <c r="BV693" i="1"/>
  <c r="BV692" i="1" s="1"/>
  <c r="BN693" i="1"/>
  <c r="BN692" i="1" s="1"/>
  <c r="BJ693" i="1"/>
  <c r="BJ692" i="1" s="1"/>
  <c r="BF693" i="1"/>
  <c r="BF692" i="1" s="1"/>
  <c r="AV693" i="1"/>
  <c r="AV692" i="1" s="1"/>
  <c r="AR693" i="1"/>
  <c r="AR692" i="1" s="1"/>
  <c r="AN693" i="1"/>
  <c r="AN692" i="1" s="1"/>
  <c r="AF693" i="1"/>
  <c r="AF692" i="1" s="1"/>
  <c r="AB693" i="1"/>
  <c r="AB692" i="1" s="1"/>
  <c r="X693" i="1"/>
  <c r="X692" i="1" s="1"/>
  <c r="P693" i="1"/>
  <c r="P692" i="1" s="1"/>
  <c r="L693" i="1"/>
  <c r="L692" i="1" s="1"/>
  <c r="CA693" i="1"/>
  <c r="CA692" i="1" s="1"/>
  <c r="AW693" i="1"/>
  <c r="AW692" i="1" s="1"/>
  <c r="M693" i="1"/>
  <c r="M692" i="1" s="1"/>
  <c r="CM688" i="1"/>
  <c r="BW688" i="1"/>
  <c r="BG688" i="1"/>
  <c r="AO688" i="1"/>
  <c r="Y688" i="1"/>
  <c r="CX685" i="1"/>
  <c r="CH685" i="1"/>
  <c r="BR685" i="1"/>
  <c r="AZ685" i="1"/>
  <c r="AJ685" i="1"/>
  <c r="T685" i="1"/>
  <c r="BZ685" i="1"/>
  <c r="AR685" i="1"/>
  <c r="L685" i="1"/>
  <c r="CR684" i="1"/>
  <c r="CF684" i="1"/>
  <c r="CB684" i="1"/>
  <c r="BP684" i="1"/>
  <c r="BL684" i="1"/>
  <c r="AX684" i="1"/>
  <c r="AT684" i="1"/>
  <c r="AH684" i="1"/>
  <c r="AD684" i="1"/>
  <c r="R684" i="1"/>
  <c r="N684" i="1"/>
  <c r="CY684" i="1"/>
  <c r="CQ697" i="1"/>
  <c r="CQ696" i="1" s="1"/>
  <c r="CQ793" i="1" s="1"/>
  <c r="CQ794" i="1" s="1"/>
  <c r="CQ684" i="1"/>
  <c r="CM684" i="1"/>
  <c r="CI684" i="1"/>
  <c r="CI697" i="1"/>
  <c r="CI696" i="1" s="1"/>
  <c r="CI793" i="1" s="1"/>
  <c r="CI794" i="1" s="1"/>
  <c r="CA697" i="1"/>
  <c r="CA696" i="1" s="1"/>
  <c r="CA793" i="1" s="1"/>
  <c r="CA794" i="1" s="1"/>
  <c r="CA684" i="1"/>
  <c r="BW684" i="1"/>
  <c r="BS684" i="1"/>
  <c r="BK684" i="1"/>
  <c r="BG684" i="1"/>
  <c r="BA684" i="1"/>
  <c r="AS697" i="1"/>
  <c r="AS696" i="1" s="1"/>
  <c r="AS793" i="1" s="1"/>
  <c r="AS794" i="1" s="1"/>
  <c r="AS684" i="1"/>
  <c r="AO697" i="1"/>
  <c r="AO696" i="1" s="1"/>
  <c r="AO793" i="1" s="1"/>
  <c r="AO794" i="1" s="1"/>
  <c r="AO684" i="1"/>
  <c r="AO683" i="1" s="1"/>
  <c r="AO682" i="1" s="1"/>
  <c r="AK684" i="1"/>
  <c r="AK697" i="1"/>
  <c r="AK696" i="1" s="1"/>
  <c r="AK793" i="1" s="1"/>
  <c r="AK794" i="1" s="1"/>
  <c r="AC697" i="1"/>
  <c r="AC696" i="1" s="1"/>
  <c r="AC793" i="1" s="1"/>
  <c r="AC794" i="1" s="1"/>
  <c r="AC684" i="1"/>
  <c r="Y697" i="1"/>
  <c r="Y696" i="1" s="1"/>
  <c r="Y793" i="1" s="1"/>
  <c r="Y794" i="1" s="1"/>
  <c r="Y684" i="1"/>
  <c r="U684" i="1"/>
  <c r="U697" i="1"/>
  <c r="U696" i="1" s="1"/>
  <c r="U793" i="1" s="1"/>
  <c r="U794" i="1" s="1"/>
  <c r="M697" i="1"/>
  <c r="M696" i="1" s="1"/>
  <c r="M793" i="1" s="1"/>
  <c r="M794" i="1" s="1"/>
  <c r="M684" i="1"/>
  <c r="Q696" i="1"/>
  <c r="Q793" i="1" s="1"/>
  <c r="Q794" i="1" s="1"/>
  <c r="DB673" i="1"/>
  <c r="K672" i="1"/>
  <c r="BC563" i="1"/>
  <c r="CT558" i="1"/>
  <c r="CL558" i="1"/>
  <c r="CD558" i="1"/>
  <c r="BV558" i="1"/>
  <c r="BN558" i="1"/>
  <c r="BF558" i="1"/>
  <c r="AV558" i="1"/>
  <c r="AN558" i="1"/>
  <c r="AF558" i="1"/>
  <c r="X558" i="1"/>
  <c r="P558" i="1"/>
  <c r="DB1025" i="1"/>
  <c r="DB1024" i="1"/>
  <c r="CV1024" i="1"/>
  <c r="DD1022" i="1"/>
  <c r="BB31" i="1"/>
  <c r="BB1020" i="1"/>
  <c r="BB1019" i="1" s="1"/>
  <c r="Q1020" i="1"/>
  <c r="DB1007" i="1"/>
  <c r="CV1003" i="1"/>
  <c r="CV996" i="1" s="1"/>
  <c r="DD1004" i="1"/>
  <c r="BW993" i="1"/>
  <c r="BW992" i="1" s="1"/>
  <c r="BW991" i="1" s="1"/>
  <c r="BW990" i="1" s="1"/>
  <c r="BW989" i="1" s="1"/>
  <c r="BW994" i="1" s="1"/>
  <c r="BM993" i="1"/>
  <c r="BM992" i="1" s="1"/>
  <c r="BM991" i="1" s="1"/>
  <c r="BM990" i="1" s="1"/>
  <c r="BM989" i="1" s="1"/>
  <c r="BM994" i="1" s="1"/>
  <c r="BH993" i="1"/>
  <c r="AH993" i="1"/>
  <c r="CH992" i="1"/>
  <c r="CH991" i="1" s="1"/>
  <c r="CH990" i="1" s="1"/>
  <c r="CH989" i="1" s="1"/>
  <c r="CH994" i="1" s="1"/>
  <c r="K990" i="1"/>
  <c r="AU982" i="1"/>
  <c r="CD981" i="1"/>
  <c r="BU981" i="1"/>
  <c r="AU981" i="1"/>
  <c r="AH981" i="1"/>
  <c r="BQ980" i="1"/>
  <c r="AV980" i="1"/>
  <c r="Z980" i="1"/>
  <c r="Z971" i="1" s="1"/>
  <c r="CA975" i="1"/>
  <c r="CA971" i="1" s="1"/>
  <c r="CA934" i="1" s="1"/>
  <c r="CA930" i="1" s="1"/>
  <c r="CA929" i="1" s="1"/>
  <c r="BP975" i="1"/>
  <c r="BP971" i="1" s="1"/>
  <c r="BP934" i="1" s="1"/>
  <c r="AN975" i="1"/>
  <c r="AN971" i="1" s="1"/>
  <c r="AN934" i="1" s="1"/>
  <c r="AC979" i="1"/>
  <c r="BD971" i="1"/>
  <c r="BD934" i="1" s="1"/>
  <c r="BD37" i="1" s="1"/>
  <c r="AE969" i="1"/>
  <c r="AN968" i="1"/>
  <c r="AN967" i="1" s="1"/>
  <c r="AN933" i="1" s="1"/>
  <c r="AZ968" i="1"/>
  <c r="AZ967" i="1" s="1"/>
  <c r="AZ933" i="1" s="1"/>
  <c r="BZ968" i="1"/>
  <c r="BZ967" i="1" s="1"/>
  <c r="BZ933" i="1" s="1"/>
  <c r="CT968" i="1"/>
  <c r="CT967" i="1" s="1"/>
  <c r="CT933" i="1" s="1"/>
  <c r="Q962" i="1"/>
  <c r="DB962" i="1"/>
  <c r="M955" i="1"/>
  <c r="M932" i="1" s="1"/>
  <c r="M940" i="1"/>
  <c r="CJ939" i="1"/>
  <c r="CJ938" i="1" s="1"/>
  <c r="CJ987" i="1" s="1"/>
  <c r="CJ988" i="1" s="1"/>
  <c r="AL939" i="1"/>
  <c r="AL938" i="1" s="1"/>
  <c r="AL987" i="1" s="1"/>
  <c r="AL988" i="1" s="1"/>
  <c r="V939" i="1"/>
  <c r="V938" i="1" s="1"/>
  <c r="V987" i="1" s="1"/>
  <c r="V988" i="1" s="1"/>
  <c r="K939" i="1"/>
  <c r="BB42" i="1"/>
  <c r="BB41" i="1" s="1"/>
  <c r="BB936" i="1"/>
  <c r="K936" i="1"/>
  <c r="DB936" i="1" s="1"/>
  <c r="CX935" i="1"/>
  <c r="CH935" i="1"/>
  <c r="BR935" i="1"/>
  <c r="BB935" i="1"/>
  <c r="AL935" i="1"/>
  <c r="V935" i="1"/>
  <c r="AW901" i="1"/>
  <c r="BY898" i="1"/>
  <c r="BY897" i="1" s="1"/>
  <c r="BY886" i="1" s="1"/>
  <c r="BY885" i="1" s="1"/>
  <c r="BY927" i="1" s="1"/>
  <c r="BY928" i="1" s="1"/>
  <c r="CK898" i="1"/>
  <c r="CK897" i="1" s="1"/>
  <c r="CK886" i="1" s="1"/>
  <c r="CK885" i="1" s="1"/>
  <c r="CK927" i="1" s="1"/>
  <c r="CK928" i="1" s="1"/>
  <c r="AR898" i="1"/>
  <c r="AR897" i="1" s="1"/>
  <c r="AR886" i="1" s="1"/>
  <c r="AR885" i="1" s="1"/>
  <c r="AR927" i="1" s="1"/>
  <c r="AR928" i="1" s="1"/>
  <c r="CV873" i="1"/>
  <c r="DB874" i="1"/>
  <c r="CV860" i="1"/>
  <c r="DB861" i="1"/>
  <c r="CQ801" i="1"/>
  <c r="CQ800" i="1" s="1"/>
  <c r="CQ799" i="1" s="1"/>
  <c r="CQ798" i="1" s="1"/>
  <c r="CQ797" i="1" s="1"/>
  <c r="CQ802" i="1" s="1"/>
  <c r="BS801" i="1"/>
  <c r="BL801" i="1"/>
  <c r="BU800" i="1"/>
  <c r="BU799" i="1" s="1"/>
  <c r="BU798" i="1" s="1"/>
  <c r="BU797" i="1" s="1"/>
  <c r="BU802" i="1" s="1"/>
  <c r="BJ800" i="1"/>
  <c r="BJ799" i="1" s="1"/>
  <c r="BJ798" i="1" s="1"/>
  <c r="BJ797" i="1" s="1"/>
  <c r="BJ802" i="1" s="1"/>
  <c r="K798" i="1"/>
  <c r="DD783" i="1"/>
  <c r="CZ689" i="1"/>
  <c r="CV689" i="1"/>
  <c r="DD689" i="1" s="1"/>
  <c r="DB764" i="1"/>
  <c r="CR689" i="1"/>
  <c r="CN689" i="1"/>
  <c r="CJ689" i="1"/>
  <c r="CF689" i="1"/>
  <c r="CB689" i="1"/>
  <c r="BX689" i="1"/>
  <c r="BT689" i="1"/>
  <c r="BP689" i="1"/>
  <c r="BL689" i="1"/>
  <c r="BH689" i="1"/>
  <c r="BC689" i="1"/>
  <c r="AX689" i="1"/>
  <c r="AT689" i="1"/>
  <c r="AP689" i="1"/>
  <c r="AL689" i="1"/>
  <c r="AH689" i="1"/>
  <c r="AD689" i="1"/>
  <c r="Z689" i="1"/>
  <c r="V689" i="1"/>
  <c r="R689" i="1"/>
  <c r="N689" i="1"/>
  <c r="CE756" i="1"/>
  <c r="BG756" i="1"/>
  <c r="AG756" i="1"/>
  <c r="AB756" i="1"/>
  <c r="CR755" i="1"/>
  <c r="CR754" i="1" s="1"/>
  <c r="CR687" i="1" s="1"/>
  <c r="BA755" i="1"/>
  <c r="BA754" i="1" s="1"/>
  <c r="BA687" i="1" s="1"/>
  <c r="CZ724" i="1"/>
  <c r="CZ685" i="1" s="1"/>
  <c r="CV724" i="1"/>
  <c r="DB724" i="1" s="1"/>
  <c r="CR724" i="1"/>
  <c r="CR685" i="1" s="1"/>
  <c r="CN724" i="1"/>
  <c r="CN685" i="1" s="1"/>
  <c r="CJ724" i="1"/>
  <c r="CJ685" i="1" s="1"/>
  <c r="CF724" i="1"/>
  <c r="CF685" i="1" s="1"/>
  <c r="CB724" i="1"/>
  <c r="CB685" i="1" s="1"/>
  <c r="BX724" i="1"/>
  <c r="BX685" i="1" s="1"/>
  <c r="BT724" i="1"/>
  <c r="BT685" i="1" s="1"/>
  <c r="BP724" i="1"/>
  <c r="BP685" i="1" s="1"/>
  <c r="BL724" i="1"/>
  <c r="BL685" i="1" s="1"/>
  <c r="BH724" i="1"/>
  <c r="BH685" i="1" s="1"/>
  <c r="BC724" i="1"/>
  <c r="BC685" i="1" s="1"/>
  <c r="AX724" i="1"/>
  <c r="AX685" i="1" s="1"/>
  <c r="AT724" i="1"/>
  <c r="AT685" i="1" s="1"/>
  <c r="AP724" i="1"/>
  <c r="AP685" i="1" s="1"/>
  <c r="AL724" i="1"/>
  <c r="AL685" i="1" s="1"/>
  <c r="AH724" i="1"/>
  <c r="AH685" i="1" s="1"/>
  <c r="AD724" i="1"/>
  <c r="AD685" i="1" s="1"/>
  <c r="Z724" i="1"/>
  <c r="Z685" i="1" s="1"/>
  <c r="V724" i="1"/>
  <c r="V685" i="1" s="1"/>
  <c r="R724" i="1"/>
  <c r="R685" i="1" s="1"/>
  <c r="N724" i="1"/>
  <c r="N685" i="1" s="1"/>
  <c r="J724" i="1"/>
  <c r="J685" i="1" s="1"/>
  <c r="J690" i="1"/>
  <c r="J558" i="1" s="1"/>
  <c r="J557" i="1" s="1"/>
  <c r="J556" i="1" s="1"/>
  <c r="CV672" i="1"/>
  <c r="CZ644" i="1"/>
  <c r="CZ563" i="1" s="1"/>
  <c r="CV644" i="1"/>
  <c r="CR644" i="1"/>
  <c r="CR563" i="1" s="1"/>
  <c r="CN644" i="1"/>
  <c r="CN563" i="1" s="1"/>
  <c r="CJ644" i="1"/>
  <c r="CJ563" i="1" s="1"/>
  <c r="CF644" i="1"/>
  <c r="CF563" i="1" s="1"/>
  <c r="CB644" i="1"/>
  <c r="CB563" i="1" s="1"/>
  <c r="BX644" i="1"/>
  <c r="BX563" i="1" s="1"/>
  <c r="BT644" i="1"/>
  <c r="BT563" i="1" s="1"/>
  <c r="BP644" i="1"/>
  <c r="BP563" i="1" s="1"/>
  <c r="BL644" i="1"/>
  <c r="BL563" i="1" s="1"/>
  <c r="BH644" i="1"/>
  <c r="BH563" i="1" s="1"/>
  <c r="BD644" i="1"/>
  <c r="AZ644" i="1"/>
  <c r="AZ563" i="1" s="1"/>
  <c r="AV644" i="1"/>
  <c r="AV563" i="1" s="1"/>
  <c r="AR644" i="1"/>
  <c r="AR563" i="1" s="1"/>
  <c r="AN644" i="1"/>
  <c r="AN563" i="1" s="1"/>
  <c r="AJ644" i="1"/>
  <c r="AJ563" i="1" s="1"/>
  <c r="AF644" i="1"/>
  <c r="AF563" i="1" s="1"/>
  <c r="AB644" i="1"/>
  <c r="AB563" i="1" s="1"/>
  <c r="X644" i="1"/>
  <c r="X563" i="1" s="1"/>
  <c r="T644" i="1"/>
  <c r="T563" i="1" s="1"/>
  <c r="P644" i="1"/>
  <c r="P563" i="1" s="1"/>
  <c r="L644" i="1"/>
  <c r="L563" i="1" s="1"/>
  <c r="BW636" i="1"/>
  <c r="BW635" i="1" s="1"/>
  <c r="BW634" i="1" s="1"/>
  <c r="BW561" i="1" s="1"/>
  <c r="AH636" i="1"/>
  <c r="CZ597" i="1"/>
  <c r="CZ559" i="1" s="1"/>
  <c r="CV597" i="1"/>
  <c r="CR597" i="1"/>
  <c r="CR559" i="1" s="1"/>
  <c r="CN597" i="1"/>
  <c r="CN559" i="1" s="1"/>
  <c r="CJ597" i="1"/>
  <c r="CJ559" i="1" s="1"/>
  <c r="CF597" i="1"/>
  <c r="CF559" i="1" s="1"/>
  <c r="CB597" i="1"/>
  <c r="CB559" i="1" s="1"/>
  <c r="BX597" i="1"/>
  <c r="BX559" i="1" s="1"/>
  <c r="BX557" i="1" s="1"/>
  <c r="BX556" i="1" s="1"/>
  <c r="BT597" i="1"/>
  <c r="BT559" i="1" s="1"/>
  <c r="BP597" i="1"/>
  <c r="BP559" i="1" s="1"/>
  <c r="BP557" i="1" s="1"/>
  <c r="BP556" i="1" s="1"/>
  <c r="BL597" i="1"/>
  <c r="BL559" i="1" s="1"/>
  <c r="BH597" i="1"/>
  <c r="BH559" i="1" s="1"/>
  <c r="BC597" i="1"/>
  <c r="BC559" i="1" s="1"/>
  <c r="AX597" i="1"/>
  <c r="AX559" i="1" s="1"/>
  <c r="AT597" i="1"/>
  <c r="AT559" i="1" s="1"/>
  <c r="AP597" i="1"/>
  <c r="AP559" i="1" s="1"/>
  <c r="AL597" i="1"/>
  <c r="AL559" i="1" s="1"/>
  <c r="AH597" i="1"/>
  <c r="AH559" i="1" s="1"/>
  <c r="AD597" i="1"/>
  <c r="AD559" i="1" s="1"/>
  <c r="Z597" i="1"/>
  <c r="Z559" i="1" s="1"/>
  <c r="V597" i="1"/>
  <c r="V559" i="1" s="1"/>
  <c r="R597" i="1"/>
  <c r="R559" i="1" s="1"/>
  <c r="N597" i="1"/>
  <c r="N559" i="1" s="1"/>
  <c r="J597" i="1"/>
  <c r="J559" i="1" s="1"/>
  <c r="DD586" i="1"/>
  <c r="DD572" i="1"/>
  <c r="BX571" i="1"/>
  <c r="BX570" i="1" s="1"/>
  <c r="BX680" i="1" s="1"/>
  <c r="CV568" i="1"/>
  <c r="DD568" i="1" s="1"/>
  <c r="DB569" i="1"/>
  <c r="BO550" i="1"/>
  <c r="BO549" i="1" s="1"/>
  <c r="BO548" i="1" s="1"/>
  <c r="BO471" i="1" s="1"/>
  <c r="BO470" i="1" s="1"/>
  <c r="AB542" i="1"/>
  <c r="AQ542" i="1" s="1"/>
  <c r="BF542" i="1" s="1"/>
  <c r="BS542" i="1" s="1"/>
  <c r="CC542" i="1" s="1"/>
  <c r="CM542" i="1" s="1"/>
  <c r="CW542" i="1" s="1"/>
  <c r="U213" i="1"/>
  <c r="AB538" i="1"/>
  <c r="AH536" i="1"/>
  <c r="AV536" i="1"/>
  <c r="BE534" i="1"/>
  <c r="BR534" i="1" s="1"/>
  <c r="CB534" i="1" s="1"/>
  <c r="CL534" i="1" s="1"/>
  <c r="CV534" i="1" s="1"/>
  <c r="Q138" i="1"/>
  <c r="Q137" i="1" s="1"/>
  <c r="Q136" i="1" s="1"/>
  <c r="Q50" i="1" s="1"/>
  <c r="Q35" i="1" s="1"/>
  <c r="AG527" i="1"/>
  <c r="Q526" i="1"/>
  <c r="Q525" i="1"/>
  <c r="Q466" i="1" s="1"/>
  <c r="M138" i="1"/>
  <c r="M137" i="1" s="1"/>
  <c r="M136" i="1" s="1"/>
  <c r="M50" i="1" s="1"/>
  <c r="M35" i="1" s="1"/>
  <c r="AC527" i="1"/>
  <c r="M526" i="1"/>
  <c r="M525" i="1"/>
  <c r="M466" i="1" s="1"/>
  <c r="K466" i="1"/>
  <c r="T522" i="1"/>
  <c r="BE518" i="1"/>
  <c r="BR518" i="1" s="1"/>
  <c r="CB518" i="1" s="1"/>
  <c r="CL518" i="1" s="1"/>
  <c r="CV518" i="1" s="1"/>
  <c r="BE512" i="1"/>
  <c r="BR512" i="1" s="1"/>
  <c r="CB512" i="1" s="1"/>
  <c r="CL512" i="1" s="1"/>
  <c r="CV512" i="1" s="1"/>
  <c r="AP501" i="1"/>
  <c r="BE501" i="1" s="1"/>
  <c r="BR501" i="1" s="1"/>
  <c r="CB501" i="1" s="1"/>
  <c r="CL501" i="1" s="1"/>
  <c r="CV501" i="1" s="1"/>
  <c r="DD501" i="1" s="1"/>
  <c r="L464" i="1"/>
  <c r="BJ489" i="1"/>
  <c r="O1020" i="1"/>
  <c r="DB1003" i="1"/>
  <c r="CQ982" i="1"/>
  <c r="CQ981" i="1"/>
  <c r="AY980" i="1"/>
  <c r="W980" i="1"/>
  <c r="S981" i="1"/>
  <c r="AT980" i="1"/>
  <c r="AD980" i="1"/>
  <c r="AQ979" i="1"/>
  <c r="AE979" i="1"/>
  <c r="BX971" i="1"/>
  <c r="BX934" i="1" s="1"/>
  <c r="BX930" i="1" s="1"/>
  <c r="BX929" i="1" s="1"/>
  <c r="CV974" i="1"/>
  <c r="CP972" i="1"/>
  <c r="CL972" i="1"/>
  <c r="S969" i="1"/>
  <c r="AY968" i="1"/>
  <c r="AY967" i="1" s="1"/>
  <c r="AY933" i="1" s="1"/>
  <c r="CY955" i="1"/>
  <c r="CY932" i="1" s="1"/>
  <c r="CU955" i="1"/>
  <c r="CU932" i="1" s="1"/>
  <c r="CQ955" i="1"/>
  <c r="CQ932" i="1" s="1"/>
  <c r="CM955" i="1"/>
  <c r="CM932" i="1" s="1"/>
  <c r="CI955" i="1"/>
  <c r="CI932" i="1" s="1"/>
  <c r="CE955" i="1"/>
  <c r="CE932" i="1" s="1"/>
  <c r="CA955" i="1"/>
  <c r="CA932" i="1" s="1"/>
  <c r="BW955" i="1"/>
  <c r="BW932" i="1" s="1"/>
  <c r="BS955" i="1"/>
  <c r="BS932" i="1" s="1"/>
  <c r="BO955" i="1"/>
  <c r="BO932" i="1" s="1"/>
  <c r="BK955" i="1"/>
  <c r="BK932" i="1" s="1"/>
  <c r="BG955" i="1"/>
  <c r="BG932" i="1" s="1"/>
  <c r="BA955" i="1"/>
  <c r="BA932" i="1" s="1"/>
  <c r="AW955" i="1"/>
  <c r="AW932" i="1" s="1"/>
  <c r="AS955" i="1"/>
  <c r="AS932" i="1" s="1"/>
  <c r="AO955" i="1"/>
  <c r="AO932" i="1" s="1"/>
  <c r="AO930" i="1" s="1"/>
  <c r="AO929" i="1" s="1"/>
  <c r="AK955" i="1"/>
  <c r="AK932" i="1" s="1"/>
  <c r="AG955" i="1"/>
  <c r="AG932" i="1" s="1"/>
  <c r="AC955" i="1"/>
  <c r="AC932" i="1" s="1"/>
  <c r="Y955" i="1"/>
  <c r="Y932" i="1" s="1"/>
  <c r="Y930" i="1" s="1"/>
  <c r="Y929" i="1" s="1"/>
  <c r="U955" i="1"/>
  <c r="U932" i="1" s="1"/>
  <c r="CI939" i="1"/>
  <c r="CI938" i="1" s="1"/>
  <c r="CI987" i="1" s="1"/>
  <c r="CI988" i="1" s="1"/>
  <c r="BA939" i="1"/>
  <c r="BA938" i="1" s="1"/>
  <c r="BA987" i="1" s="1"/>
  <c r="BA988" i="1" s="1"/>
  <c r="AK939" i="1"/>
  <c r="AK938" i="1" s="1"/>
  <c r="AK987" i="1" s="1"/>
  <c r="AK988" i="1" s="1"/>
  <c r="U939" i="1"/>
  <c r="U938" i="1" s="1"/>
  <c r="U987" i="1" s="1"/>
  <c r="U988" i="1" s="1"/>
  <c r="CU931" i="1"/>
  <c r="CE931" i="1"/>
  <c r="BO931" i="1"/>
  <c r="AW931" i="1"/>
  <c r="AG931" i="1"/>
  <c r="K931" i="1"/>
  <c r="BM901" i="1"/>
  <c r="BM898" i="1" s="1"/>
  <c r="BM897" i="1" s="1"/>
  <c r="BM886" i="1" s="1"/>
  <c r="BM885" i="1" s="1"/>
  <c r="BM927" i="1" s="1"/>
  <c r="BM928" i="1" s="1"/>
  <c r="BU901" i="1"/>
  <c r="BN898" i="1"/>
  <c r="BN897" i="1" s="1"/>
  <c r="BN886" i="1" s="1"/>
  <c r="BN885" i="1" s="1"/>
  <c r="BN927" i="1" s="1"/>
  <c r="BN928" i="1" s="1"/>
  <c r="DB881" i="1"/>
  <c r="DD867" i="1"/>
  <c r="CG801" i="1"/>
  <c r="CG800" i="1" s="1"/>
  <c r="CG799" i="1" s="1"/>
  <c r="CG798" i="1" s="1"/>
  <c r="CG797" i="1" s="1"/>
  <c r="CG802" i="1" s="1"/>
  <c r="BW801" i="1"/>
  <c r="BW800" i="1" s="1"/>
  <c r="BW799" i="1" s="1"/>
  <c r="BW798" i="1" s="1"/>
  <c r="BW797" i="1" s="1"/>
  <c r="BW802" i="1" s="1"/>
  <c r="BN800" i="1"/>
  <c r="BN799" i="1" s="1"/>
  <c r="BN798" i="1" s="1"/>
  <c r="BN797" i="1" s="1"/>
  <c r="BN802" i="1" s="1"/>
  <c r="BI800" i="1"/>
  <c r="BI799" i="1" s="1"/>
  <c r="BI798" i="1" s="1"/>
  <c r="BI797" i="1" s="1"/>
  <c r="BI802" i="1" s="1"/>
  <c r="CV786" i="1"/>
  <c r="CV757" i="1"/>
  <c r="CQ688" i="1"/>
  <c r="CA688" i="1"/>
  <c r="BK688" i="1"/>
  <c r="AS688" i="1"/>
  <c r="AC688" i="1"/>
  <c r="M688" i="1"/>
  <c r="AF756" i="1"/>
  <c r="O755" i="1"/>
  <c r="O754" i="1" s="1"/>
  <c r="O687" i="1" s="1"/>
  <c r="AE756" i="1"/>
  <c r="DD747" i="1"/>
  <c r="DD737" i="1"/>
  <c r="CX644" i="1"/>
  <c r="CX563" i="1" s="1"/>
  <c r="CT644" i="1"/>
  <c r="CT563" i="1" s="1"/>
  <c r="CP644" i="1"/>
  <c r="CP563" i="1" s="1"/>
  <c r="CL644" i="1"/>
  <c r="CL563" i="1" s="1"/>
  <c r="CH644" i="1"/>
  <c r="CH563" i="1" s="1"/>
  <c r="CD644" i="1"/>
  <c r="CD563" i="1" s="1"/>
  <c r="BZ644" i="1"/>
  <c r="BZ563" i="1" s="1"/>
  <c r="BV644" i="1"/>
  <c r="BV563" i="1" s="1"/>
  <c r="BR644" i="1"/>
  <c r="BR563" i="1" s="1"/>
  <c r="BN644" i="1"/>
  <c r="BN563" i="1" s="1"/>
  <c r="BJ644" i="1"/>
  <c r="BJ563" i="1" s="1"/>
  <c r="BF644" i="1"/>
  <c r="BF563" i="1" s="1"/>
  <c r="BB644" i="1"/>
  <c r="AX644" i="1"/>
  <c r="AX563" i="1" s="1"/>
  <c r="AT644" i="1"/>
  <c r="AT563" i="1" s="1"/>
  <c r="AP644" i="1"/>
  <c r="AP563" i="1" s="1"/>
  <c r="AL644" i="1"/>
  <c r="AL563" i="1" s="1"/>
  <c r="AH644" i="1"/>
  <c r="AH563" i="1" s="1"/>
  <c r="AD644" i="1"/>
  <c r="AD563" i="1" s="1"/>
  <c r="Z644" i="1"/>
  <c r="Z563" i="1" s="1"/>
  <c r="V644" i="1"/>
  <c r="V563" i="1" s="1"/>
  <c r="R644" i="1"/>
  <c r="R563" i="1" s="1"/>
  <c r="N644" i="1"/>
  <c r="N563" i="1" s="1"/>
  <c r="J644" i="1"/>
  <c r="J563" i="1" s="1"/>
  <c r="CW644" i="1"/>
  <c r="CO644" i="1"/>
  <c r="CG644" i="1"/>
  <c r="BY644" i="1"/>
  <c r="BY571" i="1" s="1"/>
  <c r="BY570" i="1" s="1"/>
  <c r="BY680" i="1" s="1"/>
  <c r="BQ644" i="1"/>
  <c r="BI644" i="1"/>
  <c r="BA644" i="1"/>
  <c r="BA563" i="1" s="1"/>
  <c r="AS644" i="1"/>
  <c r="AS563" i="1" s="1"/>
  <c r="AK644" i="1"/>
  <c r="AK563" i="1" s="1"/>
  <c r="AC644" i="1"/>
  <c r="AC563" i="1" s="1"/>
  <c r="U644" i="1"/>
  <c r="U563" i="1" s="1"/>
  <c r="M644" i="1"/>
  <c r="M563" i="1" s="1"/>
  <c r="CV562" i="1"/>
  <c r="DD562" i="1" s="1"/>
  <c r="DD637" i="1"/>
  <c r="CG636" i="1"/>
  <c r="CG635" i="1" s="1"/>
  <c r="CG634" i="1" s="1"/>
  <c r="CG561" i="1" s="1"/>
  <c r="AU635" i="1"/>
  <c r="AU634" i="1" s="1"/>
  <c r="AU561" i="1" s="1"/>
  <c r="BJ636" i="1"/>
  <c r="AE635" i="1"/>
  <c r="AE634" i="1" s="1"/>
  <c r="AE561" i="1" s="1"/>
  <c r="AT636" i="1"/>
  <c r="AA635" i="1"/>
  <c r="AA634" i="1" s="1"/>
  <c r="AA561" i="1" s="1"/>
  <c r="AP636" i="1"/>
  <c r="CG571" i="1"/>
  <c r="CG570" i="1" s="1"/>
  <c r="CG680" i="1" s="1"/>
  <c r="BQ571" i="1"/>
  <c r="BQ570" i="1" s="1"/>
  <c r="BQ680" i="1" s="1"/>
  <c r="AU571" i="1"/>
  <c r="AU570" i="1" s="1"/>
  <c r="AU680" i="1" s="1"/>
  <c r="AM571" i="1"/>
  <c r="AM570" i="1" s="1"/>
  <c r="AM680" i="1" s="1"/>
  <c r="AE571" i="1"/>
  <c r="AE570" i="1" s="1"/>
  <c r="AE680" i="1" s="1"/>
  <c r="W571" i="1"/>
  <c r="W570" i="1" s="1"/>
  <c r="W680" i="1" s="1"/>
  <c r="O571" i="1"/>
  <c r="O570" i="1" s="1"/>
  <c r="O680" i="1" s="1"/>
  <c r="DB572" i="1"/>
  <c r="BC558" i="1"/>
  <c r="BC557" i="1" s="1"/>
  <c r="BC556" i="1" s="1"/>
  <c r="CS558" i="1"/>
  <c r="CC558" i="1"/>
  <c r="BM558" i="1"/>
  <c r="AU558" i="1"/>
  <c r="AE558" i="1"/>
  <c r="O558" i="1"/>
  <c r="AK550" i="1"/>
  <c r="AK549" i="1" s="1"/>
  <c r="AK548" i="1" s="1"/>
  <c r="AK471" i="1" s="1"/>
  <c r="AK470" i="1" s="1"/>
  <c r="AR551" i="1"/>
  <c r="U550" i="1"/>
  <c r="U549" i="1" s="1"/>
  <c r="U548" i="1" s="1"/>
  <c r="U471" i="1" s="1"/>
  <c r="U470" i="1" s="1"/>
  <c r="S551" i="1"/>
  <c r="AB551" i="1"/>
  <c r="AC550" i="1"/>
  <c r="AC549" i="1" s="1"/>
  <c r="AC548" i="1" s="1"/>
  <c r="AC471" i="1" s="1"/>
  <c r="AC470" i="1" s="1"/>
  <c r="CR224" i="1"/>
  <c r="AQ535" i="1"/>
  <c r="AQ468" i="1" s="1"/>
  <c r="BF536" i="1"/>
  <c r="AT536" i="1"/>
  <c r="AE535" i="1"/>
  <c r="AE468" i="1" s="1"/>
  <c r="P138" i="1"/>
  <c r="P137" i="1" s="1"/>
  <c r="P136" i="1" s="1"/>
  <c r="P50" i="1" s="1"/>
  <c r="P35" i="1" s="1"/>
  <c r="AF527" i="1"/>
  <c r="DC528" i="1"/>
  <c r="P526" i="1"/>
  <c r="P525" i="1"/>
  <c r="P466" i="1" s="1"/>
  <c r="R527" i="1"/>
  <c r="L138" i="1"/>
  <c r="L137" i="1" s="1"/>
  <c r="L136" i="1" s="1"/>
  <c r="L50" i="1" s="1"/>
  <c r="L35" i="1" s="1"/>
  <c r="AB527" i="1"/>
  <c r="L526" i="1"/>
  <c r="L525" i="1"/>
  <c r="L466" i="1" s="1"/>
  <c r="O527" i="1"/>
  <c r="T526" i="1"/>
  <c r="T525" i="1"/>
  <c r="T466" i="1" s="1"/>
  <c r="AA523" i="1"/>
  <c r="AR519" i="1"/>
  <c r="BG519" i="1" s="1"/>
  <c r="U516" i="1"/>
  <c r="AB517" i="1"/>
  <c r="AB511" i="1"/>
  <c r="AQ511" i="1" s="1"/>
  <c r="K465" i="1"/>
  <c r="P464" i="1"/>
  <c r="AF487" i="1"/>
  <c r="K227" i="1"/>
  <c r="DB472" i="1"/>
  <c r="DJ1025" i="1"/>
  <c r="DK1022" i="1"/>
  <c r="CZ1020" i="1"/>
  <c r="CZ1019" i="1" s="1"/>
  <c r="CV1020" i="1"/>
  <c r="CR1020" i="1"/>
  <c r="CR1019" i="1" s="1"/>
  <c r="CN1020" i="1"/>
  <c r="CN1019" i="1" s="1"/>
  <c r="CJ1020" i="1"/>
  <c r="CJ1019" i="1" s="1"/>
  <c r="CF1020" i="1"/>
  <c r="CF1019" i="1" s="1"/>
  <c r="CB1020" i="1"/>
  <c r="CB1019" i="1" s="1"/>
  <c r="BX1020" i="1"/>
  <c r="BX1019" i="1" s="1"/>
  <c r="BT1020" i="1"/>
  <c r="BT1019" i="1" s="1"/>
  <c r="BP1020" i="1"/>
  <c r="BP1019" i="1" s="1"/>
  <c r="BL1020" i="1"/>
  <c r="BL1019" i="1" s="1"/>
  <c r="BH1020" i="1"/>
  <c r="BH1019" i="1" s="1"/>
  <c r="BD32" i="1"/>
  <c r="BD31" i="1" s="1"/>
  <c r="BD1020" i="1"/>
  <c r="BD1019" i="1" s="1"/>
  <c r="AZ1020" i="1"/>
  <c r="AZ1019" i="1" s="1"/>
  <c r="AV1020" i="1"/>
  <c r="AV1019" i="1" s="1"/>
  <c r="AR1020" i="1"/>
  <c r="AR1019" i="1" s="1"/>
  <c r="AN1020" i="1"/>
  <c r="AN1019" i="1" s="1"/>
  <c r="AJ1020" i="1"/>
  <c r="AJ1019" i="1" s="1"/>
  <c r="AF1020" i="1"/>
  <c r="AF1019" i="1" s="1"/>
  <c r="AB1020" i="1"/>
  <c r="AB1019" i="1" s="1"/>
  <c r="X1020" i="1"/>
  <c r="X1019" i="1" s="1"/>
  <c r="T1020" i="1"/>
  <c r="T1019" i="1" s="1"/>
  <c r="P1020" i="1"/>
  <c r="L1020" i="1"/>
  <c r="L1019" i="1" s="1"/>
  <c r="DM1020" i="1"/>
  <c r="N1019" i="1"/>
  <c r="AE993" i="1"/>
  <c r="O992" i="1"/>
  <c r="O991" i="1" s="1"/>
  <c r="O990" i="1" s="1"/>
  <c r="O989" i="1" s="1"/>
  <c r="O994" i="1" s="1"/>
  <c r="BW982" i="1"/>
  <c r="BW981" i="1"/>
  <c r="BC980" i="1"/>
  <c r="BC971" i="1" s="1"/>
  <c r="AX981" i="1"/>
  <c r="AX980" i="1" s="1"/>
  <c r="BG980" i="1"/>
  <c r="AE980" i="1"/>
  <c r="BN975" i="1"/>
  <c r="BN971" i="1" s="1"/>
  <c r="BN934" i="1" s="1"/>
  <c r="AV979" i="1"/>
  <c r="BQ975" i="1"/>
  <c r="CK975" i="1"/>
  <c r="CK971" i="1" s="1"/>
  <c r="CK934" i="1" s="1"/>
  <c r="CK930" i="1" s="1"/>
  <c r="CK929" i="1" s="1"/>
  <c r="CS975" i="1"/>
  <c r="CS971" i="1" s="1"/>
  <c r="CS934" i="1" s="1"/>
  <c r="CS930" i="1" s="1"/>
  <c r="CS929" i="1" s="1"/>
  <c r="AB975" i="1"/>
  <c r="AB971" i="1" s="1"/>
  <c r="AB934" i="1" s="1"/>
  <c r="CZ973" i="1"/>
  <c r="CZ972" i="1" s="1"/>
  <c r="CT972" i="1"/>
  <c r="CY973" i="1"/>
  <c r="CY972" i="1" s="1"/>
  <c r="J972" i="1"/>
  <c r="CQ969" i="1"/>
  <c r="CQ968" i="1" s="1"/>
  <c r="CQ967" i="1" s="1"/>
  <c r="BK969" i="1"/>
  <c r="AS969" i="1"/>
  <c r="AC969" i="1"/>
  <c r="AG968" i="1"/>
  <c r="AG967" i="1" s="1"/>
  <c r="AG933" i="1" s="1"/>
  <c r="BD42" i="1"/>
  <c r="BD41" i="1" s="1"/>
  <c r="BD936" i="1"/>
  <c r="CY931" i="1"/>
  <c r="CI931" i="1"/>
  <c r="BS931" i="1"/>
  <c r="BA931" i="1"/>
  <c r="BA930" i="1" s="1"/>
  <c r="BA929" i="1" s="1"/>
  <c r="AK931" i="1"/>
  <c r="AK930" i="1" s="1"/>
  <c r="AK929" i="1" s="1"/>
  <c r="U931" i="1"/>
  <c r="CG901" i="1"/>
  <c r="CG898" i="1" s="1"/>
  <c r="CG897" i="1" s="1"/>
  <c r="CG886" i="1" s="1"/>
  <c r="CG885" i="1" s="1"/>
  <c r="CG927" i="1" s="1"/>
  <c r="CG928" i="1" s="1"/>
  <c r="BW901" i="1"/>
  <c r="BW898" i="1" s="1"/>
  <c r="BW897" i="1" s="1"/>
  <c r="BW886" i="1" s="1"/>
  <c r="BW885" i="1" s="1"/>
  <c r="BW927" i="1" s="1"/>
  <c r="BW928" i="1" s="1"/>
  <c r="BL901" i="1"/>
  <c r="CH898" i="1"/>
  <c r="CH897" i="1" s="1"/>
  <c r="CH886" i="1" s="1"/>
  <c r="CH885" i="1" s="1"/>
  <c r="CH927" i="1" s="1"/>
  <c r="CH928" i="1" s="1"/>
  <c r="BH898" i="1"/>
  <c r="BH897" i="1" s="1"/>
  <c r="BH886" i="1" s="1"/>
  <c r="BH885" i="1" s="1"/>
  <c r="BH927" i="1" s="1"/>
  <c r="BH928" i="1" s="1"/>
  <c r="DD880" i="1"/>
  <c r="DB873" i="1"/>
  <c r="DB841" i="1"/>
  <c r="DB787" i="1"/>
  <c r="DD758" i="1"/>
  <c r="CW757" i="1"/>
  <c r="CW688" i="1" s="1"/>
  <c r="CS757" i="1"/>
  <c r="CS688" i="1" s="1"/>
  <c r="CO757" i="1"/>
  <c r="CO688" i="1" s="1"/>
  <c r="CK757" i="1"/>
  <c r="CK688" i="1" s="1"/>
  <c r="CG757" i="1"/>
  <c r="CG688" i="1" s="1"/>
  <c r="CC757" i="1"/>
  <c r="CC688" i="1" s="1"/>
  <c r="BY757" i="1"/>
  <c r="BY688" i="1" s="1"/>
  <c r="BU757" i="1"/>
  <c r="BU688" i="1" s="1"/>
  <c r="BQ757" i="1"/>
  <c r="BQ688" i="1" s="1"/>
  <c r="BM757" i="1"/>
  <c r="BM688" i="1" s="1"/>
  <c r="BI757" i="1"/>
  <c r="BI688" i="1" s="1"/>
  <c r="BE757" i="1"/>
  <c r="BE688" i="1" s="1"/>
  <c r="AY757" i="1"/>
  <c r="AY688" i="1" s="1"/>
  <c r="AU757" i="1"/>
  <c r="AU688" i="1" s="1"/>
  <c r="AQ757" i="1"/>
  <c r="AQ688" i="1" s="1"/>
  <c r="AM757" i="1"/>
  <c r="AM688" i="1" s="1"/>
  <c r="AI757" i="1"/>
  <c r="AI688" i="1" s="1"/>
  <c r="AE757" i="1"/>
  <c r="AE688" i="1" s="1"/>
  <c r="AA757" i="1"/>
  <c r="AA688" i="1" s="1"/>
  <c r="W757" i="1"/>
  <c r="W688" i="1" s="1"/>
  <c r="S757" i="1"/>
  <c r="S688" i="1" s="1"/>
  <c r="O757" i="1"/>
  <c r="O688" i="1" s="1"/>
  <c r="K757" i="1"/>
  <c r="CU688" i="1"/>
  <c r="CE688" i="1"/>
  <c r="BO688" i="1"/>
  <c r="AW688" i="1"/>
  <c r="AG688" i="1"/>
  <c r="Q688" i="1"/>
  <c r="CG756" i="1"/>
  <c r="CG755" i="1" s="1"/>
  <c r="CG754" i="1" s="1"/>
  <c r="CG687" i="1" s="1"/>
  <c r="AI756" i="1"/>
  <c r="AI755" i="1" s="1"/>
  <c r="AI754" i="1" s="1"/>
  <c r="AI687" i="1" s="1"/>
  <c r="S756" i="1"/>
  <c r="BN755" i="1"/>
  <c r="BN754" i="1" s="1"/>
  <c r="BN687" i="1" s="1"/>
  <c r="X755" i="1"/>
  <c r="X754" i="1" s="1"/>
  <c r="X687" i="1" s="1"/>
  <c r="DB747" i="1"/>
  <c r="DB560" i="1"/>
  <c r="CX698" i="1"/>
  <c r="CT698" i="1"/>
  <c r="CP698" i="1"/>
  <c r="CL698" i="1"/>
  <c r="CH698" i="1"/>
  <c r="CD698" i="1"/>
  <c r="BZ698" i="1"/>
  <c r="BV698" i="1"/>
  <c r="BR698" i="1"/>
  <c r="BN698" i="1"/>
  <c r="BJ698" i="1"/>
  <c r="BF698" i="1"/>
  <c r="AZ698" i="1"/>
  <c r="AV698" i="1"/>
  <c r="AR698" i="1"/>
  <c r="AN698" i="1"/>
  <c r="AJ698" i="1"/>
  <c r="AF698" i="1"/>
  <c r="AB698" i="1"/>
  <c r="X698" i="1"/>
  <c r="T698" i="1"/>
  <c r="P698" i="1"/>
  <c r="L698" i="1"/>
  <c r="CV698" i="1"/>
  <c r="DB698" i="1" s="1"/>
  <c r="CZ684" i="1"/>
  <c r="CU684" i="1"/>
  <c r="CU683" i="1" s="1"/>
  <c r="CU682" i="1" s="1"/>
  <c r="CJ684" i="1"/>
  <c r="CJ683" i="1" s="1"/>
  <c r="CJ682" i="1" s="1"/>
  <c r="CE684" i="1"/>
  <c r="BT684" i="1"/>
  <c r="BO684" i="1"/>
  <c r="BO683" i="1" s="1"/>
  <c r="BO682" i="1" s="1"/>
  <c r="BC684" i="1"/>
  <c r="BC683" i="1" s="1"/>
  <c r="BC682" i="1" s="1"/>
  <c r="AW684" i="1"/>
  <c r="AL684" i="1"/>
  <c r="AL683" i="1" s="1"/>
  <c r="AL682" i="1" s="1"/>
  <c r="AG684" i="1"/>
  <c r="V684" i="1"/>
  <c r="V683" i="1" s="1"/>
  <c r="V682" i="1" s="1"/>
  <c r="Q684" i="1"/>
  <c r="CV172" i="1"/>
  <c r="DD172" i="1" s="1"/>
  <c r="DD653" i="1"/>
  <c r="CU644" i="1"/>
  <c r="CU563" i="1" s="1"/>
  <c r="CM644" i="1"/>
  <c r="CM563" i="1" s="1"/>
  <c r="CE644" i="1"/>
  <c r="CE563" i="1" s="1"/>
  <c r="BW644" i="1"/>
  <c r="BW563" i="1" s="1"/>
  <c r="BO644" i="1"/>
  <c r="BO563" i="1" s="1"/>
  <c r="BG644" i="1"/>
  <c r="BG563" i="1" s="1"/>
  <c r="AY644" i="1"/>
  <c r="AY563" i="1" s="1"/>
  <c r="AQ644" i="1"/>
  <c r="AI644" i="1"/>
  <c r="AI563" i="1" s="1"/>
  <c r="AI557" i="1" s="1"/>
  <c r="AI556" i="1" s="1"/>
  <c r="AA644" i="1"/>
  <c r="S644" i="1"/>
  <c r="S563" i="1" s="1"/>
  <c r="S557" i="1" s="1"/>
  <c r="S556" i="1" s="1"/>
  <c r="K644" i="1"/>
  <c r="CQ636" i="1"/>
  <c r="CQ635" i="1" s="1"/>
  <c r="CQ634" i="1" s="1"/>
  <c r="CQ561" i="1" s="1"/>
  <c r="BH636" i="1"/>
  <c r="AS635" i="1"/>
  <c r="AS634" i="1" s="1"/>
  <c r="AS561" i="1" s="1"/>
  <c r="DD626" i="1"/>
  <c r="DD614" i="1"/>
  <c r="CX597" i="1"/>
  <c r="CX559" i="1" s="1"/>
  <c r="CT597" i="1"/>
  <c r="CT559" i="1" s="1"/>
  <c r="CP597" i="1"/>
  <c r="CP559" i="1" s="1"/>
  <c r="CL597" i="1"/>
  <c r="CL559" i="1" s="1"/>
  <c r="CH597" i="1"/>
  <c r="CH559" i="1" s="1"/>
  <c r="CD597" i="1"/>
  <c r="CD559" i="1" s="1"/>
  <c r="BZ597" i="1"/>
  <c r="BZ559" i="1" s="1"/>
  <c r="BV597" i="1"/>
  <c r="BV559" i="1" s="1"/>
  <c r="BR597" i="1"/>
  <c r="BR559" i="1" s="1"/>
  <c r="BN597" i="1"/>
  <c r="BN559" i="1" s="1"/>
  <c r="BJ597" i="1"/>
  <c r="BJ559" i="1" s="1"/>
  <c r="BF597" i="1"/>
  <c r="BF559" i="1" s="1"/>
  <c r="AZ597" i="1"/>
  <c r="AZ559" i="1" s="1"/>
  <c r="AV597" i="1"/>
  <c r="AV559" i="1" s="1"/>
  <c r="AR597" i="1"/>
  <c r="AR559" i="1" s="1"/>
  <c r="AN597" i="1"/>
  <c r="AN559" i="1" s="1"/>
  <c r="AJ597" i="1"/>
  <c r="AJ559" i="1" s="1"/>
  <c r="AF597" i="1"/>
  <c r="AF559" i="1" s="1"/>
  <c r="AB597" i="1"/>
  <c r="AB559" i="1" s="1"/>
  <c r="X597" i="1"/>
  <c r="X559" i="1" s="1"/>
  <c r="T597" i="1"/>
  <c r="T559" i="1" s="1"/>
  <c r="P597" i="1"/>
  <c r="P559" i="1" s="1"/>
  <c r="L597" i="1"/>
  <c r="L559" i="1" s="1"/>
  <c r="BC571" i="1"/>
  <c r="BC570" i="1" s="1"/>
  <c r="BC680" i="1" s="1"/>
  <c r="CV565" i="1"/>
  <c r="DD565" i="1" s="1"/>
  <c r="CO558" i="1"/>
  <c r="BY558" i="1"/>
  <c r="BI558" i="1"/>
  <c r="AQ558" i="1"/>
  <c r="AA558" i="1"/>
  <c r="K558" i="1"/>
  <c r="BX224" i="1"/>
  <c r="AH546" i="1"/>
  <c r="U219" i="1"/>
  <c r="AB544" i="1"/>
  <c r="AH541" i="1"/>
  <c r="AV541" i="1"/>
  <c r="U215" i="1"/>
  <c r="AB540" i="1"/>
  <c r="AC535" i="1"/>
  <c r="AC468" i="1" s="1"/>
  <c r="AR536" i="1"/>
  <c r="AC532" i="1"/>
  <c r="CU522" i="1"/>
  <c r="AH513" i="1"/>
  <c r="AV513" i="1"/>
  <c r="BE508" i="1"/>
  <c r="BR508" i="1" s="1"/>
  <c r="CB508" i="1" s="1"/>
  <c r="CL508" i="1" s="1"/>
  <c r="CV508" i="1" s="1"/>
  <c r="BJ501" i="1"/>
  <c r="BE489" i="1"/>
  <c r="BR489" i="1" s="1"/>
  <c r="AG450" i="1"/>
  <c r="AG449" i="1" s="1"/>
  <c r="AG460" i="1"/>
  <c r="R1024" i="1"/>
  <c r="DM1025" i="1"/>
  <c r="DB1021" i="1"/>
  <c r="DJ1021" i="1"/>
  <c r="R1019" i="1"/>
  <c r="CY997" i="1"/>
  <c r="CY996" i="1" s="1"/>
  <c r="CY995" i="1" s="1"/>
  <c r="CY1006" i="1" s="1"/>
  <c r="CU997" i="1"/>
  <c r="CU996" i="1" s="1"/>
  <c r="CU995" i="1" s="1"/>
  <c r="CU1006" i="1" s="1"/>
  <c r="CQ997" i="1"/>
  <c r="CQ996" i="1" s="1"/>
  <c r="CQ995" i="1" s="1"/>
  <c r="CQ1006" i="1" s="1"/>
  <c r="CM997" i="1"/>
  <c r="CM996" i="1" s="1"/>
  <c r="CM995" i="1" s="1"/>
  <c r="CM1006" i="1" s="1"/>
  <c r="CI997" i="1"/>
  <c r="CI996" i="1" s="1"/>
  <c r="CI995" i="1" s="1"/>
  <c r="CI1006" i="1" s="1"/>
  <c r="CE997" i="1"/>
  <c r="CE996" i="1" s="1"/>
  <c r="CE995" i="1" s="1"/>
  <c r="CE1006" i="1" s="1"/>
  <c r="CA997" i="1"/>
  <c r="CA996" i="1" s="1"/>
  <c r="CA995" i="1" s="1"/>
  <c r="CA1006" i="1" s="1"/>
  <c r="BW997" i="1"/>
  <c r="BW996" i="1" s="1"/>
  <c r="BW995" i="1" s="1"/>
  <c r="BW1006" i="1" s="1"/>
  <c r="BS997" i="1"/>
  <c r="BS996" i="1" s="1"/>
  <c r="BS995" i="1" s="1"/>
  <c r="BS1006" i="1" s="1"/>
  <c r="BO997" i="1"/>
  <c r="BO996" i="1" s="1"/>
  <c r="BO995" i="1" s="1"/>
  <c r="BO1006" i="1" s="1"/>
  <c r="BK997" i="1"/>
  <c r="BK996" i="1" s="1"/>
  <c r="BK995" i="1" s="1"/>
  <c r="BK1006" i="1" s="1"/>
  <c r="BG997" i="1"/>
  <c r="BG996" i="1" s="1"/>
  <c r="BG995" i="1" s="1"/>
  <c r="BG1006" i="1" s="1"/>
  <c r="BC997" i="1"/>
  <c r="BC996" i="1" s="1"/>
  <c r="BC995" i="1" s="1"/>
  <c r="BC1006" i="1" s="1"/>
  <c r="AY997" i="1"/>
  <c r="AY996" i="1" s="1"/>
  <c r="AY995" i="1" s="1"/>
  <c r="AY1006" i="1" s="1"/>
  <c r="AU997" i="1"/>
  <c r="AU996" i="1" s="1"/>
  <c r="AU995" i="1" s="1"/>
  <c r="AU1006" i="1" s="1"/>
  <c r="AQ997" i="1"/>
  <c r="AQ996" i="1" s="1"/>
  <c r="AQ995" i="1" s="1"/>
  <c r="AQ1006" i="1" s="1"/>
  <c r="AM997" i="1"/>
  <c r="AM996" i="1" s="1"/>
  <c r="AM995" i="1" s="1"/>
  <c r="AM1006" i="1" s="1"/>
  <c r="AI997" i="1"/>
  <c r="AI996" i="1" s="1"/>
  <c r="AI995" i="1" s="1"/>
  <c r="AI1006" i="1" s="1"/>
  <c r="AE997" i="1"/>
  <c r="AE996" i="1" s="1"/>
  <c r="AE995" i="1" s="1"/>
  <c r="AE1006" i="1" s="1"/>
  <c r="AA997" i="1"/>
  <c r="AA996" i="1" s="1"/>
  <c r="AA995" i="1" s="1"/>
  <c r="AA1006" i="1" s="1"/>
  <c r="W997" i="1"/>
  <c r="W996" i="1" s="1"/>
  <c r="W995" i="1" s="1"/>
  <c r="W1006" i="1" s="1"/>
  <c r="S997" i="1"/>
  <c r="S996" i="1" s="1"/>
  <c r="S995" i="1" s="1"/>
  <c r="S1006" i="1" s="1"/>
  <c r="O997" i="1"/>
  <c r="O996" i="1" s="1"/>
  <c r="O995" i="1" s="1"/>
  <c r="O1006" i="1" s="1"/>
  <c r="K997" i="1"/>
  <c r="DB998" i="1"/>
  <c r="CK996" i="1"/>
  <c r="CK995" i="1" s="1"/>
  <c r="CK1006" i="1" s="1"/>
  <c r="BU996" i="1"/>
  <c r="BU995" i="1" s="1"/>
  <c r="BU1006" i="1" s="1"/>
  <c r="BE996" i="1"/>
  <c r="BE995" i="1" s="1"/>
  <c r="BE1006" i="1" s="1"/>
  <c r="AO996" i="1"/>
  <c r="AO995" i="1" s="1"/>
  <c r="AO1006" i="1" s="1"/>
  <c r="Y996" i="1"/>
  <c r="Y995" i="1" s="1"/>
  <c r="Y1006" i="1" s="1"/>
  <c r="CQ993" i="1"/>
  <c r="CQ992" i="1" s="1"/>
  <c r="CQ991" i="1" s="1"/>
  <c r="CQ990" i="1" s="1"/>
  <c r="CQ989" i="1" s="1"/>
  <c r="CQ994" i="1" s="1"/>
  <c r="AX993" i="1"/>
  <c r="AX992" i="1" s="1"/>
  <c r="AX991" i="1" s="1"/>
  <c r="AX990" i="1" s="1"/>
  <c r="AX989" i="1" s="1"/>
  <c r="AX994" i="1" s="1"/>
  <c r="AI993" i="1"/>
  <c r="AI992" i="1" s="1"/>
  <c r="AI991" i="1" s="1"/>
  <c r="AI990" i="1" s="1"/>
  <c r="AI989" i="1" s="1"/>
  <c r="AI994" i="1" s="1"/>
  <c r="U992" i="1"/>
  <c r="U991" i="1" s="1"/>
  <c r="U990" i="1" s="1"/>
  <c r="U989" i="1" s="1"/>
  <c r="U994" i="1" s="1"/>
  <c r="S993" i="1"/>
  <c r="BK980" i="1"/>
  <c r="AQ980" i="1"/>
  <c r="AM980" i="1"/>
  <c r="AI980" i="1"/>
  <c r="CH975" i="1"/>
  <c r="CH971" i="1" s="1"/>
  <c r="CH934" i="1" s="1"/>
  <c r="CH930" i="1" s="1"/>
  <c r="CH929" i="1" s="1"/>
  <c r="CG979" i="1"/>
  <c r="CG975" i="1" s="1"/>
  <c r="CG971" i="1" s="1"/>
  <c r="CG934" i="1" s="1"/>
  <c r="CG930" i="1" s="1"/>
  <c r="CG929" i="1" s="1"/>
  <c r="AI979" i="1"/>
  <c r="AI975" i="1" s="1"/>
  <c r="P934" i="1"/>
  <c r="L934" i="1"/>
  <c r="AB933" i="1"/>
  <c r="Q955" i="1"/>
  <c r="Q932" i="1" s="1"/>
  <c r="Q941" i="1"/>
  <c r="Q940" i="1" s="1"/>
  <c r="AT898" i="1"/>
  <c r="AT897" i="1" s="1"/>
  <c r="AT886" i="1" s="1"/>
  <c r="AT885" i="1" s="1"/>
  <c r="AT927" i="1" s="1"/>
  <c r="AT928" i="1" s="1"/>
  <c r="CV857" i="1"/>
  <c r="DB858" i="1"/>
  <c r="CV826" i="1"/>
  <c r="BG800" i="1"/>
  <c r="BG799" i="1" s="1"/>
  <c r="BG798" i="1" s="1"/>
  <c r="BG797" i="1" s="1"/>
  <c r="BG802" i="1" s="1"/>
  <c r="BT801" i="1"/>
  <c r="CY688" i="1"/>
  <c r="CI688" i="1"/>
  <c r="BS688" i="1"/>
  <c r="BA688" i="1"/>
  <c r="AK688" i="1"/>
  <c r="U688" i="1"/>
  <c r="BW756" i="1"/>
  <c r="BW755" i="1" s="1"/>
  <c r="BW754" i="1" s="1"/>
  <c r="BW687" i="1" s="1"/>
  <c r="BH755" i="1"/>
  <c r="BH754" i="1" s="1"/>
  <c r="BH687" i="1" s="1"/>
  <c r="CV661" i="1"/>
  <c r="DD661" i="1" s="1"/>
  <c r="DD662" i="1"/>
  <c r="DB172" i="1"/>
  <c r="CS644" i="1"/>
  <c r="CS563" i="1" s="1"/>
  <c r="CK644" i="1"/>
  <c r="CK563" i="1" s="1"/>
  <c r="CK557" i="1" s="1"/>
  <c r="CK556" i="1" s="1"/>
  <c r="CC644" i="1"/>
  <c r="BU644" i="1"/>
  <c r="BU563" i="1" s="1"/>
  <c r="Q644" i="1"/>
  <c r="Q563" i="1" s="1"/>
  <c r="BM636" i="1"/>
  <c r="BM635" i="1" s="1"/>
  <c r="BM634" i="1" s="1"/>
  <c r="BM561" i="1" s="1"/>
  <c r="AY635" i="1"/>
  <c r="AY634" i="1" s="1"/>
  <c r="AY561" i="1" s="1"/>
  <c r="AY557" i="1" s="1"/>
  <c r="AY556" i="1" s="1"/>
  <c r="AX636" i="1"/>
  <c r="AX635" i="1" s="1"/>
  <c r="AX634" i="1" s="1"/>
  <c r="AX561" i="1" s="1"/>
  <c r="AQ635" i="1"/>
  <c r="AQ634" i="1" s="1"/>
  <c r="AQ561" i="1" s="1"/>
  <c r="BF636" i="1"/>
  <c r="AG635" i="1"/>
  <c r="AG634" i="1" s="1"/>
  <c r="AG561" i="1" s="1"/>
  <c r="AV636" i="1"/>
  <c r="AW636" i="1" s="1"/>
  <c r="AW635" i="1" s="1"/>
  <c r="AW634" i="1" s="1"/>
  <c r="AC635" i="1"/>
  <c r="AC634" i="1" s="1"/>
  <c r="AC561" i="1" s="1"/>
  <c r="AR636" i="1"/>
  <c r="CY558" i="1"/>
  <c r="CU558" i="1"/>
  <c r="CU571" i="1"/>
  <c r="CU570" i="1" s="1"/>
  <c r="CU680" i="1" s="1"/>
  <c r="CQ558" i="1"/>
  <c r="CQ571" i="1"/>
  <c r="CQ570" i="1" s="1"/>
  <c r="CQ680" i="1" s="1"/>
  <c r="CM558" i="1"/>
  <c r="CI558" i="1"/>
  <c r="CI557" i="1" s="1"/>
  <c r="CI556" i="1" s="1"/>
  <c r="CI571" i="1"/>
  <c r="CI570" i="1" s="1"/>
  <c r="CI680" i="1" s="1"/>
  <c r="CE558" i="1"/>
  <c r="CA558" i="1"/>
  <c r="CA557" i="1" s="1"/>
  <c r="CA556" i="1" s="1"/>
  <c r="CA571" i="1"/>
  <c r="CA570" i="1" s="1"/>
  <c r="CA680" i="1" s="1"/>
  <c r="BW558" i="1"/>
  <c r="BW557" i="1" s="1"/>
  <c r="BW556" i="1" s="1"/>
  <c r="BW571" i="1"/>
  <c r="BW570" i="1" s="1"/>
  <c r="BW680" i="1" s="1"/>
  <c r="BS558" i="1"/>
  <c r="BO558" i="1"/>
  <c r="BO571" i="1"/>
  <c r="BO570" i="1" s="1"/>
  <c r="BO680" i="1" s="1"/>
  <c r="BK558" i="1"/>
  <c r="BG558" i="1"/>
  <c r="BA558" i="1"/>
  <c r="BA557" i="1" s="1"/>
  <c r="BA556" i="1" s="1"/>
  <c r="BA571" i="1"/>
  <c r="BA570" i="1" s="1"/>
  <c r="BA680" i="1" s="1"/>
  <c r="AW558" i="1"/>
  <c r="AS558" i="1"/>
  <c r="AS571" i="1"/>
  <c r="AS570" i="1" s="1"/>
  <c r="AS680" i="1" s="1"/>
  <c r="AO558" i="1"/>
  <c r="AO557" i="1" s="1"/>
  <c r="AO556" i="1" s="1"/>
  <c r="AO571" i="1"/>
  <c r="AO570" i="1" s="1"/>
  <c r="AO680" i="1" s="1"/>
  <c r="AK558" i="1"/>
  <c r="AK557" i="1" s="1"/>
  <c r="AK556" i="1" s="1"/>
  <c r="AK571" i="1"/>
  <c r="AK570" i="1" s="1"/>
  <c r="AK680" i="1" s="1"/>
  <c r="AG558" i="1"/>
  <c r="AG557" i="1" s="1"/>
  <c r="AG556" i="1" s="1"/>
  <c r="AG571" i="1"/>
  <c r="AG570" i="1" s="1"/>
  <c r="AG680" i="1" s="1"/>
  <c r="AC558" i="1"/>
  <c r="AC571" i="1"/>
  <c r="AC570" i="1" s="1"/>
  <c r="AC680" i="1" s="1"/>
  <c r="Y558" i="1"/>
  <c r="Y557" i="1" s="1"/>
  <c r="Y556" i="1" s="1"/>
  <c r="Y571" i="1"/>
  <c r="Y570" i="1" s="1"/>
  <c r="Y680" i="1" s="1"/>
  <c r="U558" i="1"/>
  <c r="U557" i="1" s="1"/>
  <c r="U556" i="1" s="1"/>
  <c r="U571" i="1"/>
  <c r="U570" i="1" s="1"/>
  <c r="U680" i="1" s="1"/>
  <c r="Q558" i="1"/>
  <c r="Q557" i="1" s="1"/>
  <c r="Q556" i="1" s="1"/>
  <c r="Q571" i="1"/>
  <c r="Q570" i="1" s="1"/>
  <c r="Q680" i="1" s="1"/>
  <c r="M558" i="1"/>
  <c r="M571" i="1"/>
  <c r="M570" i="1" s="1"/>
  <c r="M680" i="1" s="1"/>
  <c r="CI550" i="1"/>
  <c r="CI549" i="1" s="1"/>
  <c r="CI548" i="1" s="1"/>
  <c r="CI471" i="1" s="1"/>
  <c r="CI470" i="1" s="1"/>
  <c r="AT551" i="1"/>
  <c r="AE550" i="1"/>
  <c r="AE549" i="1" s="1"/>
  <c r="AE548" i="1" s="1"/>
  <c r="AE471" i="1" s="1"/>
  <c r="AE470" i="1" s="1"/>
  <c r="K549" i="1"/>
  <c r="W224" i="1"/>
  <c r="AD547" i="1"/>
  <c r="BJ541" i="1"/>
  <c r="AW541" i="1"/>
  <c r="J541" i="1"/>
  <c r="CL541" i="1"/>
  <c r="CV541" i="1" s="1"/>
  <c r="BJ536" i="1"/>
  <c r="AW536" i="1"/>
  <c r="AA535" i="1"/>
  <c r="AA468" i="1" s="1"/>
  <c r="AB533" i="1"/>
  <c r="U532" i="1"/>
  <c r="N138" i="1"/>
  <c r="N137" i="1" s="1"/>
  <c r="N136" i="1" s="1"/>
  <c r="N50" i="1" s="1"/>
  <c r="N35" i="1" s="1"/>
  <c r="N525" i="1"/>
  <c r="N466" i="1" s="1"/>
  <c r="N526" i="1"/>
  <c r="U526" i="1"/>
  <c r="U525" i="1"/>
  <c r="U466" i="1" s="1"/>
  <c r="BA522" i="1"/>
  <c r="AK522" i="1"/>
  <c r="U522" i="1"/>
  <c r="AB521" i="1"/>
  <c r="AQ521" i="1" s="1"/>
  <c r="AE513" i="1"/>
  <c r="AT513" i="1" s="1"/>
  <c r="BI513" i="1" s="1"/>
  <c r="AG511" i="1"/>
  <c r="AB507" i="1"/>
  <c r="AQ507" i="1" s="1"/>
  <c r="AC505" i="1"/>
  <c r="AC496" i="1"/>
  <c r="AV81" i="1"/>
  <c r="AV493" i="1"/>
  <c r="BK494" i="1"/>
  <c r="X469" i="1"/>
  <c r="AG547" i="1"/>
  <c r="AC547" i="1"/>
  <c r="BH546" i="1"/>
  <c r="BU546" i="1" s="1"/>
  <c r="CE546" i="1" s="1"/>
  <c r="CO546" i="1" s="1"/>
  <c r="CY546" i="1" s="1"/>
  <c r="AR546" i="1"/>
  <c r="BG546" i="1" s="1"/>
  <c r="S546" i="1"/>
  <c r="AA546" i="1" s="1"/>
  <c r="O546" i="1"/>
  <c r="AX545" i="1"/>
  <c r="AX221" i="1" s="1"/>
  <c r="AH545" i="1"/>
  <c r="AD545" i="1"/>
  <c r="AU544" i="1"/>
  <c r="CQ543" i="1"/>
  <c r="CQ218" i="1" s="1"/>
  <c r="BW543" i="1"/>
  <c r="BW218" i="1" s="1"/>
  <c r="AS543" i="1"/>
  <c r="AG543" i="1"/>
  <c r="AC543" i="1"/>
  <c r="AU542" i="1"/>
  <c r="AU540" i="1"/>
  <c r="CQ539" i="1"/>
  <c r="CQ214" i="1" s="1"/>
  <c r="BW539" i="1"/>
  <c r="BW214" i="1" s="1"/>
  <c r="AS539" i="1"/>
  <c r="AG539" i="1"/>
  <c r="AC539" i="1"/>
  <c r="AU538" i="1"/>
  <c r="M537" i="1"/>
  <c r="AS536" i="1"/>
  <c r="AH534" i="1"/>
  <c r="AD534" i="1"/>
  <c r="AS534" i="1" s="1"/>
  <c r="BH534" i="1" s="1"/>
  <c r="BU534" i="1" s="1"/>
  <c r="CE534" i="1" s="1"/>
  <c r="CO534" i="1" s="1"/>
  <c r="CY534" i="1" s="1"/>
  <c r="CS532" i="1"/>
  <c r="CK532" i="1"/>
  <c r="BY532" i="1"/>
  <c r="BQ532" i="1"/>
  <c r="CR532" i="1"/>
  <c r="BX532" i="1"/>
  <c r="DB531" i="1"/>
  <c r="DB528" i="1"/>
  <c r="CR526" i="1"/>
  <c r="BX526" i="1"/>
  <c r="CG524" i="1"/>
  <c r="CG522" i="1" s="1"/>
  <c r="CA522" i="1"/>
  <c r="BO522" i="1"/>
  <c r="BH524" i="1"/>
  <c r="BU524" i="1" s="1"/>
  <c r="CE524" i="1" s="1"/>
  <c r="CO524" i="1" s="1"/>
  <c r="CY524" i="1" s="1"/>
  <c r="AI524" i="1"/>
  <c r="AI522" i="1" s="1"/>
  <c r="AG524" i="1"/>
  <c r="AC524" i="1"/>
  <c r="AC522" i="1" s="1"/>
  <c r="Y522" i="1"/>
  <c r="AX523" i="1"/>
  <c r="AT523" i="1"/>
  <c r="AH523" i="1"/>
  <c r="AD523" i="1"/>
  <c r="W522" i="1"/>
  <c r="AD521" i="1"/>
  <c r="AB520" i="1"/>
  <c r="AQ520" i="1" s="1"/>
  <c r="BF520" i="1" s="1"/>
  <c r="BS520" i="1" s="1"/>
  <c r="CG519" i="1"/>
  <c r="BH519" i="1"/>
  <c r="BU519" i="1" s="1"/>
  <c r="CE519" i="1" s="1"/>
  <c r="CO519" i="1" s="1"/>
  <c r="CY519" i="1" s="1"/>
  <c r="AI519" i="1"/>
  <c r="AG519" i="1"/>
  <c r="AE519" i="1"/>
  <c r="AT519" i="1" s="1"/>
  <c r="BI519" i="1" s="1"/>
  <c r="AH518" i="1"/>
  <c r="AD518" i="1"/>
  <c r="AS518" i="1" s="1"/>
  <c r="BH518" i="1" s="1"/>
  <c r="BU518" i="1" s="1"/>
  <c r="CE518" i="1" s="1"/>
  <c r="CO518" i="1" s="1"/>
  <c r="CY518" i="1" s="1"/>
  <c r="CS516" i="1"/>
  <c r="CK516" i="1"/>
  <c r="BY516" i="1"/>
  <c r="BQ516" i="1"/>
  <c r="AU517" i="1"/>
  <c r="AF516" i="1"/>
  <c r="X516" i="1"/>
  <c r="CG513" i="1"/>
  <c r="BH513" i="1"/>
  <c r="BU513" i="1" s="1"/>
  <c r="CE513" i="1" s="1"/>
  <c r="CO513" i="1" s="1"/>
  <c r="CY513" i="1" s="1"/>
  <c r="AI513" i="1"/>
  <c r="AH512" i="1"/>
  <c r="AD512" i="1"/>
  <c r="AS512" i="1" s="1"/>
  <c r="BH512" i="1" s="1"/>
  <c r="BU512" i="1" s="1"/>
  <c r="CE512" i="1" s="1"/>
  <c r="CO512" i="1" s="1"/>
  <c r="CY512" i="1" s="1"/>
  <c r="AU511" i="1"/>
  <c r="AD511" i="1"/>
  <c r="AB510" i="1"/>
  <c r="AQ510" i="1" s="1"/>
  <c r="BF510" i="1" s="1"/>
  <c r="BS510" i="1" s="1"/>
  <c r="BH509" i="1"/>
  <c r="BU509" i="1" s="1"/>
  <c r="CE509" i="1" s="1"/>
  <c r="CO509" i="1" s="1"/>
  <c r="CY509" i="1" s="1"/>
  <c r="AI509" i="1"/>
  <c r="AG509" i="1"/>
  <c r="AE509" i="1"/>
  <c r="AT509" i="1" s="1"/>
  <c r="BI509" i="1" s="1"/>
  <c r="AH508" i="1"/>
  <c r="AD508" i="1"/>
  <c r="AS508" i="1" s="1"/>
  <c r="BH508" i="1" s="1"/>
  <c r="BU508" i="1" s="1"/>
  <c r="CE508" i="1" s="1"/>
  <c r="CO508" i="1" s="1"/>
  <c r="CY508" i="1" s="1"/>
  <c r="AD507" i="1"/>
  <c r="AB506" i="1"/>
  <c r="AQ506" i="1" s="1"/>
  <c r="BF506" i="1" s="1"/>
  <c r="BS506" i="1" s="1"/>
  <c r="AZ504" i="1"/>
  <c r="AZ503" i="1" s="1"/>
  <c r="AZ465" i="1" s="1"/>
  <c r="Q88" i="1"/>
  <c r="AG500" i="1"/>
  <c r="BZ495" i="1"/>
  <c r="AG498" i="1"/>
  <c r="CT495" i="1"/>
  <c r="AS496" i="1"/>
  <c r="U493" i="1"/>
  <c r="S494" i="1"/>
  <c r="BQ493" i="1"/>
  <c r="CK493" i="1"/>
  <c r="CS493" i="1"/>
  <c r="AE493" i="1"/>
  <c r="Z493" i="1"/>
  <c r="O493" i="1"/>
  <c r="AD491" i="1"/>
  <c r="AS491" i="1" s="1"/>
  <c r="BH491" i="1" s="1"/>
  <c r="AC491" i="1"/>
  <c r="AR491" i="1" s="1"/>
  <c r="BG491" i="1" s="1"/>
  <c r="AG491" i="1"/>
  <c r="BW491" i="1"/>
  <c r="BW489" i="1"/>
  <c r="Q71" i="1"/>
  <c r="AG489" i="1"/>
  <c r="AZ481" i="1"/>
  <c r="AI486" i="1"/>
  <c r="AE486" i="1"/>
  <c r="AT486" i="1" s="1"/>
  <c r="BI486" i="1" s="1"/>
  <c r="BJ485" i="1"/>
  <c r="AC484" i="1"/>
  <c r="AE484" i="1"/>
  <c r="BA481" i="1"/>
  <c r="AT482" i="1"/>
  <c r="AR482" i="1"/>
  <c r="R480" i="1"/>
  <c r="CT473" i="1"/>
  <c r="CT472" i="1" s="1"/>
  <c r="CT227" i="1" s="1"/>
  <c r="CT226" i="1" s="1"/>
  <c r="CT55" i="1" s="1"/>
  <c r="CT40" i="1" s="1"/>
  <c r="CD473" i="1"/>
  <c r="CD472" i="1" s="1"/>
  <c r="CD227" i="1" s="1"/>
  <c r="CD226" i="1" s="1"/>
  <c r="CD55" i="1" s="1"/>
  <c r="CD40" i="1" s="1"/>
  <c r="BN473" i="1"/>
  <c r="BN472" i="1" s="1"/>
  <c r="BN227" i="1" s="1"/>
  <c r="BN226" i="1" s="1"/>
  <c r="BN55" i="1" s="1"/>
  <c r="BN40" i="1" s="1"/>
  <c r="AV473" i="1"/>
  <c r="AV472" i="1" s="1"/>
  <c r="AV227" i="1" s="1"/>
  <c r="AV226" i="1" s="1"/>
  <c r="AV55" i="1" s="1"/>
  <c r="AV40" i="1" s="1"/>
  <c r="AF473" i="1"/>
  <c r="AF472" i="1" s="1"/>
  <c r="AF227" i="1" s="1"/>
  <c r="AF226" i="1" s="1"/>
  <c r="AF55" i="1" s="1"/>
  <c r="AF40" i="1" s="1"/>
  <c r="P473" i="1"/>
  <c r="P472" i="1" s="1"/>
  <c r="P227" i="1" s="1"/>
  <c r="P226" i="1" s="1"/>
  <c r="P55" i="1" s="1"/>
  <c r="P40" i="1" s="1"/>
  <c r="J464" i="1"/>
  <c r="AC459" i="1"/>
  <c r="AR459" i="1" s="1"/>
  <c r="BG459" i="1" s="1"/>
  <c r="CJ457" i="1"/>
  <c r="CJ456" i="1" s="1"/>
  <c r="CJ455" i="1" s="1"/>
  <c r="AE459" i="1"/>
  <c r="AI459" i="1"/>
  <c r="CA457" i="1"/>
  <c r="CA456" i="1" s="1"/>
  <c r="CA455" i="1" s="1"/>
  <c r="CG459" i="1"/>
  <c r="CU457" i="1"/>
  <c r="CU456" i="1" s="1"/>
  <c r="CU455" i="1" s="1"/>
  <c r="CQ458" i="1"/>
  <c r="AY457" i="1"/>
  <c r="AY456" i="1" s="1"/>
  <c r="AY455" i="1" s="1"/>
  <c r="AQ458" i="1"/>
  <c r="BF458" i="1" s="1"/>
  <c r="W457" i="1"/>
  <c r="W456" i="1" s="1"/>
  <c r="W455" i="1" s="1"/>
  <c r="AB453" i="1"/>
  <c r="CU450" i="1"/>
  <c r="CU449" i="1" s="1"/>
  <c r="CU460" i="1"/>
  <c r="BC450" i="1"/>
  <c r="BC449" i="1" s="1"/>
  <c r="BC460" i="1"/>
  <c r="V444" i="1"/>
  <c r="AI442" i="1"/>
  <c r="AE442" i="1"/>
  <c r="AT442" i="1" s="1"/>
  <c r="AC442" i="1"/>
  <c r="AR442" i="1" s="1"/>
  <c r="AG442" i="1"/>
  <c r="AV442" i="1" s="1"/>
  <c r="BK442" i="1" s="1"/>
  <c r="BH439" i="1"/>
  <c r="AS438" i="1"/>
  <c r="AH434" i="1"/>
  <c r="CT426" i="1"/>
  <c r="AH427" i="1"/>
  <c r="AF423" i="1"/>
  <c r="CR418" i="1"/>
  <c r="T547" i="1"/>
  <c r="AB546" i="1"/>
  <c r="AQ546" i="1" s="1"/>
  <c r="CQ545" i="1"/>
  <c r="CQ221" i="1" s="1"/>
  <c r="BW545" i="1"/>
  <c r="BW221" i="1" s="1"/>
  <c r="AC545" i="1"/>
  <c r="O545" i="1"/>
  <c r="T543" i="1"/>
  <c r="T539" i="1"/>
  <c r="CT537" i="1"/>
  <c r="CT469" i="1" s="1"/>
  <c r="CH537" i="1"/>
  <c r="CH469" i="1" s="1"/>
  <c r="BZ537" i="1"/>
  <c r="BN537" i="1"/>
  <c r="BN469" i="1" s="1"/>
  <c r="AZ537" i="1"/>
  <c r="AZ469" i="1" s="1"/>
  <c r="AN537" i="1"/>
  <c r="AN469" i="1" s="1"/>
  <c r="AJ537" i="1"/>
  <c r="AJ469" i="1" s="1"/>
  <c r="AF537" i="1"/>
  <c r="AF469" i="1" s="1"/>
  <c r="X537" i="1"/>
  <c r="L537" i="1"/>
  <c r="L469" i="1" s="1"/>
  <c r="AW534" i="1"/>
  <c r="V532" i="1"/>
  <c r="CT525" i="1"/>
  <c r="CT466" i="1" s="1"/>
  <c r="CH525" i="1"/>
  <c r="CH466" i="1" s="1"/>
  <c r="BZ525" i="1"/>
  <c r="BZ466" i="1" s="1"/>
  <c r="BN525" i="1"/>
  <c r="BN466" i="1" s="1"/>
  <c r="AZ525" i="1"/>
  <c r="AZ466" i="1" s="1"/>
  <c r="AN525" i="1"/>
  <c r="AN466" i="1" s="1"/>
  <c r="AJ525" i="1"/>
  <c r="AJ466" i="1" s="1"/>
  <c r="X525" i="1"/>
  <c r="X466" i="1" s="1"/>
  <c r="CQ521" i="1"/>
  <c r="AC521" i="1"/>
  <c r="AW518" i="1"/>
  <c r="CJ516" i="1"/>
  <c r="BP516" i="1"/>
  <c r="BC516" i="1"/>
  <c r="AL516" i="1"/>
  <c r="T517" i="1"/>
  <c r="DD514" i="1"/>
  <c r="AW512" i="1"/>
  <c r="AC511" i="1"/>
  <c r="AW508" i="1"/>
  <c r="AC507" i="1"/>
  <c r="AE506" i="1"/>
  <c r="AT506" i="1" s="1"/>
  <c r="AN504" i="1"/>
  <c r="AN503" i="1" s="1"/>
  <c r="AN465" i="1" s="1"/>
  <c r="Q504" i="1"/>
  <c r="BF501" i="1"/>
  <c r="BS501" i="1" s="1"/>
  <c r="CC501" i="1" s="1"/>
  <c r="CM501" i="1" s="1"/>
  <c r="CW501" i="1" s="1"/>
  <c r="AF500" i="1"/>
  <c r="AF499" i="1"/>
  <c r="AF498" i="1"/>
  <c r="AD498" i="1"/>
  <c r="AS498" i="1" s="1"/>
  <c r="BH498" i="1" s="1"/>
  <c r="BU498" i="1" s="1"/>
  <c r="CE498" i="1" s="1"/>
  <c r="CO498" i="1" s="1"/>
  <c r="CY498" i="1" s="1"/>
  <c r="BM498" i="1"/>
  <c r="BW498" i="1"/>
  <c r="CK495" i="1"/>
  <c r="CS495" i="1"/>
  <c r="CG496" i="1"/>
  <c r="CG495" i="1" s="1"/>
  <c r="W495" i="1"/>
  <c r="AF492" i="1"/>
  <c r="CG491" i="1"/>
  <c r="AI491" i="1"/>
  <c r="AQ491" i="1"/>
  <c r="BF491" i="1" s="1"/>
  <c r="BS491" i="1" s="1"/>
  <c r="CC491" i="1" s="1"/>
  <c r="CM491" i="1" s="1"/>
  <c r="CW491" i="1" s="1"/>
  <c r="AI490" i="1"/>
  <c r="T490" i="1"/>
  <c r="BV489" i="1"/>
  <c r="CF489" i="1" s="1"/>
  <c r="CP489" i="1" s="1"/>
  <c r="CZ489" i="1" s="1"/>
  <c r="AC488" i="1"/>
  <c r="AR488" i="1" s="1"/>
  <c r="BG488" i="1" s="1"/>
  <c r="BT488" i="1" s="1"/>
  <c r="AS488" i="1"/>
  <c r="BH488" i="1" s="1"/>
  <c r="CG488" i="1"/>
  <c r="U481" i="1"/>
  <c r="AE488" i="1"/>
  <c r="AT488" i="1" s="1"/>
  <c r="BI488" i="1" s="1"/>
  <c r="AI488" i="1"/>
  <c r="AR486" i="1"/>
  <c r="BG486" i="1" s="1"/>
  <c r="BT486" i="1" s="1"/>
  <c r="AX484" i="1"/>
  <c r="AT483" i="1"/>
  <c r="AS482" i="1"/>
  <c r="AV482" i="1"/>
  <c r="AB482" i="1"/>
  <c r="S482" i="1"/>
  <c r="CX473" i="1"/>
  <c r="CX472" i="1" s="1"/>
  <c r="CX227" i="1" s="1"/>
  <c r="CX226" i="1" s="1"/>
  <c r="CX55" i="1" s="1"/>
  <c r="CX40" i="1" s="1"/>
  <c r="CH473" i="1"/>
  <c r="CH472" i="1" s="1"/>
  <c r="CH227" i="1" s="1"/>
  <c r="CH226" i="1" s="1"/>
  <c r="CH55" i="1" s="1"/>
  <c r="CH40" i="1" s="1"/>
  <c r="BR473" i="1"/>
  <c r="BR472" i="1" s="1"/>
  <c r="BR227" i="1" s="1"/>
  <c r="BR226" i="1" s="1"/>
  <c r="BR55" i="1" s="1"/>
  <c r="BR40" i="1" s="1"/>
  <c r="AZ473" i="1"/>
  <c r="AZ472" i="1" s="1"/>
  <c r="AZ227" i="1" s="1"/>
  <c r="AZ226" i="1" s="1"/>
  <c r="AZ55" i="1" s="1"/>
  <c r="AZ40" i="1" s="1"/>
  <c r="AJ473" i="1"/>
  <c r="AJ472" i="1" s="1"/>
  <c r="AJ227" i="1" s="1"/>
  <c r="AJ226" i="1" s="1"/>
  <c r="AJ55" i="1" s="1"/>
  <c r="AJ40" i="1" s="1"/>
  <c r="T473" i="1"/>
  <c r="T472" i="1" s="1"/>
  <c r="T227" i="1" s="1"/>
  <c r="T226" i="1" s="1"/>
  <c r="T55" i="1" s="1"/>
  <c r="T40" i="1" s="1"/>
  <c r="CV227" i="1"/>
  <c r="DD472" i="1"/>
  <c r="BZ469" i="1"/>
  <c r="K468" i="1"/>
  <c r="K456" i="1"/>
  <c r="BY452" i="1"/>
  <c r="CK452" i="1"/>
  <c r="CS452" i="1"/>
  <c r="Y452" i="1"/>
  <c r="AV453" i="1"/>
  <c r="BK453" i="1" s="1"/>
  <c r="AZ452" i="1"/>
  <c r="BM448" i="1"/>
  <c r="CE448" i="1"/>
  <c r="CO448" i="1" s="1"/>
  <c r="CY448" i="1" s="1"/>
  <c r="AE448" i="1"/>
  <c r="AT448" i="1" s="1"/>
  <c r="BI448" i="1" s="1"/>
  <c r="BV448" i="1" s="1"/>
  <c r="CF448" i="1" s="1"/>
  <c r="CP448" i="1" s="1"/>
  <c r="CZ448" i="1" s="1"/>
  <c r="AX448" i="1"/>
  <c r="CQ448" i="1"/>
  <c r="AC448" i="1"/>
  <c r="CJ444" i="1"/>
  <c r="AG448" i="1"/>
  <c r="AV448" i="1" s="1"/>
  <c r="BK448" i="1" s="1"/>
  <c r="BW448" i="1"/>
  <c r="CS444" i="1"/>
  <c r="BP444" i="1"/>
  <c r="BA444" i="1"/>
  <c r="BH445" i="1"/>
  <c r="AS444" i="1"/>
  <c r="W444" i="1"/>
  <c r="AC440" i="1"/>
  <c r="AR440" i="1" s="1"/>
  <c r="AR439" i="1"/>
  <c r="BA426" i="1"/>
  <c r="BA425" i="1" s="1"/>
  <c r="AD421" i="1"/>
  <c r="AS421" i="1" s="1"/>
  <c r="CQ421" i="1"/>
  <c r="AG421" i="1"/>
  <c r="AC421" i="1"/>
  <c r="AR421" i="1" s="1"/>
  <c r="BG421" i="1" s="1"/>
  <c r="CG421" i="1"/>
  <c r="K249" i="1"/>
  <c r="CJ550" i="1"/>
  <c r="CJ549" i="1" s="1"/>
  <c r="CJ548" i="1" s="1"/>
  <c r="CJ471" i="1" s="1"/>
  <c r="CJ470" i="1" s="1"/>
  <c r="BP550" i="1"/>
  <c r="BP549" i="1" s="1"/>
  <c r="BP548" i="1" s="1"/>
  <c r="BP471" i="1" s="1"/>
  <c r="BP470" i="1" s="1"/>
  <c r="BC550" i="1"/>
  <c r="BC549" i="1" s="1"/>
  <c r="BC548" i="1" s="1"/>
  <c r="BC471" i="1" s="1"/>
  <c r="BC470" i="1" s="1"/>
  <c r="Q57" i="1"/>
  <c r="Q228" i="1"/>
  <c r="CS224" i="1"/>
  <c r="CK224" i="1"/>
  <c r="BY224" i="1"/>
  <c r="BQ224" i="1"/>
  <c r="BM547" i="1"/>
  <c r="BM224" i="1" s="1"/>
  <c r="AU547" i="1"/>
  <c r="AQ547" i="1"/>
  <c r="AI547" i="1"/>
  <c r="AI224" i="1" s="1"/>
  <c r="AE547" i="1"/>
  <c r="S547" i="1"/>
  <c r="CQ546" i="1"/>
  <c r="CG546" i="1"/>
  <c r="BY537" i="1"/>
  <c r="BY469" i="1" s="1"/>
  <c r="AX546" i="1"/>
  <c r="BJ545" i="1"/>
  <c r="AV545" i="1"/>
  <c r="AB545" i="1"/>
  <c r="T545" i="1"/>
  <c r="CU219" i="1"/>
  <c r="CI219" i="1"/>
  <c r="CA219" i="1"/>
  <c r="BW544" i="1"/>
  <c r="BW219" i="1" s="1"/>
  <c r="BO219" i="1"/>
  <c r="BA219" i="1"/>
  <c r="AS544" i="1"/>
  <c r="AK219" i="1"/>
  <c r="AG544" i="1"/>
  <c r="AC544" i="1"/>
  <c r="S544" i="1"/>
  <c r="CG543" i="1"/>
  <c r="CG218" i="1" s="1"/>
  <c r="BM543" i="1"/>
  <c r="BM218" i="1" s="1"/>
  <c r="AU543" i="1"/>
  <c r="AQ543" i="1"/>
  <c r="AI543" i="1"/>
  <c r="AI218" i="1" s="1"/>
  <c r="AE543" i="1"/>
  <c r="S543" i="1"/>
  <c r="CQ542" i="1"/>
  <c r="CG542" i="1"/>
  <c r="BW542" i="1"/>
  <c r="BM542" i="1"/>
  <c r="BH542" i="1"/>
  <c r="BU542" i="1" s="1"/>
  <c r="CE542" i="1" s="1"/>
  <c r="CO542" i="1" s="1"/>
  <c r="CY542" i="1" s="1"/>
  <c r="AR542" i="1"/>
  <c r="BG542" i="1" s="1"/>
  <c r="AE542" i="1"/>
  <c r="AT542" i="1" s="1"/>
  <c r="BI542" i="1" s="1"/>
  <c r="BV542" i="1" s="1"/>
  <c r="CU215" i="1"/>
  <c r="CI215" i="1"/>
  <c r="CA215" i="1"/>
  <c r="BW540" i="1"/>
  <c r="BW215" i="1" s="1"/>
  <c r="BO215" i="1"/>
  <c r="BA215" i="1"/>
  <c r="AS540" i="1"/>
  <c r="AO215" i="1"/>
  <c r="AK215" i="1"/>
  <c r="AG540" i="1"/>
  <c r="AC540" i="1"/>
  <c r="S540" i="1"/>
  <c r="CG539" i="1"/>
  <c r="CG214" i="1" s="1"/>
  <c r="BM539" i="1"/>
  <c r="BM214" i="1" s="1"/>
  <c r="AU539" i="1"/>
  <c r="AQ539" i="1"/>
  <c r="AI539" i="1"/>
  <c r="AI214" i="1" s="1"/>
  <c r="AE539" i="1"/>
  <c r="S539" i="1"/>
  <c r="CQ538" i="1"/>
  <c r="BW538" i="1"/>
  <c r="AS538" i="1"/>
  <c r="AG538" i="1"/>
  <c r="AC538" i="1"/>
  <c r="S538" i="1"/>
  <c r="CS537" i="1"/>
  <c r="CS469" i="1" s="1"/>
  <c r="CK537" i="1"/>
  <c r="CK469" i="1" s="1"/>
  <c r="BQ537" i="1"/>
  <c r="BQ469" i="1" s="1"/>
  <c r="AY537" i="1"/>
  <c r="AY469" i="1" s="1"/>
  <c r="AM537" i="1"/>
  <c r="AM469" i="1" s="1"/>
  <c r="W537" i="1"/>
  <c r="W469" i="1" s="1"/>
  <c r="O537" i="1"/>
  <c r="O469" i="1" s="1"/>
  <c r="BM536" i="1"/>
  <c r="AI536" i="1"/>
  <c r="AI535" i="1" s="1"/>
  <c r="AI468" i="1" s="1"/>
  <c r="CU532" i="1"/>
  <c r="CI532" i="1"/>
  <c r="CA532" i="1"/>
  <c r="BO532" i="1"/>
  <c r="BA532" i="1"/>
  <c r="AK532" i="1"/>
  <c r="DB467" i="1"/>
  <c r="BM527" i="1"/>
  <c r="X526" i="1"/>
  <c r="CQ524" i="1"/>
  <c r="CQ522" i="1" s="1"/>
  <c r="CK522" i="1"/>
  <c r="BY522" i="1"/>
  <c r="BQ522" i="1"/>
  <c r="AX524" i="1"/>
  <c r="AV523" i="1"/>
  <c r="AR523" i="1"/>
  <c r="AB523" i="1"/>
  <c r="Q522" i="1"/>
  <c r="CG521" i="1"/>
  <c r="BM521" i="1"/>
  <c r="AI521" i="1"/>
  <c r="AG521" i="1"/>
  <c r="AE521" i="1"/>
  <c r="AT521" i="1" s="1"/>
  <c r="CQ520" i="1"/>
  <c r="CG520" i="1"/>
  <c r="BW520" i="1"/>
  <c r="BM520" i="1"/>
  <c r="BI520" i="1"/>
  <c r="BV520" i="1" s="1"/>
  <c r="CF520" i="1" s="1"/>
  <c r="CP520" i="1" s="1"/>
  <c r="CZ520" i="1" s="1"/>
  <c r="AS520" i="1"/>
  <c r="BH520" i="1" s="1"/>
  <c r="CQ519" i="1"/>
  <c r="BW519" i="1"/>
  <c r="AX519" i="1"/>
  <c r="CU516" i="1"/>
  <c r="CI516" i="1"/>
  <c r="CA516" i="1"/>
  <c r="BO516" i="1"/>
  <c r="BA516" i="1"/>
  <c r="AK516" i="1"/>
  <c r="AG517" i="1"/>
  <c r="AH517" i="1" s="1"/>
  <c r="CQ513" i="1"/>
  <c r="BW513" i="1"/>
  <c r="AX513" i="1"/>
  <c r="CG511" i="1"/>
  <c r="BM511" i="1"/>
  <c r="AI511" i="1"/>
  <c r="AI101" i="1" s="1"/>
  <c r="AE511" i="1"/>
  <c r="AT511" i="1" s="1"/>
  <c r="BI511" i="1" s="1"/>
  <c r="BV511" i="1" s="1"/>
  <c r="CQ510" i="1"/>
  <c r="CG510" i="1"/>
  <c r="BW510" i="1"/>
  <c r="BM510" i="1"/>
  <c r="AX510" i="1"/>
  <c r="AI510" i="1"/>
  <c r="AP510" i="1" s="1"/>
  <c r="CQ509" i="1"/>
  <c r="CG509" i="1"/>
  <c r="BW509" i="1"/>
  <c r="AX509" i="1"/>
  <c r="CG507" i="1"/>
  <c r="BM507" i="1"/>
  <c r="BA504" i="1"/>
  <c r="BA503" i="1" s="1"/>
  <c r="BA465" i="1" s="1"/>
  <c r="AI507" i="1"/>
  <c r="AI96" i="1" s="1"/>
  <c r="AG507" i="1"/>
  <c r="AH507" i="1" s="1"/>
  <c r="AE507" i="1"/>
  <c r="AT507" i="1" s="1"/>
  <c r="BI507" i="1" s="1"/>
  <c r="BV507" i="1" s="1"/>
  <c r="CQ506" i="1"/>
  <c r="CG506" i="1"/>
  <c r="BW506" i="1"/>
  <c r="BM506" i="1"/>
  <c r="AX506" i="1"/>
  <c r="AS506" i="1"/>
  <c r="BH506" i="1" s="1"/>
  <c r="BU506" i="1" s="1"/>
  <c r="CE506" i="1" s="1"/>
  <c r="CO506" i="1" s="1"/>
  <c r="CY506" i="1" s="1"/>
  <c r="Z504" i="1"/>
  <c r="CJ504" i="1"/>
  <c r="CJ503" i="1" s="1"/>
  <c r="CJ465" i="1" s="1"/>
  <c r="BZ504" i="1"/>
  <c r="BZ503" i="1" s="1"/>
  <c r="BZ465" i="1" s="1"/>
  <c r="AL504" i="1"/>
  <c r="AL503" i="1" s="1"/>
  <c r="AL465" i="1" s="1"/>
  <c r="AG505" i="1"/>
  <c r="AB505" i="1"/>
  <c r="AE505" i="1"/>
  <c r="P503" i="1"/>
  <c r="P465" i="1" s="1"/>
  <c r="L503" i="1"/>
  <c r="L465" i="1" s="1"/>
  <c r="AE500" i="1"/>
  <c r="AT500" i="1" s="1"/>
  <c r="BI500" i="1" s="1"/>
  <c r="BV500" i="1" s="1"/>
  <c r="CF500" i="1" s="1"/>
  <c r="CP500" i="1" s="1"/>
  <c r="CZ500" i="1" s="1"/>
  <c r="AI500" i="1"/>
  <c r="AX500" i="1"/>
  <c r="BM500" i="1"/>
  <c r="BW500" i="1"/>
  <c r="CG500" i="1"/>
  <c r="T499" i="1"/>
  <c r="BI499" i="1"/>
  <c r="BV499" i="1" s="1"/>
  <c r="CF499" i="1" s="1"/>
  <c r="CP499" i="1" s="1"/>
  <c r="CZ499" i="1" s="1"/>
  <c r="BM499" i="1"/>
  <c r="BW499" i="1"/>
  <c r="CG499" i="1"/>
  <c r="CQ499" i="1"/>
  <c r="CQ498" i="1"/>
  <c r="CG498" i="1"/>
  <c r="BG498" i="1"/>
  <c r="BT498" i="1" s="1"/>
  <c r="CD498" i="1" s="1"/>
  <c r="CN498" i="1" s="1"/>
  <c r="CX498" i="1" s="1"/>
  <c r="AI498" i="1"/>
  <c r="AE498" i="1"/>
  <c r="AT498" i="1" s="1"/>
  <c r="BI498" i="1" s="1"/>
  <c r="BV498" i="1" s="1"/>
  <c r="CF498" i="1" s="1"/>
  <c r="CP498" i="1" s="1"/>
  <c r="CZ498" i="1" s="1"/>
  <c r="AG497" i="1"/>
  <c r="T497" i="1"/>
  <c r="S497" i="1"/>
  <c r="AA497" i="1" s="1"/>
  <c r="AP497" i="1" s="1"/>
  <c r="BE497" i="1" s="1"/>
  <c r="BR497" i="1" s="1"/>
  <c r="CB497" i="1" s="1"/>
  <c r="CL497" i="1" s="1"/>
  <c r="CV497" i="1" s="1"/>
  <c r="BQ495" i="1"/>
  <c r="AN495" i="1"/>
  <c r="CA493" i="1"/>
  <c r="BP493" i="1"/>
  <c r="BF494" i="1"/>
  <c r="AN493" i="1"/>
  <c r="AC494" i="1"/>
  <c r="Q81" i="1"/>
  <c r="Q493" i="1"/>
  <c r="BN493" i="1"/>
  <c r="AB493" i="1"/>
  <c r="AE492" i="1"/>
  <c r="AT492" i="1" s="1"/>
  <c r="BI492" i="1" s="1"/>
  <c r="BV492" i="1" s="1"/>
  <c r="AI492" i="1"/>
  <c r="AX492" i="1"/>
  <c r="BM492" i="1"/>
  <c r="BW492" i="1"/>
  <c r="CG492" i="1"/>
  <c r="CQ492" i="1"/>
  <c r="AE491" i="1"/>
  <c r="AT491" i="1" s="1"/>
  <c r="BI491" i="1" s="1"/>
  <c r="BV491" i="1" s="1"/>
  <c r="CF491" i="1" s="1"/>
  <c r="CP491" i="1" s="1"/>
  <c r="CZ491" i="1" s="1"/>
  <c r="AH490" i="1"/>
  <c r="AR490" i="1"/>
  <c r="BG490" i="1" s="1"/>
  <c r="BT490" i="1" s="1"/>
  <c r="CQ489" i="1"/>
  <c r="AX488" i="1"/>
  <c r="AE487" i="1"/>
  <c r="AT487" i="1" s="1"/>
  <c r="BI487" i="1" s="1"/>
  <c r="AG486" i="1"/>
  <c r="AB486" i="1"/>
  <c r="AQ486" i="1" s="1"/>
  <c r="S486" i="1"/>
  <c r="AA486" i="1" s="1"/>
  <c r="AP486" i="1" s="1"/>
  <c r="T485" i="1"/>
  <c r="S485" i="1"/>
  <c r="AA485" i="1" s="1"/>
  <c r="AP485" i="1" s="1"/>
  <c r="BE485" i="1" s="1"/>
  <c r="BR485" i="1" s="1"/>
  <c r="CB485" i="1" s="1"/>
  <c r="CL485" i="1" s="1"/>
  <c r="CV485" i="1" s="1"/>
  <c r="BM484" i="1"/>
  <c r="AN481" i="1"/>
  <c r="AN480" i="1" s="1"/>
  <c r="AC483" i="1"/>
  <c r="AR483" i="1" s="1"/>
  <c r="BG483" i="1" s="1"/>
  <c r="BT483" i="1" s="1"/>
  <c r="AI483" i="1"/>
  <c r="BC481" i="1"/>
  <c r="BW483" i="1"/>
  <c r="CJ481" i="1"/>
  <c r="CQ483" i="1"/>
  <c r="CU481" i="1"/>
  <c r="CH481" i="1"/>
  <c r="CA481" i="1"/>
  <c r="AK481" i="1"/>
  <c r="Y481" i="1"/>
  <c r="Q64" i="1"/>
  <c r="Q481" i="1"/>
  <c r="Q480" i="1" s="1"/>
  <c r="O481" i="1"/>
  <c r="O480" i="1" s="1"/>
  <c r="K480" i="1"/>
  <c r="CY473" i="1"/>
  <c r="CY472" i="1" s="1"/>
  <c r="CY227" i="1" s="1"/>
  <c r="CY226" i="1" s="1"/>
  <c r="CY55" i="1" s="1"/>
  <c r="CY40" i="1" s="1"/>
  <c r="CU473" i="1"/>
  <c r="CU472" i="1" s="1"/>
  <c r="CU227" i="1" s="1"/>
  <c r="CU226" i="1" s="1"/>
  <c r="CU55" i="1" s="1"/>
  <c r="CU40" i="1" s="1"/>
  <c r="CQ473" i="1"/>
  <c r="CQ472" i="1" s="1"/>
  <c r="CQ227" i="1" s="1"/>
  <c r="CQ226" i="1" s="1"/>
  <c r="CQ55" i="1" s="1"/>
  <c r="CQ40" i="1" s="1"/>
  <c r="CM473" i="1"/>
  <c r="CM472" i="1" s="1"/>
  <c r="CM227" i="1" s="1"/>
  <c r="CM226" i="1" s="1"/>
  <c r="CM55" i="1" s="1"/>
  <c r="CM40" i="1" s="1"/>
  <c r="CI473" i="1"/>
  <c r="CI472" i="1" s="1"/>
  <c r="CI227" i="1" s="1"/>
  <c r="CI226" i="1" s="1"/>
  <c r="CI55" i="1" s="1"/>
  <c r="CI40" i="1" s="1"/>
  <c r="CE473" i="1"/>
  <c r="CE472" i="1" s="1"/>
  <c r="CE227" i="1" s="1"/>
  <c r="CE226" i="1" s="1"/>
  <c r="CE55" i="1" s="1"/>
  <c r="CE40" i="1" s="1"/>
  <c r="CA473" i="1"/>
  <c r="CA472" i="1" s="1"/>
  <c r="CA227" i="1" s="1"/>
  <c r="CA226" i="1" s="1"/>
  <c r="CA55" i="1" s="1"/>
  <c r="CA40" i="1" s="1"/>
  <c r="BW473" i="1"/>
  <c r="BW472" i="1" s="1"/>
  <c r="BW227" i="1" s="1"/>
  <c r="BW226" i="1" s="1"/>
  <c r="BW55" i="1" s="1"/>
  <c r="BW40" i="1" s="1"/>
  <c r="BS473" i="1"/>
  <c r="BS472" i="1" s="1"/>
  <c r="BS227" i="1" s="1"/>
  <c r="BS226" i="1" s="1"/>
  <c r="BS55" i="1" s="1"/>
  <c r="BS40" i="1" s="1"/>
  <c r="BO473" i="1"/>
  <c r="BO472" i="1" s="1"/>
  <c r="BO227" i="1" s="1"/>
  <c r="BO226" i="1" s="1"/>
  <c r="BO55" i="1" s="1"/>
  <c r="BO40" i="1" s="1"/>
  <c r="BK473" i="1"/>
  <c r="BK472" i="1" s="1"/>
  <c r="BK227" i="1" s="1"/>
  <c r="BK226" i="1" s="1"/>
  <c r="BK55" i="1" s="1"/>
  <c r="BK40" i="1" s="1"/>
  <c r="BG473" i="1"/>
  <c r="BG472" i="1" s="1"/>
  <c r="BG227" i="1" s="1"/>
  <c r="BG226" i="1" s="1"/>
  <c r="BG55" i="1" s="1"/>
  <c r="BG40" i="1" s="1"/>
  <c r="BA473" i="1"/>
  <c r="BA472" i="1" s="1"/>
  <c r="BA227" i="1" s="1"/>
  <c r="BA226" i="1" s="1"/>
  <c r="BA55" i="1" s="1"/>
  <c r="BA40" i="1" s="1"/>
  <c r="AW473" i="1"/>
  <c r="AW472" i="1" s="1"/>
  <c r="AW227" i="1" s="1"/>
  <c r="AW226" i="1" s="1"/>
  <c r="AW55" i="1" s="1"/>
  <c r="AW40" i="1" s="1"/>
  <c r="AS473" i="1"/>
  <c r="AS472" i="1" s="1"/>
  <c r="AS227" i="1" s="1"/>
  <c r="AS226" i="1" s="1"/>
  <c r="AS55" i="1" s="1"/>
  <c r="AS40" i="1" s="1"/>
  <c r="AO473" i="1"/>
  <c r="AO472" i="1" s="1"/>
  <c r="AO227" i="1" s="1"/>
  <c r="AO226" i="1" s="1"/>
  <c r="AO55" i="1" s="1"/>
  <c r="AO40" i="1" s="1"/>
  <c r="AK473" i="1"/>
  <c r="AK472" i="1" s="1"/>
  <c r="AK227" i="1" s="1"/>
  <c r="AK226" i="1" s="1"/>
  <c r="AK55" i="1" s="1"/>
  <c r="AK40" i="1" s="1"/>
  <c r="AG473" i="1"/>
  <c r="AG472" i="1" s="1"/>
  <c r="AG227" i="1" s="1"/>
  <c r="AG226" i="1" s="1"/>
  <c r="AG55" i="1" s="1"/>
  <c r="AG40" i="1" s="1"/>
  <c r="AC473" i="1"/>
  <c r="AC472" i="1" s="1"/>
  <c r="AC227" i="1" s="1"/>
  <c r="AC226" i="1" s="1"/>
  <c r="AC55" i="1" s="1"/>
  <c r="AC40" i="1" s="1"/>
  <c r="Y473" i="1"/>
  <c r="Y472" i="1" s="1"/>
  <c r="Y227" i="1" s="1"/>
  <c r="Y226" i="1" s="1"/>
  <c r="Y55" i="1" s="1"/>
  <c r="Y40" i="1" s="1"/>
  <c r="U473" i="1"/>
  <c r="U472" i="1" s="1"/>
  <c r="U227" i="1" s="1"/>
  <c r="U226" i="1" s="1"/>
  <c r="U55" i="1" s="1"/>
  <c r="U40" i="1" s="1"/>
  <c r="Q469" i="1"/>
  <c r="Q473" i="1"/>
  <c r="Q472" i="1" s="1"/>
  <c r="Q227" i="1" s="1"/>
  <c r="Q226" i="1" s="1"/>
  <c r="Q55" i="1" s="1"/>
  <c r="Q40" i="1" s="1"/>
  <c r="M469" i="1"/>
  <c r="M473" i="1"/>
  <c r="M472" i="1" s="1"/>
  <c r="M227" i="1" s="1"/>
  <c r="M226" i="1" s="1"/>
  <c r="M55" i="1" s="1"/>
  <c r="M40" i="1" s="1"/>
  <c r="CL473" i="1"/>
  <c r="CL472" i="1" s="1"/>
  <c r="CL227" i="1" s="1"/>
  <c r="CL226" i="1" s="1"/>
  <c r="CL55" i="1" s="1"/>
  <c r="CL40" i="1" s="1"/>
  <c r="BV473" i="1"/>
  <c r="BV472" i="1" s="1"/>
  <c r="BV227" i="1" s="1"/>
  <c r="BV226" i="1" s="1"/>
  <c r="BV55" i="1" s="1"/>
  <c r="BV40" i="1" s="1"/>
  <c r="BF473" i="1"/>
  <c r="BF472" i="1" s="1"/>
  <c r="BF227" i="1" s="1"/>
  <c r="BF226" i="1" s="1"/>
  <c r="BF55" i="1" s="1"/>
  <c r="BF40" i="1" s="1"/>
  <c r="AN473" i="1"/>
  <c r="AN472" i="1" s="1"/>
  <c r="AN227" i="1" s="1"/>
  <c r="AN226" i="1" s="1"/>
  <c r="AN55" i="1" s="1"/>
  <c r="AN40" i="1" s="1"/>
  <c r="X473" i="1"/>
  <c r="X472" i="1" s="1"/>
  <c r="X227" i="1" s="1"/>
  <c r="X226" i="1" s="1"/>
  <c r="X55" i="1" s="1"/>
  <c r="X40" i="1" s="1"/>
  <c r="CT457" i="1"/>
  <c r="CT456" i="1" s="1"/>
  <c r="CT455" i="1" s="1"/>
  <c r="BM459" i="1"/>
  <c r="CI457" i="1"/>
  <c r="CI456" i="1" s="1"/>
  <c r="CI455" i="1" s="1"/>
  <c r="BA457" i="1"/>
  <c r="BA456" i="1" s="1"/>
  <c r="BA455" i="1" s="1"/>
  <c r="AF458" i="1"/>
  <c r="AE457" i="1"/>
  <c r="AE456" i="1" s="1"/>
  <c r="AE455" i="1" s="1"/>
  <c r="O452" i="1"/>
  <c r="AE454" i="1"/>
  <c r="AT454" i="1" s="1"/>
  <c r="AC453" i="1"/>
  <c r="O450" i="1"/>
  <c r="O449" i="1" s="1"/>
  <c r="BO444" i="1"/>
  <c r="AC446" i="1"/>
  <c r="AR446" i="1" s="1"/>
  <c r="BX444" i="1"/>
  <c r="AR445" i="1"/>
  <c r="AC444" i="1"/>
  <c r="AD442" i="1"/>
  <c r="AS442" i="1" s="1"/>
  <c r="BH442" i="1" s="1"/>
  <c r="BU442" i="1" s="1"/>
  <c r="CE442" i="1" s="1"/>
  <c r="CO442" i="1" s="1"/>
  <c r="CY442" i="1" s="1"/>
  <c r="AK438" i="1"/>
  <c r="T432" i="1"/>
  <c r="AF432" i="1"/>
  <c r="BX426" i="1"/>
  <c r="BX425" i="1" s="1"/>
  <c r="O426" i="1"/>
  <c r="K404" i="1"/>
  <c r="AD423" i="1"/>
  <c r="AS423" i="1" s="1"/>
  <c r="CQ423" i="1"/>
  <c r="AG423" i="1"/>
  <c r="AC423" i="1"/>
  <c r="AR423" i="1" s="1"/>
  <c r="BG423" i="1" s="1"/>
  <c r="CG423" i="1"/>
  <c r="AZ418" i="1"/>
  <c r="AR413" i="1"/>
  <c r="X406" i="1"/>
  <c r="AF407" i="1"/>
  <c r="S231" i="1"/>
  <c r="AA395" i="1"/>
  <c r="CG545" i="1"/>
  <c r="CG221" i="1" s="1"/>
  <c r="BM545" i="1"/>
  <c r="BM221" i="1" s="1"/>
  <c r="S545" i="1"/>
  <c r="T544" i="1"/>
  <c r="AX543" i="1"/>
  <c r="AX218" i="1" s="1"/>
  <c r="T540" i="1"/>
  <c r="T215" i="1" s="1"/>
  <c r="AX539" i="1"/>
  <c r="AX214" i="1" s="1"/>
  <c r="T538" i="1"/>
  <c r="CR537" i="1"/>
  <c r="CR469" i="1" s="1"/>
  <c r="CJ537" i="1"/>
  <c r="CJ469" i="1" s="1"/>
  <c r="BX537" i="1"/>
  <c r="BX469" i="1" s="1"/>
  <c r="BP537" i="1"/>
  <c r="BP469" i="1" s="1"/>
  <c r="BC537" i="1"/>
  <c r="BC469" i="1" s="1"/>
  <c r="AL537" i="1"/>
  <c r="AL469" i="1" s="1"/>
  <c r="AD537" i="1"/>
  <c r="AD469" i="1" s="1"/>
  <c r="Z537" i="1"/>
  <c r="Z469" i="1" s="1"/>
  <c r="V537" i="1"/>
  <c r="V469" i="1" s="1"/>
  <c r="R537" i="1"/>
  <c r="R469" i="1" s="1"/>
  <c r="N537" i="1"/>
  <c r="N469" i="1" s="1"/>
  <c r="N463" i="1" s="1"/>
  <c r="N462" i="1" s="1"/>
  <c r="CT504" i="1"/>
  <c r="CT503" i="1" s="1"/>
  <c r="CT465" i="1" s="1"/>
  <c r="BN504" i="1"/>
  <c r="BN503" i="1" s="1"/>
  <c r="BN465" i="1" s="1"/>
  <c r="S505" i="1"/>
  <c r="BQ504" i="1"/>
  <c r="CK504" i="1"/>
  <c r="CS504" i="1"/>
  <c r="AV501" i="1"/>
  <c r="AR501" i="1"/>
  <c r="BG501" i="1" s="1"/>
  <c r="BT501" i="1" s="1"/>
  <c r="CD501" i="1" s="1"/>
  <c r="CN501" i="1" s="1"/>
  <c r="CX501" i="1" s="1"/>
  <c r="CQ500" i="1"/>
  <c r="AX499" i="1"/>
  <c r="Q84" i="1"/>
  <c r="Q83" i="1" s="1"/>
  <c r="AG496" i="1"/>
  <c r="AG81" i="1"/>
  <c r="AG493" i="1"/>
  <c r="BM491" i="1"/>
  <c r="AU491" i="1"/>
  <c r="AH491" i="1"/>
  <c r="AB490" i="1"/>
  <c r="AQ490" i="1" s="1"/>
  <c r="BF490" i="1" s="1"/>
  <c r="BS490" i="1" s="1"/>
  <c r="CC490" i="1" s="1"/>
  <c r="CM490" i="1" s="1"/>
  <c r="CW490" i="1" s="1"/>
  <c r="S490" i="1"/>
  <c r="AA490" i="1" s="1"/>
  <c r="AP490" i="1" s="1"/>
  <c r="BF489" i="1"/>
  <c r="BS489" i="1" s="1"/>
  <c r="CC489" i="1" s="1"/>
  <c r="CM489" i="1" s="1"/>
  <c r="CW489" i="1" s="1"/>
  <c r="AD487" i="1"/>
  <c r="AC487" i="1"/>
  <c r="AR487" i="1" s="1"/>
  <c r="BG487" i="1" s="1"/>
  <c r="BT487" i="1" s="1"/>
  <c r="AG487" i="1"/>
  <c r="BW487" i="1"/>
  <c r="CQ487" i="1"/>
  <c r="CG486" i="1"/>
  <c r="AU486" i="1"/>
  <c r="Q67" i="1"/>
  <c r="AG485" i="1"/>
  <c r="AS484" i="1"/>
  <c r="BH484" i="1" s="1"/>
  <c r="BU484" i="1" s="1"/>
  <c r="CE484" i="1" s="1"/>
  <c r="CO484" i="1" s="1"/>
  <c r="CY484" i="1" s="1"/>
  <c r="CG483" i="1"/>
  <c r="AQ483" i="1"/>
  <c r="BF483" i="1" s="1"/>
  <c r="BS483" i="1" s="1"/>
  <c r="CT481" i="1"/>
  <c r="CT480" i="1" s="1"/>
  <c r="BZ481" i="1"/>
  <c r="AO481" i="1"/>
  <c r="AJ481" i="1"/>
  <c r="M464" i="1"/>
  <c r="M463" i="1" s="1"/>
  <c r="M462" i="1" s="1"/>
  <c r="M479" i="1"/>
  <c r="M478" i="1" s="1"/>
  <c r="M555" i="1" s="1"/>
  <c r="AS459" i="1"/>
  <c r="BH459" i="1" s="1"/>
  <c r="BU459" i="1" s="1"/>
  <c r="CE459" i="1" s="1"/>
  <c r="CO459" i="1" s="1"/>
  <c r="CY459" i="1" s="1"/>
  <c r="CR457" i="1"/>
  <c r="CR456" i="1" s="1"/>
  <c r="CR455" i="1" s="1"/>
  <c r="CG458" i="1"/>
  <c r="CH457" i="1"/>
  <c r="CH456" i="1" s="1"/>
  <c r="CH455" i="1" s="1"/>
  <c r="AD457" i="1"/>
  <c r="AD456" i="1" s="1"/>
  <c r="AD455" i="1" s="1"/>
  <c r="BI458" i="1"/>
  <c r="AU454" i="1"/>
  <c r="CI452" i="1"/>
  <c r="BW453" i="1"/>
  <c r="BM453" i="1"/>
  <c r="S453" i="1"/>
  <c r="BH460" i="1"/>
  <c r="BH450" i="1"/>
  <c r="BH449" i="1" s="1"/>
  <c r="BU451" i="1"/>
  <c r="Z450" i="1"/>
  <c r="Z449" i="1" s="1"/>
  <c r="Z460" i="1"/>
  <c r="V450" i="1"/>
  <c r="V449" i="1" s="1"/>
  <c r="V460" i="1"/>
  <c r="AC451" i="1"/>
  <c r="AK444" i="1"/>
  <c r="BW442" i="1"/>
  <c r="AD433" i="1"/>
  <c r="AS433" i="1" s="1"/>
  <c r="BH433" i="1" s="1"/>
  <c r="BU433" i="1" s="1"/>
  <c r="AC433" i="1"/>
  <c r="AR433" i="1" s="1"/>
  <c r="BG433" i="1" s="1"/>
  <c r="AG433" i="1"/>
  <c r="AV433" i="1" s="1"/>
  <c r="BK433" i="1" s="1"/>
  <c r="BM433" i="1"/>
  <c r="BP426" i="1"/>
  <c r="BP425" i="1" s="1"/>
  <c r="AG428" i="1"/>
  <c r="T428" i="1"/>
  <c r="AB428" i="1"/>
  <c r="AQ428" i="1" s="1"/>
  <c r="V426" i="1"/>
  <c r="V425" i="1" s="1"/>
  <c r="AC427" i="1"/>
  <c r="N425" i="1"/>
  <c r="AF421" i="1"/>
  <c r="T421" i="1"/>
  <c r="Y418" i="1"/>
  <c r="N404" i="1"/>
  <c r="N403" i="1" s="1"/>
  <c r="N461" i="1" s="1"/>
  <c r="X234" i="1"/>
  <c r="AF398" i="1"/>
  <c r="T398" i="1"/>
  <c r="AC217" i="1"/>
  <c r="AR386" i="1"/>
  <c r="AG216" i="1"/>
  <c r="AG380" i="1"/>
  <c r="Z206" i="1"/>
  <c r="AG378" i="1"/>
  <c r="AG492" i="1"/>
  <c r="CQ490" i="1"/>
  <c r="CG490" i="1"/>
  <c r="BW490" i="1"/>
  <c r="BV490" i="1"/>
  <c r="CF490" i="1" s="1"/>
  <c r="CP490" i="1" s="1"/>
  <c r="CZ490" i="1" s="1"/>
  <c r="AX490" i="1"/>
  <c r="AG488" i="1"/>
  <c r="CQ486" i="1"/>
  <c r="BW486" i="1"/>
  <c r="BM486" i="1"/>
  <c r="AX486" i="1"/>
  <c r="AG484" i="1"/>
  <c r="CK481" i="1"/>
  <c r="BM482" i="1"/>
  <c r="AU482" i="1"/>
  <c r="AI482" i="1"/>
  <c r="X481" i="1"/>
  <c r="CA460" i="1"/>
  <c r="BA460" i="1"/>
  <c r="AS460" i="1"/>
  <c r="AG459" i="1"/>
  <c r="AV459" i="1" s="1"/>
  <c r="BK459" i="1" s="1"/>
  <c r="AZ457" i="1"/>
  <c r="AZ456" i="1" s="1"/>
  <c r="AZ455" i="1" s="1"/>
  <c r="Y457" i="1"/>
  <c r="Y456" i="1" s="1"/>
  <c r="Y455" i="1" s="1"/>
  <c r="AG458" i="1"/>
  <c r="AV458" i="1" s="1"/>
  <c r="BK458" i="1" s="1"/>
  <c r="AI458" i="1"/>
  <c r="BC457" i="1"/>
  <c r="BC456" i="1" s="1"/>
  <c r="BC455" i="1" s="1"/>
  <c r="BM458" i="1"/>
  <c r="BM457" i="1" s="1"/>
  <c r="BM456" i="1" s="1"/>
  <c r="BM455" i="1" s="1"/>
  <c r="AE453" i="1"/>
  <c r="AV447" i="1"/>
  <c r="BK447" i="1" s="1"/>
  <c r="CU444" i="1"/>
  <c r="BY444" i="1"/>
  <c r="BC444" i="1"/>
  <c r="AM444" i="1"/>
  <c r="S445" i="1"/>
  <c r="AR443" i="1"/>
  <c r="AV441" i="1"/>
  <c r="BK441" i="1" s="1"/>
  <c r="CU438" i="1"/>
  <c r="BY438" i="1"/>
  <c r="BC438" i="1"/>
  <c r="AM438" i="1"/>
  <c r="AE439" i="1"/>
  <c r="S439" i="1"/>
  <c r="AR435" i="1"/>
  <c r="BG435" i="1" s="1"/>
  <c r="AI434" i="1"/>
  <c r="AR434" i="1"/>
  <c r="BG434" i="1" s="1"/>
  <c r="BT434" i="1" s="1"/>
  <c r="AB432" i="1"/>
  <c r="AQ432" i="1" s="1"/>
  <c r="CU426" i="1"/>
  <c r="CU425" i="1" s="1"/>
  <c r="BZ426" i="1"/>
  <c r="BC426" i="1"/>
  <c r="BC425" i="1" s="1"/>
  <c r="AN426" i="1"/>
  <c r="AN425" i="1" s="1"/>
  <c r="AF430" i="1"/>
  <c r="T430" i="1"/>
  <c r="BW429" i="1"/>
  <c r="T429" i="1"/>
  <c r="AD429" i="1"/>
  <c r="AS429" i="1" s="1"/>
  <c r="BH429" i="1" s="1"/>
  <c r="BU429" i="1" s="1"/>
  <c r="CE429" i="1" s="1"/>
  <c r="CO429" i="1" s="1"/>
  <c r="CY429" i="1" s="1"/>
  <c r="AU429" i="1"/>
  <c r="BM429" i="1"/>
  <c r="AI429" i="1"/>
  <c r="AV429" i="1"/>
  <c r="BK429" i="1" s="1"/>
  <c r="AE428" i="1"/>
  <c r="AT428" i="1" s="1"/>
  <c r="BI428" i="1" s="1"/>
  <c r="BO426" i="1"/>
  <c r="BO425" i="1" s="1"/>
  <c r="R425" i="1"/>
  <c r="M425" i="1"/>
  <c r="M404" i="1" s="1"/>
  <c r="M403" i="1" s="1"/>
  <c r="M461" i="1" s="1"/>
  <c r="CQ424" i="1"/>
  <c r="AD424" i="1"/>
  <c r="AS424" i="1" s="1"/>
  <c r="BH424" i="1" s="1"/>
  <c r="AX424" i="1"/>
  <c r="CD424" i="1"/>
  <c r="CN424" i="1" s="1"/>
  <c r="CX424" i="1" s="1"/>
  <c r="CG424" i="1"/>
  <c r="CQ422" i="1"/>
  <c r="AD422" i="1"/>
  <c r="AS422" i="1" s="1"/>
  <c r="BH422" i="1" s="1"/>
  <c r="AX422" i="1"/>
  <c r="CD422" i="1"/>
  <c r="CN422" i="1" s="1"/>
  <c r="CX422" i="1" s="1"/>
  <c r="CG422" i="1"/>
  <c r="BM422" i="1"/>
  <c r="BW422" i="1"/>
  <c r="CQ420" i="1"/>
  <c r="AD420" i="1"/>
  <c r="AS420" i="1" s="1"/>
  <c r="BH420" i="1" s="1"/>
  <c r="AX420" i="1"/>
  <c r="CD420" i="1"/>
  <c r="CN420" i="1" s="1"/>
  <c r="CX420" i="1" s="1"/>
  <c r="CG420" i="1"/>
  <c r="BP418" i="1"/>
  <c r="BW420" i="1"/>
  <c r="AO418" i="1"/>
  <c r="AF416" i="1"/>
  <c r="T415" i="1"/>
  <c r="AD415" i="1"/>
  <c r="AS415" i="1" s="1"/>
  <c r="BH415" i="1" s="1"/>
  <c r="BU415" i="1" s="1"/>
  <c r="CE415" i="1" s="1"/>
  <c r="CO415" i="1" s="1"/>
  <c r="CY415" i="1" s="1"/>
  <c r="AU415" i="1"/>
  <c r="BW415" i="1"/>
  <c r="AI415" i="1"/>
  <c r="AV415" i="1"/>
  <c r="BK415" i="1" s="1"/>
  <c r="AE414" i="1"/>
  <c r="AT414" i="1" s="1"/>
  <c r="BI414" i="1" s="1"/>
  <c r="AI412" i="1"/>
  <c r="AR412" i="1"/>
  <c r="BG412" i="1" s="1"/>
  <c r="BT412" i="1" s="1"/>
  <c r="AB410" i="1"/>
  <c r="AQ410" i="1" s="1"/>
  <c r="AF408" i="1"/>
  <c r="CT406" i="1"/>
  <c r="BP406" i="1"/>
  <c r="BA406" i="1"/>
  <c r="AL406" i="1"/>
  <c r="AL405" i="1" s="1"/>
  <c r="O406" i="1"/>
  <c r="CH235" i="1"/>
  <c r="CG399" i="1"/>
  <c r="CG235" i="1" s="1"/>
  <c r="BK399" i="1"/>
  <c r="AX399" i="1"/>
  <c r="AX235" i="1" s="1"/>
  <c r="AF235" i="1"/>
  <c r="AU399" i="1"/>
  <c r="AH399" i="1"/>
  <c r="U235" i="1"/>
  <c r="S399" i="1"/>
  <c r="CJ234" i="1"/>
  <c r="AZ234" i="1"/>
  <c r="AK234" i="1"/>
  <c r="M234" i="1"/>
  <c r="O398" i="1"/>
  <c r="AG233" i="1"/>
  <c r="CJ232" i="1"/>
  <c r="AY232" i="1"/>
  <c r="AN232" i="1"/>
  <c r="X232" i="1"/>
  <c r="AF396" i="1"/>
  <c r="K232" i="1"/>
  <c r="K394" i="1"/>
  <c r="O396" i="1"/>
  <c r="CU231" i="1"/>
  <c r="BY231" i="1"/>
  <c r="BO231" i="1"/>
  <c r="AY231" i="1"/>
  <c r="AO231" i="1"/>
  <c r="BN225" i="1"/>
  <c r="CH223" i="1"/>
  <c r="CG388" i="1"/>
  <c r="BC223" i="1"/>
  <c r="AX388" i="1"/>
  <c r="AX223" i="1" s="1"/>
  <c r="AN223" i="1"/>
  <c r="AJ223" i="1"/>
  <c r="AI388" i="1"/>
  <c r="Y223" i="1"/>
  <c r="U223" i="1"/>
  <c r="S388" i="1"/>
  <c r="AB388" i="1"/>
  <c r="CT222" i="1"/>
  <c r="CK222" i="1"/>
  <c r="BZ222" i="1"/>
  <c r="AF222" i="1"/>
  <c r="AU387" i="1"/>
  <c r="W222" i="1"/>
  <c r="AD387" i="1"/>
  <c r="CU217" i="1"/>
  <c r="BZ217" i="1"/>
  <c r="BP217" i="1"/>
  <c r="X217" i="1"/>
  <c r="AF386" i="1"/>
  <c r="T386" i="1"/>
  <c r="O217" i="1"/>
  <c r="AE386" i="1"/>
  <c r="CU216" i="1"/>
  <c r="CJ216" i="1"/>
  <c r="BY216" i="1"/>
  <c r="BO216" i="1"/>
  <c r="BC216" i="1"/>
  <c r="V216" i="1"/>
  <c r="AC385" i="1"/>
  <c r="AZ216" i="1"/>
  <c r="BZ216" i="1"/>
  <c r="CT216" i="1"/>
  <c r="BQ216" i="1"/>
  <c r="BP216" i="1"/>
  <c r="CA216" i="1"/>
  <c r="CK216" i="1"/>
  <c r="CT212" i="1"/>
  <c r="CT383" i="1"/>
  <c r="CT250" i="1" s="1"/>
  <c r="AF212" i="1"/>
  <c r="AU382" i="1"/>
  <c r="O379" i="1"/>
  <c r="AK206" i="1"/>
  <c r="BY204" i="1"/>
  <c r="AJ205" i="1"/>
  <c r="CS376" i="1"/>
  <c r="CI376" i="1"/>
  <c r="AJ202" i="1"/>
  <c r="AJ373" i="1"/>
  <c r="Y202" i="1"/>
  <c r="Y201" i="1" s="1"/>
  <c r="Y373" i="1"/>
  <c r="BW374" i="1"/>
  <c r="BM374" i="1"/>
  <c r="AK373" i="1"/>
  <c r="BX199" i="1"/>
  <c r="Z199" i="1"/>
  <c r="AG371" i="1"/>
  <c r="W199" i="1"/>
  <c r="AD371" i="1"/>
  <c r="BI189" i="1"/>
  <c r="BV361" i="1"/>
  <c r="S189" i="1"/>
  <c r="AA361" i="1"/>
  <c r="Z187" i="1"/>
  <c r="AG359" i="1"/>
  <c r="Z185" i="1"/>
  <c r="AG357" i="1"/>
  <c r="Z183" i="1"/>
  <c r="AG355" i="1"/>
  <c r="AB451" i="1"/>
  <c r="AI446" i="1"/>
  <c r="CE446" i="1"/>
  <c r="CO446" i="1" s="1"/>
  <c r="CY446" i="1" s="1"/>
  <c r="AE446" i="1"/>
  <c r="AO444" i="1"/>
  <c r="BQ444" i="1"/>
  <c r="CR444" i="1"/>
  <c r="AD444" i="1"/>
  <c r="O444" i="1"/>
  <c r="AI440" i="1"/>
  <c r="CE440" i="1"/>
  <c r="CO440" i="1" s="1"/>
  <c r="CY440" i="1" s="1"/>
  <c r="AE440" i="1"/>
  <c r="AT440" i="1" s="1"/>
  <c r="BI440" i="1" s="1"/>
  <c r="AV440" i="1"/>
  <c r="AY438" i="1"/>
  <c r="BQ438" i="1"/>
  <c r="AD438" i="1"/>
  <c r="AB434" i="1"/>
  <c r="AQ434" i="1" s="1"/>
  <c r="AE433" i="1"/>
  <c r="AT433" i="1" s="1"/>
  <c r="BI433" i="1" s="1"/>
  <c r="BV433" i="1" s="1"/>
  <c r="CF433" i="1" s="1"/>
  <c r="CP433" i="1" s="1"/>
  <c r="CZ433" i="1" s="1"/>
  <c r="T431" i="1"/>
  <c r="AD431" i="1"/>
  <c r="AS431" i="1" s="1"/>
  <c r="BH431" i="1" s="1"/>
  <c r="BU431" i="1" s="1"/>
  <c r="AU431" i="1"/>
  <c r="AE431" i="1"/>
  <c r="AT431" i="1" s="1"/>
  <c r="BI431" i="1" s="1"/>
  <c r="BV431" i="1" s="1"/>
  <c r="AI431" i="1"/>
  <c r="AV431" i="1"/>
  <c r="BG431" i="1"/>
  <c r="BT431" i="1" s="1"/>
  <c r="CD431" i="1" s="1"/>
  <c r="CN431" i="1" s="1"/>
  <c r="CX431" i="1" s="1"/>
  <c r="BG429" i="1"/>
  <c r="BT429" i="1" s="1"/>
  <c r="CD429" i="1" s="1"/>
  <c r="CN429" i="1" s="1"/>
  <c r="CX429" i="1" s="1"/>
  <c r="AI428" i="1"/>
  <c r="BM424" i="1"/>
  <c r="AI424" i="1"/>
  <c r="AQ424" i="1"/>
  <c r="BF424" i="1" s="1"/>
  <c r="BS424" i="1" s="1"/>
  <c r="CC424" i="1" s="1"/>
  <c r="CM424" i="1" s="1"/>
  <c r="CW424" i="1" s="1"/>
  <c r="S424" i="1"/>
  <c r="AA424" i="1" s="1"/>
  <c r="AP424" i="1" s="1"/>
  <c r="BE424" i="1" s="1"/>
  <c r="AE423" i="1"/>
  <c r="AT423" i="1" s="1"/>
  <c r="BI423" i="1" s="1"/>
  <c r="BV423" i="1" s="1"/>
  <c r="CF423" i="1" s="1"/>
  <c r="CP423" i="1" s="1"/>
  <c r="CZ423" i="1" s="1"/>
  <c r="AI422" i="1"/>
  <c r="AQ422" i="1"/>
  <c r="BF422" i="1" s="1"/>
  <c r="BS422" i="1" s="1"/>
  <c r="CC422" i="1" s="1"/>
  <c r="CM422" i="1" s="1"/>
  <c r="CW422" i="1" s="1"/>
  <c r="S422" i="1"/>
  <c r="AA422" i="1" s="1"/>
  <c r="AE421" i="1"/>
  <c r="AT421" i="1" s="1"/>
  <c r="BI421" i="1" s="1"/>
  <c r="BV421" i="1" s="1"/>
  <c r="CF421" i="1" s="1"/>
  <c r="CP421" i="1" s="1"/>
  <c r="CZ421" i="1" s="1"/>
  <c r="BM420" i="1"/>
  <c r="AI420" i="1"/>
  <c r="AQ420" i="1"/>
  <c r="BF420" i="1" s="1"/>
  <c r="BS420" i="1" s="1"/>
  <c r="CC420" i="1" s="1"/>
  <c r="CM420" i="1" s="1"/>
  <c r="CW420" i="1" s="1"/>
  <c r="S420" i="1"/>
  <c r="AA420" i="1" s="1"/>
  <c r="CU418" i="1"/>
  <c r="BZ418" i="1"/>
  <c r="BC418" i="1"/>
  <c r="AN418" i="1"/>
  <c r="O418" i="1"/>
  <c r="AE419" i="1"/>
  <c r="T417" i="1"/>
  <c r="AD417" i="1"/>
  <c r="AS417" i="1" s="1"/>
  <c r="BH417" i="1" s="1"/>
  <c r="BU417" i="1" s="1"/>
  <c r="AU417" i="1"/>
  <c r="AE417" i="1"/>
  <c r="AT417" i="1" s="1"/>
  <c r="BI417" i="1" s="1"/>
  <c r="BV417" i="1" s="1"/>
  <c r="AI417" i="1"/>
  <c r="AV417" i="1"/>
  <c r="BK417" i="1" s="1"/>
  <c r="CQ417" i="1"/>
  <c r="BG415" i="1"/>
  <c r="BT415" i="1" s="1"/>
  <c r="CD415" i="1" s="1"/>
  <c r="CN415" i="1" s="1"/>
  <c r="CX415" i="1" s="1"/>
  <c r="AI414" i="1"/>
  <c r="AB412" i="1"/>
  <c r="AQ412" i="1" s="1"/>
  <c r="AF410" i="1"/>
  <c r="AU409" i="1"/>
  <c r="T409" i="1"/>
  <c r="AD409" i="1"/>
  <c r="AS409" i="1" s="1"/>
  <c r="BH409" i="1" s="1"/>
  <c r="BU409" i="1" s="1"/>
  <c r="CE409" i="1" s="1"/>
  <c r="CO409" i="1" s="1"/>
  <c r="CY409" i="1" s="1"/>
  <c r="AE409" i="1"/>
  <c r="AT409" i="1" s="1"/>
  <c r="BI409" i="1" s="1"/>
  <c r="BV409" i="1" s="1"/>
  <c r="AI409" i="1"/>
  <c r="AV409" i="1"/>
  <c r="BK409" i="1" s="1"/>
  <c r="CQ409" i="1"/>
  <c r="AE407" i="1"/>
  <c r="J405" i="1"/>
  <c r="CQ399" i="1"/>
  <c r="CQ235" i="1" s="1"/>
  <c r="BZ234" i="1"/>
  <c r="AJ234" i="1"/>
  <c r="U234" i="1"/>
  <c r="AB398" i="1"/>
  <c r="BC234" i="1"/>
  <c r="BO234" i="1"/>
  <c r="CA234" i="1"/>
  <c r="CI234" i="1"/>
  <c r="CU234" i="1"/>
  <c r="AL234" i="1"/>
  <c r="CS234" i="1"/>
  <c r="V233" i="1"/>
  <c r="AC397" i="1"/>
  <c r="CA232" i="1"/>
  <c r="CT231" i="1"/>
  <c r="CK231" i="1"/>
  <c r="BN231" i="1"/>
  <c r="BC231" i="1"/>
  <c r="AM231" i="1"/>
  <c r="AM394" i="1"/>
  <c r="AM393" i="1" s="1"/>
  <c r="AM392" i="1" s="1"/>
  <c r="AM253" i="1" s="1"/>
  <c r="AM252" i="1" s="1"/>
  <c r="Y231" i="1"/>
  <c r="CR223" i="1"/>
  <c r="AF223" i="1"/>
  <c r="AU388" i="1"/>
  <c r="BY222" i="1"/>
  <c r="AM222" i="1"/>
  <c r="AC387" i="1"/>
  <c r="BO217" i="1"/>
  <c r="AB217" i="1"/>
  <c r="AQ386" i="1"/>
  <c r="V217" i="1"/>
  <c r="CS216" i="1"/>
  <c r="CI216" i="1"/>
  <c r="BX216" i="1"/>
  <c r="BA216" i="1"/>
  <c r="U216" i="1"/>
  <c r="AB385" i="1"/>
  <c r="S385" i="1"/>
  <c r="BN212" i="1"/>
  <c r="BN383" i="1"/>
  <c r="BN250" i="1" s="1"/>
  <c r="BA212" i="1"/>
  <c r="AU212" i="1"/>
  <c r="BJ384" i="1"/>
  <c r="AE212" i="1"/>
  <c r="AT384" i="1"/>
  <c r="O383" i="1"/>
  <c r="O250" i="1" s="1"/>
  <c r="K250" i="1"/>
  <c r="T382" i="1"/>
  <c r="BJ381" i="1"/>
  <c r="AK379" i="1"/>
  <c r="V206" i="1"/>
  <c r="AC378" i="1"/>
  <c r="BZ206" i="1"/>
  <c r="CT206" i="1"/>
  <c r="BQ206" i="1"/>
  <c r="BP206" i="1"/>
  <c r="CA206" i="1"/>
  <c r="CK206" i="1"/>
  <c r="CT205" i="1"/>
  <c r="CT376" i="1"/>
  <c r="AF205" i="1"/>
  <c r="AJ203" i="1"/>
  <c r="CT202" i="1"/>
  <c r="CT201" i="1" s="1"/>
  <c r="CT373" i="1"/>
  <c r="CI202" i="1"/>
  <c r="CI201" i="1" s="1"/>
  <c r="CI200" i="1" s="1"/>
  <c r="CI53" i="1" s="1"/>
  <c r="CI38" i="1" s="1"/>
  <c r="CI373" i="1"/>
  <c r="CI372" i="1" s="1"/>
  <c r="CI249" i="1" s="1"/>
  <c r="BX202" i="1"/>
  <c r="BN202" i="1"/>
  <c r="BN201" i="1" s="1"/>
  <c r="BN373" i="1"/>
  <c r="BA201" i="1"/>
  <c r="U202" i="1"/>
  <c r="S374" i="1"/>
  <c r="AB374" i="1"/>
  <c r="U197" i="1"/>
  <c r="AB369" i="1"/>
  <c r="W193" i="1"/>
  <c r="AD365" i="1"/>
  <c r="X418" i="1"/>
  <c r="AF419" i="1"/>
  <c r="AM418" i="1"/>
  <c r="BQ418" i="1"/>
  <c r="BY418" i="1"/>
  <c r="CK418" i="1"/>
  <c r="CS418" i="1"/>
  <c r="AK418" i="1"/>
  <c r="BA418" i="1"/>
  <c r="CI418" i="1"/>
  <c r="CT418" i="1"/>
  <c r="BG417" i="1"/>
  <c r="BT417" i="1" s="1"/>
  <c r="CD417" i="1" s="1"/>
  <c r="BM415" i="1"/>
  <c r="AQ415" i="1"/>
  <c r="BF415" i="1" s="1"/>
  <c r="BS415" i="1" s="1"/>
  <c r="CC415" i="1" s="1"/>
  <c r="CM415" i="1" s="1"/>
  <c r="CW415" i="1" s="1"/>
  <c r="S415" i="1"/>
  <c r="AA415" i="1" s="1"/>
  <c r="AP415" i="1" s="1"/>
  <c r="AB414" i="1"/>
  <c r="AQ414" i="1" s="1"/>
  <c r="AU411" i="1"/>
  <c r="T411" i="1"/>
  <c r="AD411" i="1"/>
  <c r="AS411" i="1" s="1"/>
  <c r="BH411" i="1" s="1"/>
  <c r="BU411" i="1" s="1"/>
  <c r="CE411" i="1" s="1"/>
  <c r="BW411" i="1"/>
  <c r="AE411" i="1"/>
  <c r="AT411" i="1" s="1"/>
  <c r="BI411" i="1" s="1"/>
  <c r="BV411" i="1" s="1"/>
  <c r="CF411" i="1" s="1"/>
  <c r="CP411" i="1" s="1"/>
  <c r="CZ411" i="1" s="1"/>
  <c r="AI411" i="1"/>
  <c r="AV411" i="1"/>
  <c r="BK411" i="1" s="1"/>
  <c r="CQ411" i="1"/>
  <c r="BG409" i="1"/>
  <c r="BT409" i="1" s="1"/>
  <c r="BM407" i="1"/>
  <c r="AQ407" i="1"/>
  <c r="S407" i="1"/>
  <c r="AJ235" i="1"/>
  <c r="AI399" i="1"/>
  <c r="AI235" i="1" s="1"/>
  <c r="AB235" i="1"/>
  <c r="AQ399" i="1"/>
  <c r="O235" i="1"/>
  <c r="AE399" i="1"/>
  <c r="CT234" i="1"/>
  <c r="BY234" i="1"/>
  <c r="BQ234" i="1"/>
  <c r="AO234" i="1"/>
  <c r="Z234" i="1"/>
  <c r="AG398" i="1"/>
  <c r="U233" i="1"/>
  <c r="AB397" i="1"/>
  <c r="CU232" i="1"/>
  <c r="BZ232" i="1"/>
  <c r="BP232" i="1"/>
  <c r="AD232" i="1"/>
  <c r="AS396" i="1"/>
  <c r="CI231" i="1"/>
  <c r="CI394" i="1"/>
  <c r="CI393" i="1" s="1"/>
  <c r="CI392" i="1" s="1"/>
  <c r="CI253" i="1" s="1"/>
  <c r="CI252" i="1" s="1"/>
  <c r="BB394" i="1"/>
  <c r="BB393" i="1" s="1"/>
  <c r="BB392" i="1" s="1"/>
  <c r="AD231" i="1"/>
  <c r="W231" i="1"/>
  <c r="W394" i="1"/>
  <c r="W393" i="1" s="1"/>
  <c r="W392" i="1" s="1"/>
  <c r="W253" i="1" s="1"/>
  <c r="W252" i="1" s="1"/>
  <c r="O231" i="1"/>
  <c r="O394" i="1"/>
  <c r="O393" i="1" s="1"/>
  <c r="O392" i="1" s="1"/>
  <c r="O253" i="1" s="1"/>
  <c r="O252" i="1" s="1"/>
  <c r="AE395" i="1"/>
  <c r="AF225" i="1"/>
  <c r="AU389" i="1"/>
  <c r="W225" i="1"/>
  <c r="AD389" i="1"/>
  <c r="CU223" i="1"/>
  <c r="CQ388" i="1"/>
  <c r="BX223" i="1"/>
  <c r="BW388" i="1"/>
  <c r="BP223" i="1"/>
  <c r="AS223" i="1"/>
  <c r="BH388" i="1"/>
  <c r="AD223" i="1"/>
  <c r="O223" i="1"/>
  <c r="AE388" i="1"/>
  <c r="BN222" i="1"/>
  <c r="BC222" i="1"/>
  <c r="CJ217" i="1"/>
  <c r="BC217" i="1"/>
  <c r="AN217" i="1"/>
  <c r="AL216" i="1"/>
  <c r="CH212" i="1"/>
  <c r="AK212" i="1"/>
  <c r="U212" i="1"/>
  <c r="AB384" i="1"/>
  <c r="CE382" i="1"/>
  <c r="CO382" i="1" s="1"/>
  <c r="CY382" i="1" s="1"/>
  <c r="AB381" i="1"/>
  <c r="AQ381" i="1" s="1"/>
  <c r="BF381" i="1" s="1"/>
  <c r="BS381" i="1" s="1"/>
  <c r="AC380" i="1"/>
  <c r="AN379" i="1"/>
  <c r="AZ379" i="1"/>
  <c r="BZ379" i="1"/>
  <c r="CT379" i="1"/>
  <c r="Y379" i="1"/>
  <c r="BQ379" i="1"/>
  <c r="CA379" i="1"/>
  <c r="CK379" i="1"/>
  <c r="BX206" i="1"/>
  <c r="U206" i="1"/>
  <c r="AB378" i="1"/>
  <c r="S378" i="1"/>
  <c r="CS204" i="1"/>
  <c r="CI204" i="1"/>
  <c r="BN205" i="1"/>
  <c r="BN376" i="1"/>
  <c r="BA205" i="1"/>
  <c r="BA204" i="1" s="1"/>
  <c r="BA376" i="1"/>
  <c r="AU205" i="1"/>
  <c r="BJ377" i="1"/>
  <c r="AE205" i="1"/>
  <c r="AT377" i="1"/>
  <c r="O376" i="1"/>
  <c r="O372" i="1" s="1"/>
  <c r="O249" i="1" s="1"/>
  <c r="U203" i="1"/>
  <c r="AB375" i="1"/>
  <c r="AL203" i="1"/>
  <c r="BC203" i="1"/>
  <c r="BP203" i="1"/>
  <c r="CJ203" i="1"/>
  <c r="AN203" i="1"/>
  <c r="BQ203" i="1"/>
  <c r="CA203" i="1"/>
  <c r="S375" i="1"/>
  <c r="BO203" i="1"/>
  <c r="BZ203" i="1"/>
  <c r="CK203" i="1"/>
  <c r="CU203" i="1"/>
  <c r="CR202" i="1"/>
  <c r="CQ374" i="1"/>
  <c r="CH202" i="1"/>
  <c r="CG374" i="1"/>
  <c r="AZ202" i="1"/>
  <c r="AO202" i="1"/>
  <c r="BA373" i="1"/>
  <c r="BA372" i="1" s="1"/>
  <c r="BA249" i="1" s="1"/>
  <c r="U373" i="1"/>
  <c r="U199" i="1"/>
  <c r="AB371" i="1"/>
  <c r="W198" i="1"/>
  <c r="S370" i="1"/>
  <c r="AD370" i="1"/>
  <c r="W195" i="1"/>
  <c r="AD367" i="1"/>
  <c r="AX189" i="1"/>
  <c r="X188" i="1"/>
  <c r="Z186" i="1"/>
  <c r="AG358" i="1"/>
  <c r="Z184" i="1"/>
  <c r="AG356" i="1"/>
  <c r="Z182" i="1"/>
  <c r="AG354" i="1"/>
  <c r="BE350" i="1"/>
  <c r="BR350" i="1" s="1"/>
  <c r="CB350" i="1" s="1"/>
  <c r="CL350" i="1" s="1"/>
  <c r="CV350" i="1" s="1"/>
  <c r="CS457" i="1"/>
  <c r="CS456" i="1" s="1"/>
  <c r="CS455" i="1" s="1"/>
  <c r="CK457" i="1"/>
  <c r="CK456" i="1" s="1"/>
  <c r="CK455" i="1" s="1"/>
  <c r="BY457" i="1"/>
  <c r="BY456" i="1" s="1"/>
  <c r="BY455" i="1" s="1"/>
  <c r="AC454" i="1"/>
  <c r="AR454" i="1" s="1"/>
  <c r="BG454" i="1" s="1"/>
  <c r="BT454" i="1" s="1"/>
  <c r="CD454" i="1" s="1"/>
  <c r="CN454" i="1" s="1"/>
  <c r="CX454" i="1" s="1"/>
  <c r="AG454" i="1"/>
  <c r="AV454" i="1" s="1"/>
  <c r="BK454" i="1" s="1"/>
  <c r="AS454" i="1"/>
  <c r="BH454" i="1" s="1"/>
  <c r="BU454" i="1" s="1"/>
  <c r="CE454" i="1" s="1"/>
  <c r="CO454" i="1" s="1"/>
  <c r="CY454" i="1" s="1"/>
  <c r="BC452" i="1"/>
  <c r="BP222" i="1"/>
  <c r="BW454" i="1"/>
  <c r="CJ222" i="1"/>
  <c r="CQ454" i="1"/>
  <c r="BW451" i="1"/>
  <c r="AV451" i="1"/>
  <c r="AR447" i="1"/>
  <c r="CI444" i="1"/>
  <c r="CA444" i="1"/>
  <c r="AV445" i="1"/>
  <c r="AG444" i="1"/>
  <c r="Z444" i="1"/>
  <c r="AR441" i="1"/>
  <c r="CI438" i="1"/>
  <c r="CA438" i="1"/>
  <c r="AV439" i="1"/>
  <c r="AG438" i="1"/>
  <c r="Z438" i="1"/>
  <c r="AU435" i="1"/>
  <c r="T435" i="1"/>
  <c r="AD435" i="1"/>
  <c r="AS435" i="1" s="1"/>
  <c r="BH435" i="1" s="1"/>
  <c r="BU435" i="1" s="1"/>
  <c r="CE435" i="1" s="1"/>
  <c r="CO435" i="1" s="1"/>
  <c r="CY435" i="1" s="1"/>
  <c r="BM435" i="1"/>
  <c r="BW435" i="1"/>
  <c r="AE435" i="1"/>
  <c r="AT435" i="1" s="1"/>
  <c r="BI435" i="1" s="1"/>
  <c r="BV435" i="1" s="1"/>
  <c r="CF435" i="1" s="1"/>
  <c r="CP435" i="1" s="1"/>
  <c r="CZ435" i="1" s="1"/>
  <c r="AI435" i="1"/>
  <c r="AV435" i="1"/>
  <c r="BK435" i="1" s="1"/>
  <c r="AE434" i="1"/>
  <c r="AT434" i="1" s="1"/>
  <c r="BI434" i="1" s="1"/>
  <c r="AI432" i="1"/>
  <c r="AR432" i="1"/>
  <c r="BG432" i="1" s="1"/>
  <c r="BT432" i="1" s="1"/>
  <c r="CI426" i="1"/>
  <c r="CI425" i="1" s="1"/>
  <c r="BW431" i="1"/>
  <c r="BM431" i="1"/>
  <c r="AH431" i="1"/>
  <c r="U426" i="1"/>
  <c r="AB430" i="1"/>
  <c r="AQ430" i="1" s="1"/>
  <c r="AE429" i="1"/>
  <c r="AT429" i="1" s="1"/>
  <c r="BI429" i="1" s="1"/>
  <c r="BV429" i="1" s="1"/>
  <c r="CF429" i="1" s="1"/>
  <c r="CP429" i="1" s="1"/>
  <c r="CZ429" i="1" s="1"/>
  <c r="AL426" i="1"/>
  <c r="AL425" i="1" s="1"/>
  <c r="T427" i="1"/>
  <c r="S427" i="1"/>
  <c r="AU427" i="1"/>
  <c r="Y426" i="1"/>
  <c r="AO426" i="1"/>
  <c r="CJ418" i="1"/>
  <c r="BO418" i="1"/>
  <c r="BW417" i="1"/>
  <c r="BM417" i="1"/>
  <c r="AH417" i="1"/>
  <c r="AB416" i="1"/>
  <c r="AQ416" i="1" s="1"/>
  <c r="AE415" i="1"/>
  <c r="AT415" i="1" s="1"/>
  <c r="BI415" i="1" s="1"/>
  <c r="BV415" i="1" s="1"/>
  <c r="CF415" i="1" s="1"/>
  <c r="CP415" i="1" s="1"/>
  <c r="CZ415" i="1" s="1"/>
  <c r="T414" i="1"/>
  <c r="T413" i="1"/>
  <c r="AD413" i="1"/>
  <c r="AS413" i="1" s="1"/>
  <c r="BH413" i="1" s="1"/>
  <c r="BU413" i="1" s="1"/>
  <c r="CE413" i="1" s="1"/>
  <c r="CO413" i="1" s="1"/>
  <c r="CY413" i="1" s="1"/>
  <c r="AU413" i="1"/>
  <c r="BM413" i="1"/>
  <c r="BW413" i="1"/>
  <c r="AE413" i="1"/>
  <c r="AT413" i="1" s="1"/>
  <c r="BI413" i="1" s="1"/>
  <c r="BV413" i="1" s="1"/>
  <c r="CF413" i="1" s="1"/>
  <c r="CP413" i="1" s="1"/>
  <c r="CZ413" i="1" s="1"/>
  <c r="AI413" i="1"/>
  <c r="AV413" i="1"/>
  <c r="BK413" i="1" s="1"/>
  <c r="CG413" i="1"/>
  <c r="AE412" i="1"/>
  <c r="AT412" i="1" s="1"/>
  <c r="BI412" i="1" s="1"/>
  <c r="CJ406" i="1"/>
  <c r="CJ405" i="1" s="1"/>
  <c r="BO406" i="1"/>
  <c r="BO405" i="1" s="1"/>
  <c r="AK406" i="1"/>
  <c r="AK405" i="1" s="1"/>
  <c r="AC411" i="1"/>
  <c r="AR411" i="1" s="1"/>
  <c r="BG411" i="1" s="1"/>
  <c r="AI410" i="1"/>
  <c r="AR410" i="1"/>
  <c r="BG410" i="1" s="1"/>
  <c r="BT410" i="1" s="1"/>
  <c r="CI406" i="1"/>
  <c r="CI405" i="1" s="1"/>
  <c r="CI404" i="1" s="1"/>
  <c r="CI403" i="1" s="1"/>
  <c r="CI461" i="1" s="1"/>
  <c r="BM409" i="1"/>
  <c r="AH409" i="1"/>
  <c r="U406" i="1"/>
  <c r="AB408" i="1"/>
  <c r="AQ408" i="1" s="1"/>
  <c r="CU406" i="1"/>
  <c r="CU405" i="1" s="1"/>
  <c r="BZ406" i="1"/>
  <c r="BZ405" i="1" s="1"/>
  <c r="BC406" i="1"/>
  <c r="BC405" i="1" s="1"/>
  <c r="AN406" i="1"/>
  <c r="AN405" i="1" s="1"/>
  <c r="R64" i="1"/>
  <c r="R63" i="1" s="1"/>
  <c r="R406" i="1"/>
  <c r="R405" i="1" s="1"/>
  <c r="R404" i="1" s="1"/>
  <c r="R403" i="1" s="1"/>
  <c r="R461" i="1" s="1"/>
  <c r="P405" i="1"/>
  <c r="P404" i="1" s="1"/>
  <c r="P403" i="1" s="1"/>
  <c r="P461" i="1" s="1"/>
  <c r="L405" i="1"/>
  <c r="L404" i="1" s="1"/>
  <c r="L403" i="1" s="1"/>
  <c r="L461" i="1" s="1"/>
  <c r="BX235" i="1"/>
  <c r="BW399" i="1"/>
  <c r="BW235" i="1" s="1"/>
  <c r="AS399" i="1"/>
  <c r="V235" i="1"/>
  <c r="AC399" i="1"/>
  <c r="CK234" i="1"/>
  <c r="BP234" i="1"/>
  <c r="BA234" i="1"/>
  <c r="AN234" i="1"/>
  <c r="Y234" i="1"/>
  <c r="BO232" i="1"/>
  <c r="AZ232" i="1"/>
  <c r="AJ232" i="1"/>
  <c r="Z232" i="1"/>
  <c r="AG396" i="1"/>
  <c r="T396" i="1"/>
  <c r="M232" i="1"/>
  <c r="AC396" i="1"/>
  <c r="BZ231" i="1"/>
  <c r="AS395" i="1"/>
  <c r="AC231" i="1"/>
  <c r="AR395" i="1"/>
  <c r="V225" i="1"/>
  <c r="AC389" i="1"/>
  <c r="CI223" i="1"/>
  <c r="BO223" i="1"/>
  <c r="AO223" i="1"/>
  <c r="AK223" i="1"/>
  <c r="Z223" i="1"/>
  <c r="AG388" i="1"/>
  <c r="AH388" i="1" s="1"/>
  <c r="V223" i="1"/>
  <c r="AC388" i="1"/>
  <c r="CA217" i="1"/>
  <c r="AL217" i="1"/>
  <c r="AG217" i="1"/>
  <c r="AV386" i="1"/>
  <c r="R217" i="1"/>
  <c r="AK216" i="1"/>
  <c r="Z216" i="1"/>
  <c r="O216" i="1"/>
  <c r="AJ212" i="1"/>
  <c r="CI383" i="1"/>
  <c r="CI250" i="1" s="1"/>
  <c r="CS379" i="1"/>
  <c r="CI379" i="1"/>
  <c r="BA379" i="1"/>
  <c r="AL206" i="1"/>
  <c r="CH205" i="1"/>
  <c r="CH376" i="1"/>
  <c r="AK205" i="1"/>
  <c r="AK204" i="1" s="1"/>
  <c r="AK376" i="1"/>
  <c r="U205" i="1"/>
  <c r="U204" i="1" s="1"/>
  <c r="U376" i="1"/>
  <c r="AB377" i="1"/>
  <c r="CU376" i="1"/>
  <c r="BY376" i="1"/>
  <c r="BO376" i="1"/>
  <c r="CS203" i="1"/>
  <c r="CH373" i="1"/>
  <c r="CH372" i="1" s="1"/>
  <c r="CH249" i="1" s="1"/>
  <c r="AZ203" i="1"/>
  <c r="AE375" i="1"/>
  <c r="AK201" i="1"/>
  <c r="Z202" i="1"/>
  <c r="AG374" i="1"/>
  <c r="AC198" i="1"/>
  <c r="AR370" i="1"/>
  <c r="BX197" i="1"/>
  <c r="Z197" i="1"/>
  <c r="AG369" i="1"/>
  <c r="W197" i="1"/>
  <c r="AD369" i="1"/>
  <c r="S190" i="1"/>
  <c r="AA362" i="1"/>
  <c r="AN233" i="1"/>
  <c r="AZ233" i="1"/>
  <c r="BP233" i="1"/>
  <c r="CR232" i="1"/>
  <c r="CH232" i="1"/>
  <c r="AL232" i="1"/>
  <c r="V232" i="1"/>
  <c r="CA231" i="1"/>
  <c r="CA230" i="1" s="1"/>
  <c r="CA229" i="1" s="1"/>
  <c r="CA394" i="1"/>
  <c r="CA393" i="1" s="1"/>
  <c r="CA392" i="1" s="1"/>
  <c r="CA253" i="1" s="1"/>
  <c r="CA252" i="1" s="1"/>
  <c r="BQ231" i="1"/>
  <c r="BA231" i="1"/>
  <c r="AK231" i="1"/>
  <c r="Z231" i="1"/>
  <c r="Z230" i="1" s="1"/>
  <c r="Z229" i="1" s="1"/>
  <c r="U231" i="1"/>
  <c r="AB395" i="1"/>
  <c r="Z394" i="1"/>
  <c r="Z393" i="1" s="1"/>
  <c r="Z392" i="1" s="1"/>
  <c r="Z253" i="1" s="1"/>
  <c r="Z252" i="1" s="1"/>
  <c r="CR225" i="1"/>
  <c r="AK225" i="1"/>
  <c r="AO225" i="1"/>
  <c r="BA225" i="1"/>
  <c r="BO225" i="1"/>
  <c r="CA225" i="1"/>
  <c r="CI225" i="1"/>
  <c r="CU225" i="1"/>
  <c r="CJ223" i="1"/>
  <c r="BZ223" i="1"/>
  <c r="AZ223" i="1"/>
  <c r="AL223" i="1"/>
  <c r="R223" i="1"/>
  <c r="CR222" i="1"/>
  <c r="BQ222" i="1"/>
  <c r="AY222" i="1"/>
  <c r="AN222" i="1"/>
  <c r="X222" i="1"/>
  <c r="U383" i="1"/>
  <c r="U250" i="1" s="1"/>
  <c r="AK222" i="1"/>
  <c r="AO222" i="1"/>
  <c r="BA222" i="1"/>
  <c r="CA222" i="1"/>
  <c r="CI222" i="1"/>
  <c r="CR217" i="1"/>
  <c r="CH217" i="1"/>
  <c r="AZ217" i="1"/>
  <c r="AO217" i="1"/>
  <c r="AJ217" i="1"/>
  <c r="AI386" i="1"/>
  <c r="Y217" i="1"/>
  <c r="R216" i="1"/>
  <c r="BZ212" i="1"/>
  <c r="BZ383" i="1"/>
  <c r="BZ250" i="1" s="1"/>
  <c r="W212" i="1"/>
  <c r="AD384" i="1"/>
  <c r="BW382" i="1"/>
  <c r="BG382" i="1"/>
  <c r="BT382" i="1" s="1"/>
  <c r="CD382" i="1" s="1"/>
  <c r="CN382" i="1" s="1"/>
  <c r="CX382" i="1" s="1"/>
  <c r="CU204" i="1"/>
  <c r="CK204" i="1"/>
  <c r="BZ205" i="1"/>
  <c r="BZ204" i="1" s="1"/>
  <c r="BZ376" i="1"/>
  <c r="BO204" i="1"/>
  <c r="W205" i="1"/>
  <c r="AD377" i="1"/>
  <c r="CK376" i="1"/>
  <c r="CA376" i="1"/>
  <c r="CK199" i="1"/>
  <c r="CA199" i="1"/>
  <c r="BP199" i="1"/>
  <c r="AC371" i="1"/>
  <c r="AE370" i="1"/>
  <c r="U198" i="1"/>
  <c r="AB370" i="1"/>
  <c r="CK197" i="1"/>
  <c r="CA197" i="1"/>
  <c r="BP197" i="1"/>
  <c r="AC369" i="1"/>
  <c r="AE368" i="1"/>
  <c r="U196" i="1"/>
  <c r="AB368" i="1"/>
  <c r="CK195" i="1"/>
  <c r="CA195" i="1"/>
  <c r="BP195" i="1"/>
  <c r="AC367" i="1"/>
  <c r="AE366" i="1"/>
  <c r="U194" i="1"/>
  <c r="AB366" i="1"/>
  <c r="CK193" i="1"/>
  <c r="CA193" i="1"/>
  <c r="BP193" i="1"/>
  <c r="AC365" i="1"/>
  <c r="AE364" i="1"/>
  <c r="U192" i="1"/>
  <c r="AB364" i="1"/>
  <c r="AT363" i="1"/>
  <c r="AG363" i="1"/>
  <c r="AC363" i="1"/>
  <c r="S363" i="1"/>
  <c r="AU362" i="1"/>
  <c r="AU360" i="1" s="1"/>
  <c r="AU188" i="1" s="1"/>
  <c r="BX189" i="1"/>
  <c r="BW361" i="1"/>
  <c r="BC189" i="1"/>
  <c r="BC360" i="1"/>
  <c r="BC188" i="1" s="1"/>
  <c r="AL189" i="1"/>
  <c r="AL360" i="1"/>
  <c r="AL188" i="1" s="1"/>
  <c r="CJ360" i="1"/>
  <c r="CJ188" i="1" s="1"/>
  <c r="AO360" i="1"/>
  <c r="AO188" i="1" s="1"/>
  <c r="Y188" i="1"/>
  <c r="CI187" i="1"/>
  <c r="CA187" i="1"/>
  <c r="BA187" i="1"/>
  <c r="AK187" i="1"/>
  <c r="CI186" i="1"/>
  <c r="CA186" i="1"/>
  <c r="BA186" i="1"/>
  <c r="AK186" i="1"/>
  <c r="CI185" i="1"/>
  <c r="CA185" i="1"/>
  <c r="BA185" i="1"/>
  <c r="AK185" i="1"/>
  <c r="CI184" i="1"/>
  <c r="CA184" i="1"/>
  <c r="BA184" i="1"/>
  <c r="AK184" i="1"/>
  <c r="CI183" i="1"/>
  <c r="CA183" i="1"/>
  <c r="BA183" i="1"/>
  <c r="AK183" i="1"/>
  <c r="CI182" i="1"/>
  <c r="CA182" i="1"/>
  <c r="BA182" i="1"/>
  <c r="AK182" i="1"/>
  <c r="BJ350" i="1"/>
  <c r="BL350" i="1" s="1"/>
  <c r="AW350" i="1"/>
  <c r="AV350" i="1"/>
  <c r="BK350" i="1" s="1"/>
  <c r="AH350" i="1"/>
  <c r="L247" i="1"/>
  <c r="AS325" i="1"/>
  <c r="AD323" i="1"/>
  <c r="AD245" i="1" s="1"/>
  <c r="AB129" i="1"/>
  <c r="AQ320" i="1"/>
  <c r="AN199" i="1"/>
  <c r="AZ199" i="1"/>
  <c r="BZ199" i="1"/>
  <c r="CT199" i="1"/>
  <c r="AN197" i="1"/>
  <c r="AZ197" i="1"/>
  <c r="BZ197" i="1"/>
  <c r="CT197" i="1"/>
  <c r="AD368" i="1"/>
  <c r="S368" i="1"/>
  <c r="AG367" i="1"/>
  <c r="AN195" i="1"/>
  <c r="AZ195" i="1"/>
  <c r="BZ195" i="1"/>
  <c r="CT195" i="1"/>
  <c r="AD366" i="1"/>
  <c r="S366" i="1"/>
  <c r="AG365" i="1"/>
  <c r="AN193" i="1"/>
  <c r="AZ193" i="1"/>
  <c r="BZ193" i="1"/>
  <c r="CT193" i="1"/>
  <c r="AD364" i="1"/>
  <c r="S364" i="1"/>
  <c r="CQ363" i="1"/>
  <c r="CQ191" i="1" s="1"/>
  <c r="CG363" i="1"/>
  <c r="CG191" i="1" s="1"/>
  <c r="AX363" i="1"/>
  <c r="AX191" i="1" s="1"/>
  <c r="CR190" i="1"/>
  <c r="CQ362" i="1"/>
  <c r="CQ190" i="1" s="1"/>
  <c r="AT362" i="1"/>
  <c r="CG361" i="1"/>
  <c r="AU189" i="1"/>
  <c r="BJ361" i="1"/>
  <c r="BY360" i="1"/>
  <c r="BY188" i="1" s="1"/>
  <c r="BQ360" i="1"/>
  <c r="BQ188" i="1" s="1"/>
  <c r="AN360" i="1"/>
  <c r="AN188" i="1" s="1"/>
  <c r="AF360" i="1"/>
  <c r="AF188" i="1" s="1"/>
  <c r="BP187" i="1"/>
  <c r="BP186" i="1"/>
  <c r="BP185" i="1"/>
  <c r="BP184" i="1"/>
  <c r="BP183" i="1"/>
  <c r="BP182" i="1"/>
  <c r="X180" i="1"/>
  <c r="AF352" i="1"/>
  <c r="CC350" i="1"/>
  <c r="CM350" i="1" s="1"/>
  <c r="CW350" i="1" s="1"/>
  <c r="AB158" i="1"/>
  <c r="AQ340" i="1"/>
  <c r="V158" i="1"/>
  <c r="AC340" i="1"/>
  <c r="V152" i="1"/>
  <c r="AC335" i="1"/>
  <c r="K247" i="1"/>
  <c r="AC196" i="1"/>
  <c r="AR368" i="1"/>
  <c r="U195" i="1"/>
  <c r="AB367" i="1"/>
  <c r="AC194" i="1"/>
  <c r="AR366" i="1"/>
  <c r="U193" i="1"/>
  <c r="AB365" i="1"/>
  <c r="AC192" i="1"/>
  <c r="AR364" i="1"/>
  <c r="BW363" i="1"/>
  <c r="BW191" i="1" s="1"/>
  <c r="BM363" i="1"/>
  <c r="BM191" i="1" s="1"/>
  <c r="CG362" i="1"/>
  <c r="CG190" i="1" s="1"/>
  <c r="BX190" i="1"/>
  <c r="BW362" i="1"/>
  <c r="BW190" i="1" s="1"/>
  <c r="AX362" i="1"/>
  <c r="AX190" i="1" s="1"/>
  <c r="Z190" i="1"/>
  <c r="AG362" i="1"/>
  <c r="V190" i="1"/>
  <c r="AC362" i="1"/>
  <c r="CR189" i="1"/>
  <c r="CQ361" i="1"/>
  <c r="AT189" i="1"/>
  <c r="AT360" i="1"/>
  <c r="AT188" i="1" s="1"/>
  <c r="AE189" i="1"/>
  <c r="AE360" i="1"/>
  <c r="AE188" i="1" s="1"/>
  <c r="Z189" i="1"/>
  <c r="AG361" i="1"/>
  <c r="V189" i="1"/>
  <c r="AC361" i="1"/>
  <c r="BX360" i="1"/>
  <c r="BX188" i="1" s="1"/>
  <c r="BA360" i="1"/>
  <c r="BA188" i="1" s="1"/>
  <c r="U188" i="1"/>
  <c r="S360" i="1"/>
  <c r="S188" i="1" s="1"/>
  <c r="V188" i="1"/>
  <c r="Z188" i="1"/>
  <c r="W188" i="1"/>
  <c r="Y187" i="1"/>
  <c r="AE359" i="1"/>
  <c r="BQ187" i="1"/>
  <c r="BY187" i="1"/>
  <c r="CK187" i="1"/>
  <c r="CS187" i="1"/>
  <c r="AN187" i="1"/>
  <c r="AZ187" i="1"/>
  <c r="BZ187" i="1"/>
  <c r="CT187" i="1"/>
  <c r="Y186" i="1"/>
  <c r="AE358" i="1"/>
  <c r="BQ186" i="1"/>
  <c r="BY186" i="1"/>
  <c r="CK186" i="1"/>
  <c r="CS186" i="1"/>
  <c r="AN186" i="1"/>
  <c r="AZ186" i="1"/>
  <c r="BZ186" i="1"/>
  <c r="CT186" i="1"/>
  <c r="Y185" i="1"/>
  <c r="AE357" i="1"/>
  <c r="BQ185" i="1"/>
  <c r="BY185" i="1"/>
  <c r="CK185" i="1"/>
  <c r="CS185" i="1"/>
  <c r="AN185" i="1"/>
  <c r="AZ185" i="1"/>
  <c r="BZ185" i="1"/>
  <c r="CT185" i="1"/>
  <c r="Y184" i="1"/>
  <c r="AE356" i="1"/>
  <c r="AM184" i="1"/>
  <c r="BQ184" i="1"/>
  <c r="BY184" i="1"/>
  <c r="CK184" i="1"/>
  <c r="CS184" i="1"/>
  <c r="AN184" i="1"/>
  <c r="AZ184" i="1"/>
  <c r="BZ184" i="1"/>
  <c r="CT184" i="1"/>
  <c r="Y183" i="1"/>
  <c r="AE355" i="1"/>
  <c r="BQ183" i="1"/>
  <c r="BY183" i="1"/>
  <c r="CK183" i="1"/>
  <c r="CS183" i="1"/>
  <c r="AN183" i="1"/>
  <c r="AZ183" i="1"/>
  <c r="BZ183" i="1"/>
  <c r="CT183" i="1"/>
  <c r="Y182" i="1"/>
  <c r="AE354" i="1"/>
  <c r="BQ182" i="1"/>
  <c r="BY182" i="1"/>
  <c r="CK182" i="1"/>
  <c r="CS182" i="1"/>
  <c r="AN182" i="1"/>
  <c r="AZ182" i="1"/>
  <c r="BZ182" i="1"/>
  <c r="CT182" i="1"/>
  <c r="X181" i="1"/>
  <c r="AF353" i="1"/>
  <c r="BQ180" i="1"/>
  <c r="AN180" i="1"/>
  <c r="U180" i="1"/>
  <c r="AB352" i="1"/>
  <c r="BI350" i="1"/>
  <c r="BV350" i="1" s="1"/>
  <c r="CF350" i="1" s="1"/>
  <c r="CP350" i="1" s="1"/>
  <c r="CZ350" i="1" s="1"/>
  <c r="W167" i="1"/>
  <c r="AD349" i="1"/>
  <c r="V162" i="1"/>
  <c r="AC344" i="1"/>
  <c r="Q247" i="1"/>
  <c r="T328" i="1"/>
  <c r="AV126" i="1"/>
  <c r="BK317" i="1"/>
  <c r="AI447" i="1"/>
  <c r="AP447" i="1" s="1"/>
  <c r="BE447" i="1" s="1"/>
  <c r="AT447" i="1"/>
  <c r="BI447" i="1" s="1"/>
  <c r="BV447" i="1" s="1"/>
  <c r="CF447" i="1" s="1"/>
  <c r="CP447" i="1" s="1"/>
  <c r="CZ447" i="1" s="1"/>
  <c r="AX447" i="1"/>
  <c r="BM447" i="1"/>
  <c r="BW447" i="1"/>
  <c r="CG447" i="1"/>
  <c r="CQ447" i="1"/>
  <c r="AN444" i="1"/>
  <c r="AI443" i="1"/>
  <c r="AP443" i="1" s="1"/>
  <c r="BE443" i="1" s="1"/>
  <c r="AT443" i="1"/>
  <c r="BI443" i="1" s="1"/>
  <c r="BV443" i="1" s="1"/>
  <c r="CF443" i="1" s="1"/>
  <c r="CP443" i="1" s="1"/>
  <c r="CZ443" i="1" s="1"/>
  <c r="AX443" i="1"/>
  <c r="BM443" i="1"/>
  <c r="BW443" i="1"/>
  <c r="CG443" i="1"/>
  <c r="CQ443" i="1"/>
  <c r="AI441" i="1"/>
  <c r="AP441" i="1" s="1"/>
  <c r="BE441" i="1" s="1"/>
  <c r="BR441" i="1" s="1"/>
  <c r="AT441" i="1"/>
  <c r="BI441" i="1" s="1"/>
  <c r="BV441" i="1" s="1"/>
  <c r="CF441" i="1" s="1"/>
  <c r="CP441" i="1" s="1"/>
  <c r="CZ441" i="1" s="1"/>
  <c r="AX441" i="1"/>
  <c r="BM441" i="1"/>
  <c r="CE441" i="1"/>
  <c r="CO441" i="1" s="1"/>
  <c r="CY441" i="1" s="1"/>
  <c r="CG441" i="1"/>
  <c r="CQ441" i="1"/>
  <c r="AN438" i="1"/>
  <c r="AD434" i="1"/>
  <c r="AS434" i="1" s="1"/>
  <c r="BH434" i="1" s="1"/>
  <c r="BU434" i="1" s="1"/>
  <c r="CE434" i="1" s="1"/>
  <c r="CO434" i="1" s="1"/>
  <c r="CY434" i="1" s="1"/>
  <c r="AU434" i="1"/>
  <c r="AX434" i="1"/>
  <c r="BM434" i="1"/>
  <c r="BW434" i="1"/>
  <c r="CG434" i="1"/>
  <c r="CQ434" i="1"/>
  <c r="AD432" i="1"/>
  <c r="AS432" i="1" s="1"/>
  <c r="BH432" i="1" s="1"/>
  <c r="BU432" i="1" s="1"/>
  <c r="CE432" i="1" s="1"/>
  <c r="CO432" i="1" s="1"/>
  <c r="CY432" i="1" s="1"/>
  <c r="AX432" i="1"/>
  <c r="BM432" i="1"/>
  <c r="BW432" i="1"/>
  <c r="CG432" i="1"/>
  <c r="CQ432" i="1"/>
  <c r="AD430" i="1"/>
  <c r="AS430" i="1" s="1"/>
  <c r="BH430" i="1" s="1"/>
  <c r="BU430" i="1" s="1"/>
  <c r="CE430" i="1" s="1"/>
  <c r="CO430" i="1" s="1"/>
  <c r="CY430" i="1" s="1"/>
  <c r="AX430" i="1"/>
  <c r="BV430" i="1"/>
  <c r="CF430" i="1" s="1"/>
  <c r="CP430" i="1" s="1"/>
  <c r="CZ430" i="1" s="1"/>
  <c r="BW430" i="1"/>
  <c r="CG430" i="1"/>
  <c r="CQ430" i="1"/>
  <c r="AD428" i="1"/>
  <c r="AS428" i="1" s="1"/>
  <c r="BH428" i="1" s="1"/>
  <c r="BU428" i="1" s="1"/>
  <c r="CE428" i="1" s="1"/>
  <c r="CO428" i="1" s="1"/>
  <c r="CY428" i="1" s="1"/>
  <c r="AU428" i="1"/>
  <c r="AX428" i="1"/>
  <c r="BM428" i="1"/>
  <c r="BW428" i="1"/>
  <c r="CG428" i="1"/>
  <c r="CQ428" i="1"/>
  <c r="AE424" i="1"/>
  <c r="AT424" i="1" s="1"/>
  <c r="BI424" i="1" s="1"/>
  <c r="BV424" i="1" s="1"/>
  <c r="CF424" i="1" s="1"/>
  <c r="CP424" i="1" s="1"/>
  <c r="CZ424" i="1" s="1"/>
  <c r="AE422" i="1"/>
  <c r="AT422" i="1" s="1"/>
  <c r="BI422" i="1" s="1"/>
  <c r="BV422" i="1" s="1"/>
  <c r="CF422" i="1" s="1"/>
  <c r="CP422" i="1" s="1"/>
  <c r="CZ422" i="1" s="1"/>
  <c r="AE420" i="1"/>
  <c r="AT420" i="1" s="1"/>
  <c r="BI420" i="1" s="1"/>
  <c r="BV420" i="1" s="1"/>
  <c r="CF420" i="1" s="1"/>
  <c r="CP420" i="1" s="1"/>
  <c r="CZ420" i="1" s="1"/>
  <c r="AD416" i="1"/>
  <c r="AS416" i="1" s="1"/>
  <c r="BH416" i="1" s="1"/>
  <c r="BU416" i="1" s="1"/>
  <c r="CE416" i="1" s="1"/>
  <c r="CO416" i="1" s="1"/>
  <c r="CY416" i="1" s="1"/>
  <c r="AX416" i="1"/>
  <c r="BV416" i="1"/>
  <c r="CF416" i="1" s="1"/>
  <c r="CP416" i="1" s="1"/>
  <c r="CZ416" i="1" s="1"/>
  <c r="BW416" i="1"/>
  <c r="CG416" i="1"/>
  <c r="CQ416" i="1"/>
  <c r="AD414" i="1"/>
  <c r="AS414" i="1" s="1"/>
  <c r="BH414" i="1" s="1"/>
  <c r="BU414" i="1" s="1"/>
  <c r="CE414" i="1" s="1"/>
  <c r="CO414" i="1" s="1"/>
  <c r="CY414" i="1" s="1"/>
  <c r="AU414" i="1"/>
  <c r="AX414" i="1"/>
  <c r="BM414" i="1"/>
  <c r="BW414" i="1"/>
  <c r="CG414" i="1"/>
  <c r="CQ414" i="1"/>
  <c r="AD412" i="1"/>
  <c r="AS412" i="1" s="1"/>
  <c r="BH412" i="1" s="1"/>
  <c r="BU412" i="1" s="1"/>
  <c r="CE412" i="1" s="1"/>
  <c r="CO412" i="1" s="1"/>
  <c r="CY412" i="1" s="1"/>
  <c r="AU412" i="1"/>
  <c r="AX412" i="1"/>
  <c r="BM412" i="1"/>
  <c r="BW412" i="1"/>
  <c r="CG412" i="1"/>
  <c r="CQ412" i="1"/>
  <c r="AD410" i="1"/>
  <c r="AS410" i="1" s="1"/>
  <c r="BH410" i="1" s="1"/>
  <c r="BU410" i="1" s="1"/>
  <c r="CE410" i="1" s="1"/>
  <c r="CO410" i="1" s="1"/>
  <c r="CY410" i="1" s="1"/>
  <c r="AX410" i="1"/>
  <c r="BM410" i="1"/>
  <c r="BW410" i="1"/>
  <c r="CG410" i="1"/>
  <c r="CQ410" i="1"/>
  <c r="AD408" i="1"/>
  <c r="AS408" i="1" s="1"/>
  <c r="BH408" i="1" s="1"/>
  <c r="BU408" i="1" s="1"/>
  <c r="CE408" i="1" s="1"/>
  <c r="CO408" i="1" s="1"/>
  <c r="CY408" i="1" s="1"/>
  <c r="AX408" i="1"/>
  <c r="BV408" i="1"/>
  <c r="CF408" i="1" s="1"/>
  <c r="CP408" i="1" s="1"/>
  <c r="CZ408" i="1" s="1"/>
  <c r="BW408" i="1"/>
  <c r="CG408" i="1"/>
  <c r="CQ408" i="1"/>
  <c r="BN235" i="1"/>
  <c r="BM399" i="1"/>
  <c r="BM235" i="1" s="1"/>
  <c r="T399" i="1"/>
  <c r="CU233" i="1"/>
  <c r="CK233" i="1"/>
  <c r="BZ233" i="1"/>
  <c r="AV397" i="1"/>
  <c r="AD397" i="1"/>
  <c r="CT232" i="1"/>
  <c r="CI232" i="1"/>
  <c r="BX232" i="1"/>
  <c r="BN232" i="1"/>
  <c r="BM396" i="1"/>
  <c r="BC232" i="1"/>
  <c r="AM232" i="1"/>
  <c r="W232" i="1"/>
  <c r="Y232" i="1"/>
  <c r="AK232" i="1"/>
  <c r="BA232" i="1"/>
  <c r="BQ232" i="1"/>
  <c r="CK232" i="1"/>
  <c r="CS231" i="1"/>
  <c r="CH231" i="1"/>
  <c r="AL231" i="1"/>
  <c r="AL230" i="1" s="1"/>
  <c r="AL229" i="1" s="1"/>
  <c r="AG395" i="1"/>
  <c r="V231" i="1"/>
  <c r="BD394" i="1"/>
  <c r="BD393" i="1" s="1"/>
  <c r="BD392" i="1" s="1"/>
  <c r="CG395" i="1"/>
  <c r="CH394" i="1"/>
  <c r="CH393" i="1" s="1"/>
  <c r="CH392" i="1" s="1"/>
  <c r="CH253" i="1" s="1"/>
  <c r="CH252" i="1" s="1"/>
  <c r="AL394" i="1"/>
  <c r="AL393" i="1" s="1"/>
  <c r="AL392" i="1" s="1"/>
  <c r="AL253" i="1" s="1"/>
  <c r="AL252" i="1" s="1"/>
  <c r="V394" i="1"/>
  <c r="V393" i="1" s="1"/>
  <c r="V392" i="1" s="1"/>
  <c r="V253" i="1" s="1"/>
  <c r="V252" i="1" s="1"/>
  <c r="CS225" i="1"/>
  <c r="CT223" i="1"/>
  <c r="CA223" i="1"/>
  <c r="BN223" i="1"/>
  <c r="BM388" i="1"/>
  <c r="BA223" i="1"/>
  <c r="X223" i="1"/>
  <c r="T388" i="1"/>
  <c r="CS222" i="1"/>
  <c r="AJ383" i="1"/>
  <c r="AJ250" i="1" s="1"/>
  <c r="T387" i="1"/>
  <c r="CT217" i="1"/>
  <c r="CI217" i="1"/>
  <c r="BX217" i="1"/>
  <c r="BN217" i="1"/>
  <c r="BA217" i="1"/>
  <c r="AK217" i="1"/>
  <c r="Z217" i="1"/>
  <c r="U217" i="1"/>
  <c r="BQ217" i="1"/>
  <c r="CK217" i="1"/>
  <c r="CK211" i="1" s="1"/>
  <c r="CK54" i="1" s="1"/>
  <c r="CK39" i="1" s="1"/>
  <c r="AY212" i="1"/>
  <c r="AX384" i="1"/>
  <c r="CG384" i="1"/>
  <c r="BQ383" i="1"/>
  <c r="BQ250" i="1" s="1"/>
  <c r="AM383" i="1"/>
  <c r="AM250" i="1" s="1"/>
  <c r="CQ382" i="1"/>
  <c r="S382" i="1"/>
  <c r="AA382" i="1" s="1"/>
  <c r="AP382" i="1" s="1"/>
  <c r="BE382" i="1" s="1"/>
  <c r="BR382" i="1" s="1"/>
  <c r="CB382" i="1" s="1"/>
  <c r="AC381" i="1"/>
  <c r="AR381" i="1" s="1"/>
  <c r="BG381" i="1" s="1"/>
  <c r="BT381" i="1" s="1"/>
  <c r="CD381" i="1" s="1"/>
  <c r="CN381" i="1" s="1"/>
  <c r="CX381" i="1" s="1"/>
  <c r="AS381" i="1"/>
  <c r="BH381" i="1" s="1"/>
  <c r="BI381" i="1"/>
  <c r="BV381" i="1" s="1"/>
  <c r="CF381" i="1" s="1"/>
  <c r="CP381" i="1" s="1"/>
  <c r="CZ381" i="1" s="1"/>
  <c r="BM381" i="1"/>
  <c r="BW381" i="1"/>
  <c r="CJ379" i="1"/>
  <c r="CQ381" i="1"/>
  <c r="CA204" i="1"/>
  <c r="BQ204" i="1"/>
  <c r="AY205" i="1"/>
  <c r="AX377" i="1"/>
  <c r="AI377" i="1"/>
  <c r="BQ376" i="1"/>
  <c r="AM376" i="1"/>
  <c r="W376" i="1"/>
  <c r="O202" i="1"/>
  <c r="O201" i="1" s="1"/>
  <c r="O200" i="1" s="1"/>
  <c r="O53" i="1" s="1"/>
  <c r="O38" i="1" s="1"/>
  <c r="AE374" i="1"/>
  <c r="BD372" i="1"/>
  <c r="BD249" i="1" s="1"/>
  <c r="P372" i="1"/>
  <c r="P249" i="1" s="1"/>
  <c r="L372" i="1"/>
  <c r="L249" i="1" s="1"/>
  <c r="BQ199" i="1"/>
  <c r="AG198" i="1"/>
  <c r="AV370" i="1"/>
  <c r="AN198" i="1"/>
  <c r="BQ197" i="1"/>
  <c r="S369" i="1"/>
  <c r="AG368" i="1"/>
  <c r="AN196" i="1"/>
  <c r="BW367" i="1"/>
  <c r="BW195" i="1" s="1"/>
  <c r="BQ195" i="1"/>
  <c r="S367" i="1"/>
  <c r="AG366" i="1"/>
  <c r="AN194" i="1"/>
  <c r="BW365" i="1"/>
  <c r="BW193" i="1" s="1"/>
  <c r="BQ193" i="1"/>
  <c r="S365" i="1"/>
  <c r="AG364" i="1"/>
  <c r="AN192" i="1"/>
  <c r="AU363" i="1"/>
  <c r="AD363" i="1"/>
  <c r="U191" i="1"/>
  <c r="AB363" i="1"/>
  <c r="BM362" i="1"/>
  <c r="BM190" i="1" s="1"/>
  <c r="AQ362" i="1"/>
  <c r="AI362" i="1"/>
  <c r="AI190" i="1" s="1"/>
  <c r="AD362" i="1"/>
  <c r="BM361" i="1"/>
  <c r="AY189" i="1"/>
  <c r="AY360" i="1"/>
  <c r="AY188" i="1" s="1"/>
  <c r="AQ189" i="1"/>
  <c r="BF361" i="1"/>
  <c r="AM189" i="1"/>
  <c r="AM360" i="1"/>
  <c r="AM188" i="1" s="1"/>
  <c r="AI189" i="1"/>
  <c r="AD361" i="1"/>
  <c r="CS360" i="1"/>
  <c r="CS188" i="1" s="1"/>
  <c r="CK360" i="1"/>
  <c r="CK188" i="1" s="1"/>
  <c r="AZ360" i="1"/>
  <c r="AZ188" i="1" s="1"/>
  <c r="AJ360" i="1"/>
  <c r="AJ188" i="1" s="1"/>
  <c r="AB360" i="1"/>
  <c r="AB188" i="1" s="1"/>
  <c r="CJ187" i="1"/>
  <c r="BC187" i="1"/>
  <c r="AL187" i="1"/>
  <c r="CJ186" i="1"/>
  <c r="BC186" i="1"/>
  <c r="AL186" i="1"/>
  <c r="CJ185" i="1"/>
  <c r="BC185" i="1"/>
  <c r="AL185" i="1"/>
  <c r="CJ184" i="1"/>
  <c r="BC184" i="1"/>
  <c r="AL184" i="1"/>
  <c r="CJ183" i="1"/>
  <c r="BC183" i="1"/>
  <c r="AL183" i="1"/>
  <c r="CJ182" i="1"/>
  <c r="BC182" i="1"/>
  <c r="AL182" i="1"/>
  <c r="AY181" i="1"/>
  <c r="AE181" i="1"/>
  <c r="AT353" i="1"/>
  <c r="W181" i="1"/>
  <c r="AD353" i="1"/>
  <c r="CU180" i="1"/>
  <c r="CA180" i="1"/>
  <c r="AY180" i="1"/>
  <c r="T351" i="1"/>
  <c r="AF351" i="1"/>
  <c r="U161" i="1"/>
  <c r="AB343" i="1"/>
  <c r="P247" i="1"/>
  <c r="Z138" i="1"/>
  <c r="Z137" i="1" s="1"/>
  <c r="Z136" i="1" s="1"/>
  <c r="Z50" i="1" s="1"/>
  <c r="Z35" i="1" s="1"/>
  <c r="AG328" i="1"/>
  <c r="Z327" i="1"/>
  <c r="Z326" i="1" s="1"/>
  <c r="Z246" i="1" s="1"/>
  <c r="O129" i="1"/>
  <c r="AE320" i="1"/>
  <c r="W166" i="1"/>
  <c r="AD348" i="1"/>
  <c r="BZ165" i="1"/>
  <c r="BZ164" i="1" s="1"/>
  <c r="BZ346" i="1"/>
  <c r="AB165" i="1"/>
  <c r="O165" i="1"/>
  <c r="O164" i="1" s="1"/>
  <c r="AG163" i="1"/>
  <c r="AV345" i="1"/>
  <c r="AC163" i="1"/>
  <c r="AR345" i="1"/>
  <c r="CR162" i="1"/>
  <c r="AD162" i="1"/>
  <c r="BQ161" i="1"/>
  <c r="BQ342" i="1"/>
  <c r="AY161" i="1"/>
  <c r="AY342" i="1"/>
  <c r="AN342" i="1"/>
  <c r="X342" i="1"/>
  <c r="R160" i="1"/>
  <c r="M160" i="1"/>
  <c r="M159" i="1" s="1"/>
  <c r="N37" i="1"/>
  <c r="CH158" i="1"/>
  <c r="AJ158" i="1"/>
  <c r="BP157" i="1"/>
  <c r="BP156" i="1" s="1"/>
  <c r="BP338" i="1"/>
  <c r="AC157" i="1"/>
  <c r="AR339" i="1"/>
  <c r="R157" i="1"/>
  <c r="R156" i="1" s="1"/>
  <c r="R338" i="1"/>
  <c r="CA154" i="1"/>
  <c r="BQ154" i="1"/>
  <c r="AY154" i="1"/>
  <c r="AN154" i="1"/>
  <c r="X154" i="1"/>
  <c r="CT153" i="1"/>
  <c r="CK153" i="1"/>
  <c r="CG336" i="1"/>
  <c r="CG153" i="1" s="1"/>
  <c r="CA153" i="1"/>
  <c r="BW336" i="1"/>
  <c r="BW153" i="1" s="1"/>
  <c r="BN153" i="1"/>
  <c r="AR153" i="1"/>
  <c r="CR152" i="1"/>
  <c r="BQ152" i="1"/>
  <c r="AY152" i="1"/>
  <c r="AN152" i="1"/>
  <c r="AN150" i="1" s="1"/>
  <c r="X152" i="1"/>
  <c r="X150" i="1" s="1"/>
  <c r="BQ334" i="1"/>
  <c r="AY334" i="1"/>
  <c r="AN334" i="1"/>
  <c r="X334" i="1"/>
  <c r="M334" i="1"/>
  <c r="M333" i="1" s="1"/>
  <c r="M247" i="1" s="1"/>
  <c r="CK138" i="1"/>
  <c r="CK137" i="1" s="1"/>
  <c r="CK136" i="1" s="1"/>
  <c r="CK50" i="1" s="1"/>
  <c r="CK35" i="1" s="1"/>
  <c r="CK327" i="1"/>
  <c r="CK326" i="1" s="1"/>
  <c r="CK246" i="1" s="1"/>
  <c r="BZ138" i="1"/>
  <c r="BZ137" i="1" s="1"/>
  <c r="BZ136" i="1" s="1"/>
  <c r="BZ50" i="1" s="1"/>
  <c r="BZ35" i="1" s="1"/>
  <c r="BP138" i="1"/>
  <c r="BP137" i="1" s="1"/>
  <c r="BP136" i="1" s="1"/>
  <c r="BP50" i="1" s="1"/>
  <c r="BP35" i="1" s="1"/>
  <c r="AM138" i="1"/>
  <c r="AM137" i="1" s="1"/>
  <c r="AM136" i="1" s="1"/>
  <c r="AM50" i="1" s="1"/>
  <c r="AM35" i="1" s="1"/>
  <c r="AM327" i="1"/>
  <c r="AM326" i="1" s="1"/>
  <c r="AM246" i="1" s="1"/>
  <c r="W138" i="1"/>
  <c r="W137" i="1" s="1"/>
  <c r="W136" i="1" s="1"/>
  <c r="W50" i="1" s="1"/>
  <c r="W35" i="1" s="1"/>
  <c r="W327" i="1"/>
  <c r="W326" i="1" s="1"/>
  <c r="W246" i="1" s="1"/>
  <c r="R138" i="1"/>
  <c r="R137" i="1" s="1"/>
  <c r="R136" i="1" s="1"/>
  <c r="R50" i="1" s="1"/>
  <c r="R35" i="1" s="1"/>
  <c r="BP327" i="1"/>
  <c r="BP326" i="1" s="1"/>
  <c r="BP246" i="1" s="1"/>
  <c r="R327" i="1"/>
  <c r="R326" i="1" s="1"/>
  <c r="R246" i="1" s="1"/>
  <c r="BD245" i="1"/>
  <c r="O323" i="1"/>
  <c r="O245" i="1" s="1"/>
  <c r="CK131" i="1"/>
  <c r="BZ131" i="1"/>
  <c r="BP131" i="1"/>
  <c r="AM131" i="1"/>
  <c r="W131" i="1"/>
  <c r="Y131" i="1"/>
  <c r="AK131" i="1"/>
  <c r="BA131" i="1"/>
  <c r="BO131" i="1"/>
  <c r="CA131" i="1"/>
  <c r="CI131" i="1"/>
  <c r="CU131" i="1"/>
  <c r="CR130" i="1"/>
  <c r="AK130" i="1"/>
  <c r="BA130" i="1"/>
  <c r="BO130" i="1"/>
  <c r="CA130" i="1"/>
  <c r="CI130" i="1"/>
  <c r="CU130" i="1"/>
  <c r="CH129" i="1"/>
  <c r="AJ129" i="1"/>
  <c r="AI320" i="1"/>
  <c r="AI129" i="1" s="1"/>
  <c r="CQ319" i="1"/>
  <c r="CQ128" i="1" s="1"/>
  <c r="CH128" i="1"/>
  <c r="CG319" i="1"/>
  <c r="CG128" i="1" s="1"/>
  <c r="AX319" i="1"/>
  <c r="AX128" i="1" s="1"/>
  <c r="AJ128" i="1"/>
  <c r="AI319" i="1"/>
  <c r="AI128" i="1" s="1"/>
  <c r="U128" i="1"/>
  <c r="S319" i="1"/>
  <c r="V127" i="1"/>
  <c r="AC318" i="1"/>
  <c r="CU126" i="1"/>
  <c r="CQ317" i="1"/>
  <c r="CQ126" i="1" s="1"/>
  <c r="CH126" i="1"/>
  <c r="CG317" i="1"/>
  <c r="CG126" i="1" s="1"/>
  <c r="BX126" i="1"/>
  <c r="BO126" i="1"/>
  <c r="BC126" i="1"/>
  <c r="AX317" i="1"/>
  <c r="AX126" i="1" s="1"/>
  <c r="AS126" i="1"/>
  <c r="AN126" i="1"/>
  <c r="AJ126" i="1"/>
  <c r="AI317" i="1"/>
  <c r="AI126" i="1" s="1"/>
  <c r="AD126" i="1"/>
  <c r="Y126" i="1"/>
  <c r="U126" i="1"/>
  <c r="S317" i="1"/>
  <c r="BY125" i="1"/>
  <c r="BQ125" i="1"/>
  <c r="AY125" i="1"/>
  <c r="AN125" i="1"/>
  <c r="AZ125" i="1"/>
  <c r="BZ125" i="1"/>
  <c r="CT125" i="1"/>
  <c r="Y125" i="1"/>
  <c r="AK125" i="1"/>
  <c r="BA125" i="1"/>
  <c r="BO125" i="1"/>
  <c r="CA125" i="1"/>
  <c r="CI125" i="1"/>
  <c r="CU125" i="1"/>
  <c r="CU124" i="1"/>
  <c r="CI124" i="1"/>
  <c r="CA124" i="1"/>
  <c r="BO124" i="1"/>
  <c r="AK124" i="1"/>
  <c r="AC124" i="1"/>
  <c r="AR315" i="1"/>
  <c r="V124" i="1"/>
  <c r="X124" i="1"/>
  <c r="T315" i="1"/>
  <c r="AF315" i="1"/>
  <c r="BH121" i="1"/>
  <c r="BU312" i="1"/>
  <c r="O121" i="1"/>
  <c r="AE312" i="1"/>
  <c r="CH120" i="1"/>
  <c r="BZ120" i="1"/>
  <c r="AZ120" i="1"/>
  <c r="AJ120" i="1"/>
  <c r="CJ119" i="1"/>
  <c r="BP119" i="1"/>
  <c r="BU310" i="1"/>
  <c r="AL119" i="1"/>
  <c r="AD119" i="1"/>
  <c r="O119" i="1"/>
  <c r="AE310" i="1"/>
  <c r="CH118" i="1"/>
  <c r="BZ118" i="1"/>
  <c r="AZ118" i="1"/>
  <c r="AJ118" i="1"/>
  <c r="BH117" i="1"/>
  <c r="BU308" i="1"/>
  <c r="O117" i="1"/>
  <c r="AE308" i="1"/>
  <c r="CS116" i="1"/>
  <c r="BL305" i="1"/>
  <c r="BJ291" i="1"/>
  <c r="T97" i="1"/>
  <c r="AD96" i="1"/>
  <c r="AS289" i="1"/>
  <c r="AD95" i="1"/>
  <c r="AS288" i="1"/>
  <c r="AU90" i="1"/>
  <c r="AW283" i="1"/>
  <c r="BJ283" i="1"/>
  <c r="AE89" i="1"/>
  <c r="AT282" i="1"/>
  <c r="AX85" i="1"/>
  <c r="AC82" i="1"/>
  <c r="AR275" i="1"/>
  <c r="CK180" i="1"/>
  <c r="BZ180" i="1"/>
  <c r="BO180" i="1"/>
  <c r="AM180" i="1"/>
  <c r="W180" i="1"/>
  <c r="AD352" i="1"/>
  <c r="V167" i="1"/>
  <c r="AC349" i="1"/>
  <c r="AQ348" i="1"/>
  <c r="AF166" i="1"/>
  <c r="CT165" i="1"/>
  <c r="CT164" i="1" s="1"/>
  <c r="CT346" i="1"/>
  <c r="BN165" i="1"/>
  <c r="BN164" i="1" s="1"/>
  <c r="BN346" i="1"/>
  <c r="U165" i="1"/>
  <c r="O346" i="1"/>
  <c r="CQ345" i="1"/>
  <c r="CQ163" i="1" s="1"/>
  <c r="CG345" i="1"/>
  <c r="CG163" i="1" s="1"/>
  <c r="AX345" i="1"/>
  <c r="AX163" i="1" s="1"/>
  <c r="AA345" i="1"/>
  <c r="CK161" i="1"/>
  <c r="CK342" i="1"/>
  <c r="AM161" i="1"/>
  <c r="AM342" i="1"/>
  <c r="W161" i="1"/>
  <c r="W342" i="1"/>
  <c r="AD343" i="1"/>
  <c r="BZ342" i="1"/>
  <c r="Q160" i="1"/>
  <c r="Q159" i="1" s="1"/>
  <c r="L160" i="1"/>
  <c r="R341" i="1"/>
  <c r="R248" i="1" s="1"/>
  <c r="R52" i="1" s="1"/>
  <c r="R37" i="1" s="1"/>
  <c r="M341" i="1"/>
  <c r="M248" i="1" s="1"/>
  <c r="M52" i="1" s="1"/>
  <c r="M37" i="1" s="1"/>
  <c r="CJ157" i="1"/>
  <c r="BC157" i="1"/>
  <c r="AL157" i="1"/>
  <c r="AG157" i="1"/>
  <c r="AV339" i="1"/>
  <c r="V157" i="1"/>
  <c r="V156" i="1" s="1"/>
  <c r="V338" i="1"/>
  <c r="O156" i="1"/>
  <c r="CU154" i="1"/>
  <c r="CK154" i="1"/>
  <c r="BZ154" i="1"/>
  <c r="BO154" i="1"/>
  <c r="AM154" i="1"/>
  <c r="W154" i="1"/>
  <c r="AL154" i="1"/>
  <c r="BC154" i="1"/>
  <c r="BP154" i="1"/>
  <c r="CJ154" i="1"/>
  <c r="CR334" i="1"/>
  <c r="CR333" i="1" s="1"/>
  <c r="CS153" i="1"/>
  <c r="BZ153" i="1"/>
  <c r="BQ153" i="1"/>
  <c r="BM336" i="1"/>
  <c r="BM153" i="1" s="1"/>
  <c r="BG336" i="1"/>
  <c r="BA153" i="1"/>
  <c r="AV153" i="1"/>
  <c r="AB336" i="1"/>
  <c r="T336" i="1"/>
  <c r="T153" i="1" s="1"/>
  <c r="CK152" i="1"/>
  <c r="BZ152" i="1"/>
  <c r="BP152" i="1"/>
  <c r="BP334" i="1"/>
  <c r="AM152" i="1"/>
  <c r="AM150" i="1" s="1"/>
  <c r="W152" i="1"/>
  <c r="R152" i="1"/>
  <c r="R150" i="1" s="1"/>
  <c r="R149" i="1" s="1"/>
  <c r="R51" i="1" s="1"/>
  <c r="R36" i="1" s="1"/>
  <c r="R334" i="1"/>
  <c r="R333" i="1" s="1"/>
  <c r="R247" i="1" s="1"/>
  <c r="CK334" i="1"/>
  <c r="BZ334" i="1"/>
  <c r="AM334" i="1"/>
  <c r="W334" i="1"/>
  <c r="CT138" i="1"/>
  <c r="CT137" i="1" s="1"/>
  <c r="CT136" i="1" s="1"/>
  <c r="CT50" i="1" s="1"/>
  <c r="CT35" i="1" s="1"/>
  <c r="CJ138" i="1"/>
  <c r="CJ137" i="1" s="1"/>
  <c r="CJ136" i="1" s="1"/>
  <c r="CJ50" i="1" s="1"/>
  <c r="CJ35" i="1" s="1"/>
  <c r="BY138" i="1"/>
  <c r="BY137" i="1" s="1"/>
  <c r="BY136" i="1" s="1"/>
  <c r="BY50" i="1" s="1"/>
  <c r="BY35" i="1" s="1"/>
  <c r="BY327" i="1"/>
  <c r="BY326" i="1" s="1"/>
  <c r="BY246" i="1" s="1"/>
  <c r="BN138" i="1"/>
  <c r="BN137" i="1" s="1"/>
  <c r="BN136" i="1" s="1"/>
  <c r="BN50" i="1" s="1"/>
  <c r="BN35" i="1" s="1"/>
  <c r="BC138" i="1"/>
  <c r="BC137" i="1" s="1"/>
  <c r="BC136" i="1" s="1"/>
  <c r="BC50" i="1" s="1"/>
  <c r="BC35" i="1" s="1"/>
  <c r="AL138" i="1"/>
  <c r="AL137" i="1" s="1"/>
  <c r="AL136" i="1" s="1"/>
  <c r="AL50" i="1" s="1"/>
  <c r="AL35" i="1" s="1"/>
  <c r="AF138" i="1"/>
  <c r="AF137" i="1" s="1"/>
  <c r="AF136" i="1" s="1"/>
  <c r="AF50" i="1" s="1"/>
  <c r="AF35" i="1" s="1"/>
  <c r="V138" i="1"/>
  <c r="V137" i="1" s="1"/>
  <c r="V136" i="1" s="1"/>
  <c r="V50" i="1" s="1"/>
  <c r="V35" i="1" s="1"/>
  <c r="AC328" i="1"/>
  <c r="CJ327" i="1"/>
  <c r="CJ326" i="1" s="1"/>
  <c r="CJ246" i="1" s="1"/>
  <c r="BZ327" i="1"/>
  <c r="BZ326" i="1" s="1"/>
  <c r="BZ246" i="1" s="1"/>
  <c r="BC327" i="1"/>
  <c r="BC326" i="1" s="1"/>
  <c r="BC246" i="1" s="1"/>
  <c r="AL327" i="1"/>
  <c r="AL326" i="1" s="1"/>
  <c r="AL246" i="1" s="1"/>
  <c r="V327" i="1"/>
  <c r="V326" i="1" s="1"/>
  <c r="V246" i="1" s="1"/>
  <c r="Y323" i="1"/>
  <c r="Y245" i="1" s="1"/>
  <c r="AO323" i="1"/>
  <c r="AO245" i="1" s="1"/>
  <c r="BA323" i="1"/>
  <c r="BA245" i="1" s="1"/>
  <c r="BO323" i="1"/>
  <c r="BO245" i="1" s="1"/>
  <c r="CA323" i="1"/>
  <c r="CA245" i="1" s="1"/>
  <c r="CI323" i="1"/>
  <c r="CI245" i="1" s="1"/>
  <c r="CU323" i="1"/>
  <c r="CU245" i="1" s="1"/>
  <c r="BN323" i="1"/>
  <c r="BN245" i="1" s="1"/>
  <c r="W323" i="1"/>
  <c r="W245" i="1" s="1"/>
  <c r="CT131" i="1"/>
  <c r="CJ131" i="1"/>
  <c r="BY131" i="1"/>
  <c r="BC131" i="1"/>
  <c r="AL131" i="1"/>
  <c r="V131" i="1"/>
  <c r="CK130" i="1"/>
  <c r="BZ130" i="1"/>
  <c r="BP130" i="1"/>
  <c r="BW319" i="1"/>
  <c r="BW128" i="1" s="1"/>
  <c r="BN128" i="1"/>
  <c r="BM319" i="1"/>
  <c r="BM128" i="1" s="1"/>
  <c r="BH319" i="1"/>
  <c r="T319" i="1"/>
  <c r="BX127" i="1"/>
  <c r="AU318" i="1"/>
  <c r="Z127" i="1"/>
  <c r="AG318" i="1"/>
  <c r="T318" i="1"/>
  <c r="CT126" i="1"/>
  <c r="CA126" i="1"/>
  <c r="BW317" i="1"/>
  <c r="BN126" i="1"/>
  <c r="BM317" i="1"/>
  <c r="BM126" i="1" s="1"/>
  <c r="BH317" i="1"/>
  <c r="BA126" i="1"/>
  <c r="AR126" i="1"/>
  <c r="AC126" i="1"/>
  <c r="X126" i="1"/>
  <c r="T317" i="1"/>
  <c r="BP125" i="1"/>
  <c r="R125" i="1"/>
  <c r="R314" i="1"/>
  <c r="BC124" i="1"/>
  <c r="AO124" i="1"/>
  <c r="Z124" i="1"/>
  <c r="U124" i="1"/>
  <c r="S315" i="1"/>
  <c r="AB315" i="1"/>
  <c r="AY122" i="1"/>
  <c r="AK122" i="1"/>
  <c r="BA122" i="1"/>
  <c r="BO122" i="1"/>
  <c r="CA122" i="1"/>
  <c r="CI122" i="1"/>
  <c r="CU122" i="1"/>
  <c r="AL122" i="1"/>
  <c r="BC122" i="1"/>
  <c r="BP122" i="1"/>
  <c r="CJ122" i="1"/>
  <c r="AC121" i="1"/>
  <c r="AR312" i="1"/>
  <c r="X121" i="1"/>
  <c r="T312" i="1"/>
  <c r="T121" i="1" s="1"/>
  <c r="AF312" i="1"/>
  <c r="BY120" i="1"/>
  <c r="BQ120" i="1"/>
  <c r="AY120" i="1"/>
  <c r="AK120" i="1"/>
  <c r="BA120" i="1"/>
  <c r="BO120" i="1"/>
  <c r="CA120" i="1"/>
  <c r="CI120" i="1"/>
  <c r="CU120" i="1"/>
  <c r="AL120" i="1"/>
  <c r="BC120" i="1"/>
  <c r="BP120" i="1"/>
  <c r="CJ120" i="1"/>
  <c r="CU119" i="1"/>
  <c r="CI119" i="1"/>
  <c r="CA119" i="1"/>
  <c r="BO119" i="1"/>
  <c r="AK119" i="1"/>
  <c r="AC119" i="1"/>
  <c r="AR310" i="1"/>
  <c r="V119" i="1"/>
  <c r="X119" i="1"/>
  <c r="T310" i="1"/>
  <c r="AF310" i="1"/>
  <c r="BY118" i="1"/>
  <c r="BQ118" i="1"/>
  <c r="AY118" i="1"/>
  <c r="AX309" i="1"/>
  <c r="AK118" i="1"/>
  <c r="BA118" i="1"/>
  <c r="BO118" i="1"/>
  <c r="CA118" i="1"/>
  <c r="CI118" i="1"/>
  <c r="CU118" i="1"/>
  <c r="AL118" i="1"/>
  <c r="BC118" i="1"/>
  <c r="BP118" i="1"/>
  <c r="CJ118" i="1"/>
  <c r="AC117" i="1"/>
  <c r="AR308" i="1"/>
  <c r="X117" i="1"/>
  <c r="T308" i="1"/>
  <c r="AF308" i="1"/>
  <c r="BY116" i="1"/>
  <c r="BT305" i="1"/>
  <c r="AD114" i="1"/>
  <c r="AS305" i="1"/>
  <c r="O114" i="1"/>
  <c r="AE305" i="1"/>
  <c r="O303" i="1"/>
  <c r="X113" i="1"/>
  <c r="X303" i="1"/>
  <c r="T304" i="1"/>
  <c r="AF304" i="1"/>
  <c r="P284" i="1"/>
  <c r="P244" i="1" s="1"/>
  <c r="BJ293" i="1"/>
  <c r="T291" i="1"/>
  <c r="AG96" i="1"/>
  <c r="AV289" i="1"/>
  <c r="AH289" i="1"/>
  <c r="AA289" i="1"/>
  <c r="X94" i="1"/>
  <c r="AF287" i="1"/>
  <c r="BG286" i="1"/>
  <c r="BH286" i="1"/>
  <c r="S89" i="1"/>
  <c r="AA282" i="1"/>
  <c r="AC85" i="1"/>
  <c r="AR278" i="1"/>
  <c r="X84" i="1"/>
  <c r="X276" i="1"/>
  <c r="AF277" i="1"/>
  <c r="AC81" i="1"/>
  <c r="AR274" i="1"/>
  <c r="AL79" i="1"/>
  <c r="AL271" i="1"/>
  <c r="CS223" i="1"/>
  <c r="CK223" i="1"/>
  <c r="BY223" i="1"/>
  <c r="BQ223" i="1"/>
  <c r="BQ211" i="1" s="1"/>
  <c r="BQ54" i="1" s="1"/>
  <c r="BQ39" i="1" s="1"/>
  <c r="AY223" i="1"/>
  <c r="AM223" i="1"/>
  <c r="W223" i="1"/>
  <c r="O222" i="1"/>
  <c r="R211" i="1"/>
  <c r="R54" i="1" s="1"/>
  <c r="R39" i="1" s="1"/>
  <c r="R383" i="1"/>
  <c r="R250" i="1" s="1"/>
  <c r="R204" i="1"/>
  <c r="R376" i="1"/>
  <c r="R372" i="1" s="1"/>
  <c r="R249" i="1" s="1"/>
  <c r="T363" i="1"/>
  <c r="CU360" i="1"/>
  <c r="CU188" i="1" s="1"/>
  <c r="CI360" i="1"/>
  <c r="CI188" i="1" s="1"/>
  <c r="CA360" i="1"/>
  <c r="CA188" i="1" s="1"/>
  <c r="BO360" i="1"/>
  <c r="BO188" i="1" s="1"/>
  <c r="CT181" i="1"/>
  <c r="BZ181" i="1"/>
  <c r="AB353" i="1"/>
  <c r="CT180" i="1"/>
  <c r="BY180" i="1"/>
  <c r="BA180" i="1"/>
  <c r="O180" i="1"/>
  <c r="S351" i="1"/>
  <c r="AA351" i="1" s="1"/>
  <c r="AD351" i="1"/>
  <c r="AS351" i="1" s="1"/>
  <c r="BH351" i="1" s="1"/>
  <c r="BU351" i="1" s="1"/>
  <c r="CE351" i="1" s="1"/>
  <c r="CO351" i="1" s="1"/>
  <c r="CY351" i="1" s="1"/>
  <c r="BV351" i="1"/>
  <c r="CF351" i="1" s="1"/>
  <c r="CP351" i="1" s="1"/>
  <c r="CZ351" i="1" s="1"/>
  <c r="BW351" i="1"/>
  <c r="CQ351" i="1"/>
  <c r="BX167" i="1"/>
  <c r="AU349" i="1"/>
  <c r="Z167" i="1"/>
  <c r="AG349" i="1"/>
  <c r="T349" i="1"/>
  <c r="BO167" i="1"/>
  <c r="BO164" i="1" s="1"/>
  <c r="CA167" i="1"/>
  <c r="CU167" i="1"/>
  <c r="CU164" i="1" s="1"/>
  <c r="AU348" i="1"/>
  <c r="AE348" i="1"/>
  <c r="AL166" i="1"/>
  <c r="AL164" i="1" s="1"/>
  <c r="BC166" i="1"/>
  <c r="BC164" i="1" s="1"/>
  <c r="BP166" i="1"/>
  <c r="CJ166" i="1"/>
  <c r="CJ164" i="1" s="1"/>
  <c r="R346" i="1"/>
  <c r="J164" i="1"/>
  <c r="BW345" i="1"/>
  <c r="BW163" i="1" s="1"/>
  <c r="BM345" i="1"/>
  <c r="BM163" i="1" s="1"/>
  <c r="AI345" i="1"/>
  <c r="AI163" i="1" s="1"/>
  <c r="AE345" i="1"/>
  <c r="CT162" i="1"/>
  <c r="CJ162" i="1"/>
  <c r="BY162" i="1"/>
  <c r="BC162" i="1"/>
  <c r="AL162" i="1"/>
  <c r="AF344" i="1"/>
  <c r="AX343" i="1"/>
  <c r="AF343" i="1"/>
  <c r="O161" i="1"/>
  <c r="O342" i="1"/>
  <c r="P160" i="1"/>
  <c r="Q341" i="1"/>
  <c r="Q248" i="1" s="1"/>
  <c r="Q52" i="1" s="1"/>
  <c r="Q37" i="1" s="1"/>
  <c r="L341" i="1"/>
  <c r="L248" i="1" s="1"/>
  <c r="L52" i="1" s="1"/>
  <c r="L37" i="1" s="1"/>
  <c r="CJ158" i="1"/>
  <c r="BZ158" i="1"/>
  <c r="BC158" i="1"/>
  <c r="AL158" i="1"/>
  <c r="AG340" i="1"/>
  <c r="O158" i="1"/>
  <c r="AE340" i="1"/>
  <c r="CI156" i="1"/>
  <c r="BX157" i="1"/>
  <c r="BX156" i="1" s="1"/>
  <c r="BX338" i="1"/>
  <c r="BA156" i="1"/>
  <c r="AK156" i="1"/>
  <c r="AE339" i="1"/>
  <c r="Z157" i="1"/>
  <c r="Z156" i="1" s="1"/>
  <c r="Z338" i="1"/>
  <c r="U157" i="1"/>
  <c r="U156" i="1" s="1"/>
  <c r="AB339" i="1"/>
  <c r="CS338" i="1"/>
  <c r="AO338" i="1"/>
  <c r="Y338" i="1"/>
  <c r="O338" i="1"/>
  <c r="CT154" i="1"/>
  <c r="CI154" i="1"/>
  <c r="BY154" i="1"/>
  <c r="BA154" i="1"/>
  <c r="AK154" i="1"/>
  <c r="AF337" i="1"/>
  <c r="O337" i="1"/>
  <c r="CI153" i="1"/>
  <c r="BY153" i="1"/>
  <c r="BK336" i="1"/>
  <c r="BK153" i="1" s="1"/>
  <c r="AZ153" i="1"/>
  <c r="AF336" i="1"/>
  <c r="W153" i="1"/>
  <c r="AD336" i="1"/>
  <c r="AD334" i="1" s="1"/>
  <c r="S336" i="1"/>
  <c r="AF335" i="1"/>
  <c r="AU328" i="1"/>
  <c r="CT327" i="1"/>
  <c r="CT326" i="1" s="1"/>
  <c r="CT246" i="1" s="1"/>
  <c r="BN327" i="1"/>
  <c r="BN326" i="1" s="1"/>
  <c r="BN246" i="1" s="1"/>
  <c r="AF327" i="1"/>
  <c r="AF326" i="1" s="1"/>
  <c r="AF246" i="1" s="1"/>
  <c r="CS323" i="1"/>
  <c r="CS245" i="1" s="1"/>
  <c r="AZ323" i="1"/>
  <c r="AZ245" i="1" s="1"/>
  <c r="BB245" i="1"/>
  <c r="BB255" i="1"/>
  <c r="V323" i="1"/>
  <c r="V245" i="1" s="1"/>
  <c r="CS131" i="1"/>
  <c r="AZ131" i="1"/>
  <c r="M131" i="1"/>
  <c r="M314" i="1"/>
  <c r="AC322" i="1"/>
  <c r="CT130" i="1"/>
  <c r="CJ130" i="1"/>
  <c r="BY130" i="1"/>
  <c r="BC130" i="1"/>
  <c r="AL130" i="1"/>
  <c r="AF321" i="1"/>
  <c r="AR320" i="1"/>
  <c r="AG320" i="1"/>
  <c r="BQ129" i="1"/>
  <c r="CK129" i="1"/>
  <c r="CS129" i="1"/>
  <c r="BG319" i="1"/>
  <c r="AG319" i="1"/>
  <c r="AB319" i="1"/>
  <c r="CR127" i="1"/>
  <c r="AD318" i="1"/>
  <c r="AK127" i="1"/>
  <c r="BA127" i="1"/>
  <c r="BO127" i="1"/>
  <c r="CA127" i="1"/>
  <c r="CI127" i="1"/>
  <c r="CU127" i="1"/>
  <c r="CJ126" i="1"/>
  <c r="BZ126" i="1"/>
  <c r="BG317" i="1"/>
  <c r="AZ126" i="1"/>
  <c r="AL126" i="1"/>
  <c r="AG126" i="1"/>
  <c r="AB317" i="1"/>
  <c r="CR124" i="1"/>
  <c r="BX124" i="1"/>
  <c r="BA124" i="1"/>
  <c r="BA123" i="1" s="1"/>
  <c r="AG315" i="1"/>
  <c r="Y124" i="1"/>
  <c r="Y314" i="1"/>
  <c r="Q124" i="1"/>
  <c r="Q123" i="1" s="1"/>
  <c r="Q314" i="1"/>
  <c r="CT122" i="1"/>
  <c r="AN122" i="1"/>
  <c r="U121" i="1"/>
  <c r="S312" i="1"/>
  <c r="AB312" i="1"/>
  <c r="CT120" i="1"/>
  <c r="AN120" i="1"/>
  <c r="BC119" i="1"/>
  <c r="AO119" i="1"/>
  <c r="Z119" i="1"/>
  <c r="U119" i="1"/>
  <c r="S310" i="1"/>
  <c r="AB310" i="1"/>
  <c r="CT118" i="1"/>
  <c r="AN118" i="1"/>
  <c r="U117" i="1"/>
  <c r="S308" i="1"/>
  <c r="AB308" i="1"/>
  <c r="CK116" i="1"/>
  <c r="AM116" i="1"/>
  <c r="W116" i="1"/>
  <c r="AD307" i="1"/>
  <c r="AN116" i="1"/>
  <c r="AZ116" i="1"/>
  <c r="BZ116" i="1"/>
  <c r="CT116" i="1"/>
  <c r="AK116" i="1"/>
  <c r="BA116" i="1"/>
  <c r="BO116" i="1"/>
  <c r="CA116" i="1"/>
  <c r="CI116" i="1"/>
  <c r="CU116" i="1"/>
  <c r="AL116" i="1"/>
  <c r="BC116" i="1"/>
  <c r="BP116" i="1"/>
  <c r="CJ116" i="1"/>
  <c r="X115" i="1"/>
  <c r="T306" i="1"/>
  <c r="T115" i="1" s="1"/>
  <c r="AF306" i="1"/>
  <c r="BS305" i="1"/>
  <c r="W103" i="1"/>
  <c r="AD296" i="1"/>
  <c r="AG102" i="1"/>
  <c r="AV295" i="1"/>
  <c r="AE101" i="1"/>
  <c r="AT294" i="1"/>
  <c r="AB99" i="1"/>
  <c r="AQ292" i="1"/>
  <c r="AD98" i="1"/>
  <c r="AS291" i="1"/>
  <c r="Z98" i="1"/>
  <c r="AG291" i="1"/>
  <c r="X87" i="1"/>
  <c r="AF280" i="1"/>
  <c r="X86" i="1"/>
  <c r="AF279" i="1"/>
  <c r="T362" i="1"/>
  <c r="T361" i="1"/>
  <c r="T189" i="1" s="1"/>
  <c r="CT360" i="1"/>
  <c r="CT188" i="1" s="1"/>
  <c r="CH360" i="1"/>
  <c r="CH188" i="1" s="1"/>
  <c r="BZ360" i="1"/>
  <c r="BZ188" i="1" s="1"/>
  <c r="BN360" i="1"/>
  <c r="BN188" i="1" s="1"/>
  <c r="BC181" i="1"/>
  <c r="BP181" i="1"/>
  <c r="CS180" i="1"/>
  <c r="CH180" i="1"/>
  <c r="AZ180" i="1"/>
  <c r="AO180" i="1"/>
  <c r="AJ180" i="1"/>
  <c r="AE180" i="1"/>
  <c r="AT352" i="1"/>
  <c r="Y180" i="1"/>
  <c r="AL180" i="1"/>
  <c r="BC180" i="1"/>
  <c r="BP180" i="1"/>
  <c r="CJ180" i="1"/>
  <c r="CG351" i="1"/>
  <c r="AI351" i="1"/>
  <c r="AC350" i="1"/>
  <c r="AR350" i="1" s="1"/>
  <c r="BG350" i="1" s="1"/>
  <c r="BT350" i="1" s="1"/>
  <c r="CD350" i="1" s="1"/>
  <c r="CN350" i="1" s="1"/>
  <c r="CX350" i="1" s="1"/>
  <c r="T350" i="1"/>
  <c r="CR167" i="1"/>
  <c r="CQ349" i="1"/>
  <c r="CQ167" i="1" s="1"/>
  <c r="AY166" i="1"/>
  <c r="AX348" i="1"/>
  <c r="AX166" i="1" s="1"/>
  <c r="AI348" i="1"/>
  <c r="AI166" i="1" s="1"/>
  <c r="BW347" i="1"/>
  <c r="BM347" i="1"/>
  <c r="AC347" i="1"/>
  <c r="R164" i="1"/>
  <c r="CU346" i="1"/>
  <c r="BO346" i="1"/>
  <c r="BC346" i="1"/>
  <c r="AL346" i="1"/>
  <c r="V346" i="1"/>
  <c r="AU163" i="1"/>
  <c r="BJ345" i="1"/>
  <c r="AH345" i="1"/>
  <c r="AD345" i="1"/>
  <c r="U163" i="1"/>
  <c r="AB345" i="1"/>
  <c r="BX162" i="1"/>
  <c r="Z162" i="1"/>
  <c r="AG344" i="1"/>
  <c r="T344" i="1"/>
  <c r="BA162" i="1"/>
  <c r="BO162" i="1"/>
  <c r="CA162" i="1"/>
  <c r="CU162" i="1"/>
  <c r="CS161" i="1"/>
  <c r="CS342" i="1"/>
  <c r="AE161" i="1"/>
  <c r="AT343" i="1"/>
  <c r="T343" i="1"/>
  <c r="S343" i="1"/>
  <c r="CH342" i="1"/>
  <c r="AZ342" i="1"/>
  <c r="AO342" i="1"/>
  <c r="AJ342" i="1"/>
  <c r="N160" i="1"/>
  <c r="N159" i="1" s="1"/>
  <c r="J160" i="1"/>
  <c r="P37" i="1"/>
  <c r="BN158" i="1"/>
  <c r="AF340" i="1"/>
  <c r="U158" i="1"/>
  <c r="S340" i="1"/>
  <c r="BQ158" i="1"/>
  <c r="BQ156" i="1" s="1"/>
  <c r="CK158" i="1"/>
  <c r="CK156" i="1" s="1"/>
  <c r="CS158" i="1"/>
  <c r="CS156" i="1" s="1"/>
  <c r="CR157" i="1"/>
  <c r="CR156" i="1" s="1"/>
  <c r="CR338" i="1"/>
  <c r="BW339" i="1"/>
  <c r="AO156" i="1"/>
  <c r="AD339" i="1"/>
  <c r="Y156" i="1"/>
  <c r="S339" i="1"/>
  <c r="CA338" i="1"/>
  <c r="BQ338" i="1"/>
  <c r="AY338" i="1"/>
  <c r="AC338" i="1"/>
  <c r="CS154" i="1"/>
  <c r="AZ154" i="1"/>
  <c r="Y154" i="1"/>
  <c r="T337" i="1"/>
  <c r="N154" i="1"/>
  <c r="N334" i="1"/>
  <c r="N333" i="1" s="1"/>
  <c r="N247" i="1" s="1"/>
  <c r="AD337" i="1"/>
  <c r="CU153" i="1"/>
  <c r="CQ336" i="1"/>
  <c r="CH153" i="1"/>
  <c r="BO153" i="1"/>
  <c r="AY153" i="1"/>
  <c r="AX336" i="1"/>
  <c r="AE336" i="1"/>
  <c r="CS152" i="1"/>
  <c r="CS150" i="1" s="1"/>
  <c r="CH152" i="1"/>
  <c r="BX152" i="1"/>
  <c r="BX334" i="1"/>
  <c r="BX333" i="1" s="1"/>
  <c r="BX247" i="1" s="1"/>
  <c r="AZ152" i="1"/>
  <c r="AJ152" i="1"/>
  <c r="Z152" i="1"/>
  <c r="Z334" i="1"/>
  <c r="Z333" i="1" s="1"/>
  <c r="Z247" i="1" s="1"/>
  <c r="AG335" i="1"/>
  <c r="T335" i="1"/>
  <c r="BW335" i="1"/>
  <c r="CS334" i="1"/>
  <c r="CS333" i="1" s="1"/>
  <c r="CS247" i="1" s="1"/>
  <c r="AZ334" i="1"/>
  <c r="AJ334" i="1"/>
  <c r="O334" i="1"/>
  <c r="O333" i="1" s="1"/>
  <c r="O247" i="1" s="1"/>
  <c r="CR138" i="1"/>
  <c r="CR137" i="1" s="1"/>
  <c r="CR136" i="1" s="1"/>
  <c r="CR50" i="1" s="1"/>
  <c r="CR35" i="1" s="1"/>
  <c r="BQ138" i="1"/>
  <c r="BQ137" i="1" s="1"/>
  <c r="BQ136" i="1" s="1"/>
  <c r="BQ50" i="1" s="1"/>
  <c r="BQ35" i="1" s="1"/>
  <c r="BQ327" i="1"/>
  <c r="BQ326" i="1" s="1"/>
  <c r="BQ246" i="1" s="1"/>
  <c r="AY138" i="1"/>
  <c r="AY137" i="1" s="1"/>
  <c r="AY136" i="1" s="1"/>
  <c r="AY50" i="1" s="1"/>
  <c r="AY35" i="1" s="1"/>
  <c r="AY327" i="1"/>
  <c r="AY326" i="1" s="1"/>
  <c r="AY246" i="1" s="1"/>
  <c r="AN138" i="1"/>
  <c r="AN137" i="1" s="1"/>
  <c r="AN136" i="1" s="1"/>
  <c r="AN50" i="1" s="1"/>
  <c r="AN35" i="1" s="1"/>
  <c r="AD328" i="1"/>
  <c r="X138" i="1"/>
  <c r="X137" i="1" s="1"/>
  <c r="X136" i="1" s="1"/>
  <c r="X50" i="1" s="1"/>
  <c r="X35" i="1" s="1"/>
  <c r="CR327" i="1"/>
  <c r="CR326" i="1" s="1"/>
  <c r="CR246" i="1" s="1"/>
  <c r="BQ323" i="1"/>
  <c r="BQ245" i="1" s="1"/>
  <c r="AN323" i="1"/>
  <c r="AN245" i="1" s="1"/>
  <c r="BQ131" i="1"/>
  <c r="AN131" i="1"/>
  <c r="AD322" i="1"/>
  <c r="L131" i="1"/>
  <c r="O322" i="1"/>
  <c r="CS130" i="1"/>
  <c r="AZ130" i="1"/>
  <c r="T321" i="1"/>
  <c r="T130" i="1" s="1"/>
  <c r="BN129" i="1"/>
  <c r="AF320" i="1"/>
  <c r="U129" i="1"/>
  <c r="S320" i="1"/>
  <c r="N129" i="1"/>
  <c r="N314" i="1"/>
  <c r="AF319" i="1"/>
  <c r="O128" i="1"/>
  <c r="AE319" i="1"/>
  <c r="AX318" i="1"/>
  <c r="AX127" i="1" s="1"/>
  <c r="AH318" i="1"/>
  <c r="CR126" i="1"/>
  <c r="CI126" i="1"/>
  <c r="BP126" i="1"/>
  <c r="AO126" i="1"/>
  <c r="AK126" i="1"/>
  <c r="AF317" i="1"/>
  <c r="O126" i="1"/>
  <c r="AE317" i="1"/>
  <c r="CJ125" i="1"/>
  <c r="BC125" i="1"/>
  <c r="AL125" i="1"/>
  <c r="CJ124" i="1"/>
  <c r="CJ314" i="1"/>
  <c r="BP124" i="1"/>
  <c r="BP314" i="1"/>
  <c r="BH124" i="1"/>
  <c r="BU315" i="1"/>
  <c r="AS124" i="1"/>
  <c r="AL124" i="1"/>
  <c r="AL123" i="1" s="1"/>
  <c r="AL314" i="1"/>
  <c r="AD124" i="1"/>
  <c r="O124" i="1"/>
  <c r="AE315" i="1"/>
  <c r="L314" i="1"/>
  <c r="CS122" i="1"/>
  <c r="CK122" i="1"/>
  <c r="AM122" i="1"/>
  <c r="AG121" i="1"/>
  <c r="AV312" i="1"/>
  <c r="CS120" i="1"/>
  <c r="CK120" i="1"/>
  <c r="CR119" i="1"/>
  <c r="BX119" i="1"/>
  <c r="BA119" i="1"/>
  <c r="AG119" i="1"/>
  <c r="AV310" i="1"/>
  <c r="Y119" i="1"/>
  <c r="CS118" i="1"/>
  <c r="CK118" i="1"/>
  <c r="AG117" i="1"/>
  <c r="AV308" i="1"/>
  <c r="BQ116" i="1"/>
  <c r="AY116" i="1"/>
  <c r="AS115" i="1"/>
  <c r="BH306" i="1"/>
  <c r="AD303" i="1"/>
  <c r="V110" i="1"/>
  <c r="V109" i="1" s="1"/>
  <c r="V300" i="1"/>
  <c r="AC301" i="1"/>
  <c r="AQ296" i="1"/>
  <c r="V102" i="1"/>
  <c r="AC295" i="1"/>
  <c r="BS294" i="1"/>
  <c r="AA294" i="1"/>
  <c r="AD100" i="1"/>
  <c r="AS293" i="1"/>
  <c r="Z100" i="1"/>
  <c r="AG293" i="1"/>
  <c r="BK290" i="1"/>
  <c r="BJ289" i="1"/>
  <c r="AW289" i="1"/>
  <c r="Z95" i="1"/>
  <c r="AG288" i="1"/>
  <c r="AB94" i="1"/>
  <c r="AQ287" i="1"/>
  <c r="AB93" i="1"/>
  <c r="AQ286" i="1"/>
  <c r="AS85" i="1"/>
  <c r="BH278" i="1"/>
  <c r="R180" i="1"/>
  <c r="T345" i="1"/>
  <c r="K160" i="1"/>
  <c r="K341" i="1"/>
  <c r="CR153" i="1"/>
  <c r="CJ153" i="1"/>
  <c r="BX153" i="1"/>
  <c r="BP153" i="1"/>
  <c r="BC153" i="1"/>
  <c r="O138" i="1"/>
  <c r="O137" i="1" s="1"/>
  <c r="O136" i="1" s="1"/>
  <c r="O50" i="1" s="1"/>
  <c r="O35" i="1" s="1"/>
  <c r="O327" i="1"/>
  <c r="O326" i="1" s="1"/>
  <c r="O246" i="1" s="1"/>
  <c r="CS126" i="1"/>
  <c r="CK126" i="1"/>
  <c r="BY126" i="1"/>
  <c r="BQ126" i="1"/>
  <c r="AY126" i="1"/>
  <c r="AM126" i="1"/>
  <c r="W126" i="1"/>
  <c r="O316" i="1"/>
  <c r="AN121" i="1"/>
  <c r="AN119" i="1"/>
  <c r="AN117" i="1"/>
  <c r="AV306" i="1"/>
  <c r="AR306" i="1"/>
  <c r="AN115" i="1"/>
  <c r="AB306" i="1"/>
  <c r="CR114" i="1"/>
  <c r="CJ114" i="1"/>
  <c r="BX114" i="1"/>
  <c r="BP114" i="1"/>
  <c r="BC114" i="1"/>
  <c r="AL114" i="1"/>
  <c r="Z114" i="1"/>
  <c r="V114" i="1"/>
  <c r="AS304" i="1"/>
  <c r="AG304" i="1"/>
  <c r="AC304" i="1"/>
  <c r="O113" i="1"/>
  <c r="O112" i="1" s="1"/>
  <c r="CQ302" i="1"/>
  <c r="CQ111" i="1" s="1"/>
  <c r="AX302" i="1"/>
  <c r="AX111" i="1" s="1"/>
  <c r="AS302" i="1"/>
  <c r="AC302" i="1"/>
  <c r="AN111" i="1"/>
  <c r="AZ111" i="1"/>
  <c r="CT111" i="1"/>
  <c r="R300" i="1"/>
  <c r="AU299" i="1"/>
  <c r="AD299" i="1"/>
  <c r="U108" i="1"/>
  <c r="AB299" i="1"/>
  <c r="CS106" i="1"/>
  <c r="BX107" i="1"/>
  <c r="BX106" i="1" s="1"/>
  <c r="BX297" i="1"/>
  <c r="AU298" i="1"/>
  <c r="Z107" i="1"/>
  <c r="Z106" i="1" s="1"/>
  <c r="Z297" i="1"/>
  <c r="T298" i="1"/>
  <c r="CS297" i="1"/>
  <c r="CH297" i="1"/>
  <c r="AZ297" i="1"/>
  <c r="AJ297" i="1"/>
  <c r="CA103" i="1"/>
  <c r="BQ103" i="1"/>
  <c r="AN103" i="1"/>
  <c r="CA102" i="1"/>
  <c r="BP102" i="1"/>
  <c r="AN102" i="1"/>
  <c r="CI101" i="1"/>
  <c r="BY101" i="1"/>
  <c r="AZ101" i="1"/>
  <c r="AO101" i="1"/>
  <c r="AK101" i="1"/>
  <c r="AF294" i="1"/>
  <c r="W101" i="1"/>
  <c r="AD294" i="1"/>
  <c r="CS100" i="1"/>
  <c r="BW292" i="1"/>
  <c r="BW99" i="1" s="1"/>
  <c r="BN99" i="1"/>
  <c r="BM292" i="1"/>
  <c r="BM99" i="1" s="1"/>
  <c r="BH292" i="1"/>
  <c r="AC292" i="1"/>
  <c r="T292" i="1"/>
  <c r="CS98" i="1"/>
  <c r="CT97" i="1"/>
  <c r="CI97" i="1"/>
  <c r="BX97" i="1"/>
  <c r="BN97" i="1"/>
  <c r="BA97" i="1"/>
  <c r="AK97" i="1"/>
  <c r="AF290" i="1"/>
  <c r="Z97" i="1"/>
  <c r="U97" i="1"/>
  <c r="S290" i="1"/>
  <c r="BQ97" i="1"/>
  <c r="CK97" i="1"/>
  <c r="CS96" i="1"/>
  <c r="CI96" i="1"/>
  <c r="BP96" i="1"/>
  <c r="AL96" i="1"/>
  <c r="Y96" i="1"/>
  <c r="U96" i="1"/>
  <c r="AB289" i="1"/>
  <c r="CS95" i="1"/>
  <c r="AZ285" i="1"/>
  <c r="CA94" i="1"/>
  <c r="BQ94" i="1"/>
  <c r="AN94" i="1"/>
  <c r="CA93" i="1"/>
  <c r="BP93" i="1"/>
  <c r="BK286" i="1"/>
  <c r="AN93" i="1"/>
  <c r="AH286" i="1"/>
  <c r="AC93" i="1"/>
  <c r="X93" i="1"/>
  <c r="X285" i="1"/>
  <c r="CG283" i="1"/>
  <c r="CG90" i="1" s="1"/>
  <c r="AE90" i="1"/>
  <c r="AT283" i="1"/>
  <c r="CR89" i="1"/>
  <c r="CQ282" i="1"/>
  <c r="CQ89" i="1" s="1"/>
  <c r="CJ89" i="1"/>
  <c r="Z89" i="1"/>
  <c r="AG282" i="1"/>
  <c r="V89" i="1"/>
  <c r="AC282" i="1"/>
  <c r="O88" i="1"/>
  <c r="BZ87" i="1"/>
  <c r="AZ87" i="1"/>
  <c r="CT86" i="1"/>
  <c r="AN86" i="1"/>
  <c r="CR85" i="1"/>
  <c r="BO85" i="1"/>
  <c r="BM278" i="1"/>
  <c r="BM85" i="1" s="1"/>
  <c r="AO85" i="1"/>
  <c r="AK85" i="1"/>
  <c r="AI278" i="1"/>
  <c r="AI85" i="1" s="1"/>
  <c r="Y85" i="1"/>
  <c r="U85" i="1"/>
  <c r="S278" i="1"/>
  <c r="AB278" i="1"/>
  <c r="AJ82" i="1"/>
  <c r="AI275" i="1"/>
  <c r="AI82" i="1" s="1"/>
  <c r="BX81" i="1"/>
  <c r="AN81" i="1"/>
  <c r="O81" i="1"/>
  <c r="AE274" i="1"/>
  <c r="AO76" i="1"/>
  <c r="AK76" i="1"/>
  <c r="AI270" i="1"/>
  <c r="AI76" i="1" s="1"/>
  <c r="U74" i="1"/>
  <c r="AB268" i="1"/>
  <c r="U66" i="1"/>
  <c r="AB260" i="1"/>
  <c r="Q256" i="1"/>
  <c r="L243" i="1"/>
  <c r="Z126" i="1"/>
  <c r="V126" i="1"/>
  <c r="CS124" i="1"/>
  <c r="CK124" i="1"/>
  <c r="BY124" i="1"/>
  <c r="BQ124" i="1"/>
  <c r="AY124" i="1"/>
  <c r="AM124" i="1"/>
  <c r="W124" i="1"/>
  <c r="O120" i="1"/>
  <c r="CS119" i="1"/>
  <c r="CK119" i="1"/>
  <c r="BY119" i="1"/>
  <c r="BQ119" i="1"/>
  <c r="AY119" i="1"/>
  <c r="AM119" i="1"/>
  <c r="W119" i="1"/>
  <c r="O118" i="1"/>
  <c r="O116" i="1"/>
  <c r="AE306" i="1"/>
  <c r="S306" i="1"/>
  <c r="CU114" i="1"/>
  <c r="CI114" i="1"/>
  <c r="CA114" i="1"/>
  <c r="BO114" i="1"/>
  <c r="BA114" i="1"/>
  <c r="AW305" i="1"/>
  <c r="AO114" i="1"/>
  <c r="AK114" i="1"/>
  <c r="AG114" i="1"/>
  <c r="AC114" i="1"/>
  <c r="Y114" i="1"/>
  <c r="U114" i="1"/>
  <c r="BW304" i="1"/>
  <c r="AG302" i="1"/>
  <c r="O111" i="1"/>
  <c r="Q109" i="1"/>
  <c r="Q300" i="1"/>
  <c r="AT299" i="1"/>
  <c r="AG299" i="1"/>
  <c r="AC299" i="1"/>
  <c r="S299" i="1"/>
  <c r="CR107" i="1"/>
  <c r="CR106" i="1" s="1"/>
  <c r="CR297" i="1"/>
  <c r="CQ298" i="1"/>
  <c r="BQ106" i="1"/>
  <c r="AY106" i="1"/>
  <c r="AD298" i="1"/>
  <c r="BQ297" i="1"/>
  <c r="AY297" i="1"/>
  <c r="AN297" i="1"/>
  <c r="X297" i="1"/>
  <c r="O297" i="1"/>
  <c r="CU103" i="1"/>
  <c r="CK103" i="1"/>
  <c r="BZ103" i="1"/>
  <c r="BO103" i="1"/>
  <c r="CU102" i="1"/>
  <c r="CJ102" i="1"/>
  <c r="BZ102" i="1"/>
  <c r="BO102" i="1"/>
  <c r="BC102" i="1"/>
  <c r="AL102" i="1"/>
  <c r="AB295" i="1"/>
  <c r="O295" i="1"/>
  <c r="CU101" i="1"/>
  <c r="CH101" i="1"/>
  <c r="BO101" i="1"/>
  <c r="AY101" i="1"/>
  <c r="AX294" i="1"/>
  <c r="AN101" i="1"/>
  <c r="AJ101" i="1"/>
  <c r="Q101" i="1"/>
  <c r="Q92" i="1" s="1"/>
  <c r="Q91" i="1" s="1"/>
  <c r="Q48" i="1" s="1"/>
  <c r="Q33" i="1" s="1"/>
  <c r="Q285" i="1"/>
  <c r="M101" i="1"/>
  <c r="M285" i="1"/>
  <c r="M284" i="1" s="1"/>
  <c r="M244" i="1" s="1"/>
  <c r="CR100" i="1"/>
  <c r="BQ100" i="1"/>
  <c r="AY100" i="1"/>
  <c r="AN100" i="1"/>
  <c r="X100" i="1"/>
  <c r="AK100" i="1"/>
  <c r="BA100" i="1"/>
  <c r="BO100" i="1"/>
  <c r="CA100" i="1"/>
  <c r="CI100" i="1"/>
  <c r="CU100" i="1"/>
  <c r="AG292" i="1"/>
  <c r="AH292" i="1" s="1"/>
  <c r="CR98" i="1"/>
  <c r="BQ98" i="1"/>
  <c r="AY98" i="1"/>
  <c r="AN98" i="1"/>
  <c r="X98" i="1"/>
  <c r="AK98" i="1"/>
  <c r="BA98" i="1"/>
  <c r="BO98" i="1"/>
  <c r="CA98" i="1"/>
  <c r="CI98" i="1"/>
  <c r="CU98" i="1"/>
  <c r="CR97" i="1"/>
  <c r="CH97" i="1"/>
  <c r="CG290" i="1"/>
  <c r="AZ97" i="1"/>
  <c r="AO97" i="1"/>
  <c r="AJ97" i="1"/>
  <c r="AI290" i="1"/>
  <c r="AI97" i="1" s="1"/>
  <c r="Y97" i="1"/>
  <c r="CR96" i="1"/>
  <c r="BY96" i="1"/>
  <c r="BO96" i="1"/>
  <c r="AY96" i="1"/>
  <c r="AO96" i="1"/>
  <c r="AK96" i="1"/>
  <c r="AC289" i="1"/>
  <c r="CR95" i="1"/>
  <c r="BQ95" i="1"/>
  <c r="AY95" i="1"/>
  <c r="AN95" i="1"/>
  <c r="X95" i="1"/>
  <c r="CU94" i="1"/>
  <c r="CK94" i="1"/>
  <c r="BZ94" i="1"/>
  <c r="BO94" i="1"/>
  <c r="AM94" i="1"/>
  <c r="W94" i="1"/>
  <c r="AD287" i="1"/>
  <c r="CU93" i="1"/>
  <c r="CJ93" i="1"/>
  <c r="BZ93" i="1"/>
  <c r="BO93" i="1"/>
  <c r="BC93" i="1"/>
  <c r="AL93" i="1"/>
  <c r="AG93" i="1"/>
  <c r="O93" i="1"/>
  <c r="AE286" i="1"/>
  <c r="O285" i="1"/>
  <c r="BY90" i="1"/>
  <c r="BW283" i="1"/>
  <c r="BW90" i="1" s="1"/>
  <c r="BF90" i="1"/>
  <c r="BS283" i="1"/>
  <c r="AR90" i="1"/>
  <c r="BG283" i="1"/>
  <c r="BY89" i="1"/>
  <c r="BQ89" i="1"/>
  <c r="BM282" i="1"/>
  <c r="AY89" i="1"/>
  <c r="AQ89" i="1"/>
  <c r="BF282" i="1"/>
  <c r="AM89" i="1"/>
  <c r="AI89" i="1"/>
  <c r="AD282" i="1"/>
  <c r="CS88" i="1"/>
  <c r="CK88" i="1"/>
  <c r="BY88" i="1"/>
  <c r="BQ88" i="1"/>
  <c r="BC88" i="1"/>
  <c r="BJ281" i="1"/>
  <c r="AD88" i="1"/>
  <c r="AS281" i="1"/>
  <c r="W88" i="1"/>
  <c r="U88" i="1"/>
  <c r="AB281" i="1"/>
  <c r="BY87" i="1"/>
  <c r="BQ87" i="1"/>
  <c r="CI86" i="1"/>
  <c r="CA86" i="1"/>
  <c r="BA86" i="1"/>
  <c r="AK86" i="1"/>
  <c r="U86" i="1"/>
  <c r="T279" i="1"/>
  <c r="AL86" i="1"/>
  <c r="BC86" i="1"/>
  <c r="BP86" i="1"/>
  <c r="CJ86" i="1"/>
  <c r="AM276" i="1"/>
  <c r="AY276" i="1"/>
  <c r="BQ86" i="1"/>
  <c r="BY86" i="1"/>
  <c r="CK86" i="1"/>
  <c r="CS86" i="1"/>
  <c r="CU85" i="1"/>
  <c r="CQ278" i="1"/>
  <c r="CQ85" i="1" s="1"/>
  <c r="CJ85" i="1"/>
  <c r="AD85" i="1"/>
  <c r="O85" i="1"/>
  <c r="AE278" i="1"/>
  <c r="CS84" i="1"/>
  <c r="CS276" i="1"/>
  <c r="CK84" i="1"/>
  <c r="CK276" i="1"/>
  <c r="AM84" i="1"/>
  <c r="W84" i="1"/>
  <c r="AD277" i="1"/>
  <c r="BX82" i="1"/>
  <c r="O82" i="1"/>
  <c r="AE275" i="1"/>
  <c r="AY81" i="1"/>
  <c r="V81" i="1"/>
  <c r="S274" i="1"/>
  <c r="Y80" i="1"/>
  <c r="AE273" i="1"/>
  <c r="V80" i="1"/>
  <c r="AC273" i="1"/>
  <c r="BA271" i="1"/>
  <c r="CA76" i="1"/>
  <c r="BW270" i="1"/>
  <c r="BO76" i="1"/>
  <c r="BM270" i="1"/>
  <c r="U75" i="1"/>
  <c r="AB269" i="1"/>
  <c r="AX72" i="1"/>
  <c r="BH72" i="1"/>
  <c r="BU266" i="1"/>
  <c r="V69" i="1"/>
  <c r="AC263" i="1"/>
  <c r="U67" i="1"/>
  <c r="AB261" i="1"/>
  <c r="P255" i="1"/>
  <c r="P254" i="1" s="1"/>
  <c r="P400" i="1" s="1"/>
  <c r="P401" i="1" s="1"/>
  <c r="P243" i="1"/>
  <c r="P242" i="1" s="1"/>
  <c r="P241" i="1" s="1"/>
  <c r="K256" i="1"/>
  <c r="CT114" i="1"/>
  <c r="CH114" i="1"/>
  <c r="BZ114" i="1"/>
  <c r="BN114" i="1"/>
  <c r="AZ114" i="1"/>
  <c r="AR114" i="1"/>
  <c r="AN114" i="1"/>
  <c r="AJ114" i="1"/>
  <c r="X114" i="1"/>
  <c r="T305" i="1"/>
  <c r="L114" i="1"/>
  <c r="L303" i="1"/>
  <c r="CS113" i="1"/>
  <c r="CK113" i="1"/>
  <c r="BY113" i="1"/>
  <c r="BQ113" i="1"/>
  <c r="AY113" i="1"/>
  <c r="AM113" i="1"/>
  <c r="W113" i="1"/>
  <c r="BQ303" i="1"/>
  <c r="AY303" i="1"/>
  <c r="AE302" i="1"/>
  <c r="U111" i="1"/>
  <c r="AB302" i="1"/>
  <c r="AG301" i="1"/>
  <c r="AB301" i="1"/>
  <c r="O110" i="1"/>
  <c r="AE301" i="1"/>
  <c r="CI300" i="1"/>
  <c r="BX300" i="1"/>
  <c r="BA300" i="1"/>
  <c r="AK300" i="1"/>
  <c r="Z300" i="1"/>
  <c r="CQ299" i="1"/>
  <c r="CQ108" i="1" s="1"/>
  <c r="CG299" i="1"/>
  <c r="CG108" i="1" s="1"/>
  <c r="AX299" i="1"/>
  <c r="AX108" i="1" s="1"/>
  <c r="CK106" i="1"/>
  <c r="BP107" i="1"/>
  <c r="BP106" i="1" s="1"/>
  <c r="BP297" i="1"/>
  <c r="AM106" i="1"/>
  <c r="W106" i="1"/>
  <c r="Q107" i="1"/>
  <c r="Q106" i="1" s="1"/>
  <c r="AG298" i="1"/>
  <c r="CK297" i="1"/>
  <c r="BZ297" i="1"/>
  <c r="AM297" i="1"/>
  <c r="W297" i="1"/>
  <c r="CT103" i="1"/>
  <c r="CI103" i="1"/>
  <c r="BY103" i="1"/>
  <c r="BN103" i="1"/>
  <c r="BA103" i="1"/>
  <c r="AK103" i="1"/>
  <c r="U103" i="1"/>
  <c r="O103" i="1"/>
  <c r="CT102" i="1"/>
  <c r="CI102" i="1"/>
  <c r="BX102" i="1"/>
  <c r="BN102" i="1"/>
  <c r="BA102" i="1"/>
  <c r="AK102" i="1"/>
  <c r="Z102" i="1"/>
  <c r="U102" i="1"/>
  <c r="CT101" i="1"/>
  <c r="CK101" i="1"/>
  <c r="CG294" i="1"/>
  <c r="CA101" i="1"/>
  <c r="BN101" i="1"/>
  <c r="AM101" i="1"/>
  <c r="AC101" i="1"/>
  <c r="Y101" i="1"/>
  <c r="U101" i="1"/>
  <c r="P101" i="1"/>
  <c r="R294" i="1"/>
  <c r="CK100" i="1"/>
  <c r="BZ100" i="1"/>
  <c r="BP100" i="1"/>
  <c r="AM100" i="1"/>
  <c r="W100" i="1"/>
  <c r="AF99" i="1"/>
  <c r="AU292" i="1"/>
  <c r="O99" i="1"/>
  <c r="AE292" i="1"/>
  <c r="CK98" i="1"/>
  <c r="BZ98" i="1"/>
  <c r="BP98" i="1"/>
  <c r="AM98" i="1"/>
  <c r="W98" i="1"/>
  <c r="CA97" i="1"/>
  <c r="BP97" i="1"/>
  <c r="AN97" i="1"/>
  <c r="AC97" i="1"/>
  <c r="X97" i="1"/>
  <c r="O97" i="1"/>
  <c r="AE290" i="1"/>
  <c r="CU96" i="1"/>
  <c r="CQ289" i="1"/>
  <c r="CK96" i="1"/>
  <c r="CG289" i="1"/>
  <c r="BX96" i="1"/>
  <c r="BC96" i="1"/>
  <c r="AX289" i="1"/>
  <c r="W96" i="1"/>
  <c r="O96" i="1"/>
  <c r="CK95" i="1"/>
  <c r="BZ95" i="1"/>
  <c r="BP95" i="1"/>
  <c r="AM95" i="1"/>
  <c r="W95" i="1"/>
  <c r="O95" i="1"/>
  <c r="CT94" i="1"/>
  <c r="CI94" i="1"/>
  <c r="BY94" i="1"/>
  <c r="BN94" i="1"/>
  <c r="BA94" i="1"/>
  <c r="AK94" i="1"/>
  <c r="U94" i="1"/>
  <c r="CT93" i="1"/>
  <c r="CI93" i="1"/>
  <c r="BX93" i="1"/>
  <c r="BN93" i="1"/>
  <c r="BA93" i="1"/>
  <c r="AK93" i="1"/>
  <c r="U93" i="1"/>
  <c r="S286" i="1"/>
  <c r="L92" i="1"/>
  <c r="L285" i="1"/>
  <c r="BM283" i="1"/>
  <c r="AY90" i="1"/>
  <c r="AX283" i="1"/>
  <c r="AX90" i="1" s="1"/>
  <c r="T283" i="1"/>
  <c r="BX89" i="1"/>
  <c r="BW282" i="1"/>
  <c r="BP89" i="1"/>
  <c r="BC89" i="1"/>
  <c r="AX282" i="1"/>
  <c r="AX89" i="1" s="1"/>
  <c r="AL89" i="1"/>
  <c r="CR88" i="1"/>
  <c r="CJ88" i="1"/>
  <c r="BX88" i="1"/>
  <c r="BP88" i="1"/>
  <c r="AM88" i="1"/>
  <c r="V88" i="1"/>
  <c r="AC281" i="1"/>
  <c r="CT87" i="1"/>
  <c r="AN87" i="1"/>
  <c r="CH86" i="1"/>
  <c r="CG279" i="1"/>
  <c r="CG86" i="1" s="1"/>
  <c r="BZ86" i="1"/>
  <c r="AZ86" i="1"/>
  <c r="AJ86" i="1"/>
  <c r="AI279" i="1"/>
  <c r="AQ279" i="1"/>
  <c r="CI85" i="1"/>
  <c r="CG278" i="1"/>
  <c r="BX85" i="1"/>
  <c r="BC85" i="1"/>
  <c r="CH84" i="1"/>
  <c r="BZ84" i="1"/>
  <c r="AZ84" i="1"/>
  <c r="AZ276" i="1"/>
  <c r="AJ84" i="1"/>
  <c r="AJ276" i="1"/>
  <c r="O276" i="1"/>
  <c r="AY82" i="1"/>
  <c r="V82" i="1"/>
  <c r="S275" i="1"/>
  <c r="CJ81" i="1"/>
  <c r="W81" i="1"/>
  <c r="AD274" i="1"/>
  <c r="CU76" i="1"/>
  <c r="CQ270" i="1"/>
  <c r="CI76" i="1"/>
  <c r="CG270" i="1"/>
  <c r="BA76" i="1"/>
  <c r="AX270" i="1"/>
  <c r="U70" i="1"/>
  <c r="AB264" i="1"/>
  <c r="X64" i="1"/>
  <c r="T258" i="1"/>
  <c r="AF258" i="1"/>
  <c r="X257" i="1"/>
  <c r="X256" i="1" s="1"/>
  <c r="N256" i="1"/>
  <c r="CS114" i="1"/>
  <c r="CK114" i="1"/>
  <c r="CG305" i="1"/>
  <c r="BY114" i="1"/>
  <c r="BQ114" i="1"/>
  <c r="BM305" i="1"/>
  <c r="AY114" i="1"/>
  <c r="AM114" i="1"/>
  <c r="AI114" i="1"/>
  <c r="W114" i="1"/>
  <c r="S305" i="1"/>
  <c r="CR113" i="1"/>
  <c r="CR112" i="1" s="1"/>
  <c r="CJ113" i="1"/>
  <c r="CJ112" i="1" s="1"/>
  <c r="BX113" i="1"/>
  <c r="BX112" i="1" s="1"/>
  <c r="BP113" i="1"/>
  <c r="BP112" i="1" s="1"/>
  <c r="BC113" i="1"/>
  <c r="BC112" i="1" s="1"/>
  <c r="AL113" i="1"/>
  <c r="AL112" i="1" s="1"/>
  <c r="Z113" i="1"/>
  <c r="Z112" i="1" s="1"/>
  <c r="V113" i="1"/>
  <c r="V112" i="1" s="1"/>
  <c r="CK303" i="1"/>
  <c r="BP303" i="1"/>
  <c r="AM303" i="1"/>
  <c r="W303" i="1"/>
  <c r="R303" i="1"/>
  <c r="S302" i="1"/>
  <c r="CT110" i="1"/>
  <c r="CT109" i="1" s="1"/>
  <c r="CT300" i="1"/>
  <c r="BN110" i="1"/>
  <c r="BN300" i="1"/>
  <c r="U110" i="1"/>
  <c r="U109" i="1" s="1"/>
  <c r="BW299" i="1"/>
  <c r="BW108" i="1" s="1"/>
  <c r="BM299" i="1"/>
  <c r="BM108" i="1" s="1"/>
  <c r="CJ107" i="1"/>
  <c r="CJ106" i="1" s="1"/>
  <c r="CJ297" i="1"/>
  <c r="BC107" i="1"/>
  <c r="BC106" i="1" s="1"/>
  <c r="BC297" i="1"/>
  <c r="AL107" i="1"/>
  <c r="AL106" i="1" s="1"/>
  <c r="AL297" i="1"/>
  <c r="V107" i="1"/>
  <c r="V106" i="1" s="1"/>
  <c r="V297" i="1"/>
  <c r="AC298" i="1"/>
  <c r="CT297" i="1"/>
  <c r="BY297" i="1"/>
  <c r="BN297" i="1"/>
  <c r="AF297" i="1"/>
  <c r="Q297" i="1"/>
  <c r="CS103" i="1"/>
  <c r="CH103" i="1"/>
  <c r="AZ103" i="1"/>
  <c r="AO103" i="1"/>
  <c r="AJ103" i="1"/>
  <c r="AE296" i="1"/>
  <c r="Y103" i="1"/>
  <c r="AL103" i="1"/>
  <c r="BC103" i="1"/>
  <c r="BP103" i="1"/>
  <c r="CJ103" i="1"/>
  <c r="CR102" i="1"/>
  <c r="CH102" i="1"/>
  <c r="AZ102" i="1"/>
  <c r="AO102" i="1"/>
  <c r="AJ102" i="1"/>
  <c r="AI295" i="1"/>
  <c r="AI102" i="1" s="1"/>
  <c r="Y102" i="1"/>
  <c r="BQ102" i="1"/>
  <c r="BY102" i="1"/>
  <c r="CK102" i="1"/>
  <c r="CS102" i="1"/>
  <c r="CS101" i="1"/>
  <c r="BZ101" i="1"/>
  <c r="BQ101" i="1"/>
  <c r="BM294" i="1"/>
  <c r="BT294" i="1"/>
  <c r="BA101" i="1"/>
  <c r="AQ101" i="1"/>
  <c r="AG101" i="1"/>
  <c r="AB101" i="1"/>
  <c r="X101" i="1"/>
  <c r="T294" i="1"/>
  <c r="O101" i="1"/>
  <c r="CT100" i="1"/>
  <c r="CJ100" i="1"/>
  <c r="BY100" i="1"/>
  <c r="BN100" i="1"/>
  <c r="BC100" i="1"/>
  <c r="AL100" i="1"/>
  <c r="V100" i="1"/>
  <c r="AC293" i="1"/>
  <c r="CQ292" i="1"/>
  <c r="CQ99" i="1" s="1"/>
  <c r="CH99" i="1"/>
  <c r="CG292" i="1"/>
  <c r="CG99" i="1" s="1"/>
  <c r="AX292" i="1"/>
  <c r="AX99" i="1" s="1"/>
  <c r="AJ99" i="1"/>
  <c r="AI292" i="1"/>
  <c r="AI99" i="1" s="1"/>
  <c r="U99" i="1"/>
  <c r="S292" i="1"/>
  <c r="CT98" i="1"/>
  <c r="CJ98" i="1"/>
  <c r="BY98" i="1"/>
  <c r="BN98" i="1"/>
  <c r="BC98" i="1"/>
  <c r="AL98" i="1"/>
  <c r="AF98" i="1"/>
  <c r="V98" i="1"/>
  <c r="AC291" i="1"/>
  <c r="CU97" i="1"/>
  <c r="CJ97" i="1"/>
  <c r="BZ97" i="1"/>
  <c r="BO97" i="1"/>
  <c r="BC97" i="1"/>
  <c r="AR290" i="1"/>
  <c r="AL97" i="1"/>
  <c r="AG97" i="1"/>
  <c r="AQ290" i="1"/>
  <c r="V97" i="1"/>
  <c r="CJ96" i="1"/>
  <c r="CA96" i="1"/>
  <c r="BW289" i="1"/>
  <c r="BQ96" i="1"/>
  <c r="BM289" i="1"/>
  <c r="BA96" i="1"/>
  <c r="AM96" i="1"/>
  <c r="AE289" i="1"/>
  <c r="Z96" i="1"/>
  <c r="V96" i="1"/>
  <c r="CT95" i="1"/>
  <c r="CJ95" i="1"/>
  <c r="BY95" i="1"/>
  <c r="BN95" i="1"/>
  <c r="BC95" i="1"/>
  <c r="AL95" i="1"/>
  <c r="AF288" i="1"/>
  <c r="V95" i="1"/>
  <c r="AC288" i="1"/>
  <c r="U285" i="1"/>
  <c r="Y95" i="1"/>
  <c r="AK95" i="1"/>
  <c r="BA95" i="1"/>
  <c r="BO95" i="1"/>
  <c r="CA95" i="1"/>
  <c r="CI95" i="1"/>
  <c r="CU95" i="1"/>
  <c r="CS94" i="1"/>
  <c r="CH94" i="1"/>
  <c r="AZ94" i="1"/>
  <c r="AO94" i="1"/>
  <c r="AJ94" i="1"/>
  <c r="AE94" i="1"/>
  <c r="AT287" i="1"/>
  <c r="Y94" i="1"/>
  <c r="Z285" i="1"/>
  <c r="AL94" i="1"/>
  <c r="BC94" i="1"/>
  <c r="BP94" i="1"/>
  <c r="BX285" i="1"/>
  <c r="CJ94" i="1"/>
  <c r="CR93" i="1"/>
  <c r="CH93" i="1"/>
  <c r="AZ93" i="1"/>
  <c r="AO93" i="1"/>
  <c r="AO285" i="1"/>
  <c r="AJ93" i="1"/>
  <c r="AI286" i="1"/>
  <c r="Y93" i="1"/>
  <c r="W93" i="1"/>
  <c r="K284" i="1"/>
  <c r="CS90" i="1"/>
  <c r="CQ283" i="1"/>
  <c r="CQ90" i="1" s="1"/>
  <c r="AV90" i="1"/>
  <c r="BK283" i="1"/>
  <c r="AF90" i="1"/>
  <c r="AH283" i="1"/>
  <c r="W90" i="1"/>
  <c r="AD283" i="1"/>
  <c r="S283" i="1"/>
  <c r="CS89" i="1"/>
  <c r="CK89" i="1"/>
  <c r="CG282" i="1"/>
  <c r="BJ282" i="1"/>
  <c r="W89" i="1"/>
  <c r="O89" i="1"/>
  <c r="AY88" i="1"/>
  <c r="AL88" i="1"/>
  <c r="Z88" i="1"/>
  <c r="AG281" i="1"/>
  <c r="CS87" i="1"/>
  <c r="CK87" i="1"/>
  <c r="AM87" i="1"/>
  <c r="W87" i="1"/>
  <c r="AD280" i="1"/>
  <c r="AK87" i="1"/>
  <c r="BA87" i="1"/>
  <c r="BO87" i="1"/>
  <c r="CA87" i="1"/>
  <c r="CI87" i="1"/>
  <c r="CU87" i="1"/>
  <c r="T280" i="1"/>
  <c r="AL87" i="1"/>
  <c r="BC87" i="1"/>
  <c r="BP87" i="1"/>
  <c r="CJ87" i="1"/>
  <c r="CU86" i="1"/>
  <c r="BO86" i="1"/>
  <c r="AO86" i="1"/>
  <c r="Y86" i="1"/>
  <c r="AE279" i="1"/>
  <c r="CA85" i="1"/>
  <c r="BW278" i="1"/>
  <c r="BP85" i="1"/>
  <c r="BA85" i="1"/>
  <c r="AL85" i="1"/>
  <c r="AG85" i="1"/>
  <c r="AV278" i="1"/>
  <c r="Z85" i="1"/>
  <c r="V85" i="1"/>
  <c r="BY84" i="1"/>
  <c r="BY276" i="1"/>
  <c r="BQ84" i="1"/>
  <c r="BQ276" i="1"/>
  <c r="AY84" i="1"/>
  <c r="AX277" i="1"/>
  <c r="CR82" i="1"/>
  <c r="W82" i="1"/>
  <c r="AD275" i="1"/>
  <c r="CR81" i="1"/>
  <c r="BP81" i="1"/>
  <c r="AJ81" i="1"/>
  <c r="AI274" i="1"/>
  <c r="AB81" i="1"/>
  <c r="AQ274" i="1"/>
  <c r="AS76" i="1"/>
  <c r="BH270" i="1"/>
  <c r="V73" i="1"/>
  <c r="AC267" i="1"/>
  <c r="U71" i="1"/>
  <c r="AB265" i="1"/>
  <c r="BH68" i="1"/>
  <c r="BU262" i="1"/>
  <c r="V65" i="1"/>
  <c r="AC259" i="1"/>
  <c r="BU258" i="1"/>
  <c r="R256" i="1"/>
  <c r="M256" i="1"/>
  <c r="CS81" i="1"/>
  <c r="CK81" i="1"/>
  <c r="BY81" i="1"/>
  <c r="BQ81" i="1"/>
  <c r="AZ81" i="1"/>
  <c r="AO81" i="1"/>
  <c r="AK81" i="1"/>
  <c r="Y81" i="1"/>
  <c r="CR76" i="1"/>
  <c r="CJ76" i="1"/>
  <c r="BX76" i="1"/>
  <c r="BP76" i="1"/>
  <c r="BC76" i="1"/>
  <c r="AL76" i="1"/>
  <c r="AD76" i="1"/>
  <c r="Z76" i="1"/>
  <c r="V76" i="1"/>
  <c r="O76" i="1"/>
  <c r="CS75" i="1"/>
  <c r="CK75" i="1"/>
  <c r="BY75" i="1"/>
  <c r="BQ75" i="1"/>
  <c r="AY75" i="1"/>
  <c r="AU75" i="1"/>
  <c r="AM75" i="1"/>
  <c r="W75" i="1"/>
  <c r="BJ268" i="1"/>
  <c r="CU73" i="1"/>
  <c r="CI73" i="1"/>
  <c r="CA73" i="1"/>
  <c r="BO73" i="1"/>
  <c r="BA73" i="1"/>
  <c r="AK73" i="1"/>
  <c r="Y73" i="1"/>
  <c r="CR72" i="1"/>
  <c r="CJ72" i="1"/>
  <c r="BX72" i="1"/>
  <c r="BP72" i="1"/>
  <c r="BC72" i="1"/>
  <c r="AL72" i="1"/>
  <c r="AD72" i="1"/>
  <c r="Z72" i="1"/>
  <c r="V72" i="1"/>
  <c r="O72" i="1"/>
  <c r="CS71" i="1"/>
  <c r="CK71" i="1"/>
  <c r="BY71" i="1"/>
  <c r="BQ71" i="1"/>
  <c r="AY71" i="1"/>
  <c r="AM71" i="1"/>
  <c r="W71" i="1"/>
  <c r="CT70" i="1"/>
  <c r="CH70" i="1"/>
  <c r="BZ70" i="1"/>
  <c r="BN70" i="1"/>
  <c r="AZ70" i="1"/>
  <c r="AN70" i="1"/>
  <c r="AJ70" i="1"/>
  <c r="AF70" i="1"/>
  <c r="X70" i="1"/>
  <c r="CU69" i="1"/>
  <c r="CI69" i="1"/>
  <c r="CA69" i="1"/>
  <c r="BO69" i="1"/>
  <c r="BA69" i="1"/>
  <c r="AO69" i="1"/>
  <c r="AK69" i="1"/>
  <c r="Y69" i="1"/>
  <c r="CR68" i="1"/>
  <c r="CJ68" i="1"/>
  <c r="BX68" i="1"/>
  <c r="BP68" i="1"/>
  <c r="BC68" i="1"/>
  <c r="AL68" i="1"/>
  <c r="AD68" i="1"/>
  <c r="Z68" i="1"/>
  <c r="V68" i="1"/>
  <c r="O68" i="1"/>
  <c r="CS67" i="1"/>
  <c r="CK67" i="1"/>
  <c r="BY67" i="1"/>
  <c r="BQ67" i="1"/>
  <c r="AY67" i="1"/>
  <c r="AM67" i="1"/>
  <c r="W67" i="1"/>
  <c r="CT66" i="1"/>
  <c r="CH66" i="1"/>
  <c r="BZ66" i="1"/>
  <c r="BN66" i="1"/>
  <c r="AZ66" i="1"/>
  <c r="AN66" i="1"/>
  <c r="AJ66" i="1"/>
  <c r="X66" i="1"/>
  <c r="CU65" i="1"/>
  <c r="CI65" i="1"/>
  <c r="CA65" i="1"/>
  <c r="BO65" i="1"/>
  <c r="BA65" i="1"/>
  <c r="AK65" i="1"/>
  <c r="Y65" i="1"/>
  <c r="CR64" i="1"/>
  <c r="CJ64" i="1"/>
  <c r="BX64" i="1"/>
  <c r="BP64" i="1"/>
  <c r="BC64" i="1"/>
  <c r="AL64" i="1"/>
  <c r="Z64" i="1"/>
  <c r="V64" i="1"/>
  <c r="O64" i="1"/>
  <c r="CZ59" i="1"/>
  <c r="CZ236" i="1"/>
  <c r="DB239" i="1"/>
  <c r="DD239" i="1"/>
  <c r="CV238" i="1"/>
  <c r="CR59" i="1"/>
  <c r="CR236" i="1"/>
  <c r="CN59" i="1"/>
  <c r="CN236" i="1"/>
  <c r="CJ59" i="1"/>
  <c r="CJ236" i="1"/>
  <c r="CF59" i="1"/>
  <c r="CF236" i="1"/>
  <c r="CB59" i="1"/>
  <c r="CB236" i="1"/>
  <c r="BX59" i="1"/>
  <c r="BX236" i="1"/>
  <c r="BT59" i="1"/>
  <c r="BT236" i="1"/>
  <c r="BP59" i="1"/>
  <c r="BP236" i="1"/>
  <c r="BL59" i="1"/>
  <c r="BL236" i="1"/>
  <c r="BH59" i="1"/>
  <c r="BH236" i="1"/>
  <c r="BC59" i="1"/>
  <c r="BC236" i="1"/>
  <c r="AX59" i="1"/>
  <c r="AX236" i="1"/>
  <c r="AT59" i="1"/>
  <c r="AT236" i="1"/>
  <c r="AP59" i="1"/>
  <c r="AP236" i="1"/>
  <c r="AL59" i="1"/>
  <c r="AL236" i="1"/>
  <c r="AH59" i="1"/>
  <c r="AH236" i="1"/>
  <c r="AD59" i="1"/>
  <c r="AD236" i="1"/>
  <c r="Z59" i="1"/>
  <c r="Z236" i="1"/>
  <c r="V59" i="1"/>
  <c r="V236" i="1"/>
  <c r="R59" i="1"/>
  <c r="R236" i="1"/>
  <c r="N59" i="1"/>
  <c r="N236" i="1"/>
  <c r="J59" i="1"/>
  <c r="J236" i="1"/>
  <c r="N230" i="1"/>
  <c r="N229" i="1" s="1"/>
  <c r="AG76" i="1"/>
  <c r="AC76" i="1"/>
  <c r="Y76" i="1"/>
  <c r="U76" i="1"/>
  <c r="CR75" i="1"/>
  <c r="CJ75" i="1"/>
  <c r="BX75" i="1"/>
  <c r="BP75" i="1"/>
  <c r="BC75" i="1"/>
  <c r="AL75" i="1"/>
  <c r="AD75" i="1"/>
  <c r="Z75" i="1"/>
  <c r="V75" i="1"/>
  <c r="O75" i="1"/>
  <c r="CU72" i="1"/>
  <c r="CQ266" i="1"/>
  <c r="CQ72" i="1" s="1"/>
  <c r="CI72" i="1"/>
  <c r="CA72" i="1"/>
  <c r="BW266" i="1"/>
  <c r="BW72" i="1" s="1"/>
  <c r="BO72" i="1"/>
  <c r="BA72" i="1"/>
  <c r="AS72" i="1"/>
  <c r="AO72" i="1"/>
  <c r="AK72" i="1"/>
  <c r="AG72" i="1"/>
  <c r="AC72" i="1"/>
  <c r="Y72" i="1"/>
  <c r="U72" i="1"/>
  <c r="CR71" i="1"/>
  <c r="CJ71" i="1"/>
  <c r="BX71" i="1"/>
  <c r="BP71" i="1"/>
  <c r="BC71" i="1"/>
  <c r="AL71" i="1"/>
  <c r="AD71" i="1"/>
  <c r="Z71" i="1"/>
  <c r="V71" i="1"/>
  <c r="O71" i="1"/>
  <c r="CS70" i="1"/>
  <c r="CK70" i="1"/>
  <c r="BY70" i="1"/>
  <c r="BQ70" i="1"/>
  <c r="AY70" i="1"/>
  <c r="AM70" i="1"/>
  <c r="W70" i="1"/>
  <c r="CT69" i="1"/>
  <c r="CH69" i="1"/>
  <c r="BZ69" i="1"/>
  <c r="BN69" i="1"/>
  <c r="AZ69" i="1"/>
  <c r="AN69" i="1"/>
  <c r="AJ69" i="1"/>
  <c r="AF69" i="1"/>
  <c r="X69" i="1"/>
  <c r="CU68" i="1"/>
  <c r="CQ262" i="1"/>
  <c r="CI68" i="1"/>
  <c r="CA68" i="1"/>
  <c r="BW262" i="1"/>
  <c r="BO68" i="1"/>
  <c r="BA68" i="1"/>
  <c r="AS68" i="1"/>
  <c r="AO68" i="1"/>
  <c r="AK68" i="1"/>
  <c r="AG68" i="1"/>
  <c r="AC68" i="1"/>
  <c r="Y68" i="1"/>
  <c r="U68" i="1"/>
  <c r="CR67" i="1"/>
  <c r="CJ67" i="1"/>
  <c r="BX67" i="1"/>
  <c r="BP67" i="1"/>
  <c r="BC67" i="1"/>
  <c r="AL67" i="1"/>
  <c r="AD67" i="1"/>
  <c r="Z67" i="1"/>
  <c r="V67" i="1"/>
  <c r="O67" i="1"/>
  <c r="CS66" i="1"/>
  <c r="CK66" i="1"/>
  <c r="BY66" i="1"/>
  <c r="BQ66" i="1"/>
  <c r="AY66" i="1"/>
  <c r="AM66" i="1"/>
  <c r="W66" i="1"/>
  <c r="CT65" i="1"/>
  <c r="CH65" i="1"/>
  <c r="BZ65" i="1"/>
  <c r="BN65" i="1"/>
  <c r="AZ65" i="1"/>
  <c r="AN65" i="1"/>
  <c r="AJ65" i="1"/>
  <c r="AF65" i="1"/>
  <c r="X65" i="1"/>
  <c r="CU64" i="1"/>
  <c r="CI64" i="1"/>
  <c r="CA64" i="1"/>
  <c r="BO64" i="1"/>
  <c r="BA64" i="1"/>
  <c r="AO64" i="1"/>
  <c r="AK64" i="1"/>
  <c r="AC64" i="1"/>
  <c r="Y64" i="1"/>
  <c r="U64" i="1"/>
  <c r="O257" i="1"/>
  <c r="O256" i="1" s="1"/>
  <c r="CY59" i="1"/>
  <c r="CY236" i="1"/>
  <c r="CU59" i="1"/>
  <c r="CU236" i="1"/>
  <c r="CQ59" i="1"/>
  <c r="CQ236" i="1"/>
  <c r="CM59" i="1"/>
  <c r="CM236" i="1"/>
  <c r="CI59" i="1"/>
  <c r="CI236" i="1"/>
  <c r="CE59" i="1"/>
  <c r="CE236" i="1"/>
  <c r="CA59" i="1"/>
  <c r="CA236" i="1"/>
  <c r="BW59" i="1"/>
  <c r="BW236" i="1"/>
  <c r="BS59" i="1"/>
  <c r="BS236" i="1"/>
  <c r="BO59" i="1"/>
  <c r="BO236" i="1"/>
  <c r="BK59" i="1"/>
  <c r="BK236" i="1"/>
  <c r="BG59" i="1"/>
  <c r="BG236" i="1"/>
  <c r="BA59" i="1"/>
  <c r="BA236" i="1"/>
  <c r="AW59" i="1"/>
  <c r="AW236" i="1"/>
  <c r="AS59" i="1"/>
  <c r="AS236" i="1"/>
  <c r="AO59" i="1"/>
  <c r="AO236" i="1"/>
  <c r="AK59" i="1"/>
  <c r="AK236" i="1"/>
  <c r="AG59" i="1"/>
  <c r="AG236" i="1"/>
  <c r="AC59" i="1"/>
  <c r="AC236" i="1"/>
  <c r="Y59" i="1"/>
  <c r="Y236" i="1"/>
  <c r="U59" i="1"/>
  <c r="U236" i="1"/>
  <c r="Q59" i="1"/>
  <c r="Q236" i="1"/>
  <c r="M59" i="1"/>
  <c r="M236" i="1"/>
  <c r="M230" i="1"/>
  <c r="M229" i="1" s="1"/>
  <c r="N211" i="1"/>
  <c r="N54" i="1" s="1"/>
  <c r="N39" i="1" s="1"/>
  <c r="M211" i="1"/>
  <c r="M54" i="1" s="1"/>
  <c r="M39" i="1" s="1"/>
  <c r="L300" i="1"/>
  <c r="T299" i="1"/>
  <c r="O106" i="1"/>
  <c r="Q103" i="1"/>
  <c r="CR101" i="1"/>
  <c r="CJ101" i="1"/>
  <c r="BX101" i="1"/>
  <c r="BP101" i="1"/>
  <c r="BC101" i="1"/>
  <c r="AL101" i="1"/>
  <c r="Z101" i="1"/>
  <c r="V101" i="1"/>
  <c r="O100" i="1"/>
  <c r="O98" i="1"/>
  <c r="CT96" i="1"/>
  <c r="CH96" i="1"/>
  <c r="BZ96" i="1"/>
  <c r="BN96" i="1"/>
  <c r="AZ96" i="1"/>
  <c r="AN96" i="1"/>
  <c r="AJ96" i="1"/>
  <c r="AF96" i="1"/>
  <c r="X96" i="1"/>
  <c r="T289" i="1"/>
  <c r="O94" i="1"/>
  <c r="CQ286" i="1"/>
  <c r="CG286" i="1"/>
  <c r="BW286" i="1"/>
  <c r="R285" i="1"/>
  <c r="R284" i="1" s="1"/>
  <c r="N285" i="1"/>
  <c r="N284" i="1" s="1"/>
  <c r="N244" i="1" s="1"/>
  <c r="CU89" i="1"/>
  <c r="CI89" i="1"/>
  <c r="CA89" i="1"/>
  <c r="BO89" i="1"/>
  <c r="BA89" i="1"/>
  <c r="AO89" i="1"/>
  <c r="AK89" i="1"/>
  <c r="Y89" i="1"/>
  <c r="U89" i="1"/>
  <c r="CU88" i="1"/>
  <c r="CA88" i="1"/>
  <c r="BA88" i="1"/>
  <c r="O87" i="1"/>
  <c r="CT85" i="1"/>
  <c r="CH85" i="1"/>
  <c r="BZ85" i="1"/>
  <c r="BN85" i="1"/>
  <c r="AZ85" i="1"/>
  <c r="AN85" i="1"/>
  <c r="AJ85" i="1"/>
  <c r="X85" i="1"/>
  <c r="T278" i="1"/>
  <c r="O84" i="1"/>
  <c r="CU82" i="1"/>
  <c r="CA82" i="1"/>
  <c r="BC82" i="1"/>
  <c r="AB275" i="1"/>
  <c r="CU81" i="1"/>
  <c r="CA81" i="1"/>
  <c r="BC81" i="1"/>
  <c r="CJ80" i="1"/>
  <c r="BP80" i="1"/>
  <c r="AN80" i="1"/>
  <c r="S273" i="1"/>
  <c r="CT76" i="1"/>
  <c r="CH76" i="1"/>
  <c r="BZ76" i="1"/>
  <c r="BN76" i="1"/>
  <c r="AZ76" i="1"/>
  <c r="AV270" i="1"/>
  <c r="AR270" i="1"/>
  <c r="AN76" i="1"/>
  <c r="AJ76" i="1"/>
  <c r="AF76" i="1"/>
  <c r="AB270" i="1"/>
  <c r="X76" i="1"/>
  <c r="T270" i="1"/>
  <c r="CU75" i="1"/>
  <c r="CA75" i="1"/>
  <c r="BW269" i="1"/>
  <c r="BW75" i="1" s="1"/>
  <c r="AS269" i="1"/>
  <c r="AG269" i="1"/>
  <c r="AC269" i="1"/>
  <c r="Y75" i="1"/>
  <c r="CJ74" i="1"/>
  <c r="BP74" i="1"/>
  <c r="BC74" i="1"/>
  <c r="AL74" i="1"/>
  <c r="AD268" i="1"/>
  <c r="CS73" i="1"/>
  <c r="CK73" i="1"/>
  <c r="BY73" i="1"/>
  <c r="BQ73" i="1"/>
  <c r="AU267" i="1"/>
  <c r="AI267" i="1"/>
  <c r="AI73" i="1" s="1"/>
  <c r="AE267" i="1"/>
  <c r="CT72" i="1"/>
  <c r="CH72" i="1"/>
  <c r="BZ72" i="1"/>
  <c r="BN72" i="1"/>
  <c r="AZ72" i="1"/>
  <c r="AV266" i="1"/>
  <c r="AR266" i="1"/>
  <c r="AN72" i="1"/>
  <c r="AJ72" i="1"/>
  <c r="AF72" i="1"/>
  <c r="AB266" i="1"/>
  <c r="X72" i="1"/>
  <c r="T266" i="1"/>
  <c r="CU71" i="1"/>
  <c r="CA71" i="1"/>
  <c r="BW265" i="1"/>
  <c r="AS265" i="1"/>
  <c r="AG265" i="1"/>
  <c r="AC265" i="1"/>
  <c r="Y71" i="1"/>
  <c r="CJ70" i="1"/>
  <c r="BP70" i="1"/>
  <c r="BC70" i="1"/>
  <c r="AL70" i="1"/>
  <c r="AD264" i="1"/>
  <c r="T264" i="1"/>
  <c r="O70" i="1"/>
  <c r="CS69" i="1"/>
  <c r="CK69" i="1"/>
  <c r="BY69" i="1"/>
  <c r="BQ69" i="1"/>
  <c r="AM69" i="1"/>
  <c r="CT68" i="1"/>
  <c r="CH68" i="1"/>
  <c r="BZ68" i="1"/>
  <c r="BN68" i="1"/>
  <c r="AZ68" i="1"/>
  <c r="AV262" i="1"/>
  <c r="AR262" i="1"/>
  <c r="AN68" i="1"/>
  <c r="AJ68" i="1"/>
  <c r="AF68" i="1"/>
  <c r="AB262" i="1"/>
  <c r="X68" i="1"/>
  <c r="T262" i="1"/>
  <c r="T68" i="1" s="1"/>
  <c r="CU67" i="1"/>
  <c r="CA67" i="1"/>
  <c r="AS261" i="1"/>
  <c r="AG261" i="1"/>
  <c r="AC261" i="1"/>
  <c r="Y67" i="1"/>
  <c r="CJ66" i="1"/>
  <c r="BP66" i="1"/>
  <c r="BC66" i="1"/>
  <c r="AL66" i="1"/>
  <c r="AD260" i="1"/>
  <c r="O66" i="1"/>
  <c r="CS65" i="1"/>
  <c r="AV258" i="1"/>
  <c r="AR258" i="1"/>
  <c r="AB258" i="1"/>
  <c r="CX59" i="1"/>
  <c r="CX236" i="1"/>
  <c r="CT59" i="1"/>
  <c r="CT236" i="1"/>
  <c r="CP59" i="1"/>
  <c r="CP236" i="1"/>
  <c r="CL59" i="1"/>
  <c r="CL236" i="1"/>
  <c r="CH59" i="1"/>
  <c r="CH236" i="1"/>
  <c r="CD59" i="1"/>
  <c r="CD236" i="1"/>
  <c r="BZ59" i="1"/>
  <c r="BZ236" i="1"/>
  <c r="BV59" i="1"/>
  <c r="BV236" i="1"/>
  <c r="BR59" i="1"/>
  <c r="BR236" i="1"/>
  <c r="BN59" i="1"/>
  <c r="BN236" i="1"/>
  <c r="BJ59" i="1"/>
  <c r="BJ236" i="1"/>
  <c r="BF59" i="1"/>
  <c r="BF236" i="1"/>
  <c r="AZ59" i="1"/>
  <c r="AZ236" i="1"/>
  <c r="AV59" i="1"/>
  <c r="AV236" i="1"/>
  <c r="AR59" i="1"/>
  <c r="AR236" i="1"/>
  <c r="AN59" i="1"/>
  <c r="AN236" i="1"/>
  <c r="AJ59" i="1"/>
  <c r="AJ236" i="1"/>
  <c r="AF59" i="1"/>
  <c r="AF236" i="1"/>
  <c r="AB59" i="1"/>
  <c r="AB236" i="1"/>
  <c r="X59" i="1"/>
  <c r="X236" i="1"/>
  <c r="T59" i="1"/>
  <c r="T236" i="1"/>
  <c r="P59" i="1"/>
  <c r="P236" i="1"/>
  <c r="L59" i="1"/>
  <c r="L236" i="1"/>
  <c r="R230" i="1"/>
  <c r="R229" i="1" s="1"/>
  <c r="L57" i="1"/>
  <c r="L228" i="1"/>
  <c r="L211" i="1"/>
  <c r="L54" i="1" s="1"/>
  <c r="L39" i="1" s="1"/>
  <c r="Z93" i="1"/>
  <c r="V93" i="1"/>
  <c r="CT89" i="1"/>
  <c r="CH89" i="1"/>
  <c r="BZ89" i="1"/>
  <c r="BN89" i="1"/>
  <c r="AZ89" i="1"/>
  <c r="AN89" i="1"/>
  <c r="AJ89" i="1"/>
  <c r="AB89" i="1"/>
  <c r="X89" i="1"/>
  <c r="T282" i="1"/>
  <c r="CT88" i="1"/>
  <c r="CH88" i="1"/>
  <c r="BZ88" i="1"/>
  <c r="BN88" i="1"/>
  <c r="AZ88" i="1"/>
  <c r="AN88" i="1"/>
  <c r="AJ88" i="1"/>
  <c r="AF88" i="1"/>
  <c r="X88" i="1"/>
  <c r="T281" i="1"/>
  <c r="O86" i="1"/>
  <c r="CS85" i="1"/>
  <c r="CK85" i="1"/>
  <c r="BY85" i="1"/>
  <c r="BQ85" i="1"/>
  <c r="AY85" i="1"/>
  <c r="AM85" i="1"/>
  <c r="W85" i="1"/>
  <c r="CT81" i="1"/>
  <c r="CH81" i="1"/>
  <c r="BZ81" i="1"/>
  <c r="BN81" i="1"/>
  <c r="BA81" i="1"/>
  <c r="AL81" i="1"/>
  <c r="U81" i="1"/>
  <c r="CU80" i="1"/>
  <c r="CA80" i="1"/>
  <c r="BC80" i="1"/>
  <c r="AB273" i="1"/>
  <c r="O271" i="1"/>
  <c r="CS76" i="1"/>
  <c r="CK76" i="1"/>
  <c r="BY76" i="1"/>
  <c r="BQ76" i="1"/>
  <c r="AY76" i="1"/>
  <c r="AM76" i="1"/>
  <c r="AE270" i="1"/>
  <c r="W76" i="1"/>
  <c r="S270" i="1"/>
  <c r="CT75" i="1"/>
  <c r="CH75" i="1"/>
  <c r="BZ75" i="1"/>
  <c r="BN75" i="1"/>
  <c r="BJ269" i="1"/>
  <c r="AZ75" i="1"/>
  <c r="AN75" i="1"/>
  <c r="AJ75" i="1"/>
  <c r="AF75" i="1"/>
  <c r="X75" i="1"/>
  <c r="T269" i="1"/>
  <c r="CU74" i="1"/>
  <c r="CA74" i="1"/>
  <c r="BA74" i="1"/>
  <c r="CJ73" i="1"/>
  <c r="BP73" i="1"/>
  <c r="BC73" i="1"/>
  <c r="AL73" i="1"/>
  <c r="T267" i="1"/>
  <c r="CS72" i="1"/>
  <c r="CK72" i="1"/>
  <c r="CG266" i="1"/>
  <c r="BY72" i="1"/>
  <c r="BQ72" i="1"/>
  <c r="BM266" i="1"/>
  <c r="AY72" i="1"/>
  <c r="AM72" i="1"/>
  <c r="AI266" i="1"/>
  <c r="AI72" i="1" s="1"/>
  <c r="AE266" i="1"/>
  <c r="W72" i="1"/>
  <c r="S266" i="1"/>
  <c r="CT71" i="1"/>
  <c r="CH71" i="1"/>
  <c r="BZ71" i="1"/>
  <c r="BN71" i="1"/>
  <c r="BJ265" i="1"/>
  <c r="AZ71" i="1"/>
  <c r="AN71" i="1"/>
  <c r="AJ71" i="1"/>
  <c r="AF71" i="1"/>
  <c r="X71" i="1"/>
  <c r="T265" i="1"/>
  <c r="T71" i="1" s="1"/>
  <c r="CU70" i="1"/>
  <c r="CA70" i="1"/>
  <c r="BA70" i="1"/>
  <c r="CJ69" i="1"/>
  <c r="BP69" i="1"/>
  <c r="BC69" i="1"/>
  <c r="AL69" i="1"/>
  <c r="O69" i="1"/>
  <c r="CS68" i="1"/>
  <c r="CK68" i="1"/>
  <c r="CG262" i="1"/>
  <c r="CG68" i="1" s="1"/>
  <c r="BY68" i="1"/>
  <c r="BQ68" i="1"/>
  <c r="BM262" i="1"/>
  <c r="AY68" i="1"/>
  <c r="AM68" i="1"/>
  <c r="AI262" i="1"/>
  <c r="AI68" i="1" s="1"/>
  <c r="AE262" i="1"/>
  <c r="W68" i="1"/>
  <c r="S262" i="1"/>
  <c r="CT67" i="1"/>
  <c r="CH67" i="1"/>
  <c r="BZ67" i="1"/>
  <c r="BN67" i="1"/>
  <c r="BJ261" i="1"/>
  <c r="AZ67" i="1"/>
  <c r="AN67" i="1"/>
  <c r="AJ67" i="1"/>
  <c r="AF67" i="1"/>
  <c r="X67" i="1"/>
  <c r="T261" i="1"/>
  <c r="CU66" i="1"/>
  <c r="CA66" i="1"/>
  <c r="BA66" i="1"/>
  <c r="AO66" i="1"/>
  <c r="Y257" i="1"/>
  <c r="CJ65" i="1"/>
  <c r="BP65" i="1"/>
  <c r="BC65" i="1"/>
  <c r="AL65" i="1"/>
  <c r="T259" i="1"/>
  <c r="O65" i="1"/>
  <c r="CS64" i="1"/>
  <c r="CK64" i="1"/>
  <c r="BY64" i="1"/>
  <c r="BQ64" i="1"/>
  <c r="AY64" i="1"/>
  <c r="AM64" i="1"/>
  <c r="AE258" i="1"/>
  <c r="W64" i="1"/>
  <c r="S258" i="1"/>
  <c r="CI257" i="1"/>
  <c r="BO257" i="1"/>
  <c r="AK257" i="1"/>
  <c r="U257" i="1"/>
  <c r="CW59" i="1"/>
  <c r="CW236" i="1"/>
  <c r="CS59" i="1"/>
  <c r="CS236" i="1"/>
  <c r="CO59" i="1"/>
  <c r="CO236" i="1"/>
  <c r="CK59" i="1"/>
  <c r="CK236" i="1"/>
  <c r="CG59" i="1"/>
  <c r="CG236" i="1"/>
  <c r="CC59" i="1"/>
  <c r="CC236" i="1"/>
  <c r="BY59" i="1"/>
  <c r="BY236" i="1"/>
  <c r="BU59" i="1"/>
  <c r="BU236" i="1"/>
  <c r="BQ59" i="1"/>
  <c r="BQ236" i="1"/>
  <c r="BM59" i="1"/>
  <c r="BM236" i="1"/>
  <c r="BI59" i="1"/>
  <c r="BI236" i="1"/>
  <c r="BE59" i="1"/>
  <c r="BE236" i="1"/>
  <c r="AY59" i="1"/>
  <c r="AY236" i="1"/>
  <c r="AU59" i="1"/>
  <c r="AU236" i="1"/>
  <c r="AQ59" i="1"/>
  <c r="AQ236" i="1"/>
  <c r="AM59" i="1"/>
  <c r="AM236" i="1"/>
  <c r="AI59" i="1"/>
  <c r="AI236" i="1"/>
  <c r="AE59" i="1"/>
  <c r="AE236" i="1"/>
  <c r="AA59" i="1"/>
  <c r="AA236" i="1"/>
  <c r="W59" i="1"/>
  <c r="W236" i="1"/>
  <c r="S59" i="1"/>
  <c r="S236" i="1"/>
  <c r="O59" i="1"/>
  <c r="O236" i="1"/>
  <c r="K237" i="1"/>
  <c r="DB238" i="1"/>
  <c r="P57" i="1"/>
  <c r="P228" i="1"/>
  <c r="K230" i="1"/>
  <c r="K54" i="1"/>
  <c r="N204" i="1"/>
  <c r="N200" i="1" s="1"/>
  <c r="N53" i="1" s="1"/>
  <c r="N38" i="1" s="1"/>
  <c r="M204" i="1"/>
  <c r="M200" i="1" s="1"/>
  <c r="M53" i="1" s="1"/>
  <c r="M38" i="1" s="1"/>
  <c r="R200" i="1"/>
  <c r="R53" i="1" s="1"/>
  <c r="R38" i="1" s="1"/>
  <c r="Q204" i="1"/>
  <c r="Q200" i="1"/>
  <c r="Q53" i="1" s="1"/>
  <c r="Q38" i="1" s="1"/>
  <c r="L200" i="1"/>
  <c r="L53" i="1" s="1"/>
  <c r="L38" i="1" s="1"/>
  <c r="P200" i="1"/>
  <c r="P53" i="1" s="1"/>
  <c r="P38" i="1" s="1"/>
  <c r="K200" i="1"/>
  <c r="DB171" i="1"/>
  <c r="DB170" i="1"/>
  <c r="DB169" i="1"/>
  <c r="DB168" i="1"/>
  <c r="P164" i="1"/>
  <c r="K164" i="1"/>
  <c r="K149" i="1"/>
  <c r="N150" i="1"/>
  <c r="N149" i="1" s="1"/>
  <c r="N51" i="1" s="1"/>
  <c r="N36" i="1" s="1"/>
  <c r="M150" i="1"/>
  <c r="M149" i="1" s="1"/>
  <c r="M51" i="1" s="1"/>
  <c r="M36" i="1" s="1"/>
  <c r="DB134" i="1"/>
  <c r="K132" i="1"/>
  <c r="Q150" i="1"/>
  <c r="Q149" i="1" s="1"/>
  <c r="Q51" i="1" s="1"/>
  <c r="Q36" i="1" s="1"/>
  <c r="K136" i="1"/>
  <c r="DD134" i="1"/>
  <c r="CV132" i="1"/>
  <c r="L123" i="1"/>
  <c r="L164" i="1"/>
  <c r="L149" i="1"/>
  <c r="L51" i="1" s="1"/>
  <c r="L36" i="1" s="1"/>
  <c r="P149" i="1"/>
  <c r="P51" i="1" s="1"/>
  <c r="P36" i="1" s="1"/>
  <c r="BD61" i="1"/>
  <c r="R109" i="1"/>
  <c r="L109" i="1"/>
  <c r="DD135" i="1"/>
  <c r="K123" i="1"/>
  <c r="DB135" i="1"/>
  <c r="BB61" i="1"/>
  <c r="N123" i="1"/>
  <c r="R123" i="1"/>
  <c r="M123" i="1"/>
  <c r="L112" i="1"/>
  <c r="N92" i="1"/>
  <c r="M109" i="1"/>
  <c r="R106" i="1"/>
  <c r="L106" i="1"/>
  <c r="P106" i="1"/>
  <c r="N106" i="1"/>
  <c r="J106" i="1"/>
  <c r="P92" i="1"/>
  <c r="P91" i="1" s="1"/>
  <c r="P48" i="1" s="1"/>
  <c r="P33" i="1" s="1"/>
  <c r="M92" i="1"/>
  <c r="K92" i="1"/>
  <c r="M77" i="1"/>
  <c r="AL77" i="1"/>
  <c r="Z77" i="1"/>
  <c r="R77" i="1"/>
  <c r="N77" i="1"/>
  <c r="Q77" i="1"/>
  <c r="BA77" i="1"/>
  <c r="AG77" i="1"/>
  <c r="AV77" i="1"/>
  <c r="P77" i="1"/>
  <c r="L77" i="1"/>
  <c r="L62" i="1" s="1"/>
  <c r="O77" i="1"/>
  <c r="K77" i="1"/>
  <c r="N63" i="1"/>
  <c r="DD78" i="1"/>
  <c r="M63" i="1"/>
  <c r="M62" i="1" s="1"/>
  <c r="DB78" i="1"/>
  <c r="K63" i="1"/>
  <c r="P63" i="1"/>
  <c r="CG19" i="1"/>
  <c r="CG18" i="1" s="1"/>
  <c r="CG15" i="1" s="1"/>
  <c r="BM19" i="1"/>
  <c r="AX19" i="1"/>
  <c r="AX18" i="1" s="1"/>
  <c r="AX15" i="1" s="1"/>
  <c r="AB19" i="1"/>
  <c r="U18" i="1"/>
  <c r="U15" i="1" s="1"/>
  <c r="S19" i="1"/>
  <c r="CQ19" i="1"/>
  <c r="CQ18" i="1" s="1"/>
  <c r="CQ15" i="1" s="1"/>
  <c r="BW19" i="1"/>
  <c r="BW18" i="1" s="1"/>
  <c r="BW15" i="1" s="1"/>
  <c r="AS19" i="1"/>
  <c r="AG19" i="1"/>
  <c r="AC19" i="1"/>
  <c r="T19" i="1"/>
  <c r="BV19" i="1"/>
  <c r="BJ19" i="1"/>
  <c r="BT14" i="1"/>
  <c r="BH14" i="1"/>
  <c r="AX14" i="1"/>
  <c r="AX12" i="1" s="1"/>
  <c r="CH12" i="1"/>
  <c r="BN12" i="1"/>
  <c r="BN8" i="1" s="1"/>
  <c r="CU8" i="1"/>
  <c r="CH8" i="1"/>
  <c r="BY8" i="1"/>
  <c r="BP8" i="1"/>
  <c r="AY8" i="1"/>
  <c r="AV10" i="1"/>
  <c r="AV9" i="1" s="1"/>
  <c r="AW11" i="1"/>
  <c r="AW10" i="1" s="1"/>
  <c r="AW9" i="1" s="1"/>
  <c r="BK11" i="1"/>
  <c r="BK10" i="1" s="1"/>
  <c r="BK9" i="1" s="1"/>
  <c r="AR10" i="1"/>
  <c r="AR9" i="1" s="1"/>
  <c r="BG11" i="1"/>
  <c r="AF8" i="1"/>
  <c r="Z8" i="1"/>
  <c r="V8" i="1"/>
  <c r="CQ14" i="1"/>
  <c r="CQ12" i="1" s="1"/>
  <c r="BW14" i="1"/>
  <c r="BW12" i="1" s="1"/>
  <c r="CT8" i="1"/>
  <c r="CK8" i="1"/>
  <c r="BX8" i="1"/>
  <c r="BO8" i="1"/>
  <c r="BC8" i="1"/>
  <c r="AU8" i="1"/>
  <c r="AN8" i="1"/>
  <c r="AI8" i="1"/>
  <c r="AD8" i="1"/>
  <c r="AE10" i="1"/>
  <c r="AE9" i="1" s="1"/>
  <c r="AT11" i="1"/>
  <c r="AA11" i="1"/>
  <c r="S10" i="1"/>
  <c r="S9" i="1" s="1"/>
  <c r="X18" i="1"/>
  <c r="X15" i="1" s="1"/>
  <c r="AV14" i="1"/>
  <c r="T14" i="1"/>
  <c r="CS8" i="1"/>
  <c r="CJ8" i="1"/>
  <c r="CA8" i="1"/>
  <c r="BA8" i="1"/>
  <c r="AM8" i="1"/>
  <c r="BD8" i="1"/>
  <c r="AQ14" i="1"/>
  <c r="AI14" i="1"/>
  <c r="AI12" i="1" s="1"/>
  <c r="AE14" i="1"/>
  <c r="S14" i="1"/>
  <c r="CR8" i="1"/>
  <c r="CI8" i="1"/>
  <c r="BZ8" i="1"/>
  <c r="BQ8" i="1"/>
  <c r="AZ8" i="1"/>
  <c r="AL8" i="1"/>
  <c r="W8" i="1"/>
  <c r="BB8" i="1"/>
  <c r="BH11" i="1"/>
  <c r="AX11" i="1"/>
  <c r="AX10" i="1" s="1"/>
  <c r="AX9" i="1" s="1"/>
  <c r="AO10" i="1"/>
  <c r="AO9" i="1" s="1"/>
  <c r="AO8" i="1" s="1"/>
  <c r="AK10" i="1"/>
  <c r="AK9" i="1" s="1"/>
  <c r="AK8" i="1" s="1"/>
  <c r="Y10" i="1"/>
  <c r="Y9" i="1" s="1"/>
  <c r="Y8" i="1" s="1"/>
  <c r="U10" i="1"/>
  <c r="U9" i="1" s="1"/>
  <c r="U8" i="1" s="1"/>
  <c r="CQ11" i="1"/>
  <c r="CQ10" i="1" s="1"/>
  <c r="CQ9" i="1" s="1"/>
  <c r="CQ8" i="1" s="1"/>
  <c r="BW11" i="1"/>
  <c r="BW10" i="1" s="1"/>
  <c r="BW9" i="1" s="1"/>
  <c r="AJ10" i="1"/>
  <c r="AJ9" i="1" s="1"/>
  <c r="AJ8" i="1" s="1"/>
  <c r="X10" i="1"/>
  <c r="X9" i="1" s="1"/>
  <c r="CG11" i="1"/>
  <c r="CG10" i="1" s="1"/>
  <c r="CG9" i="1" s="1"/>
  <c r="CG8" i="1" s="1"/>
  <c r="BM11" i="1"/>
  <c r="BP333" i="1" l="1"/>
  <c r="BP247" i="1" s="1"/>
  <c r="CA939" i="1"/>
  <c r="CA938" i="1" s="1"/>
  <c r="CA987" i="1" s="1"/>
  <c r="CA988" i="1" s="1"/>
  <c r="BZ150" i="1"/>
  <c r="BR443" i="1"/>
  <c r="BR447" i="1"/>
  <c r="BQ971" i="1"/>
  <c r="BQ934" i="1" s="1"/>
  <c r="CB982" i="1"/>
  <c r="BW71" i="1"/>
  <c r="CF409" i="1"/>
  <c r="CP409" i="1" s="1"/>
  <c r="CZ409" i="1" s="1"/>
  <c r="BW459" i="1"/>
  <c r="BU491" i="1"/>
  <c r="CE491" i="1" s="1"/>
  <c r="CO491" i="1" s="1"/>
  <c r="CY491" i="1" s="1"/>
  <c r="BY495" i="1"/>
  <c r="BM519" i="1"/>
  <c r="BT546" i="1"/>
  <c r="CD546" i="1" s="1"/>
  <c r="CN546" i="1" s="1"/>
  <c r="CX546" i="1" s="1"/>
  <c r="BM979" i="1"/>
  <c r="BM975" i="1" s="1"/>
  <c r="BM971" i="1" s="1"/>
  <c r="BM934" i="1" s="1"/>
  <c r="BQ123" i="1"/>
  <c r="BT433" i="1"/>
  <c r="CD433" i="1" s="1"/>
  <c r="CD487" i="1"/>
  <c r="CN487" i="1" s="1"/>
  <c r="CX487" i="1" s="1"/>
  <c r="BP481" i="1"/>
  <c r="CD483" i="1"/>
  <c r="CN483" i="1" s="1"/>
  <c r="CX483" i="1" s="1"/>
  <c r="CF507" i="1"/>
  <c r="CP507" i="1" s="1"/>
  <c r="CZ507" i="1" s="1"/>
  <c r="BU520" i="1"/>
  <c r="CE520" i="1" s="1"/>
  <c r="CO520" i="1" s="1"/>
  <c r="CY520" i="1" s="1"/>
  <c r="BT421" i="1"/>
  <c r="BM421" i="1"/>
  <c r="BU488" i="1"/>
  <c r="CE488" i="1" s="1"/>
  <c r="CO488" i="1" s="1"/>
  <c r="CY488" i="1" s="1"/>
  <c r="BX495" i="1"/>
  <c r="BV509" i="1"/>
  <c r="CF509" i="1" s="1"/>
  <c r="CP509" i="1" s="1"/>
  <c r="CZ509" i="1" s="1"/>
  <c r="CM10" i="1"/>
  <c r="CM9" i="1" s="1"/>
  <c r="CW11" i="1"/>
  <c r="CW10" i="1" s="1"/>
  <c r="CW9" i="1" s="1"/>
  <c r="BW261" i="1"/>
  <c r="BW295" i="1"/>
  <c r="BZ285" i="1"/>
  <c r="BZ211" i="1"/>
  <c r="BZ54" i="1" s="1"/>
  <c r="BZ39" i="1" s="1"/>
  <c r="BW378" i="1"/>
  <c r="BW206" i="1" s="1"/>
  <c r="BW385" i="1"/>
  <c r="BW216" i="1" s="1"/>
  <c r="CE417" i="1"/>
  <c r="CO417" i="1" s="1"/>
  <c r="CY417" i="1" s="1"/>
  <c r="CE431" i="1"/>
  <c r="CO431" i="1" s="1"/>
  <c r="CY431" i="1" s="1"/>
  <c r="BT435" i="1"/>
  <c r="CD435" i="1" s="1"/>
  <c r="CN435" i="1" s="1"/>
  <c r="CX435" i="1" s="1"/>
  <c r="BW433" i="1"/>
  <c r="CC483" i="1"/>
  <c r="CM483" i="1" s="1"/>
  <c r="CW483" i="1" s="1"/>
  <c r="BW505" i="1"/>
  <c r="BT423" i="1"/>
  <c r="BM423" i="1"/>
  <c r="CD490" i="1"/>
  <c r="CN490" i="1" s="1"/>
  <c r="BO481" i="1"/>
  <c r="BO504" i="1"/>
  <c r="BT542" i="1"/>
  <c r="CD542" i="1" s="1"/>
  <c r="CN542" i="1" s="1"/>
  <c r="CX542" i="1" s="1"/>
  <c r="BM488" i="1"/>
  <c r="BM509" i="1"/>
  <c r="BM513" i="1"/>
  <c r="BW527" i="1"/>
  <c r="BP930" i="1"/>
  <c r="BP929" i="1" s="1"/>
  <c r="BM12" i="1"/>
  <c r="BQ112" i="1"/>
  <c r="BU381" i="1"/>
  <c r="CE381" i="1" s="1"/>
  <c r="CO381" i="1" s="1"/>
  <c r="CY381" i="1" s="1"/>
  <c r="BM386" i="1"/>
  <c r="CA406" i="1"/>
  <c r="BW409" i="1"/>
  <c r="CF417" i="1"/>
  <c r="CP417" i="1" s="1"/>
  <c r="CZ417" i="1" s="1"/>
  <c r="CF431" i="1"/>
  <c r="CP431" i="1" s="1"/>
  <c r="CZ431" i="1" s="1"/>
  <c r="BP495" i="1"/>
  <c r="BV519" i="1"/>
  <c r="CF519" i="1" s="1"/>
  <c r="CP519" i="1" s="1"/>
  <c r="CZ519" i="1" s="1"/>
  <c r="BM546" i="1"/>
  <c r="BW969" i="1"/>
  <c r="BW968" i="1" s="1"/>
  <c r="BW967" i="1" s="1"/>
  <c r="BW933" i="1" s="1"/>
  <c r="L47" i="1"/>
  <c r="T73" i="1"/>
  <c r="S80" i="1"/>
  <c r="AA273" i="1"/>
  <c r="AH99" i="1"/>
  <c r="AX161" i="1"/>
  <c r="AW417" i="1"/>
  <c r="BJ417" i="1"/>
  <c r="BK431" i="1"/>
  <c r="AV97" i="1"/>
  <c r="AW431" i="1"/>
  <c r="BJ431" i="1"/>
  <c r="BJ429" i="1"/>
  <c r="BL429" i="1" s="1"/>
  <c r="AW429" i="1"/>
  <c r="BE510" i="1"/>
  <c r="BR510" i="1" s="1"/>
  <c r="CB510" i="1" s="1"/>
  <c r="CL510" i="1" s="1"/>
  <c r="CV510" i="1" s="1"/>
  <c r="S213" i="1"/>
  <c r="AA538" i="1"/>
  <c r="S215" i="1"/>
  <c r="AA540" i="1"/>
  <c r="BH496" i="1"/>
  <c r="BC934" i="1"/>
  <c r="BC930" i="1" s="1"/>
  <c r="BC929" i="1" s="1"/>
  <c r="BC939" i="1"/>
  <c r="BC938" i="1" s="1"/>
  <c r="BC987" i="1" s="1"/>
  <c r="BC988" i="1" s="1"/>
  <c r="T86" i="1"/>
  <c r="BM165" i="1"/>
  <c r="S197" i="1"/>
  <c r="AA369" i="1"/>
  <c r="AW414" i="1"/>
  <c r="BJ414" i="1"/>
  <c r="BJ427" i="1"/>
  <c r="BK440" i="1"/>
  <c r="BK114" i="1" s="1"/>
  <c r="AV114" i="1"/>
  <c r="AN464" i="1"/>
  <c r="AN463" i="1" s="1"/>
  <c r="AN462" i="1" s="1"/>
  <c r="AN479" i="1"/>
  <c r="AN478" i="1" s="1"/>
  <c r="AN555" i="1" s="1"/>
  <c r="AH516" i="1"/>
  <c r="BW526" i="1"/>
  <c r="BW525" i="1"/>
  <c r="BW466" i="1" s="1"/>
  <c r="CV995" i="1"/>
  <c r="DD996" i="1"/>
  <c r="BW303" i="1"/>
  <c r="BW165" i="1"/>
  <c r="AI205" i="1"/>
  <c r="CG212" i="1"/>
  <c r="AV233" i="1"/>
  <c r="BK397" i="1"/>
  <c r="BK233" i="1" s="1"/>
  <c r="AW412" i="1"/>
  <c r="BJ412" i="1"/>
  <c r="BL412" i="1" s="1"/>
  <c r="AU67" i="1"/>
  <c r="BJ428" i="1"/>
  <c r="AH223" i="1"/>
  <c r="BJ413" i="1"/>
  <c r="AW413" i="1"/>
  <c r="AU68" i="1"/>
  <c r="AA427" i="1"/>
  <c r="AT407" i="1"/>
  <c r="AE406" i="1"/>
  <c r="BM526" i="1"/>
  <c r="BM525" i="1"/>
  <c r="BM466" i="1" s="1"/>
  <c r="T516" i="1"/>
  <c r="AW561" i="1"/>
  <c r="AW571" i="1"/>
  <c r="AW570" i="1" s="1"/>
  <c r="AW680" i="1" s="1"/>
  <c r="J982" i="1"/>
  <c r="CL982" i="1"/>
  <c r="CV982" i="1" s="1"/>
  <c r="Z934" i="1"/>
  <c r="Z939" i="1"/>
  <c r="Z938" i="1" s="1"/>
  <c r="Z987" i="1" s="1"/>
  <c r="Z988" i="1" s="1"/>
  <c r="S161" i="1"/>
  <c r="AA343" i="1"/>
  <c r="AW434" i="1"/>
  <c r="BJ434" i="1"/>
  <c r="BL434" i="1" s="1"/>
  <c r="CB443" i="1"/>
  <c r="CL443" i="1" s="1"/>
  <c r="CV443" i="1" s="1"/>
  <c r="CB447" i="1"/>
  <c r="CL447" i="1" s="1"/>
  <c r="CV447" i="1" s="1"/>
  <c r="AV450" i="1"/>
  <c r="AV449" i="1" s="1"/>
  <c r="BK451" i="1"/>
  <c r="AV460" i="1"/>
  <c r="S203" i="1"/>
  <c r="AA375" i="1"/>
  <c r="AW415" i="1"/>
  <c r="BJ415" i="1"/>
  <c r="BL415" i="1" s="1"/>
  <c r="AU71" i="1"/>
  <c r="S219" i="1"/>
  <c r="AA544" i="1"/>
  <c r="BG10" i="1"/>
  <c r="BG9" i="1" s="1"/>
  <c r="BT11" i="1"/>
  <c r="BT12" i="1"/>
  <c r="CD14" i="1"/>
  <c r="AC18" i="1"/>
  <c r="AC15" i="1" s="1"/>
  <c r="AC8" i="1" s="1"/>
  <c r="AR19" i="1"/>
  <c r="AB18" i="1"/>
  <c r="AB15" i="1" s="1"/>
  <c r="AB8" i="1" s="1"/>
  <c r="AQ19" i="1"/>
  <c r="P62" i="1"/>
  <c r="K91" i="1"/>
  <c r="S64" i="1"/>
  <c r="AA258" i="1"/>
  <c r="CS63" i="1"/>
  <c r="AE68" i="1"/>
  <c r="AT262" i="1"/>
  <c r="Z69" i="1"/>
  <c r="AG263" i="1"/>
  <c r="Y70" i="1"/>
  <c r="AE264" i="1"/>
  <c r="AA266" i="1"/>
  <c r="CR73" i="1"/>
  <c r="CQ267" i="1"/>
  <c r="CQ73" i="1" s="1"/>
  <c r="CI74" i="1"/>
  <c r="CG268" i="1"/>
  <c r="CG74" i="1" s="1"/>
  <c r="AB80" i="1"/>
  <c r="AQ273" i="1"/>
  <c r="L44" i="1"/>
  <c r="L43" i="1" s="1"/>
  <c r="L58" i="1"/>
  <c r="T44" i="1"/>
  <c r="T43" i="1" s="1"/>
  <c r="T58" i="1"/>
  <c r="AB44" i="1"/>
  <c r="AB43" i="1" s="1"/>
  <c r="AB58" i="1"/>
  <c r="AJ44" i="1"/>
  <c r="AJ43" i="1" s="1"/>
  <c r="AJ58" i="1"/>
  <c r="AR44" i="1"/>
  <c r="AR43" i="1" s="1"/>
  <c r="AR58" i="1"/>
  <c r="AZ44" i="1"/>
  <c r="AZ43" i="1" s="1"/>
  <c r="AZ58" i="1"/>
  <c r="BJ44" i="1"/>
  <c r="BJ43" i="1" s="1"/>
  <c r="BJ58" i="1"/>
  <c r="BR44" i="1"/>
  <c r="BR43" i="1" s="1"/>
  <c r="BR58" i="1"/>
  <c r="BZ44" i="1"/>
  <c r="BZ43" i="1" s="1"/>
  <c r="BZ58" i="1"/>
  <c r="CH44" i="1"/>
  <c r="CH43" i="1" s="1"/>
  <c r="CH58" i="1"/>
  <c r="CP44" i="1"/>
  <c r="CP43" i="1" s="1"/>
  <c r="CP58" i="1"/>
  <c r="CX44" i="1"/>
  <c r="CX43" i="1" s="1"/>
  <c r="CX58" i="1"/>
  <c r="AL257" i="1"/>
  <c r="CJ257" i="1"/>
  <c r="AN64" i="1"/>
  <c r="AN63" i="1" s="1"/>
  <c r="AN257" i="1"/>
  <c r="BN64" i="1"/>
  <c r="BN63" i="1" s="1"/>
  <c r="BM258" i="1"/>
  <c r="BN257" i="1"/>
  <c r="W65" i="1"/>
  <c r="AD259" i="1"/>
  <c r="W257" i="1"/>
  <c r="AY65" i="1"/>
  <c r="AY63" i="1" s="1"/>
  <c r="AX259" i="1"/>
  <c r="AY257" i="1"/>
  <c r="CG259" i="1"/>
  <c r="CG65" i="1" s="1"/>
  <c r="V66" i="1"/>
  <c r="AC260" i="1"/>
  <c r="BX66" i="1"/>
  <c r="BW260" i="1"/>
  <c r="AC67" i="1"/>
  <c r="AR261" i="1"/>
  <c r="AS67" i="1"/>
  <c r="BH261" i="1"/>
  <c r="BW67" i="1"/>
  <c r="AW262" i="1"/>
  <c r="BK262" i="1"/>
  <c r="AD70" i="1"/>
  <c r="AS264" i="1"/>
  <c r="CR70" i="1"/>
  <c r="CQ264" i="1"/>
  <c r="AK71" i="1"/>
  <c r="AI265" i="1"/>
  <c r="AI71" i="1" s="1"/>
  <c r="BA71" i="1"/>
  <c r="AX265" i="1"/>
  <c r="CI71" i="1"/>
  <c r="CG265" i="1"/>
  <c r="W73" i="1"/>
  <c r="AD267" i="1"/>
  <c r="AU73" i="1"/>
  <c r="BJ267" i="1"/>
  <c r="V74" i="1"/>
  <c r="AC268" i="1"/>
  <c r="BX74" i="1"/>
  <c r="BW268" i="1"/>
  <c r="BW74" i="1" s="1"/>
  <c r="AC75" i="1"/>
  <c r="AR269" i="1"/>
  <c r="AS75" i="1"/>
  <c r="BH269" i="1"/>
  <c r="BK270" i="1"/>
  <c r="AW270" i="1"/>
  <c r="BO81" i="1"/>
  <c r="BM274" i="1"/>
  <c r="AB82" i="1"/>
  <c r="AQ275" i="1"/>
  <c r="AK88" i="1"/>
  <c r="AI281" i="1"/>
  <c r="BQ93" i="1"/>
  <c r="BQ92" i="1" s="1"/>
  <c r="BQ285" i="1"/>
  <c r="N57" i="1"/>
  <c r="N228" i="1"/>
  <c r="N44" i="1"/>
  <c r="N43" i="1" s="1"/>
  <c r="N58" i="1"/>
  <c r="V44" i="1"/>
  <c r="V43" i="1" s="1"/>
  <c r="V58" i="1"/>
  <c r="AD44" i="1"/>
  <c r="AD43" i="1" s="1"/>
  <c r="AD58" i="1"/>
  <c r="AL44" i="1"/>
  <c r="AL43" i="1" s="1"/>
  <c r="AL58" i="1"/>
  <c r="AT44" i="1"/>
  <c r="AT43" i="1" s="1"/>
  <c r="AT58" i="1"/>
  <c r="BC44" i="1"/>
  <c r="BC43" i="1" s="1"/>
  <c r="BC58" i="1"/>
  <c r="BL44" i="1"/>
  <c r="BL43" i="1" s="1"/>
  <c r="BL58" i="1"/>
  <c r="BT44" i="1"/>
  <c r="BT43" i="1" s="1"/>
  <c r="BT58" i="1"/>
  <c r="CB44" i="1"/>
  <c r="CB43" i="1" s="1"/>
  <c r="CB58" i="1"/>
  <c r="CJ44" i="1"/>
  <c r="CJ43" i="1" s="1"/>
  <c r="CJ58" i="1"/>
  <c r="CR44" i="1"/>
  <c r="CR43" i="1" s="1"/>
  <c r="CR58" i="1"/>
  <c r="BP63" i="1"/>
  <c r="U65" i="1"/>
  <c r="U63" i="1" s="1"/>
  <c r="S259" i="1"/>
  <c r="S257" i="1" s="1"/>
  <c r="AB259" i="1"/>
  <c r="BJ74" i="1"/>
  <c r="R243" i="1"/>
  <c r="R255" i="1"/>
  <c r="R254" i="1" s="1"/>
  <c r="R400" i="1" s="1"/>
  <c r="R401" i="1" s="1"/>
  <c r="AC65" i="1"/>
  <c r="AR259" i="1"/>
  <c r="AC73" i="1"/>
  <c r="AR267" i="1"/>
  <c r="CH79" i="1"/>
  <c r="CH77" i="1" s="1"/>
  <c r="CH271" i="1"/>
  <c r="CG272" i="1"/>
  <c r="BQ83" i="1"/>
  <c r="AE86" i="1"/>
  <c r="AT279" i="1"/>
  <c r="V87" i="1"/>
  <c r="AC280" i="1"/>
  <c r="Y87" i="1"/>
  <c r="AE280" i="1"/>
  <c r="CG89" i="1"/>
  <c r="AD90" i="1"/>
  <c r="AS283" i="1"/>
  <c r="BK90" i="1"/>
  <c r="K244" i="1"/>
  <c r="V94" i="1"/>
  <c r="AC287" i="1"/>
  <c r="BF290" i="1"/>
  <c r="AR97" i="1"/>
  <c r="BG290" i="1"/>
  <c r="CD294" i="1"/>
  <c r="W102" i="1"/>
  <c r="AD295" i="1"/>
  <c r="BX103" i="1"/>
  <c r="BW296" i="1"/>
  <c r="BW103" i="1" s="1"/>
  <c r="Z103" i="1"/>
  <c r="AG296" i="1"/>
  <c r="BY110" i="1"/>
  <c r="BY109" i="1" s="1"/>
  <c r="BY300" i="1"/>
  <c r="W110" i="1"/>
  <c r="W109" i="1" s="1"/>
  <c r="W300" i="1"/>
  <c r="AD301" i="1"/>
  <c r="S111" i="1"/>
  <c r="AA302" i="1"/>
  <c r="N243" i="1"/>
  <c r="N242" i="1" s="1"/>
  <c r="N241" i="1" s="1"/>
  <c r="N255" i="1"/>
  <c r="N254" i="1" s="1"/>
  <c r="N400" i="1" s="1"/>
  <c r="N401" i="1" s="1"/>
  <c r="X63" i="1"/>
  <c r="CU79" i="1"/>
  <c r="CU77" i="1" s="1"/>
  <c r="CU271" i="1"/>
  <c r="BC79" i="1"/>
  <c r="BC77" i="1" s="1"/>
  <c r="BC271" i="1"/>
  <c r="CK79" i="1"/>
  <c r="CK77" i="1" s="1"/>
  <c r="CK271" i="1"/>
  <c r="AO79" i="1"/>
  <c r="AO77" i="1" s="1"/>
  <c r="AO271" i="1"/>
  <c r="CJ79" i="1"/>
  <c r="CJ77" i="1" s="1"/>
  <c r="CJ271" i="1"/>
  <c r="AN79" i="1"/>
  <c r="AN77" i="1" s="1"/>
  <c r="AN271" i="1"/>
  <c r="AX275" i="1"/>
  <c r="AX82" i="1" s="1"/>
  <c r="BZ83" i="1"/>
  <c r="CG85" i="1"/>
  <c r="CQ281" i="1"/>
  <c r="CQ88" i="1" s="1"/>
  <c r="T90" i="1"/>
  <c r="L284" i="1"/>
  <c r="BA285" i="1"/>
  <c r="CT92" i="1"/>
  <c r="R101" i="1"/>
  <c r="R92" i="1" s="1"/>
  <c r="R91" i="1" s="1"/>
  <c r="R48" i="1" s="1"/>
  <c r="R33" i="1" s="1"/>
  <c r="AB110" i="1"/>
  <c r="AB109" i="1" s="1"/>
  <c r="AB300" i="1"/>
  <c r="AQ301" i="1"/>
  <c r="BO110" i="1"/>
  <c r="BO109" i="1" s="1"/>
  <c r="BO300" i="1"/>
  <c r="AB111" i="1"/>
  <c r="AQ302" i="1"/>
  <c r="AB67" i="1"/>
  <c r="AQ261" i="1"/>
  <c r="BU72" i="1"/>
  <c r="CE266" i="1"/>
  <c r="AB75" i="1"/>
  <c r="AQ269" i="1"/>
  <c r="BW76" i="1"/>
  <c r="AC80" i="1"/>
  <c r="AR273" i="1"/>
  <c r="S81" i="1"/>
  <c r="AA274" i="1"/>
  <c r="AE82" i="1"/>
  <c r="AT275" i="1"/>
  <c r="CR84" i="1"/>
  <c r="CR276" i="1"/>
  <c r="CQ277" i="1"/>
  <c r="BC84" i="1"/>
  <c r="BC83" i="1" s="1"/>
  <c r="BC276" i="1"/>
  <c r="CU84" i="1"/>
  <c r="CU83" i="1" s="1"/>
  <c r="CU276" i="1"/>
  <c r="BA84" i="1"/>
  <c r="BA83" i="1" s="1"/>
  <c r="BA276" i="1"/>
  <c r="U84" i="1"/>
  <c r="U276" i="1"/>
  <c r="S277" i="1"/>
  <c r="AB277" i="1"/>
  <c r="AE85" i="1"/>
  <c r="AT278" i="1"/>
  <c r="W86" i="1"/>
  <c r="AD279" i="1"/>
  <c r="V86" i="1"/>
  <c r="AC279" i="1"/>
  <c r="BG90" i="1"/>
  <c r="BT283" i="1"/>
  <c r="AT286" i="1"/>
  <c r="BC92" i="1"/>
  <c r="CJ285" i="1"/>
  <c r="AD94" i="1"/>
  <c r="AS287" i="1"/>
  <c r="U98" i="1"/>
  <c r="AB291" i="1"/>
  <c r="S291" i="1"/>
  <c r="U100" i="1"/>
  <c r="AB293" i="1"/>
  <c r="S293" i="1"/>
  <c r="AD107" i="1"/>
  <c r="AD297" i="1"/>
  <c r="AS298" i="1"/>
  <c r="AG108" i="1"/>
  <c r="AV299" i="1"/>
  <c r="AH299" i="1"/>
  <c r="X110" i="1"/>
  <c r="X300" i="1"/>
  <c r="X284" i="1" s="1"/>
  <c r="AF301" i="1"/>
  <c r="T301" i="1"/>
  <c r="AZ113" i="1"/>
  <c r="AZ112" i="1" s="1"/>
  <c r="AZ303" i="1"/>
  <c r="AX304" i="1"/>
  <c r="CT113" i="1"/>
  <c r="CT112" i="1" s="1"/>
  <c r="CT303" i="1"/>
  <c r="CT284" i="1" s="1"/>
  <c r="CT244" i="1" s="1"/>
  <c r="Q243" i="1"/>
  <c r="S268" i="1"/>
  <c r="CT79" i="1"/>
  <c r="CT77" i="1" s="1"/>
  <c r="CT271" i="1"/>
  <c r="BW274" i="1"/>
  <c r="AN84" i="1"/>
  <c r="AN83" i="1" s="1"/>
  <c r="AN276" i="1"/>
  <c r="S85" i="1"/>
  <c r="AA278" i="1"/>
  <c r="CH87" i="1"/>
  <c r="CG280" i="1"/>
  <c r="CG87" i="1" s="1"/>
  <c r="AG89" i="1"/>
  <c r="AV282" i="1"/>
  <c r="AH282" i="1"/>
  <c r="BP285" i="1"/>
  <c r="S287" i="1"/>
  <c r="CH95" i="1"/>
  <c r="CG288" i="1"/>
  <c r="AA290" i="1"/>
  <c r="AZ98" i="1"/>
  <c r="AX291" i="1"/>
  <c r="AX98" i="1" s="1"/>
  <c r="T99" i="1"/>
  <c r="BX100" i="1"/>
  <c r="BW293" i="1"/>
  <c r="BW100" i="1" s="1"/>
  <c r="X103" i="1"/>
  <c r="T296" i="1"/>
  <c r="AF296" i="1"/>
  <c r="BO107" i="1"/>
  <c r="BO106" i="1" s="1"/>
  <c r="BO297" i="1"/>
  <c r="Y107" i="1"/>
  <c r="Y106" i="1" s="1"/>
  <c r="Y297" i="1"/>
  <c r="AE298" i="1"/>
  <c r="Y110" i="1"/>
  <c r="Y109" i="1" s="1"/>
  <c r="Y300" i="1"/>
  <c r="BW301" i="1"/>
  <c r="CH111" i="1"/>
  <c r="CG302" i="1"/>
  <c r="CG111" i="1" s="1"/>
  <c r="AS111" i="1"/>
  <c r="BH302" i="1"/>
  <c r="U113" i="1"/>
  <c r="U112" i="1" s="1"/>
  <c r="S304" i="1"/>
  <c r="U303" i="1"/>
  <c r="AB304" i="1"/>
  <c r="AK113" i="1"/>
  <c r="AK112" i="1" s="1"/>
  <c r="AK303" i="1"/>
  <c r="BO113" i="1"/>
  <c r="BO112" i="1" s="1"/>
  <c r="BO303" i="1"/>
  <c r="CQ304" i="1"/>
  <c r="BN115" i="1"/>
  <c r="BM306" i="1"/>
  <c r="BM115" i="1" s="1"/>
  <c r="AJ117" i="1"/>
  <c r="AI308" i="1"/>
  <c r="AI117" i="1" s="1"/>
  <c r="BZ117" i="1"/>
  <c r="BW308" i="1"/>
  <c r="BW117" i="1" s="1"/>
  <c r="CH119" i="1"/>
  <c r="CG310" i="1"/>
  <c r="CG119" i="1" s="1"/>
  <c r="AZ121" i="1"/>
  <c r="AX312" i="1"/>
  <c r="AX121" i="1" s="1"/>
  <c r="CT121" i="1"/>
  <c r="CQ312" i="1"/>
  <c r="CQ121" i="1" s="1"/>
  <c r="BN124" i="1"/>
  <c r="BM315" i="1"/>
  <c r="BN314" i="1"/>
  <c r="O125" i="1"/>
  <c r="AE316" i="1"/>
  <c r="K248" i="1"/>
  <c r="W276" i="1"/>
  <c r="AX281" i="1"/>
  <c r="CH285" i="1"/>
  <c r="AI287" i="1"/>
  <c r="AI94" i="1" s="1"/>
  <c r="BH293" i="1"/>
  <c r="W118" i="1"/>
  <c r="AD309" i="1"/>
  <c r="W122" i="1"/>
  <c r="AD313" i="1"/>
  <c r="V125" i="1"/>
  <c r="AC316" i="1"/>
  <c r="CR125" i="1"/>
  <c r="CQ316" i="1"/>
  <c r="S129" i="1"/>
  <c r="AA320" i="1"/>
  <c r="O131" i="1"/>
  <c r="AE322" i="1"/>
  <c r="T325" i="1"/>
  <c r="T323" i="1" s="1"/>
  <c r="T245" i="1" s="1"/>
  <c r="AF325" i="1"/>
  <c r="X323" i="1"/>
  <c r="X245" i="1" s="1"/>
  <c r="CQ325" i="1"/>
  <c r="CQ323" i="1" s="1"/>
  <c r="CQ245" i="1" s="1"/>
  <c r="CR323" i="1"/>
  <c r="CR245" i="1" s="1"/>
  <c r="CA138" i="1"/>
  <c r="CA137" i="1" s="1"/>
  <c r="CA136" i="1" s="1"/>
  <c r="CA50" i="1" s="1"/>
  <c r="CA35" i="1" s="1"/>
  <c r="CA327" i="1"/>
  <c r="CA326" i="1" s="1"/>
  <c r="CA246" i="1" s="1"/>
  <c r="AK138" i="1"/>
  <c r="AK137" i="1" s="1"/>
  <c r="AK136" i="1" s="1"/>
  <c r="AK50" i="1" s="1"/>
  <c r="AK35" i="1" s="1"/>
  <c r="AK327" i="1"/>
  <c r="AK326" i="1" s="1"/>
  <c r="AK246" i="1" s="1"/>
  <c r="AS328" i="1"/>
  <c r="AD327" i="1"/>
  <c r="AD326" i="1" s="1"/>
  <c r="AD246" i="1" s="1"/>
  <c r="BO152" i="1"/>
  <c r="BO150" i="1" s="1"/>
  <c r="BO334" i="1"/>
  <c r="Y152" i="1"/>
  <c r="Y150" i="1" s="1"/>
  <c r="Y149" i="1" s="1"/>
  <c r="Y51" i="1" s="1"/>
  <c r="Y36" i="1" s="1"/>
  <c r="Y334" i="1"/>
  <c r="Y333" i="1" s="1"/>
  <c r="AE335" i="1"/>
  <c r="CS149" i="1"/>
  <c r="CS51" i="1" s="1"/>
  <c r="CS36" i="1" s="1"/>
  <c r="AD154" i="1"/>
  <c r="AS337" i="1"/>
  <c r="CH154" i="1"/>
  <c r="CG337" i="1"/>
  <c r="AD157" i="1"/>
  <c r="AS339" i="1"/>
  <c r="BW157" i="1"/>
  <c r="AM158" i="1"/>
  <c r="AM156" i="1" s="1"/>
  <c r="AF158" i="1"/>
  <c r="AU340" i="1"/>
  <c r="AH340" i="1"/>
  <c r="AJ160" i="1"/>
  <c r="CR161" i="1"/>
  <c r="CR342" i="1"/>
  <c r="CQ343" i="1"/>
  <c r="BC161" i="1"/>
  <c r="BC342" i="1"/>
  <c r="T161" i="1"/>
  <c r="T342" i="1"/>
  <c r="CS160" i="1"/>
  <c r="AK162" i="1"/>
  <c r="AI344" i="1"/>
  <c r="AI162" i="1" s="1"/>
  <c r="AG162" i="1"/>
  <c r="AV344" i="1"/>
  <c r="AB163" i="1"/>
  <c r="AQ345" i="1"/>
  <c r="BJ163" i="1"/>
  <c r="AN165" i="1"/>
  <c r="AN164" i="1" s="1"/>
  <c r="AN346" i="1"/>
  <c r="BX180" i="1"/>
  <c r="BW352" i="1"/>
  <c r="BW180" i="1" s="1"/>
  <c r="Z180" i="1"/>
  <c r="AG352" i="1"/>
  <c r="AQ99" i="1"/>
  <c r="BF292" i="1"/>
  <c r="AD103" i="1"/>
  <c r="AS296" i="1"/>
  <c r="V116" i="1"/>
  <c r="AC307" i="1"/>
  <c r="Y116" i="1"/>
  <c r="AE307" i="1"/>
  <c r="AJ116" i="1"/>
  <c r="AI307" i="1"/>
  <c r="AI116" i="1" s="1"/>
  <c r="S121" i="1"/>
  <c r="AA312" i="1"/>
  <c r="BN122" i="1"/>
  <c r="BM313" i="1"/>
  <c r="BM122" i="1" s="1"/>
  <c r="CS125" i="1"/>
  <c r="CS314" i="1"/>
  <c r="U127" i="1"/>
  <c r="AB318" i="1"/>
  <c r="S318" i="1"/>
  <c r="CQ318" i="1"/>
  <c r="CQ127" i="1" s="1"/>
  <c r="BG128" i="1"/>
  <c r="BT319" i="1"/>
  <c r="AG129" i="1"/>
  <c r="AV320" i="1"/>
  <c r="BX131" i="1"/>
  <c r="BW322" i="1"/>
  <c r="AJ138" i="1"/>
  <c r="AJ137" i="1" s="1"/>
  <c r="AJ136" i="1" s="1"/>
  <c r="AJ50" i="1" s="1"/>
  <c r="AJ35" i="1" s="1"/>
  <c r="AJ327" i="1"/>
  <c r="AJ326" i="1" s="1"/>
  <c r="AJ246" i="1" s="1"/>
  <c r="AI328" i="1"/>
  <c r="BX138" i="1"/>
  <c r="BX137" i="1" s="1"/>
  <c r="BX136" i="1" s="1"/>
  <c r="BX50" i="1" s="1"/>
  <c r="BX35" i="1" s="1"/>
  <c r="BW328" i="1"/>
  <c r="BX327" i="1"/>
  <c r="BX326" i="1" s="1"/>
  <c r="BX246" i="1" s="1"/>
  <c r="AL152" i="1"/>
  <c r="AL150" i="1" s="1"/>
  <c r="AL334" i="1"/>
  <c r="CJ152" i="1"/>
  <c r="CJ150" i="1" s="1"/>
  <c r="CJ334" i="1"/>
  <c r="AU337" i="1"/>
  <c r="CH157" i="1"/>
  <c r="CH156" i="1" s="1"/>
  <c r="CG339" i="1"/>
  <c r="CH338" i="1"/>
  <c r="AN157" i="1"/>
  <c r="AN156" i="1" s="1"/>
  <c r="AN149" i="1" s="1"/>
  <c r="AN51" i="1" s="1"/>
  <c r="AN36" i="1" s="1"/>
  <c r="AN338" i="1"/>
  <c r="AG158" i="1"/>
  <c r="AV340" i="1"/>
  <c r="AG338" i="1"/>
  <c r="AF161" i="1"/>
  <c r="AU343" i="1"/>
  <c r="AF342" i="1"/>
  <c r="BY161" i="1"/>
  <c r="BY342" i="1"/>
  <c r="Y165" i="1"/>
  <c r="Y346" i="1"/>
  <c r="AE166" i="1"/>
  <c r="AT348" i="1"/>
  <c r="CI167" i="1"/>
  <c r="CI164" i="1" s="1"/>
  <c r="CG349" i="1"/>
  <c r="CG167" i="1" s="1"/>
  <c r="CI346" i="1"/>
  <c r="AO167" i="1"/>
  <c r="T167" i="1"/>
  <c r="BM349" i="1"/>
  <c r="BM167" i="1" s="1"/>
  <c r="AM181" i="1"/>
  <c r="BG274" i="1"/>
  <c r="T287" i="1"/>
  <c r="AP289" i="1"/>
  <c r="AI296" i="1"/>
  <c r="AI103" i="1" s="1"/>
  <c r="X112" i="1"/>
  <c r="AS114" i="1"/>
  <c r="BH305" i="1"/>
  <c r="T117" i="1"/>
  <c r="CR118" i="1"/>
  <c r="CQ309" i="1"/>
  <c r="U118" i="1"/>
  <c r="S309" i="1"/>
  <c r="AB309" i="1"/>
  <c r="BX120" i="1"/>
  <c r="BW311" i="1"/>
  <c r="BW120" i="1" s="1"/>
  <c r="Z120" i="1"/>
  <c r="AG311" i="1"/>
  <c r="AX311" i="1"/>
  <c r="AX120" i="1" s="1"/>
  <c r="CG311" i="1"/>
  <c r="CG120" i="1" s="1"/>
  <c r="AR121" i="1"/>
  <c r="BG312" i="1"/>
  <c r="BX122" i="1"/>
  <c r="BW313" i="1"/>
  <c r="BW122" i="1" s="1"/>
  <c r="Z122" i="1"/>
  <c r="AG313" i="1"/>
  <c r="AX313" i="1"/>
  <c r="AX122" i="1" s="1"/>
  <c r="AB124" i="1"/>
  <c r="AQ315" i="1"/>
  <c r="Z314" i="1"/>
  <c r="Z284" i="1" s="1"/>
  <c r="Z244" i="1" s="1"/>
  <c r="BC314" i="1"/>
  <c r="Z125" i="1"/>
  <c r="AG316" i="1"/>
  <c r="BW126" i="1"/>
  <c r="AG127" i="1"/>
  <c r="AV318" i="1"/>
  <c r="BW318" i="1"/>
  <c r="BW127" i="1" s="1"/>
  <c r="W130" i="1"/>
  <c r="AD321" i="1"/>
  <c r="BG153" i="1"/>
  <c r="BT336" i="1"/>
  <c r="V154" i="1"/>
  <c r="AC337" i="1"/>
  <c r="AG156" i="1"/>
  <c r="BC156" i="1"/>
  <c r="CJ156" i="1"/>
  <c r="BZ160" i="1"/>
  <c r="BZ341" i="1"/>
  <c r="BZ248" i="1" s="1"/>
  <c r="BZ52" i="1" s="1"/>
  <c r="BZ37" i="1" s="1"/>
  <c r="CK165" i="1"/>
  <c r="CK164" i="1" s="1"/>
  <c r="CK346" i="1"/>
  <c r="AM165" i="1"/>
  <c r="AM164" i="1" s="1"/>
  <c r="AM346" i="1"/>
  <c r="AD180" i="1"/>
  <c r="AS352" i="1"/>
  <c r="AE117" i="1"/>
  <c r="AT308" i="1"/>
  <c r="AE119" i="1"/>
  <c r="AT310" i="1"/>
  <c r="AU315" i="1"/>
  <c r="AH315" i="1"/>
  <c r="AK314" i="1"/>
  <c r="CA314" i="1"/>
  <c r="CU314" i="1"/>
  <c r="CH125" i="1"/>
  <c r="CG316" i="1"/>
  <c r="S128" i="1"/>
  <c r="AA319" i="1"/>
  <c r="U130" i="1"/>
  <c r="AB321" i="1"/>
  <c r="S321" i="1"/>
  <c r="AO131" i="1"/>
  <c r="AM338" i="1"/>
  <c r="AM333" i="1" s="1"/>
  <c r="AM247" i="1" s="1"/>
  <c r="CA342" i="1"/>
  <c r="BQ160" i="1"/>
  <c r="CQ344" i="1"/>
  <c r="CQ162" i="1" s="1"/>
  <c r="AV163" i="1"/>
  <c r="BK345" i="1"/>
  <c r="BL345" i="1" s="1"/>
  <c r="AD166" i="1"/>
  <c r="AS348" i="1"/>
  <c r="CD351" i="1"/>
  <c r="CN351" i="1" s="1"/>
  <c r="CX351" i="1" s="1"/>
  <c r="V183" i="1"/>
  <c r="AC355" i="1"/>
  <c r="CR183" i="1"/>
  <c r="CQ355" i="1"/>
  <c r="CQ183" i="1" s="1"/>
  <c r="V187" i="1"/>
  <c r="AC359" i="1"/>
  <c r="CR187" i="1"/>
  <c r="CQ359" i="1"/>
  <c r="CQ187" i="1" s="1"/>
  <c r="BF189" i="1"/>
  <c r="BS361" i="1"/>
  <c r="BM189" i="1"/>
  <c r="BM360" i="1"/>
  <c r="BM188" i="1" s="1"/>
  <c r="AU191" i="1"/>
  <c r="BJ363" i="1"/>
  <c r="BN192" i="1"/>
  <c r="BM364" i="1"/>
  <c r="BM192" i="1" s="1"/>
  <c r="X192" i="1"/>
  <c r="T364" i="1"/>
  <c r="T192" i="1" s="1"/>
  <c r="AF364" i="1"/>
  <c r="AO193" i="1"/>
  <c r="CR193" i="1"/>
  <c r="CQ365" i="1"/>
  <c r="CQ193" i="1" s="1"/>
  <c r="BN194" i="1"/>
  <c r="BM366" i="1"/>
  <c r="BM194" i="1" s="1"/>
  <c r="X194" i="1"/>
  <c r="T366" i="1"/>
  <c r="AF366" i="1"/>
  <c r="AO195" i="1"/>
  <c r="CR195" i="1"/>
  <c r="CQ367" i="1"/>
  <c r="CQ195" i="1" s="1"/>
  <c r="BN196" i="1"/>
  <c r="BM368" i="1"/>
  <c r="BM196" i="1" s="1"/>
  <c r="X196" i="1"/>
  <c r="T368" i="1"/>
  <c r="T196" i="1" s="1"/>
  <c r="AF368" i="1"/>
  <c r="AY197" i="1"/>
  <c r="AX369" i="1"/>
  <c r="AX197" i="1" s="1"/>
  <c r="CH198" i="1"/>
  <c r="CG370" i="1"/>
  <c r="CG198" i="1" s="1"/>
  <c r="BX205" i="1"/>
  <c r="BX204" i="1" s="1"/>
  <c r="BW377" i="1"/>
  <c r="BX376" i="1"/>
  <c r="Z205" i="1"/>
  <c r="Z204" i="1" s="1"/>
  <c r="Z376" i="1"/>
  <c r="AG377" i="1"/>
  <c r="T377" i="1"/>
  <c r="AX205" i="1"/>
  <c r="AX381" i="1"/>
  <c r="BX212" i="1"/>
  <c r="BX383" i="1"/>
  <c r="BX250" i="1" s="1"/>
  <c r="BW384" i="1"/>
  <c r="Z212" i="1"/>
  <c r="Z383" i="1"/>
  <c r="Z250" i="1" s="1"/>
  <c r="AG384" i="1"/>
  <c r="T384" i="1"/>
  <c r="AX212" i="1"/>
  <c r="CS217" i="1"/>
  <c r="CS211" i="1" s="1"/>
  <c r="CS54" i="1" s="1"/>
  <c r="CS39" i="1" s="1"/>
  <c r="CQ386" i="1"/>
  <c r="CQ217" i="1" s="1"/>
  <c r="AY217" i="1"/>
  <c r="AX386" i="1"/>
  <c r="BM217" i="1"/>
  <c r="AZ222" i="1"/>
  <c r="AZ211" i="1" s="1"/>
  <c r="AZ54" i="1" s="1"/>
  <c r="AZ39" i="1" s="1"/>
  <c r="AX387" i="1"/>
  <c r="T223" i="1"/>
  <c r="Z225" i="1"/>
  <c r="AG389" i="1"/>
  <c r="CH225" i="1"/>
  <c r="CG389" i="1"/>
  <c r="CG225" i="1" s="1"/>
  <c r="BX231" i="1"/>
  <c r="BX394" i="1"/>
  <c r="BX393" i="1" s="1"/>
  <c r="BX392" i="1" s="1"/>
  <c r="BX253" i="1" s="1"/>
  <c r="BX252" i="1" s="1"/>
  <c r="BW395" i="1"/>
  <c r="AN231" i="1"/>
  <c r="AN230" i="1" s="1"/>
  <c r="AN229" i="1" s="1"/>
  <c r="AN394" i="1"/>
  <c r="AN393" i="1" s="1"/>
  <c r="AN392" i="1" s="1"/>
  <c r="AN253" i="1" s="1"/>
  <c r="AN252" i="1" s="1"/>
  <c r="AV395" i="1"/>
  <c r="AG394" i="1"/>
  <c r="AG393" i="1" s="1"/>
  <c r="AG392" i="1" s="1"/>
  <c r="AG253" i="1" s="1"/>
  <c r="AG252" i="1" s="1"/>
  <c r="CS232" i="1"/>
  <c r="CQ396" i="1"/>
  <c r="CQ232" i="1" s="1"/>
  <c r="U232" i="1"/>
  <c r="AB396" i="1"/>
  <c r="S396" i="1"/>
  <c r="BM232" i="1"/>
  <c r="AY233" i="1"/>
  <c r="AX397" i="1"/>
  <c r="AX233" i="1" s="1"/>
  <c r="BZ438" i="1"/>
  <c r="BW439" i="1"/>
  <c r="AJ438" i="1"/>
  <c r="AI439" i="1"/>
  <c r="AI438" i="1" s="1"/>
  <c r="BZ444" i="1"/>
  <c r="BW445" i="1"/>
  <c r="AJ444" i="1"/>
  <c r="AI445" i="1"/>
  <c r="AC162" i="1"/>
  <c r="AR344" i="1"/>
  <c r="CH182" i="1"/>
  <c r="CG354" i="1"/>
  <c r="CG182" i="1" s="1"/>
  <c r="AM182" i="1"/>
  <c r="AY183" i="1"/>
  <c r="AX355" i="1"/>
  <c r="AX183" i="1" s="1"/>
  <c r="BN184" i="1"/>
  <c r="BM356" i="1"/>
  <c r="BM184" i="1" s="1"/>
  <c r="X184" i="1"/>
  <c r="T356" i="1"/>
  <c r="T184" i="1" s="1"/>
  <c r="AF356" i="1"/>
  <c r="AE184" i="1"/>
  <c r="AT356" i="1"/>
  <c r="AJ185" i="1"/>
  <c r="AI357" i="1"/>
  <c r="AI185" i="1" s="1"/>
  <c r="W185" i="1"/>
  <c r="AD357" i="1"/>
  <c r="CH186" i="1"/>
  <c r="CG358" i="1"/>
  <c r="CG186" i="1" s="1"/>
  <c r="AM186" i="1"/>
  <c r="AY187" i="1"/>
  <c r="AX359" i="1"/>
  <c r="AX187" i="1" s="1"/>
  <c r="AC189" i="1"/>
  <c r="AR361" i="1"/>
  <c r="AC360" i="1"/>
  <c r="AC188" i="1" s="1"/>
  <c r="CQ189" i="1"/>
  <c r="CQ360" i="1"/>
  <c r="CQ188" i="1" s="1"/>
  <c r="AG190" i="1"/>
  <c r="AV362" i="1"/>
  <c r="AR192" i="1"/>
  <c r="BG364" i="1"/>
  <c r="AR194" i="1"/>
  <c r="BG366" i="1"/>
  <c r="AR196" i="1"/>
  <c r="BG368" i="1"/>
  <c r="AC152" i="1"/>
  <c r="AR335" i="1"/>
  <c r="AC334" i="1"/>
  <c r="AC333" i="1" s="1"/>
  <c r="AF180" i="1"/>
  <c r="AH352" i="1"/>
  <c r="AH180" i="1" s="1"/>
  <c r="AU352" i="1"/>
  <c r="CG189" i="1"/>
  <c r="CG360" i="1"/>
  <c r="CG188" i="1" s="1"/>
  <c r="AD192" i="1"/>
  <c r="AS364" i="1"/>
  <c r="BN193" i="1"/>
  <c r="BM365" i="1"/>
  <c r="BM193" i="1" s="1"/>
  <c r="X193" i="1"/>
  <c r="T365" i="1"/>
  <c r="AF365" i="1"/>
  <c r="AG195" i="1"/>
  <c r="AV367" i="1"/>
  <c r="CH197" i="1"/>
  <c r="CG369" i="1"/>
  <c r="CG197" i="1" s="1"/>
  <c r="CH199" i="1"/>
  <c r="CG371" i="1"/>
  <c r="CG199" i="1" s="1"/>
  <c r="U184" i="1"/>
  <c r="S356" i="1"/>
  <c r="AB356" i="1"/>
  <c r="AC191" i="1"/>
  <c r="AR363" i="1"/>
  <c r="CK383" i="1"/>
  <c r="CK250" i="1" s="1"/>
  <c r="BA394" i="1"/>
  <c r="BA393" i="1" s="1"/>
  <c r="BA392" i="1" s="1"/>
  <c r="BA253" i="1" s="1"/>
  <c r="BA252" i="1" s="1"/>
  <c r="Z57" i="1"/>
  <c r="Z228" i="1"/>
  <c r="CG396" i="1"/>
  <c r="CG232" i="1" s="1"/>
  <c r="CJ233" i="1"/>
  <c r="CG397" i="1"/>
  <c r="CG233" i="1" s="1"/>
  <c r="AA190" i="1"/>
  <c r="AP362" i="1"/>
  <c r="AG197" i="1"/>
  <c r="AV369" i="1"/>
  <c r="AR198" i="1"/>
  <c r="BG370" i="1"/>
  <c r="AI381" i="1"/>
  <c r="AR231" i="1"/>
  <c r="BG395" i="1"/>
  <c r="AR396" i="1"/>
  <c r="AS235" i="1"/>
  <c r="BH399" i="1"/>
  <c r="BF408" i="1"/>
  <c r="BS408" i="1" s="1"/>
  <c r="CC408" i="1" s="1"/>
  <c r="CM408" i="1" s="1"/>
  <c r="CW408" i="1" s="1"/>
  <c r="CD410" i="1"/>
  <c r="CN410" i="1" s="1"/>
  <c r="CX410" i="1" s="1"/>
  <c r="S416" i="1"/>
  <c r="AA416" i="1" s="1"/>
  <c r="AP416" i="1" s="1"/>
  <c r="BE416" i="1" s="1"/>
  <c r="AI419" i="1"/>
  <c r="AJ418" i="1"/>
  <c r="CG427" i="1"/>
  <c r="CG93" i="1" s="1"/>
  <c r="CH426" i="1"/>
  <c r="BQ426" i="1"/>
  <c r="BQ425" i="1" s="1"/>
  <c r="S430" i="1"/>
  <c r="AX435" i="1"/>
  <c r="BJ435" i="1"/>
  <c r="BL435" i="1" s="1"/>
  <c r="AW435" i="1"/>
  <c r="AQ439" i="1"/>
  <c r="AB446" i="1"/>
  <c r="S446" i="1"/>
  <c r="AA446" i="1" s="1"/>
  <c r="AP446" i="1" s="1"/>
  <c r="U444" i="1"/>
  <c r="CR460" i="1"/>
  <c r="CR450" i="1"/>
  <c r="CR449" i="1" s="1"/>
  <c r="CR247" i="1" s="1"/>
  <c r="CQ451" i="1"/>
  <c r="Y450" i="1"/>
  <c r="Y449" i="1" s="1"/>
  <c r="Y460" i="1"/>
  <c r="BN450" i="1"/>
  <c r="BN449" i="1" s="1"/>
  <c r="BM451" i="1"/>
  <c r="BN460" i="1"/>
  <c r="X450" i="1"/>
  <c r="X449" i="1" s="1"/>
  <c r="T451" i="1"/>
  <c r="AF451" i="1"/>
  <c r="X460" i="1"/>
  <c r="S198" i="1"/>
  <c r="AA370" i="1"/>
  <c r="CG202" i="1"/>
  <c r="CR203" i="1"/>
  <c r="CR201" i="1" s="1"/>
  <c r="CR200" i="1" s="1"/>
  <c r="CR53" i="1" s="1"/>
  <c r="CR38" i="1" s="1"/>
  <c r="CQ375" i="1"/>
  <c r="CQ203" i="1" s="1"/>
  <c r="AB203" i="1"/>
  <c r="AQ375" i="1"/>
  <c r="BJ205" i="1"/>
  <c r="BP379" i="1"/>
  <c r="AR380" i="1"/>
  <c r="AC379" i="1"/>
  <c r="S381" i="1"/>
  <c r="AA381" i="1" s="1"/>
  <c r="BH223" i="1"/>
  <c r="BU388" i="1"/>
  <c r="CI230" i="1"/>
  <c r="CI229" i="1" s="1"/>
  <c r="CO411" i="1"/>
  <c r="CY411" i="1" s="1"/>
  <c r="S414" i="1"/>
  <c r="AA414" i="1" s="1"/>
  <c r="AP414" i="1" s="1"/>
  <c r="BE414" i="1" s="1"/>
  <c r="BR414" i="1" s="1"/>
  <c r="CB414" i="1" s="1"/>
  <c r="CL414" i="1" s="1"/>
  <c r="CV414" i="1" s="1"/>
  <c r="BX418" i="1"/>
  <c r="BW419" i="1"/>
  <c r="Z418" i="1"/>
  <c r="AG419" i="1"/>
  <c r="W418" i="1"/>
  <c r="AD419" i="1"/>
  <c r="AB202" i="1"/>
  <c r="AB201" i="1" s="1"/>
  <c r="AQ374" i="1"/>
  <c r="AB373" i="1"/>
  <c r="BM202" i="1"/>
  <c r="W206" i="1"/>
  <c r="AD378" i="1"/>
  <c r="AO206" i="1"/>
  <c r="AO204" i="1" s="1"/>
  <c r="AO376" i="1"/>
  <c r="AJ206" i="1"/>
  <c r="AI378" i="1"/>
  <c r="AI206" i="1" s="1"/>
  <c r="BA383" i="1"/>
  <c r="BA250" i="1" s="1"/>
  <c r="BC230" i="1"/>
  <c r="BC229" i="1" s="1"/>
  <c r="CT230" i="1"/>
  <c r="CT229" i="1" s="1"/>
  <c r="AM234" i="1"/>
  <c r="AZ406" i="1"/>
  <c r="AZ405" i="1" s="1"/>
  <c r="CS406" i="1"/>
  <c r="CS405" i="1" s="1"/>
  <c r="AY406" i="1"/>
  <c r="AX407" i="1"/>
  <c r="BG407" i="1"/>
  <c r="AX409" i="1"/>
  <c r="AW409" i="1"/>
  <c r="BJ409" i="1"/>
  <c r="BL409" i="1" s="1"/>
  <c r="S413" i="1"/>
  <c r="AA413" i="1" s="1"/>
  <c r="AP413" i="1" s="1"/>
  <c r="AP422" i="1"/>
  <c r="BE422" i="1" s="1"/>
  <c r="BR422" i="1" s="1"/>
  <c r="CB422" i="1" s="1"/>
  <c r="CL422" i="1" s="1"/>
  <c r="CV422" i="1" s="1"/>
  <c r="BM427" i="1"/>
  <c r="CG431" i="1"/>
  <c r="S435" i="1"/>
  <c r="AA435" i="1" s="1"/>
  <c r="AP435" i="1" s="1"/>
  <c r="BE435" i="1" s="1"/>
  <c r="BR435" i="1" s="1"/>
  <c r="CB435" i="1" s="1"/>
  <c r="BW446" i="1"/>
  <c r="AG183" i="1"/>
  <c r="AV355" i="1"/>
  <c r="AG187" i="1"/>
  <c r="AV359" i="1"/>
  <c r="BZ202" i="1"/>
  <c r="BZ201" i="1" s="1"/>
  <c r="BZ200" i="1" s="1"/>
  <c r="BZ53" i="1" s="1"/>
  <c r="BZ38" i="1" s="1"/>
  <c r="BZ373" i="1"/>
  <c r="BZ372" i="1" s="1"/>
  <c r="BZ249" i="1" s="1"/>
  <c r="V202" i="1"/>
  <c r="V373" i="1"/>
  <c r="AC374" i="1"/>
  <c r="X202" i="1"/>
  <c r="X373" i="1"/>
  <c r="T374" i="1"/>
  <c r="AF374" i="1"/>
  <c r="BQ202" i="1"/>
  <c r="BQ201" i="1" s="1"/>
  <c r="BQ200" i="1" s="1"/>
  <c r="BQ53" i="1" s="1"/>
  <c r="BQ38" i="1" s="1"/>
  <c r="BQ373" i="1"/>
  <c r="BQ372" i="1" s="1"/>
  <c r="BQ249" i="1" s="1"/>
  <c r="AJ201" i="1"/>
  <c r="CT211" i="1"/>
  <c r="CT54" i="1" s="1"/>
  <c r="CT39" i="1" s="1"/>
  <c r="AM216" i="1"/>
  <c r="AY216" i="1"/>
  <c r="AX385" i="1"/>
  <c r="AX216" i="1" s="1"/>
  <c r="AY383" i="1"/>
  <c r="AY250" i="1" s="1"/>
  <c r="CH216" i="1"/>
  <c r="CG385" i="1"/>
  <c r="CG216" i="1" s="1"/>
  <c r="AN216" i="1"/>
  <c r="AN211" i="1" s="1"/>
  <c r="AN54" i="1" s="1"/>
  <c r="AN39" i="1" s="1"/>
  <c r="AN383" i="1"/>
  <c r="AN250" i="1" s="1"/>
  <c r="T217" i="1"/>
  <c r="AU222" i="1"/>
  <c r="BJ387" i="1"/>
  <c r="BM389" i="1"/>
  <c r="BM225" i="1" s="1"/>
  <c r="AY394" i="1"/>
  <c r="AY393" i="1" s="1"/>
  <c r="AY392" i="1" s="1"/>
  <c r="AY253" i="1" s="1"/>
  <c r="AY252" i="1" s="1"/>
  <c r="AF232" i="1"/>
  <c r="AH396" i="1"/>
  <c r="AU396" i="1"/>
  <c r="O234" i="1"/>
  <c r="AE398" i="1"/>
  <c r="BN234" i="1"/>
  <c r="BM398" i="1"/>
  <c r="BM234" i="1" s="1"/>
  <c r="AH235" i="1"/>
  <c r="BK235" i="1"/>
  <c r="O405" i="1"/>
  <c r="BP405" i="1"/>
  <c r="BP404" i="1" s="1"/>
  <c r="BP403" i="1" s="1"/>
  <c r="BP461" i="1" s="1"/>
  <c r="BM408" i="1"/>
  <c r="CG415" i="1"/>
  <c r="BM416" i="1"/>
  <c r="CG419" i="1"/>
  <c r="CG418" i="1" s="1"/>
  <c r="CH418" i="1"/>
  <c r="AF420" i="1"/>
  <c r="T420" i="1"/>
  <c r="T85" i="1" s="1"/>
  <c r="AF422" i="1"/>
  <c r="T422" i="1"/>
  <c r="T87" i="1" s="1"/>
  <c r="AF424" i="1"/>
  <c r="T424" i="1"/>
  <c r="CG429" i="1"/>
  <c r="AU430" i="1"/>
  <c r="AH430" i="1"/>
  <c r="S432" i="1"/>
  <c r="AA432" i="1" s="1"/>
  <c r="AP432" i="1" s="1"/>
  <c r="BE432" i="1" s="1"/>
  <c r="BR432" i="1" s="1"/>
  <c r="CB432" i="1" s="1"/>
  <c r="CL432" i="1" s="1"/>
  <c r="CV432" i="1" s="1"/>
  <c r="Y438" i="1"/>
  <c r="Y425" i="1" s="1"/>
  <c r="AQ441" i="1"/>
  <c r="BF441" i="1" s="1"/>
  <c r="BS441" i="1" s="1"/>
  <c r="CC441" i="1" s="1"/>
  <c r="CM441" i="1" s="1"/>
  <c r="CW441" i="1" s="1"/>
  <c r="Y444" i="1"/>
  <c r="AT453" i="1"/>
  <c r="BI453" i="1" s="1"/>
  <c r="AE452" i="1"/>
  <c r="BJ482" i="1"/>
  <c r="AW482" i="1"/>
  <c r="BY481" i="1"/>
  <c r="BW482" i="1"/>
  <c r="AV484" i="1"/>
  <c r="AG206" i="1"/>
  <c r="AV378" i="1"/>
  <c r="BC379" i="1"/>
  <c r="AR217" i="1"/>
  <c r="BG386" i="1"/>
  <c r="AU398" i="1"/>
  <c r="AH398" i="1"/>
  <c r="CG433" i="1"/>
  <c r="AO438" i="1"/>
  <c r="CE443" i="1"/>
  <c r="CO443" i="1" s="1"/>
  <c r="CY443" i="1" s="1"/>
  <c r="AR451" i="1"/>
  <c r="AC460" i="1"/>
  <c r="AC450" i="1"/>
  <c r="AC449" i="1" s="1"/>
  <c r="AA453" i="1"/>
  <c r="AH454" i="1"/>
  <c r="CG457" i="1"/>
  <c r="CG456" i="1" s="1"/>
  <c r="CG455" i="1" s="1"/>
  <c r="BZ480" i="1"/>
  <c r="BJ486" i="1"/>
  <c r="BK501" i="1"/>
  <c r="BQ503" i="1"/>
  <c r="BQ465" i="1" s="1"/>
  <c r="AA505" i="1"/>
  <c r="S221" i="1"/>
  <c r="AA545" i="1"/>
  <c r="AE380" i="1"/>
  <c r="X405" i="1"/>
  <c r="BV410" i="1"/>
  <c r="CF410" i="1" s="1"/>
  <c r="CP410" i="1" s="1"/>
  <c r="CZ410" i="1" s="1"/>
  <c r="AI423" i="1"/>
  <c r="BW423" i="1"/>
  <c r="AV423" i="1"/>
  <c r="BK423" i="1" s="1"/>
  <c r="BH423" i="1"/>
  <c r="BU423" i="1" s="1"/>
  <c r="CE423" i="1" s="1"/>
  <c r="CO423" i="1" s="1"/>
  <c r="CY423" i="1" s="1"/>
  <c r="AE451" i="1"/>
  <c r="K464" i="1"/>
  <c r="K479" i="1"/>
  <c r="BV487" i="1"/>
  <c r="CF487" i="1" s="1"/>
  <c r="CP487" i="1" s="1"/>
  <c r="CZ487" i="1" s="1"/>
  <c r="CX490" i="1"/>
  <c r="X81" i="1"/>
  <c r="X77" i="1" s="1"/>
  <c r="X493" i="1"/>
  <c r="T494" i="1"/>
  <c r="AF494" i="1"/>
  <c r="DD497" i="1"/>
  <c r="DB497" i="1"/>
  <c r="S499" i="1"/>
  <c r="AA499" i="1" s="1"/>
  <c r="AC499" i="1"/>
  <c r="AR499" i="1" s="1"/>
  <c r="BG499" i="1" s="1"/>
  <c r="BT499" i="1" s="1"/>
  <c r="CD499" i="1" s="1"/>
  <c r="CN499" i="1" s="1"/>
  <c r="CX499" i="1" s="1"/>
  <c r="AG510" i="1"/>
  <c r="AO516" i="1"/>
  <c r="AG520" i="1"/>
  <c r="AV521" i="1"/>
  <c r="AK526" i="1"/>
  <c r="AK525" i="1"/>
  <c r="AK466" i="1" s="1"/>
  <c r="CA526" i="1"/>
  <c r="CA525" i="1"/>
  <c r="CA466" i="1" s="1"/>
  <c r="Y532" i="1"/>
  <c r="AE533" i="1"/>
  <c r="AG213" i="1"/>
  <c r="AV538" i="1"/>
  <c r="AG537" i="1"/>
  <c r="AG469" i="1" s="1"/>
  <c r="BA213" i="1"/>
  <c r="BA537" i="1"/>
  <c r="BA469" i="1" s="1"/>
  <c r="CI213" i="1"/>
  <c r="CI211" i="1" s="1"/>
  <c r="CI54" i="1" s="1"/>
  <c r="CI39" i="1" s="1"/>
  <c r="CI537" i="1"/>
  <c r="CI469" i="1" s="1"/>
  <c r="AE214" i="1"/>
  <c r="AT539" i="1"/>
  <c r="AG215" i="1"/>
  <c r="AV540" i="1"/>
  <c r="AE218" i="1"/>
  <c r="AT543" i="1"/>
  <c r="AG219" i="1"/>
  <c r="AV544" i="1"/>
  <c r="AB221" i="1"/>
  <c r="AQ545" i="1"/>
  <c r="AM224" i="1"/>
  <c r="AG551" i="1"/>
  <c r="BX550" i="1"/>
  <c r="BX549" i="1" s="1"/>
  <c r="BX548" i="1" s="1"/>
  <c r="BX471" i="1" s="1"/>
  <c r="BX470" i="1" s="1"/>
  <c r="BW551" i="1"/>
  <c r="BW550" i="1" s="1"/>
  <c r="BW549" i="1" s="1"/>
  <c r="BW548" i="1" s="1"/>
  <c r="BW471" i="1" s="1"/>
  <c r="BW470" i="1" s="1"/>
  <c r="BN394" i="1"/>
  <c r="BN393" i="1" s="1"/>
  <c r="BN392" i="1" s="1"/>
  <c r="BN253" i="1" s="1"/>
  <c r="BN252" i="1" s="1"/>
  <c r="AI421" i="1"/>
  <c r="AI86" i="1" s="1"/>
  <c r="BW421" i="1"/>
  <c r="AV421" i="1"/>
  <c r="BK421" i="1" s="1"/>
  <c r="BH421" i="1"/>
  <c r="BU421" i="1" s="1"/>
  <c r="CE421" i="1" s="1"/>
  <c r="CO421" i="1" s="1"/>
  <c r="CY421" i="1" s="1"/>
  <c r="BV432" i="1"/>
  <c r="CF432" i="1" s="1"/>
  <c r="CP432" i="1" s="1"/>
  <c r="CZ432" i="1" s="1"/>
  <c r="AR438" i="1"/>
  <c r="BG439" i="1"/>
  <c r="AB448" i="1"/>
  <c r="AQ448" i="1" s="1"/>
  <c r="BF448" i="1" s="1"/>
  <c r="BS448" i="1" s="1"/>
  <c r="CC448" i="1" s="1"/>
  <c r="CM448" i="1" s="1"/>
  <c r="CW448" i="1" s="1"/>
  <c r="S448" i="1"/>
  <c r="AA448" i="1" s="1"/>
  <c r="CG448" i="1"/>
  <c r="CG453" i="1"/>
  <c r="CH452" i="1"/>
  <c r="AI454" i="1"/>
  <c r="DD227" i="1"/>
  <c r="CV226" i="1"/>
  <c r="AQ482" i="1"/>
  <c r="BH482" i="1"/>
  <c r="BI483" i="1"/>
  <c r="BV483" i="1" s="1"/>
  <c r="CF483" i="1" s="1"/>
  <c r="CP483" i="1" s="1"/>
  <c r="CZ483" i="1" s="1"/>
  <c r="CA495" i="1"/>
  <c r="CA480" i="1" s="1"/>
  <c r="AK495" i="1"/>
  <c r="AZ495" i="1"/>
  <c r="AZ480" i="1" s="1"/>
  <c r="Q503" i="1"/>
  <c r="Q465" i="1" s="1"/>
  <c r="BP504" i="1"/>
  <c r="BP503" i="1" s="1"/>
  <c r="BP465" i="1" s="1"/>
  <c r="BW507" i="1"/>
  <c r="AR511" i="1"/>
  <c r="BW521" i="1"/>
  <c r="AH538" i="1"/>
  <c r="AX540" i="1"/>
  <c r="AX215" i="1" s="1"/>
  <c r="O221" i="1"/>
  <c r="O211" i="1" s="1"/>
  <c r="O54" i="1" s="1"/>
  <c r="O39" i="1" s="1"/>
  <c r="AE545" i="1"/>
  <c r="CQ419" i="1"/>
  <c r="CQ418" i="1" s="1"/>
  <c r="AU423" i="1"/>
  <c r="AH423" i="1"/>
  <c r="AQ429" i="1"/>
  <c r="BF429" i="1" s="1"/>
  <c r="BS429" i="1" s="1"/>
  <c r="CC429" i="1" s="1"/>
  <c r="CM429" i="1" s="1"/>
  <c r="CW429" i="1" s="1"/>
  <c r="BW441" i="1"/>
  <c r="CB441" i="1" s="1"/>
  <c r="CL441" i="1" s="1"/>
  <c r="CV441" i="1" s="1"/>
  <c r="BG442" i="1"/>
  <c r="BT442" i="1" s="1"/>
  <c r="CD442" i="1" s="1"/>
  <c r="CN442" i="1" s="1"/>
  <c r="CX442" i="1" s="1"/>
  <c r="AT445" i="1"/>
  <c r="CE447" i="1"/>
  <c r="CO447" i="1" s="1"/>
  <c r="CY447" i="1" s="1"/>
  <c r="BM454" i="1"/>
  <c r="AT459" i="1"/>
  <c r="BI459" i="1" s="1"/>
  <c r="BV459" i="1" s="1"/>
  <c r="CF459" i="1" s="1"/>
  <c r="CP459" i="1" s="1"/>
  <c r="CZ459" i="1" s="1"/>
  <c r="AC481" i="1"/>
  <c r="S484" i="1"/>
  <c r="AA484" i="1" s="1"/>
  <c r="AB484" i="1"/>
  <c r="AQ484" i="1" s="1"/>
  <c r="BF484" i="1" s="1"/>
  <c r="BS484" i="1" s="1"/>
  <c r="CC484" i="1" s="1"/>
  <c r="CM484" i="1" s="1"/>
  <c r="CW484" i="1" s="1"/>
  <c r="AR484" i="1"/>
  <c r="BG484" i="1" s="1"/>
  <c r="BT484" i="1" s="1"/>
  <c r="CD484" i="1" s="1"/>
  <c r="CN484" i="1" s="1"/>
  <c r="CX484" i="1" s="1"/>
  <c r="CG487" i="1"/>
  <c r="AV489" i="1"/>
  <c r="AH489" i="1"/>
  <c r="BM490" i="1"/>
  <c r="AV491" i="1"/>
  <c r="AA494" i="1"/>
  <c r="S493" i="1"/>
  <c r="BC495" i="1"/>
  <c r="BC480" i="1" s="1"/>
  <c r="CC506" i="1"/>
  <c r="CM506" i="1" s="1"/>
  <c r="CW506" i="1" s="1"/>
  <c r="AX507" i="1"/>
  <c r="AX96" i="1" s="1"/>
  <c r="BJ511" i="1"/>
  <c r="S513" i="1"/>
  <c r="AA513" i="1" s="1"/>
  <c r="AP513" i="1" s="1"/>
  <c r="BE513" i="1" s="1"/>
  <c r="BR513" i="1" s="1"/>
  <c r="CB513" i="1" s="1"/>
  <c r="CL513" i="1" s="1"/>
  <c r="CV513" i="1" s="1"/>
  <c r="AB513" i="1"/>
  <c r="AI517" i="1"/>
  <c r="AI516" i="1" s="1"/>
  <c r="BM517" i="1"/>
  <c r="BM516" i="1" s="1"/>
  <c r="S519" i="1"/>
  <c r="AA519" i="1" s="1"/>
  <c r="AP519" i="1" s="1"/>
  <c r="BE519" i="1" s="1"/>
  <c r="BR519" i="1" s="1"/>
  <c r="CB519" i="1" s="1"/>
  <c r="CL519" i="1" s="1"/>
  <c r="CV519" i="1" s="1"/>
  <c r="AB519" i="1"/>
  <c r="AQ519" i="1" s="1"/>
  <c r="BF519" i="1" s="1"/>
  <c r="BS519" i="1" s="1"/>
  <c r="CC519" i="1" s="1"/>
  <c r="CM519" i="1" s="1"/>
  <c r="CW519" i="1" s="1"/>
  <c r="CS522" i="1"/>
  <c r="AX522" i="1"/>
  <c r="AH524" i="1"/>
  <c r="AV524" i="1"/>
  <c r="W526" i="1"/>
  <c r="W525" i="1"/>
  <c r="W466" i="1" s="1"/>
  <c r="CK526" i="1"/>
  <c r="CK525" i="1"/>
  <c r="CK466" i="1" s="1"/>
  <c r="AM532" i="1"/>
  <c r="CG538" i="1"/>
  <c r="BM540" i="1"/>
  <c r="BM215" i="1" s="1"/>
  <c r="AG218" i="1"/>
  <c r="AH543" i="1"/>
  <c r="AV543" i="1"/>
  <c r="AI544" i="1"/>
  <c r="AI219" i="1" s="1"/>
  <c r="AD221" i="1"/>
  <c r="AS545" i="1"/>
  <c r="BH492" i="1"/>
  <c r="BU492" i="1" s="1"/>
  <c r="CE492" i="1" s="1"/>
  <c r="CO492" i="1" s="1"/>
  <c r="CY492" i="1" s="1"/>
  <c r="AR500" i="1"/>
  <c r="BG500" i="1" s="1"/>
  <c r="BT500" i="1" s="1"/>
  <c r="CD500" i="1" s="1"/>
  <c r="CN500" i="1" s="1"/>
  <c r="CX500" i="1" s="1"/>
  <c r="V504" i="1"/>
  <c r="AI506" i="1"/>
  <c r="AP506" i="1" s="1"/>
  <c r="BE506" i="1" s="1"/>
  <c r="BR506" i="1" s="1"/>
  <c r="CB506" i="1" s="1"/>
  <c r="CL506" i="1" s="1"/>
  <c r="CV506" i="1" s="1"/>
  <c r="BV513" i="1"/>
  <c r="CF513" i="1" s="1"/>
  <c r="CP513" i="1" s="1"/>
  <c r="CZ513" i="1" s="1"/>
  <c r="AI520" i="1"/>
  <c r="AP520" i="1" s="1"/>
  <c r="AH521" i="1"/>
  <c r="S527" i="1"/>
  <c r="AD527" i="1"/>
  <c r="AR635" i="1"/>
  <c r="AR634" i="1" s="1"/>
  <c r="AR561" i="1" s="1"/>
  <c r="BG636" i="1"/>
  <c r="BF635" i="1"/>
  <c r="BF634" i="1" s="1"/>
  <c r="BF561" i="1" s="1"/>
  <c r="BS636" i="1"/>
  <c r="DD826" i="1"/>
  <c r="Q939" i="1"/>
  <c r="Q938" i="1" s="1"/>
  <c r="Q987" i="1" s="1"/>
  <c r="Q988" i="1" s="1"/>
  <c r="Q931" i="1"/>
  <c r="Q930" i="1" s="1"/>
  <c r="Q929" i="1" s="1"/>
  <c r="AA993" i="1"/>
  <c r="S992" i="1"/>
  <c r="S991" i="1" s="1"/>
  <c r="S990" i="1" s="1"/>
  <c r="S989" i="1" s="1"/>
  <c r="S994" i="1" s="1"/>
  <c r="AK504" i="1"/>
  <c r="AK503" i="1" s="1"/>
  <c r="AK465" i="1" s="1"/>
  <c r="BK513" i="1"/>
  <c r="AG522" i="1"/>
  <c r="DB558" i="1"/>
  <c r="L684" i="1"/>
  <c r="L683" i="1" s="1"/>
  <c r="L682" i="1" s="1"/>
  <c r="L697" i="1"/>
  <c r="L696" i="1" s="1"/>
  <c r="L793" i="1" s="1"/>
  <c r="L794" i="1" s="1"/>
  <c r="AB684" i="1"/>
  <c r="AB697" i="1"/>
  <c r="AB696" i="1" s="1"/>
  <c r="AB793" i="1" s="1"/>
  <c r="AB794" i="1" s="1"/>
  <c r="AR684" i="1"/>
  <c r="AR683" i="1" s="1"/>
  <c r="AR682" i="1" s="1"/>
  <c r="AR697" i="1"/>
  <c r="AR696" i="1" s="1"/>
  <c r="AR793" i="1" s="1"/>
  <c r="AR794" i="1" s="1"/>
  <c r="BJ684" i="1"/>
  <c r="BZ684" i="1"/>
  <c r="BZ683" i="1" s="1"/>
  <c r="BZ682" i="1" s="1"/>
  <c r="BZ697" i="1"/>
  <c r="BZ696" i="1" s="1"/>
  <c r="BZ793" i="1" s="1"/>
  <c r="BZ794" i="1" s="1"/>
  <c r="CP684" i="1"/>
  <c r="DB757" i="1"/>
  <c r="K688" i="1"/>
  <c r="AS968" i="1"/>
  <c r="AS967" i="1" s="1"/>
  <c r="BH969" i="1"/>
  <c r="AY975" i="1"/>
  <c r="AY971" i="1" s="1"/>
  <c r="AY934" i="1" s="1"/>
  <c r="AX979" i="1"/>
  <c r="AX975" i="1" s="1"/>
  <c r="AX971" i="1" s="1"/>
  <c r="AX934" i="1" s="1"/>
  <c r="AV975" i="1"/>
  <c r="BK979" i="1"/>
  <c r="BK975" i="1" s="1"/>
  <c r="CV1019" i="1"/>
  <c r="DD1020" i="1"/>
  <c r="K226" i="1"/>
  <c r="DB227" i="1"/>
  <c r="BX481" i="1"/>
  <c r="BX480" i="1" s="1"/>
  <c r="AU488" i="1"/>
  <c r="P463" i="1"/>
  <c r="P462" i="1" s="1"/>
  <c r="BI510" i="1"/>
  <c r="BV510" i="1" s="1"/>
  <c r="CF510" i="1" s="1"/>
  <c r="CP510" i="1" s="1"/>
  <c r="CZ510" i="1" s="1"/>
  <c r="S511" i="1"/>
  <c r="AA511" i="1" s="1"/>
  <c r="AP511" i="1" s="1"/>
  <c r="AR513" i="1"/>
  <c r="BG513" i="1" s="1"/>
  <c r="BT513" i="1" s="1"/>
  <c r="CD513" i="1" s="1"/>
  <c r="CN513" i="1" s="1"/>
  <c r="CX513" i="1" s="1"/>
  <c r="AP523" i="1"/>
  <c r="AY522" i="1"/>
  <c r="CQ547" i="1"/>
  <c r="CQ224" i="1" s="1"/>
  <c r="S550" i="1"/>
  <c r="S549" i="1" s="1"/>
  <c r="S548" i="1" s="1"/>
  <c r="S471" i="1" s="1"/>
  <c r="S470" i="1" s="1"/>
  <c r="AA551" i="1"/>
  <c r="CK571" i="1"/>
  <c r="CK570" i="1" s="1"/>
  <c r="CK680" i="1" s="1"/>
  <c r="BI563" i="1"/>
  <c r="CO563" i="1"/>
  <c r="AE755" i="1"/>
  <c r="AE754" i="1" s="1"/>
  <c r="AT756" i="1"/>
  <c r="K930" i="1"/>
  <c r="DB931" i="1"/>
  <c r="AT979" i="1"/>
  <c r="AE975" i="1"/>
  <c r="AE971" i="1" s="1"/>
  <c r="S980" i="1"/>
  <c r="AA981" i="1"/>
  <c r="T491" i="1"/>
  <c r="AD495" i="1"/>
  <c r="CI522" i="1"/>
  <c r="DB534" i="1"/>
  <c r="DD534" i="1"/>
  <c r="S542" i="1"/>
  <c r="AA542" i="1" s="1"/>
  <c r="AI546" i="1"/>
  <c r="AP546" i="1" s="1"/>
  <c r="BE546" i="1" s="1"/>
  <c r="BR546" i="1" s="1"/>
  <c r="BM551" i="1"/>
  <c r="BM550" i="1" s="1"/>
  <c r="BM549" i="1" s="1"/>
  <c r="BM548" i="1" s="1"/>
  <c r="BM471" i="1" s="1"/>
  <c r="BM470" i="1" s="1"/>
  <c r="AQ756" i="1"/>
  <c r="AB755" i="1"/>
  <c r="AB754" i="1" s="1"/>
  <c r="AB687" i="1" s="1"/>
  <c r="BQ898" i="1"/>
  <c r="BQ897" i="1" s="1"/>
  <c r="BQ886" i="1" s="1"/>
  <c r="BQ885" i="1" s="1"/>
  <c r="BQ927" i="1" s="1"/>
  <c r="BQ928" i="1" s="1"/>
  <c r="BV901" i="1"/>
  <c r="K938" i="1"/>
  <c r="CG969" i="1"/>
  <c r="CG968" i="1" s="1"/>
  <c r="CG967" i="1" s="1"/>
  <c r="CH968" i="1"/>
  <c r="CH967" i="1" s="1"/>
  <c r="CQ973" i="1"/>
  <c r="CR972" i="1"/>
  <c r="CW973" i="1"/>
  <c r="CW972" i="1" s="1"/>
  <c r="CE981" i="1"/>
  <c r="BU980" i="1"/>
  <c r="P557" i="1"/>
  <c r="P556" i="1" s="1"/>
  <c r="AF557" i="1"/>
  <c r="AF556" i="1" s="1"/>
  <c r="BN557" i="1"/>
  <c r="BN556" i="1" s="1"/>
  <c r="CT557" i="1"/>
  <c r="CT556" i="1" s="1"/>
  <c r="AE563" i="1"/>
  <c r="K567" i="1"/>
  <c r="DB672" i="1"/>
  <c r="U683" i="1"/>
  <c r="U682" i="1" s="1"/>
  <c r="BA683" i="1"/>
  <c r="BA682" i="1" s="1"/>
  <c r="BW697" i="1"/>
  <c r="BW696" i="1" s="1"/>
  <c r="BW793" i="1" s="1"/>
  <c r="BW794" i="1" s="1"/>
  <c r="CI683" i="1"/>
  <c r="CI682" i="1" s="1"/>
  <c r="N697" i="1"/>
  <c r="N696" i="1" s="1"/>
  <c r="N793" i="1" s="1"/>
  <c r="N794" i="1" s="1"/>
  <c r="AD697" i="1"/>
  <c r="AD696" i="1" s="1"/>
  <c r="AD793" i="1" s="1"/>
  <c r="AD794" i="1" s="1"/>
  <c r="CR697" i="1"/>
  <c r="CR696" i="1" s="1"/>
  <c r="CR793" i="1" s="1"/>
  <c r="CR794" i="1" s="1"/>
  <c r="BT898" i="1"/>
  <c r="BT897" i="1" s="1"/>
  <c r="BT886" i="1" s="1"/>
  <c r="BT885" i="1" s="1"/>
  <c r="BT927" i="1" s="1"/>
  <c r="BT928" i="1" s="1"/>
  <c r="CD901" i="1"/>
  <c r="AY939" i="1"/>
  <c r="AY938" i="1" s="1"/>
  <c r="AY987" i="1" s="1"/>
  <c r="AY988" i="1" s="1"/>
  <c r="BQ939" i="1"/>
  <c r="BQ938" i="1" s="1"/>
  <c r="BQ987" i="1" s="1"/>
  <c r="BQ988" i="1" s="1"/>
  <c r="T975" i="1"/>
  <c r="N571" i="1"/>
  <c r="N570" i="1" s="1"/>
  <c r="N680" i="1" s="1"/>
  <c r="V571" i="1"/>
  <c r="V570" i="1" s="1"/>
  <c r="V680" i="1" s="1"/>
  <c r="AD571" i="1"/>
  <c r="AD570" i="1" s="1"/>
  <c r="AD680" i="1" s="1"/>
  <c r="AL571" i="1"/>
  <c r="AL570" i="1" s="1"/>
  <c r="AL680" i="1" s="1"/>
  <c r="BZ571" i="1"/>
  <c r="BZ570" i="1" s="1"/>
  <c r="BZ680" i="1" s="1"/>
  <c r="DB597" i="1"/>
  <c r="BE563" i="1"/>
  <c r="CJ697" i="1"/>
  <c r="CJ696" i="1" s="1"/>
  <c r="CJ793" i="1" s="1"/>
  <c r="CJ794" i="1" s="1"/>
  <c r="Z683" i="1"/>
  <c r="Z682" i="1" s="1"/>
  <c r="BH683" i="1"/>
  <c r="BH682" i="1" s="1"/>
  <c r="AZ939" i="1"/>
  <c r="AZ938" i="1" s="1"/>
  <c r="AZ987" i="1" s="1"/>
  <c r="AZ988" i="1" s="1"/>
  <c r="O683" i="1"/>
  <c r="O682" i="1" s="1"/>
  <c r="W697" i="1"/>
  <c r="W696" i="1" s="1"/>
  <c r="W793" i="1" s="1"/>
  <c r="W794" i="1" s="1"/>
  <c r="AM697" i="1"/>
  <c r="AM696" i="1" s="1"/>
  <c r="AM793" i="1" s="1"/>
  <c r="AM794" i="1" s="1"/>
  <c r="BM683" i="1"/>
  <c r="BM682" i="1" s="1"/>
  <c r="BU697" i="1"/>
  <c r="BU696" i="1" s="1"/>
  <c r="BU793" i="1" s="1"/>
  <c r="BU794" i="1" s="1"/>
  <c r="CK697" i="1"/>
  <c r="CK696" i="1" s="1"/>
  <c r="CK793" i="1" s="1"/>
  <c r="CK794" i="1" s="1"/>
  <c r="CS683" i="1"/>
  <c r="CS682" i="1" s="1"/>
  <c r="CT939" i="1"/>
  <c r="CT938" i="1" s="1"/>
  <c r="CT987" i="1" s="1"/>
  <c r="CT988" i="1" s="1"/>
  <c r="U933" i="1"/>
  <c r="DB568" i="1"/>
  <c r="T557" i="1"/>
  <c r="T556" i="1" s="1"/>
  <c r="AJ557" i="1"/>
  <c r="AJ556" i="1" s="1"/>
  <c r="AZ557" i="1"/>
  <c r="AZ556" i="1" s="1"/>
  <c r="CJ557" i="1"/>
  <c r="CJ556" i="1" s="1"/>
  <c r="DB932" i="1"/>
  <c r="X8" i="1"/>
  <c r="AX8" i="1"/>
  <c r="AQ12" i="1"/>
  <c r="BF14" i="1"/>
  <c r="BJ18" i="1"/>
  <c r="BJ15" i="1" s="1"/>
  <c r="BJ8" i="1" s="1"/>
  <c r="AG18" i="1"/>
  <c r="AG15" i="1" s="1"/>
  <c r="AG8" i="1" s="1"/>
  <c r="AV19" i="1"/>
  <c r="AH19" i="1"/>
  <c r="K62" i="1"/>
  <c r="N62" i="1"/>
  <c r="M91" i="1"/>
  <c r="M48" i="1" s="1"/>
  <c r="M33" i="1" s="1"/>
  <c r="K50" i="1"/>
  <c r="K49" i="1"/>
  <c r="DB132" i="1"/>
  <c r="P42" i="1"/>
  <c r="P41" i="1" s="1"/>
  <c r="P56" i="1"/>
  <c r="O44" i="1"/>
  <c r="O43" i="1" s="1"/>
  <c r="O58" i="1"/>
  <c r="W44" i="1"/>
  <c r="W43" i="1" s="1"/>
  <c r="W58" i="1"/>
  <c r="AE44" i="1"/>
  <c r="AE43" i="1" s="1"/>
  <c r="AE58" i="1"/>
  <c r="AM44" i="1"/>
  <c r="AM43" i="1" s="1"/>
  <c r="AM58" i="1"/>
  <c r="AU44" i="1"/>
  <c r="AU43" i="1" s="1"/>
  <c r="AU58" i="1"/>
  <c r="BE44" i="1"/>
  <c r="BE43" i="1" s="1"/>
  <c r="BE58" i="1"/>
  <c r="BM44" i="1"/>
  <c r="BM43" i="1" s="1"/>
  <c r="BM58" i="1"/>
  <c r="BU44" i="1"/>
  <c r="BU43" i="1" s="1"/>
  <c r="BU58" i="1"/>
  <c r="CC44" i="1"/>
  <c r="CC43" i="1" s="1"/>
  <c r="CC58" i="1"/>
  <c r="CK44" i="1"/>
  <c r="CK43" i="1" s="1"/>
  <c r="CK58" i="1"/>
  <c r="CS44" i="1"/>
  <c r="CS43" i="1" s="1"/>
  <c r="CS58" i="1"/>
  <c r="AO257" i="1"/>
  <c r="CA257" i="1"/>
  <c r="CR65" i="1"/>
  <c r="CQ259" i="1"/>
  <c r="CQ65" i="1" s="1"/>
  <c r="CI66" i="1"/>
  <c r="CG260" i="1"/>
  <c r="BJ67" i="1"/>
  <c r="BM68" i="1"/>
  <c r="BX69" i="1"/>
  <c r="BW263" i="1"/>
  <c r="BW69" i="1" s="1"/>
  <c r="AK70" i="1"/>
  <c r="AI264" i="1"/>
  <c r="AI70" i="1" s="1"/>
  <c r="BO70" i="1"/>
  <c r="BM264" i="1"/>
  <c r="BM70" i="1" s="1"/>
  <c r="Z73" i="1"/>
  <c r="AG267" i="1"/>
  <c r="Y74" i="1"/>
  <c r="AE268" i="1"/>
  <c r="AA270" i="1"/>
  <c r="AM80" i="1"/>
  <c r="CI80" i="1"/>
  <c r="CG273" i="1"/>
  <c r="CG80" i="1" s="1"/>
  <c r="T89" i="1"/>
  <c r="V92" i="1"/>
  <c r="L42" i="1"/>
  <c r="L41" i="1" s="1"/>
  <c r="L56" i="1"/>
  <c r="V257" i="1"/>
  <c r="BC257" i="1"/>
  <c r="BC256" i="1" s="1"/>
  <c r="CR257" i="1"/>
  <c r="AR64" i="1"/>
  <c r="BG258" i="1"/>
  <c r="BZ64" i="1"/>
  <c r="BZ63" i="1" s="1"/>
  <c r="BW258" i="1"/>
  <c r="BZ257" i="1"/>
  <c r="AI259" i="1"/>
  <c r="AI65" i="1" s="1"/>
  <c r="BM259" i="1"/>
  <c r="CK65" i="1"/>
  <c r="CK257" i="1"/>
  <c r="CK256" i="1" s="1"/>
  <c r="Z66" i="1"/>
  <c r="AG260" i="1"/>
  <c r="AX260" i="1"/>
  <c r="AG67" i="1"/>
  <c r="AV261" i="1"/>
  <c r="AH261" i="1"/>
  <c r="AU263" i="1"/>
  <c r="AO71" i="1"/>
  <c r="BO71" i="1"/>
  <c r="BM265" i="1"/>
  <c r="BM71" i="1" s="1"/>
  <c r="CQ265" i="1"/>
  <c r="AB72" i="1"/>
  <c r="AQ266" i="1"/>
  <c r="AR72" i="1"/>
  <c r="BG266" i="1"/>
  <c r="AE73" i="1"/>
  <c r="AT267" i="1"/>
  <c r="AY73" i="1"/>
  <c r="AX267" i="1"/>
  <c r="AX73" i="1" s="1"/>
  <c r="CG267" i="1"/>
  <c r="CG73" i="1" s="1"/>
  <c r="Z74" i="1"/>
  <c r="AG268" i="1"/>
  <c r="AX268" i="1"/>
  <c r="AX74" i="1" s="1"/>
  <c r="AG75" i="1"/>
  <c r="AV269" i="1"/>
  <c r="AH269" i="1"/>
  <c r="T76" i="1"/>
  <c r="AY80" i="1"/>
  <c r="AX273" i="1"/>
  <c r="AX80" i="1" s="1"/>
  <c r="CR80" i="1"/>
  <c r="CQ273" i="1"/>
  <c r="CQ80" i="1" s="1"/>
  <c r="AM82" i="1"/>
  <c r="CI82" i="1"/>
  <c r="CG275" i="1"/>
  <c r="CG82" i="1" s="1"/>
  <c r="AO88" i="1"/>
  <c r="CI88" i="1"/>
  <c r="CG281" i="1"/>
  <c r="CG88" i="1" s="1"/>
  <c r="R244" i="1"/>
  <c r="DC284" i="1"/>
  <c r="BY93" i="1"/>
  <c r="BY285" i="1"/>
  <c r="M44" i="1"/>
  <c r="M43" i="1" s="1"/>
  <c r="M58" i="1"/>
  <c r="U44" i="1"/>
  <c r="U43" i="1" s="1"/>
  <c r="U58" i="1"/>
  <c r="AC44" i="1"/>
  <c r="AC43" i="1" s="1"/>
  <c r="AC58" i="1"/>
  <c r="AK44" i="1"/>
  <c r="AK43" i="1" s="1"/>
  <c r="AK58" i="1"/>
  <c r="AS44" i="1"/>
  <c r="AS43" i="1" s="1"/>
  <c r="AS58" i="1"/>
  <c r="BA44" i="1"/>
  <c r="BA43" i="1" s="1"/>
  <c r="BA58" i="1"/>
  <c r="BK44" i="1"/>
  <c r="BK43" i="1" s="1"/>
  <c r="BK58" i="1"/>
  <c r="BS44" i="1"/>
  <c r="BS43" i="1" s="1"/>
  <c r="BS58" i="1"/>
  <c r="CA44" i="1"/>
  <c r="CA43" i="1" s="1"/>
  <c r="CA58" i="1"/>
  <c r="CI44" i="1"/>
  <c r="CI43" i="1" s="1"/>
  <c r="CI58" i="1"/>
  <c r="CQ44" i="1"/>
  <c r="CQ43" i="1" s="1"/>
  <c r="CQ58" i="1"/>
  <c r="CY44" i="1"/>
  <c r="CY43" i="1" s="1"/>
  <c r="CY58" i="1"/>
  <c r="CA63" i="1"/>
  <c r="BW68" i="1"/>
  <c r="DD238" i="1"/>
  <c r="CV237" i="1"/>
  <c r="CZ44" i="1"/>
  <c r="CZ43" i="1" s="1"/>
  <c r="CZ58" i="1"/>
  <c r="T260" i="1"/>
  <c r="U69" i="1"/>
  <c r="S263" i="1"/>
  <c r="AB263" i="1"/>
  <c r="AO73" i="1"/>
  <c r="S265" i="1"/>
  <c r="AD82" i="1"/>
  <c r="AS275" i="1"/>
  <c r="AW278" i="1"/>
  <c r="BK278" i="1"/>
  <c r="CR87" i="1"/>
  <c r="CQ280" i="1"/>
  <c r="CQ87" i="1" s="1"/>
  <c r="U87" i="1"/>
  <c r="S280" i="1"/>
  <c r="AB280" i="1"/>
  <c r="CR94" i="1"/>
  <c r="CR92" i="1" s="1"/>
  <c r="CQ287" i="1"/>
  <c r="CQ94" i="1" s="1"/>
  <c r="AF95" i="1"/>
  <c r="AH288" i="1"/>
  <c r="AU288" i="1"/>
  <c r="V103" i="1"/>
  <c r="AC296" i="1"/>
  <c r="BQ110" i="1"/>
  <c r="BQ109" i="1" s="1"/>
  <c r="BQ300" i="1"/>
  <c r="S301" i="1"/>
  <c r="X243" i="1"/>
  <c r="AE259" i="1"/>
  <c r="AQ264" i="1"/>
  <c r="CI79" i="1"/>
  <c r="CI271" i="1"/>
  <c r="AM79" i="1"/>
  <c r="AM271" i="1"/>
  <c r="BY79" i="1"/>
  <c r="BY77" i="1" s="1"/>
  <c r="BY271" i="1"/>
  <c r="AK79" i="1"/>
  <c r="AK77" i="1" s="1"/>
  <c r="AK271" i="1"/>
  <c r="AK256" i="1" s="1"/>
  <c r="BX79" i="1"/>
  <c r="BX271" i="1"/>
  <c r="BW272" i="1"/>
  <c r="AJ79" i="1"/>
  <c r="AJ271" i="1"/>
  <c r="AI272" i="1"/>
  <c r="CH83" i="1"/>
  <c r="AC88" i="1"/>
  <c r="AR281" i="1"/>
  <c r="BW281" i="1"/>
  <c r="BW88" i="1" s="1"/>
  <c r="AK285" i="1"/>
  <c r="BA92" i="1"/>
  <c r="AU99" i="1"/>
  <c r="BJ292" i="1"/>
  <c r="S295" i="1"/>
  <c r="AG110" i="1"/>
  <c r="AG109" i="1" s="1"/>
  <c r="AV301" i="1"/>
  <c r="AG300" i="1"/>
  <c r="BZ110" i="1"/>
  <c r="BZ300" i="1"/>
  <c r="W112" i="1"/>
  <c r="BY112" i="1"/>
  <c r="CJ84" i="1"/>
  <c r="CJ83" i="1" s="1"/>
  <c r="CJ276" i="1"/>
  <c r="AL84" i="1"/>
  <c r="AL83" i="1" s="1"/>
  <c r="AL276" i="1"/>
  <c r="CI84" i="1"/>
  <c r="CI83" i="1" s="1"/>
  <c r="CI276" i="1"/>
  <c r="CG277" i="1"/>
  <c r="AO84" i="1"/>
  <c r="AO276" i="1"/>
  <c r="AD84" i="1"/>
  <c r="AS277" i="1"/>
  <c r="AD276" i="1"/>
  <c r="CK83" i="1"/>
  <c r="CR86" i="1"/>
  <c r="CQ279" i="1"/>
  <c r="CQ86" i="1" s="1"/>
  <c r="S279" i="1"/>
  <c r="AS88" i="1"/>
  <c r="BH281" i="1"/>
  <c r="BM89" i="1"/>
  <c r="AL285" i="1"/>
  <c r="BO285" i="1"/>
  <c r="CJ92" i="1"/>
  <c r="AC96" i="1"/>
  <c r="AR289" i="1"/>
  <c r="CG97" i="1"/>
  <c r="AO98" i="1"/>
  <c r="CQ291" i="1"/>
  <c r="CQ98" i="1" s="1"/>
  <c r="AO100" i="1"/>
  <c r="CQ293" i="1"/>
  <c r="Q284" i="1"/>
  <c r="Q244" i="1" s="1"/>
  <c r="AT108" i="1"/>
  <c r="BI299" i="1"/>
  <c r="AN110" i="1"/>
  <c r="AN109" i="1" s="1"/>
  <c r="AN300" i="1"/>
  <c r="AG111" i="1"/>
  <c r="AV302" i="1"/>
  <c r="BN113" i="1"/>
  <c r="BN112" i="1" s="1"/>
  <c r="BN303" i="1"/>
  <c r="BN284" i="1" s="1"/>
  <c r="BM304" i="1"/>
  <c r="S115" i="1"/>
  <c r="AA306" i="1"/>
  <c r="AQ260" i="1"/>
  <c r="AE81" i="1"/>
  <c r="AT274" i="1"/>
  <c r="BN84" i="1"/>
  <c r="BN276" i="1"/>
  <c r="BM277" i="1"/>
  <c r="AJ87" i="1"/>
  <c r="AJ83" i="1" s="1"/>
  <c r="AI280" i="1"/>
  <c r="AT90" i="1"/>
  <c r="BI283" i="1"/>
  <c r="AN285" i="1"/>
  <c r="BP92" i="1"/>
  <c r="AJ95" i="1"/>
  <c r="AJ92" i="1" s="1"/>
  <c r="AI288" i="1"/>
  <c r="AI95" i="1" s="1"/>
  <c r="CS97" i="1"/>
  <c r="CQ290" i="1"/>
  <c r="AY97" i="1"/>
  <c r="AX290" i="1"/>
  <c r="BX98" i="1"/>
  <c r="BW291" i="1"/>
  <c r="BW98" i="1" s="1"/>
  <c r="AC99" i="1"/>
  <c r="AR292" i="1"/>
  <c r="CH100" i="1"/>
  <c r="CG293" i="1"/>
  <c r="CG100" i="1" s="1"/>
  <c r="AF101" i="1"/>
  <c r="AH294" i="1"/>
  <c r="AU294" i="1"/>
  <c r="CU107" i="1"/>
  <c r="CU106" i="1" s="1"/>
  <c r="CU297" i="1"/>
  <c r="BA107" i="1"/>
  <c r="BA106" i="1" s="1"/>
  <c r="BA297" i="1"/>
  <c r="AX298" i="1"/>
  <c r="U107" i="1"/>
  <c r="U106" i="1" s="1"/>
  <c r="U297" i="1"/>
  <c r="U284" i="1" s="1"/>
  <c r="AB298" i="1"/>
  <c r="S298" i="1"/>
  <c r="AU107" i="1"/>
  <c r="BJ298" i="1"/>
  <c r="AU297" i="1"/>
  <c r="AD108" i="1"/>
  <c r="AS299" i="1"/>
  <c r="AJ110" i="1"/>
  <c r="AJ300" i="1"/>
  <c r="AI301" i="1"/>
  <c r="CH110" i="1"/>
  <c r="CH109" i="1" s="1"/>
  <c r="CH300" i="1"/>
  <c r="CG301" i="1"/>
  <c r="BZ111" i="1"/>
  <c r="BW302" i="1"/>
  <c r="BW111" i="1" s="1"/>
  <c r="AJ111" i="1"/>
  <c r="AI302" i="1"/>
  <c r="AI111" i="1" s="1"/>
  <c r="Y113" i="1"/>
  <c r="Y112" i="1" s="1"/>
  <c r="Y303" i="1"/>
  <c r="AE304" i="1"/>
  <c r="AO113" i="1"/>
  <c r="AO112" i="1" s="1"/>
  <c r="AO303" i="1"/>
  <c r="CU113" i="1"/>
  <c r="CU112" i="1" s="1"/>
  <c r="CU303" i="1"/>
  <c r="AR115" i="1"/>
  <c r="BG306" i="1"/>
  <c r="BZ115" i="1"/>
  <c r="BW306" i="1"/>
  <c r="BW115" i="1" s="1"/>
  <c r="CH117" i="1"/>
  <c r="CG308" i="1"/>
  <c r="CG117" i="1" s="1"/>
  <c r="AZ119" i="1"/>
  <c r="AX310" i="1"/>
  <c r="CT119" i="1"/>
  <c r="CQ310" i="1"/>
  <c r="CQ119" i="1" s="1"/>
  <c r="BN121" i="1"/>
  <c r="BM312" i="1"/>
  <c r="BM121" i="1" s="1"/>
  <c r="AJ124" i="1"/>
  <c r="AI315" i="1"/>
  <c r="AJ314" i="1"/>
  <c r="BZ124" i="1"/>
  <c r="BZ123" i="1" s="1"/>
  <c r="BZ314" i="1"/>
  <c r="BW315" i="1"/>
  <c r="K159" i="1"/>
  <c r="CH276" i="1"/>
  <c r="AV288" i="1"/>
  <c r="CC294" i="1"/>
  <c r="BF296" i="1"/>
  <c r="BH115" i="1"/>
  <c r="BU306" i="1"/>
  <c r="AM118" i="1"/>
  <c r="AV119" i="1"/>
  <c r="BK310" i="1"/>
  <c r="AE124" i="1"/>
  <c r="AT315" i="1"/>
  <c r="BP123" i="1"/>
  <c r="AE126" i="1"/>
  <c r="AT317" i="1"/>
  <c r="AH127" i="1"/>
  <c r="AF128" i="1"/>
  <c r="AU319" i="1"/>
  <c r="AH319" i="1"/>
  <c r="BX130" i="1"/>
  <c r="BW321" i="1"/>
  <c r="BW130" i="1" s="1"/>
  <c r="AY131" i="1"/>
  <c r="AX322" i="1"/>
  <c r="AX131" i="1" s="1"/>
  <c r="BO138" i="1"/>
  <c r="BO137" i="1" s="1"/>
  <c r="BO136" i="1" s="1"/>
  <c r="BO50" i="1" s="1"/>
  <c r="BO35" i="1" s="1"/>
  <c r="BO327" i="1"/>
  <c r="BO326" i="1" s="1"/>
  <c r="BO246" i="1" s="1"/>
  <c r="Y138" i="1"/>
  <c r="Y137" i="1" s="1"/>
  <c r="Y136" i="1" s="1"/>
  <c r="Y50" i="1" s="1"/>
  <c r="Y35" i="1" s="1"/>
  <c r="Y327" i="1"/>
  <c r="Y326" i="1" s="1"/>
  <c r="Y246" i="1" s="1"/>
  <c r="AE328" i="1"/>
  <c r="CU152" i="1"/>
  <c r="CU150" i="1" s="1"/>
  <c r="CU334" i="1"/>
  <c r="BA152" i="1"/>
  <c r="BA150" i="1" s="1"/>
  <c r="BA149" i="1" s="1"/>
  <c r="BA51" i="1" s="1"/>
  <c r="BA36" i="1" s="1"/>
  <c r="BA334" i="1"/>
  <c r="BA333" i="1" s="1"/>
  <c r="BA247" i="1" s="1"/>
  <c r="U152" i="1"/>
  <c r="U334" i="1"/>
  <c r="U333" i="1" s="1"/>
  <c r="U247" i="1" s="1"/>
  <c r="AB335" i="1"/>
  <c r="S335" i="1"/>
  <c r="AE153" i="1"/>
  <c r="AT336" i="1"/>
  <c r="AJ154" i="1"/>
  <c r="AI337" i="1"/>
  <c r="BY158" i="1"/>
  <c r="BY156" i="1" s="1"/>
  <c r="BW340" i="1"/>
  <c r="BW158" i="1" s="1"/>
  <c r="W158" i="1"/>
  <c r="W156" i="1" s="1"/>
  <c r="AD340" i="1"/>
  <c r="BM340" i="1"/>
  <c r="BM158" i="1" s="1"/>
  <c r="AO160" i="1"/>
  <c r="CJ161" i="1"/>
  <c r="CJ342" i="1"/>
  <c r="AL161" i="1"/>
  <c r="AL342" i="1"/>
  <c r="AT161" i="1"/>
  <c r="BI343" i="1"/>
  <c r="Y162" i="1"/>
  <c r="AE344" i="1"/>
  <c r="BP165" i="1"/>
  <c r="BP164" i="1" s="1"/>
  <c r="BP346" i="1"/>
  <c r="V180" i="1"/>
  <c r="S352" i="1"/>
  <c r="AC352" i="1"/>
  <c r="AL181" i="1"/>
  <c r="AI353" i="1"/>
  <c r="AI181" i="1" s="1"/>
  <c r="T190" i="1"/>
  <c r="AJ285" i="1"/>
  <c r="AS98" i="1"/>
  <c r="BH291" i="1"/>
  <c r="CR116" i="1"/>
  <c r="CQ307" i="1"/>
  <c r="CQ116" i="1" s="1"/>
  <c r="U116" i="1"/>
  <c r="AB307" i="1"/>
  <c r="S307" i="1"/>
  <c r="BN116" i="1"/>
  <c r="BM307" i="1"/>
  <c r="BM116" i="1" s="1"/>
  <c r="X116" i="1"/>
  <c r="T307" i="1"/>
  <c r="AF307" i="1"/>
  <c r="X118" i="1"/>
  <c r="AF309" i="1"/>
  <c r="T309" i="1"/>
  <c r="AB119" i="1"/>
  <c r="AQ310" i="1"/>
  <c r="BN120" i="1"/>
  <c r="BM311" i="1"/>
  <c r="BM120" i="1" s="1"/>
  <c r="BX314" i="1"/>
  <c r="BX284" i="1" s="1"/>
  <c r="BX244" i="1" s="1"/>
  <c r="W125" i="1"/>
  <c r="W123" i="1" s="1"/>
  <c r="AD316" i="1"/>
  <c r="W314" i="1"/>
  <c r="AB126" i="1"/>
  <c r="AQ317" i="1"/>
  <c r="BT317" i="1"/>
  <c r="AO127" i="1"/>
  <c r="AD127" i="1"/>
  <c r="AS318" i="1"/>
  <c r="AY129" i="1"/>
  <c r="AX320" i="1"/>
  <c r="AX129" i="1" s="1"/>
  <c r="AR129" i="1"/>
  <c r="BG320" i="1"/>
  <c r="Z131" i="1"/>
  <c r="AG322" i="1"/>
  <c r="CH131" i="1"/>
  <c r="CG322" i="1"/>
  <c r="CG131" i="1" s="1"/>
  <c r="BW325" i="1"/>
  <c r="BW323" i="1" s="1"/>
  <c r="BW245" i="1" s="1"/>
  <c r="BX323" i="1"/>
  <c r="BX245" i="1" s="1"/>
  <c r="AU327" i="1"/>
  <c r="AU326" i="1" s="1"/>
  <c r="AU246" i="1" s="1"/>
  <c r="BJ328" i="1"/>
  <c r="CH138" i="1"/>
  <c r="CH137" i="1" s="1"/>
  <c r="CH136" i="1" s="1"/>
  <c r="CH50" i="1" s="1"/>
  <c r="CH35" i="1" s="1"/>
  <c r="CH327" i="1"/>
  <c r="CH326" i="1" s="1"/>
  <c r="CH246" i="1" s="1"/>
  <c r="CG328" i="1"/>
  <c r="BC152" i="1"/>
  <c r="BC150" i="1" s="1"/>
  <c r="BC149" i="1" s="1"/>
  <c r="BC51" i="1" s="1"/>
  <c r="BC36" i="1" s="1"/>
  <c r="BC334" i="1"/>
  <c r="CT152" i="1"/>
  <c r="CT150" i="1" s="1"/>
  <c r="CT334" i="1"/>
  <c r="AF153" i="1"/>
  <c r="AH336" i="1"/>
  <c r="AU336" i="1"/>
  <c r="BZ157" i="1"/>
  <c r="BZ156" i="1" s="1"/>
  <c r="BZ338" i="1"/>
  <c r="BZ333" i="1" s="1"/>
  <c r="AJ157" i="1"/>
  <c r="AJ156" i="1" s="1"/>
  <c r="AI339" i="1"/>
  <c r="AJ338" i="1"/>
  <c r="AJ333" i="1" s="1"/>
  <c r="AJ247" i="1" s="1"/>
  <c r="P159" i="1"/>
  <c r="AK161" i="1"/>
  <c r="AK342" i="1"/>
  <c r="AI343" i="1"/>
  <c r="CI161" i="1"/>
  <c r="CI342" i="1"/>
  <c r="CG343" i="1"/>
  <c r="AJ165" i="1"/>
  <c r="AJ164" i="1" s="1"/>
  <c r="AJ346" i="1"/>
  <c r="AJ341" i="1" s="1"/>
  <c r="AJ248" i="1" s="1"/>
  <c r="AJ52" i="1" s="1"/>
  <c r="AJ37" i="1" s="1"/>
  <c r="AI347" i="1"/>
  <c r="CH165" i="1"/>
  <c r="CH164" i="1" s="1"/>
  <c r="CH346" i="1"/>
  <c r="CG347" i="1"/>
  <c r="BX166" i="1"/>
  <c r="BX164" i="1" s="1"/>
  <c r="BW348" i="1"/>
  <c r="BW166" i="1" s="1"/>
  <c r="BX346" i="1"/>
  <c r="Z166" i="1"/>
  <c r="Z164" i="1" s="1"/>
  <c r="Z346" i="1"/>
  <c r="AG348" i="1"/>
  <c r="AU166" i="1"/>
  <c r="BJ348" i="1"/>
  <c r="AK167" i="1"/>
  <c r="AK164" i="1" s="1"/>
  <c r="AI349" i="1"/>
  <c r="AI167" i="1" s="1"/>
  <c r="AK346" i="1"/>
  <c r="AG167" i="1"/>
  <c r="AV349" i="1"/>
  <c r="AH349" i="1"/>
  <c r="BW349" i="1"/>
  <c r="BW167" i="1" s="1"/>
  <c r="AK180" i="1"/>
  <c r="AI352" i="1"/>
  <c r="AI180" i="1" s="1"/>
  <c r="CI180" i="1"/>
  <c r="CG352" i="1"/>
  <c r="CG180" i="1" s="1"/>
  <c r="BO181" i="1"/>
  <c r="BM353" i="1"/>
  <c r="BM181" i="1" s="1"/>
  <c r="T191" i="1"/>
  <c r="X83" i="1"/>
  <c r="AA89" i="1"/>
  <c r="AP282" i="1"/>
  <c r="T98" i="1"/>
  <c r="AF303" i="1"/>
  <c r="AH304" i="1"/>
  <c r="AU304" i="1"/>
  <c r="AO118" i="1"/>
  <c r="AI309" i="1"/>
  <c r="AI118" i="1" s="1"/>
  <c r="V120" i="1"/>
  <c r="AC311" i="1"/>
  <c r="Y120" i="1"/>
  <c r="AE311" i="1"/>
  <c r="AF121" i="1"/>
  <c r="AU312" i="1"/>
  <c r="AH312" i="1"/>
  <c r="V122" i="1"/>
  <c r="AC313" i="1"/>
  <c r="Y122" i="1"/>
  <c r="AE313" i="1"/>
  <c r="S124" i="1"/>
  <c r="AA315" i="1"/>
  <c r="BC123" i="1"/>
  <c r="AX316" i="1"/>
  <c r="BH126" i="1"/>
  <c r="BU317" i="1"/>
  <c r="AM130" i="1"/>
  <c r="BN131" i="1"/>
  <c r="BM322" i="1"/>
  <c r="AK323" i="1"/>
  <c r="AK245" i="1" s="1"/>
  <c r="AR325" i="1"/>
  <c r="AC138" i="1"/>
  <c r="AC137" i="1" s="1"/>
  <c r="AC136" i="1" s="1"/>
  <c r="AC50" i="1" s="1"/>
  <c r="AC35" i="1" s="1"/>
  <c r="AC327" i="1"/>
  <c r="AC326" i="1" s="1"/>
  <c r="AC246" i="1" s="1"/>
  <c r="AR328" i="1"/>
  <c r="W150" i="1"/>
  <c r="W149" i="1" s="1"/>
  <c r="W51" i="1" s="1"/>
  <c r="W36" i="1" s="1"/>
  <c r="BP150" i="1"/>
  <c r="BP149" i="1" s="1"/>
  <c r="BP51" i="1" s="1"/>
  <c r="BP36" i="1" s="1"/>
  <c r="AB153" i="1"/>
  <c r="AQ336" i="1"/>
  <c r="CR154" i="1"/>
  <c r="CR150" i="1" s="1"/>
  <c r="CR149" i="1" s="1"/>
  <c r="CR51" i="1" s="1"/>
  <c r="CR36" i="1" s="1"/>
  <c r="CQ337" i="1"/>
  <c r="CQ154" i="1" s="1"/>
  <c r="AL338" i="1"/>
  <c r="L159" i="1"/>
  <c r="CU342" i="1"/>
  <c r="AM160" i="1"/>
  <c r="AM159" i="1" s="1"/>
  <c r="AM341" i="1"/>
  <c r="AM248" i="1" s="1"/>
  <c r="AM52" i="1" s="1"/>
  <c r="AX344" i="1"/>
  <c r="AX162" i="1" s="1"/>
  <c r="BY165" i="1"/>
  <c r="BY164" i="1" s="1"/>
  <c r="BY346" i="1"/>
  <c r="W165" i="1"/>
  <c r="W164" i="1" s="1"/>
  <c r="W346" i="1"/>
  <c r="AD347" i="1"/>
  <c r="AQ166" i="1"/>
  <c r="BF348" i="1"/>
  <c r="BZ276" i="1"/>
  <c r="BJ90" i="1"/>
  <c r="BL283" i="1"/>
  <c r="BH289" i="1"/>
  <c r="CE310" i="1"/>
  <c r="AE121" i="1"/>
  <c r="AT312" i="1"/>
  <c r="AY314" i="1"/>
  <c r="AR124" i="1"/>
  <c r="BG315" i="1"/>
  <c r="AK123" i="1"/>
  <c r="CA123" i="1"/>
  <c r="CU123" i="1"/>
  <c r="AJ125" i="1"/>
  <c r="AI316" i="1"/>
  <c r="AI125" i="1" s="1"/>
  <c r="AO130" i="1"/>
  <c r="CQ321" i="1"/>
  <c r="CQ130" i="1" s="1"/>
  <c r="AN333" i="1"/>
  <c r="AS335" i="1"/>
  <c r="AY150" i="1"/>
  <c r="CK338" i="1"/>
  <c r="AR157" i="1"/>
  <c r="BG339" i="1"/>
  <c r="CG340" i="1"/>
  <c r="CG158" i="1" s="1"/>
  <c r="R159" i="1"/>
  <c r="AQ347" i="1"/>
  <c r="AW345" i="1"/>
  <c r="AX352" i="1"/>
  <c r="AX180" i="1" s="1"/>
  <c r="AD181" i="1"/>
  <c r="AS353" i="1"/>
  <c r="AX353" i="1"/>
  <c r="AX181" i="1" s="1"/>
  <c r="V184" i="1"/>
  <c r="AC356" i="1"/>
  <c r="CR184" i="1"/>
  <c r="CQ356" i="1"/>
  <c r="CQ184" i="1" s="1"/>
  <c r="AD190" i="1"/>
  <c r="AS362" i="1"/>
  <c r="AB191" i="1"/>
  <c r="AQ363" i="1"/>
  <c r="CT192" i="1"/>
  <c r="CQ364" i="1"/>
  <c r="CQ192" i="1" s="1"/>
  <c r="AZ192" i="1"/>
  <c r="AX364" i="1"/>
  <c r="AX192" i="1" s="1"/>
  <c r="AG192" i="1"/>
  <c r="AV364" i="1"/>
  <c r="AY193" i="1"/>
  <c r="AX365" i="1"/>
  <c r="AX193" i="1" s="1"/>
  <c r="CT194" i="1"/>
  <c r="CQ366" i="1"/>
  <c r="CQ194" i="1" s="1"/>
  <c r="AZ194" i="1"/>
  <c r="AX366" i="1"/>
  <c r="AX194" i="1" s="1"/>
  <c r="AG194" i="1"/>
  <c r="AV366" i="1"/>
  <c r="AY195" i="1"/>
  <c r="AX367" i="1"/>
  <c r="AX195" i="1" s="1"/>
  <c r="CT196" i="1"/>
  <c r="CQ368" i="1"/>
  <c r="CQ196" i="1" s="1"/>
  <c r="AZ196" i="1"/>
  <c r="AX368" i="1"/>
  <c r="AX196" i="1" s="1"/>
  <c r="AG196" i="1"/>
  <c r="AV368" i="1"/>
  <c r="BZ198" i="1"/>
  <c r="BW370" i="1"/>
  <c r="BW198" i="1" s="1"/>
  <c r="AJ198" i="1"/>
  <c r="AI370" i="1"/>
  <c r="AI198" i="1" s="1"/>
  <c r="Y199" i="1"/>
  <c r="AE371" i="1"/>
  <c r="CR199" i="1"/>
  <c r="CQ371" i="1"/>
  <c r="CQ199" i="1" s="1"/>
  <c r="AE202" i="1"/>
  <c r="AE373" i="1"/>
  <c r="AT374" i="1"/>
  <c r="BP205" i="1"/>
  <c r="BP204" i="1" s="1"/>
  <c r="BP376" i="1"/>
  <c r="V205" i="1"/>
  <c r="V204" i="1" s="1"/>
  <c r="V376" i="1"/>
  <c r="AC377" i="1"/>
  <c r="CL382" i="1"/>
  <c r="CV382" i="1" s="1"/>
  <c r="DD382" i="1" s="1"/>
  <c r="J382" i="1"/>
  <c r="BP212" i="1"/>
  <c r="BP211" i="1" s="1"/>
  <c r="BP54" i="1" s="1"/>
  <c r="BP39" i="1" s="1"/>
  <c r="BP383" i="1"/>
  <c r="BP250" i="1" s="1"/>
  <c r="BM384" i="1"/>
  <c r="V212" i="1"/>
  <c r="V383" i="1"/>
  <c r="V250" i="1" s="1"/>
  <c r="AC384" i="1"/>
  <c r="AM217" i="1"/>
  <c r="BX222" i="1"/>
  <c r="BW387" i="1"/>
  <c r="BW222" i="1" s="1"/>
  <c r="AJ225" i="1"/>
  <c r="AI389" i="1"/>
  <c r="AI225" i="1" s="1"/>
  <c r="CS394" i="1"/>
  <c r="CS393" i="1" s="1"/>
  <c r="CS392" i="1" s="1"/>
  <c r="CS253" i="1" s="1"/>
  <c r="CS252" i="1" s="1"/>
  <c r="BP231" i="1"/>
  <c r="BP230" i="1" s="1"/>
  <c r="BP229" i="1" s="1"/>
  <c r="BP394" i="1"/>
  <c r="BP393" i="1" s="1"/>
  <c r="BP392" i="1" s="1"/>
  <c r="BP253" i="1" s="1"/>
  <c r="BP252" i="1" s="1"/>
  <c r="AJ231" i="1"/>
  <c r="AJ394" i="1"/>
  <c r="AJ393" i="1" s="1"/>
  <c r="AJ392" i="1" s="1"/>
  <c r="AJ253" i="1" s="1"/>
  <c r="AJ252" i="1" s="1"/>
  <c r="AI395" i="1"/>
  <c r="AL57" i="1"/>
  <c r="AL228" i="1"/>
  <c r="AO232" i="1"/>
  <c r="AO394" i="1"/>
  <c r="AO393" i="1" s="1"/>
  <c r="AO392" i="1" s="1"/>
  <c r="AO253" i="1" s="1"/>
  <c r="AO252" i="1" s="1"/>
  <c r="Y233" i="1"/>
  <c r="Y230" i="1" s="1"/>
  <c r="Y229" i="1" s="1"/>
  <c r="AE397" i="1"/>
  <c r="BO233" i="1"/>
  <c r="BM397" i="1"/>
  <c r="BM233" i="1" s="1"/>
  <c r="T235" i="1"/>
  <c r="BN438" i="1"/>
  <c r="BM439" i="1"/>
  <c r="X438" i="1"/>
  <c r="T439" i="1"/>
  <c r="AF439" i="1"/>
  <c r="T441" i="1"/>
  <c r="AF441" i="1"/>
  <c r="T443" i="1"/>
  <c r="AF443" i="1"/>
  <c r="BN444" i="1"/>
  <c r="BM445" i="1"/>
  <c r="X444" i="1"/>
  <c r="T445" i="1"/>
  <c r="AF445" i="1"/>
  <c r="AF124" i="1" s="1"/>
  <c r="T447" i="1"/>
  <c r="T126" i="1" s="1"/>
  <c r="AF447" i="1"/>
  <c r="AE325" i="1"/>
  <c r="AB180" i="1"/>
  <c r="AQ352" i="1"/>
  <c r="AF181" i="1"/>
  <c r="AU353" i="1"/>
  <c r="AJ182" i="1"/>
  <c r="AI354" i="1"/>
  <c r="AI182" i="1" s="1"/>
  <c r="W182" i="1"/>
  <c r="AD354" i="1"/>
  <c r="CH183" i="1"/>
  <c r="CG355" i="1"/>
  <c r="CG183" i="1" s="1"/>
  <c r="AM183" i="1"/>
  <c r="AY184" i="1"/>
  <c r="AX356" i="1"/>
  <c r="AX184" i="1" s="1"/>
  <c r="BN185" i="1"/>
  <c r="BM357" i="1"/>
  <c r="BM185" i="1" s="1"/>
  <c r="X185" i="1"/>
  <c r="T357" i="1"/>
  <c r="AF357" i="1"/>
  <c r="AE185" i="1"/>
  <c r="AT357" i="1"/>
  <c r="AJ186" i="1"/>
  <c r="AI358" i="1"/>
  <c r="AI186" i="1" s="1"/>
  <c r="W186" i="1"/>
  <c r="AD358" i="1"/>
  <c r="CH187" i="1"/>
  <c r="CG359" i="1"/>
  <c r="CG187" i="1" s="1"/>
  <c r="AM187" i="1"/>
  <c r="V334" i="1"/>
  <c r="V333" i="1" s="1"/>
  <c r="V247" i="1" s="1"/>
  <c r="AQ158" i="1"/>
  <c r="BF340" i="1"/>
  <c r="T352" i="1"/>
  <c r="T180" i="1" s="1"/>
  <c r="BX182" i="1"/>
  <c r="BW354" i="1"/>
  <c r="BW182" i="1" s="1"/>
  <c r="BX184" i="1"/>
  <c r="BW356" i="1"/>
  <c r="BW184" i="1" s="1"/>
  <c r="BX186" i="1"/>
  <c r="BW358" i="1"/>
  <c r="BW186" i="1" s="1"/>
  <c r="AT190" i="1"/>
  <c r="BI362" i="1"/>
  <c r="AG193" i="1"/>
  <c r="AV365" i="1"/>
  <c r="CH195" i="1"/>
  <c r="CG367" i="1"/>
  <c r="CG195" i="1" s="1"/>
  <c r="S196" i="1"/>
  <c r="AA368" i="1"/>
  <c r="AJ197" i="1"/>
  <c r="AI369" i="1"/>
  <c r="AI197" i="1" s="1"/>
  <c r="AJ199" i="1"/>
  <c r="AI371" i="1"/>
  <c r="AI199" i="1" s="1"/>
  <c r="U185" i="1"/>
  <c r="S357" i="1"/>
  <c r="AB357" i="1"/>
  <c r="AH362" i="1"/>
  <c r="AG191" i="1"/>
  <c r="AV363" i="1"/>
  <c r="AW363" i="1" s="1"/>
  <c r="AH363" i="1"/>
  <c r="AE192" i="1"/>
  <c r="AT364" i="1"/>
  <c r="AE194" i="1"/>
  <c r="AT366" i="1"/>
  <c r="AE196" i="1"/>
  <c r="AT368" i="1"/>
  <c r="AE198" i="1"/>
  <c r="AT370" i="1"/>
  <c r="AD205" i="1"/>
  <c r="AD376" i="1"/>
  <c r="AS377" i="1"/>
  <c r="AD212" i="1"/>
  <c r="AS384" i="1"/>
  <c r="BO222" i="1"/>
  <c r="BO383" i="1"/>
  <c r="BO250" i="1" s="1"/>
  <c r="Y222" i="1"/>
  <c r="AE387" i="1"/>
  <c r="Y225" i="1"/>
  <c r="AE389" i="1"/>
  <c r="U394" i="1"/>
  <c r="U393" i="1" s="1"/>
  <c r="U392" i="1" s="1"/>
  <c r="U253" i="1" s="1"/>
  <c r="U252" i="1" s="1"/>
  <c r="BQ394" i="1"/>
  <c r="BQ393" i="1" s="1"/>
  <c r="BQ392" i="1" s="1"/>
  <c r="BQ253" i="1" s="1"/>
  <c r="BQ252" i="1" s="1"/>
  <c r="AK230" i="1"/>
  <c r="AK229" i="1" s="1"/>
  <c r="CA57" i="1"/>
  <c r="CA228" i="1"/>
  <c r="BX233" i="1"/>
  <c r="BW397" i="1"/>
  <c r="BW233" i="1" s="1"/>
  <c r="AK200" i="1"/>
  <c r="AK53" i="1" s="1"/>
  <c r="AK38" i="1" s="1"/>
  <c r="BM375" i="1"/>
  <c r="BM203" i="1" s="1"/>
  <c r="S377" i="1"/>
  <c r="BX379" i="1"/>
  <c r="BW380" i="1"/>
  <c r="BW379" i="1" s="1"/>
  <c r="Y383" i="1"/>
  <c r="Y250" i="1" s="1"/>
  <c r="CS383" i="1"/>
  <c r="CS250" i="1" s="1"/>
  <c r="AG223" i="1"/>
  <c r="AV388" i="1"/>
  <c r="Y394" i="1"/>
  <c r="Y393" i="1" s="1"/>
  <c r="Y392" i="1" s="1"/>
  <c r="Y253" i="1" s="1"/>
  <c r="Y252" i="1" s="1"/>
  <c r="CR234" i="1"/>
  <c r="CQ398" i="1"/>
  <c r="BC404" i="1"/>
  <c r="BC403" i="1" s="1"/>
  <c r="BC461" i="1" s="1"/>
  <c r="S408" i="1"/>
  <c r="AA408" i="1" s="1"/>
  <c r="AP408" i="1" s="1"/>
  <c r="BE408" i="1" s="1"/>
  <c r="BR408" i="1" s="1"/>
  <c r="CB408" i="1" s="1"/>
  <c r="CL408" i="1" s="1"/>
  <c r="CV408" i="1" s="1"/>
  <c r="AX413" i="1"/>
  <c r="AX68" i="1" s="1"/>
  <c r="AZ426" i="1"/>
  <c r="CS426" i="1"/>
  <c r="CS425" i="1" s="1"/>
  <c r="AY426" i="1"/>
  <c r="AX427" i="1"/>
  <c r="BV434" i="1"/>
  <c r="CF434" i="1" s="1"/>
  <c r="CP434" i="1" s="1"/>
  <c r="CZ434" i="1" s="1"/>
  <c r="AQ445" i="1"/>
  <c r="BQ450" i="1"/>
  <c r="BQ449" i="1" s="1"/>
  <c r="BQ460" i="1"/>
  <c r="CT450" i="1"/>
  <c r="CT449" i="1" s="1"/>
  <c r="CT460" i="1"/>
  <c r="AZ450" i="1"/>
  <c r="AZ449" i="1" s="1"/>
  <c r="AZ460" i="1"/>
  <c r="BW450" i="1"/>
  <c r="BW449" i="1" s="1"/>
  <c r="BW460" i="1"/>
  <c r="AG184" i="1"/>
  <c r="AV356" i="1"/>
  <c r="T360" i="1"/>
  <c r="T188" i="1" s="1"/>
  <c r="AD195" i="1"/>
  <c r="AS367" i="1"/>
  <c r="U372" i="1"/>
  <c r="U249" i="1" s="1"/>
  <c r="AZ373" i="1"/>
  <c r="AM203" i="1"/>
  <c r="AY203" i="1"/>
  <c r="AX375" i="1"/>
  <c r="AX203" i="1" s="1"/>
  <c r="S206" i="1"/>
  <c r="AA378" i="1"/>
  <c r="AM379" i="1"/>
  <c r="AX380" i="1"/>
  <c r="AX379" i="1" s="1"/>
  <c r="AY379" i="1"/>
  <c r="CG380" i="1"/>
  <c r="CH379" i="1"/>
  <c r="V379" i="1"/>
  <c r="CG381" i="1"/>
  <c r="S384" i="1"/>
  <c r="AL222" i="1"/>
  <c r="AT388" i="1"/>
  <c r="CQ223" i="1"/>
  <c r="AU225" i="1"/>
  <c r="BJ389" i="1"/>
  <c r="BH396" i="1"/>
  <c r="AG234" i="1"/>
  <c r="AV398" i="1"/>
  <c r="AQ235" i="1"/>
  <c r="BF399" i="1"/>
  <c r="AA407" i="1"/>
  <c r="BN406" i="1"/>
  <c r="CG411" i="1"/>
  <c r="CN417" i="1"/>
  <c r="CX417" i="1" s="1"/>
  <c r="BM419" i="1"/>
  <c r="BM418" i="1" s="1"/>
  <c r="BN418" i="1"/>
  <c r="S419" i="1"/>
  <c r="U418" i="1"/>
  <c r="U405" i="1" s="1"/>
  <c r="AB419" i="1"/>
  <c r="AU419" i="1"/>
  <c r="AF418" i="1"/>
  <c r="AH419" i="1"/>
  <c r="S202" i="1"/>
  <c r="S201" i="1" s="1"/>
  <c r="AA374" i="1"/>
  <c r="S373" i="1"/>
  <c r="BN372" i="1"/>
  <c r="BN249" i="1" s="1"/>
  <c r="AI375" i="1"/>
  <c r="AI203" i="1" s="1"/>
  <c r="CR206" i="1"/>
  <c r="CQ378" i="1"/>
  <c r="CQ206" i="1" s="1"/>
  <c r="Y206" i="1"/>
  <c r="Y204" i="1" s="1"/>
  <c r="AE378" i="1"/>
  <c r="BN206" i="1"/>
  <c r="BM378" i="1"/>
  <c r="BM206" i="1" s="1"/>
  <c r="X206" i="1"/>
  <c r="X204" i="1" s="1"/>
  <c r="T378" i="1"/>
  <c r="AF378" i="1"/>
  <c r="X376" i="1"/>
  <c r="AZ383" i="1"/>
  <c r="AZ250" i="1" s="1"/>
  <c r="BJ212" i="1"/>
  <c r="BA211" i="1"/>
  <c r="BA54" i="1" s="1"/>
  <c r="BA39" i="1" s="1"/>
  <c r="AW388" i="1"/>
  <c r="BJ388" i="1"/>
  <c r="BM395" i="1"/>
  <c r="CH234" i="1"/>
  <c r="CG398" i="1"/>
  <c r="CG234" i="1" s="1"/>
  <c r="V234" i="1"/>
  <c r="AC398" i="1"/>
  <c r="AC394" i="1" s="1"/>
  <c r="AC393" i="1" s="1"/>
  <c r="AC392" i="1" s="1"/>
  <c r="AC253" i="1" s="1"/>
  <c r="AC252" i="1" s="1"/>
  <c r="W234" i="1"/>
  <c r="AD398" i="1"/>
  <c r="AI398" i="1"/>
  <c r="AI234" i="1" s="1"/>
  <c r="J404" i="1"/>
  <c r="J403" i="1" s="1"/>
  <c r="J461" i="1" s="1"/>
  <c r="AO406" i="1"/>
  <c r="AO405" i="1" s="1"/>
  <c r="CK406" i="1"/>
  <c r="CK405" i="1" s="1"/>
  <c r="AM406" i="1"/>
  <c r="AM405" i="1" s="1"/>
  <c r="AR406" i="1"/>
  <c r="BF412" i="1"/>
  <c r="BS412" i="1" s="1"/>
  <c r="CC412" i="1" s="1"/>
  <c r="CM412" i="1" s="1"/>
  <c r="CW412" i="1" s="1"/>
  <c r="AQ413" i="1"/>
  <c r="BF413" i="1" s="1"/>
  <c r="BS413" i="1" s="1"/>
  <c r="CC413" i="1" s="1"/>
  <c r="CM413" i="1" s="1"/>
  <c r="CW413" i="1" s="1"/>
  <c r="AE418" i="1"/>
  <c r="AT419" i="1"/>
  <c r="BR424" i="1"/>
  <c r="AX431" i="1"/>
  <c r="BF434" i="1"/>
  <c r="AQ435" i="1"/>
  <c r="BF435" i="1" s="1"/>
  <c r="BS435" i="1" s="1"/>
  <c r="CC435" i="1" s="1"/>
  <c r="CM435" i="1" s="1"/>
  <c r="CW435" i="1" s="1"/>
  <c r="CQ440" i="1"/>
  <c r="CQ114" i="1" s="1"/>
  <c r="BV440" i="1"/>
  <c r="CF440" i="1" s="1"/>
  <c r="CP440" i="1" s="1"/>
  <c r="CZ440" i="1" s="1"/>
  <c r="BM440" i="1"/>
  <c r="T440" i="1"/>
  <c r="AF440" i="1"/>
  <c r="AX446" i="1"/>
  <c r="CG446" i="1"/>
  <c r="S451" i="1"/>
  <c r="BV189" i="1"/>
  <c r="CF361" i="1"/>
  <c r="AG199" i="1"/>
  <c r="AV371" i="1"/>
  <c r="AK372" i="1"/>
  <c r="AK249" i="1" s="1"/>
  <c r="BO202" i="1"/>
  <c r="BO201" i="1" s="1"/>
  <c r="BO200" i="1" s="1"/>
  <c r="BO53" i="1" s="1"/>
  <c r="BO38" i="1" s="1"/>
  <c r="BO373" i="1"/>
  <c r="BO372" i="1" s="1"/>
  <c r="BO249" i="1" s="1"/>
  <c r="CA202" i="1"/>
  <c r="CA201" i="1" s="1"/>
  <c r="CA200" i="1" s="1"/>
  <c r="CA53" i="1" s="1"/>
  <c r="CA38" i="1" s="1"/>
  <c r="CA373" i="1"/>
  <c r="CA372" i="1" s="1"/>
  <c r="CA249" i="1" s="1"/>
  <c r="CS202" i="1"/>
  <c r="CS201" i="1" s="1"/>
  <c r="CS200" i="1" s="1"/>
  <c r="CS53" i="1" s="1"/>
  <c r="CS38" i="1" s="1"/>
  <c r="CS373" i="1"/>
  <c r="CS372" i="1" s="1"/>
  <c r="CS249" i="1" s="1"/>
  <c r="AY202" i="1"/>
  <c r="AY201" i="1" s="1"/>
  <c r="AX374" i="1"/>
  <c r="AY373" i="1"/>
  <c r="Y200" i="1"/>
  <c r="Y53" i="1" s="1"/>
  <c r="Y38" i="1" s="1"/>
  <c r="Y376" i="1"/>
  <c r="Y372" i="1" s="1"/>
  <c r="Y249" i="1" s="1"/>
  <c r="AL379" i="1"/>
  <c r="W216" i="1"/>
  <c r="AD385" i="1"/>
  <c r="AO216" i="1"/>
  <c r="AO383" i="1"/>
  <c r="AO250" i="1" s="1"/>
  <c r="AJ216" i="1"/>
  <c r="AJ211" i="1" s="1"/>
  <c r="AJ54" i="1" s="1"/>
  <c r="AJ39" i="1" s="1"/>
  <c r="AI385" i="1"/>
  <c r="AI216" i="1" s="1"/>
  <c r="AF217" i="1"/>
  <c r="AU386" i="1"/>
  <c r="AH386" i="1"/>
  <c r="AB223" i="1"/>
  <c r="AQ388" i="1"/>
  <c r="AI223" i="1"/>
  <c r="CU394" i="1"/>
  <c r="CU393" i="1" s="1"/>
  <c r="CU392" i="1" s="1"/>
  <c r="CU253" i="1" s="1"/>
  <c r="CU252" i="1" s="1"/>
  <c r="O232" i="1"/>
  <c r="O230" i="1" s="1"/>
  <c r="O229" i="1" s="1"/>
  <c r="AE396" i="1"/>
  <c r="AU235" i="1"/>
  <c r="AW399" i="1"/>
  <c r="BJ399" i="1"/>
  <c r="BW407" i="1"/>
  <c r="BW406" i="1" s="1"/>
  <c r="BX406" i="1"/>
  <c r="BX405" i="1" s="1"/>
  <c r="S411" i="1"/>
  <c r="AA411" i="1" s="1"/>
  <c r="AP411" i="1" s="1"/>
  <c r="AB411" i="1"/>
  <c r="AQ411" i="1" s="1"/>
  <c r="BF411" i="1" s="1"/>
  <c r="BS411" i="1" s="1"/>
  <c r="CC411" i="1" s="1"/>
  <c r="CM411" i="1" s="1"/>
  <c r="CW411" i="1" s="1"/>
  <c r="CD412" i="1"/>
  <c r="CN412" i="1" s="1"/>
  <c r="CX412" i="1" s="1"/>
  <c r="AX415" i="1"/>
  <c r="CJ426" i="1"/>
  <c r="CJ425" i="1" s="1"/>
  <c r="CJ404" i="1" s="1"/>
  <c r="CJ403" i="1" s="1"/>
  <c r="CJ461" i="1" s="1"/>
  <c r="AX429" i="1"/>
  <c r="BM430" i="1"/>
  <c r="AT439" i="1"/>
  <c r="AE438" i="1"/>
  <c r="AY444" i="1"/>
  <c r="AK450" i="1"/>
  <c r="AK449" i="1" s="1"/>
  <c r="AK460" i="1"/>
  <c r="BX457" i="1"/>
  <c r="BX456" i="1" s="1"/>
  <c r="BX455" i="1" s="1"/>
  <c r="BW458" i="1"/>
  <c r="BW457" i="1" s="1"/>
  <c r="BW456" i="1" s="1"/>
  <c r="BW455" i="1" s="1"/>
  <c r="AY481" i="1"/>
  <c r="AX482" i="1"/>
  <c r="CG482" i="1"/>
  <c r="AU421" i="1"/>
  <c r="AH421" i="1"/>
  <c r="AR427" i="1"/>
  <c r="AC426" i="1"/>
  <c r="AV428" i="1"/>
  <c r="BK428" i="1" s="1"/>
  <c r="AH428" i="1"/>
  <c r="S433" i="1"/>
  <c r="AA433" i="1" s="1"/>
  <c r="AB433" i="1"/>
  <c r="AQ433" i="1" s="1"/>
  <c r="BF433" i="1" s="1"/>
  <c r="BS433" i="1" s="1"/>
  <c r="CC433" i="1" s="1"/>
  <c r="CM433" i="1" s="1"/>
  <c r="CW433" i="1" s="1"/>
  <c r="AX433" i="1"/>
  <c r="CE451" i="1"/>
  <c r="BU460" i="1"/>
  <c r="BU450" i="1"/>
  <c r="BU449" i="1" s="1"/>
  <c r="BM452" i="1"/>
  <c r="T454" i="1"/>
  <c r="T222" i="1" s="1"/>
  <c r="BI457" i="1"/>
  <c r="BI456" i="1" s="1"/>
  <c r="BI455" i="1" s="1"/>
  <c r="BV458" i="1"/>
  <c r="CF458" i="1" s="1"/>
  <c r="CT464" i="1"/>
  <c r="CT463" i="1" s="1"/>
  <c r="CT462" i="1" s="1"/>
  <c r="CT479" i="1"/>
  <c r="CT478" i="1" s="1"/>
  <c r="CT555" i="1" s="1"/>
  <c r="AV487" i="1"/>
  <c r="AS487" i="1"/>
  <c r="BH487" i="1" s="1"/>
  <c r="BU487" i="1" s="1"/>
  <c r="CE487" i="1" s="1"/>
  <c r="CO487" i="1" s="1"/>
  <c r="CY487" i="1" s="1"/>
  <c r="BE490" i="1"/>
  <c r="BR490" i="1" s="1"/>
  <c r="CB490" i="1" s="1"/>
  <c r="CL490" i="1" s="1"/>
  <c r="CV490" i="1" s="1"/>
  <c r="AW491" i="1"/>
  <c r="BJ491" i="1"/>
  <c r="BJ75" i="1" s="1"/>
  <c r="CS503" i="1"/>
  <c r="CS465" i="1" s="1"/>
  <c r="AY504" i="1"/>
  <c r="AX505" i="1"/>
  <c r="BM505" i="1"/>
  <c r="BM504" i="1" s="1"/>
  <c r="AA231" i="1"/>
  <c r="AP395" i="1"/>
  <c r="V406" i="1"/>
  <c r="CD423" i="1"/>
  <c r="CN423" i="1" s="1"/>
  <c r="CX423" i="1" s="1"/>
  <c r="S423" i="1"/>
  <c r="AA423" i="1" s="1"/>
  <c r="AP423" i="1" s="1"/>
  <c r="AB423" i="1"/>
  <c r="AQ423" i="1" s="1"/>
  <c r="BF423" i="1" s="1"/>
  <c r="BS423" i="1" s="1"/>
  <c r="CC423" i="1" s="1"/>
  <c r="CM423" i="1" s="1"/>
  <c r="CW423" i="1" s="1"/>
  <c r="AE427" i="1"/>
  <c r="AE93" i="1" s="1"/>
  <c r="CD428" i="1"/>
  <c r="CN428" i="1" s="1"/>
  <c r="CX428" i="1" s="1"/>
  <c r="CD430" i="1"/>
  <c r="CN430" i="1" s="1"/>
  <c r="CX430" i="1" s="1"/>
  <c r="AV446" i="1"/>
  <c r="BK446" i="1" s="1"/>
  <c r="CJ452" i="1"/>
  <c r="T458" i="1"/>
  <c r="AF459" i="1"/>
  <c r="T459" i="1"/>
  <c r="O464" i="1"/>
  <c r="T483" i="1"/>
  <c r="T65" i="1" s="1"/>
  <c r="AG483" i="1"/>
  <c r="AD483" i="1"/>
  <c r="W481" i="1"/>
  <c r="BE486" i="1"/>
  <c r="BR486" i="1" s="1"/>
  <c r="CB486" i="1" s="1"/>
  <c r="CL486" i="1" s="1"/>
  <c r="CV486" i="1" s="1"/>
  <c r="CF492" i="1"/>
  <c r="CP492" i="1" s="1"/>
  <c r="CZ492" i="1" s="1"/>
  <c r="AC493" i="1"/>
  <c r="AR494" i="1"/>
  <c r="AR81" i="1" s="1"/>
  <c r="AX496" i="1"/>
  <c r="AY495" i="1"/>
  <c r="S500" i="1"/>
  <c r="AA500" i="1" s="1"/>
  <c r="AP500" i="1" s="1"/>
  <c r="BE500" i="1" s="1"/>
  <c r="BR500" i="1" s="1"/>
  <c r="CB500" i="1" s="1"/>
  <c r="CL500" i="1" s="1"/>
  <c r="CV500" i="1" s="1"/>
  <c r="AB500" i="1"/>
  <c r="AQ500" i="1" s="1"/>
  <c r="BF500" i="1" s="1"/>
  <c r="BS500" i="1" s="1"/>
  <c r="CC500" i="1" s="1"/>
  <c r="CM500" i="1" s="1"/>
  <c r="CW500" i="1" s="1"/>
  <c r="AE504" i="1"/>
  <c r="AT505" i="1"/>
  <c r="BC504" i="1"/>
  <c r="BC503" i="1" s="1"/>
  <c r="BC465" i="1" s="1"/>
  <c r="CU504" i="1"/>
  <c r="CU503" i="1" s="1"/>
  <c r="CU465" i="1" s="1"/>
  <c r="Y516" i="1"/>
  <c r="AE517" i="1"/>
  <c r="AB522" i="1"/>
  <c r="AQ523" i="1"/>
  <c r="AO526" i="1"/>
  <c r="AO525" i="1"/>
  <c r="AO466" i="1" s="1"/>
  <c r="CI526" i="1"/>
  <c r="CI525" i="1"/>
  <c r="CI466" i="1" s="1"/>
  <c r="AK213" i="1"/>
  <c r="AK211" i="1" s="1"/>
  <c r="AK54" i="1" s="1"/>
  <c r="AK39" i="1" s="1"/>
  <c r="AK537" i="1"/>
  <c r="AK469" i="1" s="1"/>
  <c r="BO213" i="1"/>
  <c r="BO537" i="1"/>
  <c r="BO469" i="1" s="1"/>
  <c r="CQ213" i="1"/>
  <c r="CQ537" i="1"/>
  <c r="CQ469" i="1" s="1"/>
  <c r="CQ540" i="1"/>
  <c r="CQ215" i="1" s="1"/>
  <c r="CQ544" i="1"/>
  <c r="CQ219" i="1" s="1"/>
  <c r="AV221" i="1"/>
  <c r="BK545" i="1"/>
  <c r="BK221" i="1" s="1"/>
  <c r="S224" i="1"/>
  <c r="AA547" i="1"/>
  <c r="AQ224" i="1"/>
  <c r="BF547" i="1"/>
  <c r="AL550" i="1"/>
  <c r="AL549" i="1" s="1"/>
  <c r="AL548" i="1" s="1"/>
  <c r="AL471" i="1" s="1"/>
  <c r="AL470" i="1" s="1"/>
  <c r="AS551" i="1"/>
  <c r="T419" i="1"/>
  <c r="CD421" i="1"/>
  <c r="CN421" i="1" s="1"/>
  <c r="CX421" i="1" s="1"/>
  <c r="S421" i="1"/>
  <c r="AA421" i="1" s="1"/>
  <c r="AP421" i="1" s="1"/>
  <c r="AB421" i="1"/>
  <c r="AV427" i="1"/>
  <c r="T433" i="1"/>
  <c r="AF433" i="1"/>
  <c r="AR448" i="1"/>
  <c r="BG448" i="1" s="1"/>
  <c r="BT448" i="1" s="1"/>
  <c r="CD448" i="1" s="1"/>
  <c r="CN448" i="1" s="1"/>
  <c r="CX448" i="1" s="1"/>
  <c r="AI448" i="1"/>
  <c r="AY452" i="1"/>
  <c r="AX453" i="1"/>
  <c r="K455" i="1"/>
  <c r="AX459" i="1"/>
  <c r="CD486" i="1"/>
  <c r="CN486" i="1" s="1"/>
  <c r="CX486" i="1" s="1"/>
  <c r="BV488" i="1"/>
  <c r="CF488" i="1" s="1"/>
  <c r="CP488" i="1" s="1"/>
  <c r="CZ488" i="1" s="1"/>
  <c r="BW488" i="1"/>
  <c r="AU492" i="1"/>
  <c r="AH492" i="1"/>
  <c r="CH495" i="1"/>
  <c r="CH480" i="1" s="1"/>
  <c r="BO495" i="1"/>
  <c r="BO480" i="1" s="1"/>
  <c r="AE496" i="1"/>
  <c r="Y495" i="1"/>
  <c r="Y480" i="1" s="1"/>
  <c r="BW496" i="1"/>
  <c r="BW495" i="1" s="1"/>
  <c r="AU499" i="1"/>
  <c r="CA504" i="1"/>
  <c r="CA503" i="1" s="1"/>
  <c r="CA465" i="1" s="1"/>
  <c r="BW511" i="1"/>
  <c r="BW101" i="1" s="1"/>
  <c r="CR516" i="1"/>
  <c r="CQ517" i="1"/>
  <c r="CQ516" i="1" s="1"/>
  <c r="AX538" i="1"/>
  <c r="T218" i="1"/>
  <c r="AC221" i="1"/>
  <c r="AR545" i="1"/>
  <c r="BF546" i="1"/>
  <c r="BS546" i="1" s="1"/>
  <c r="CC546" i="1" s="1"/>
  <c r="CM546" i="1" s="1"/>
  <c r="CW546" i="1" s="1"/>
  <c r="BW424" i="1"/>
  <c r="CA426" i="1"/>
  <c r="CA425" i="1" s="1"/>
  <c r="CQ442" i="1"/>
  <c r="BI442" i="1"/>
  <c r="BV442" i="1" s="1"/>
  <c r="CF442" i="1" s="1"/>
  <c r="CP442" i="1" s="1"/>
  <c r="CZ442" i="1" s="1"/>
  <c r="BM442" i="1"/>
  <c r="T442" i="1"/>
  <c r="AF442" i="1"/>
  <c r="CG454" i="1"/>
  <c r="BS458" i="1"/>
  <c r="CC458" i="1" s="1"/>
  <c r="S459" i="1"/>
  <c r="AA459" i="1" s="1"/>
  <c r="AP459" i="1" s="1"/>
  <c r="BE459" i="1" s="1"/>
  <c r="BR459" i="1" s="1"/>
  <c r="CB459" i="1" s="1"/>
  <c r="CL459" i="1" s="1"/>
  <c r="AB459" i="1"/>
  <c r="BT459" i="1"/>
  <c r="CD459" i="1" s="1"/>
  <c r="CN459" i="1" s="1"/>
  <c r="CX459" i="1" s="1"/>
  <c r="N479" i="1"/>
  <c r="N478" i="1" s="1"/>
  <c r="N555" i="1" s="1"/>
  <c r="CG484" i="1"/>
  <c r="CQ484" i="1"/>
  <c r="AI487" i="1"/>
  <c r="BT491" i="1"/>
  <c r="CD491" i="1" s="1"/>
  <c r="CN491" i="1" s="1"/>
  <c r="CX491" i="1" s="1"/>
  <c r="S491" i="1"/>
  <c r="AA491" i="1" s="1"/>
  <c r="AP491" i="1" s="1"/>
  <c r="AX494" i="1"/>
  <c r="AX493" i="1" s="1"/>
  <c r="AY493" i="1"/>
  <c r="BM496" i="1"/>
  <c r="BM495" i="1" s="1"/>
  <c r="BN495" i="1"/>
  <c r="Y504" i="1"/>
  <c r="Y503" i="1" s="1"/>
  <c r="Y465" i="1" s="1"/>
  <c r="AS507" i="1"/>
  <c r="BH507" i="1" s="1"/>
  <c r="BU507" i="1" s="1"/>
  <c r="CE507" i="1" s="1"/>
  <c r="CO507" i="1" s="1"/>
  <c r="CY507" i="1" s="1"/>
  <c r="AH509" i="1"/>
  <c r="AV509" i="1"/>
  <c r="CC510" i="1"/>
  <c r="CM510" i="1" s="1"/>
  <c r="CW510" i="1" s="1"/>
  <c r="AX511" i="1"/>
  <c r="AX101" i="1" s="1"/>
  <c r="AM516" i="1"/>
  <c r="AU521" i="1"/>
  <c r="AD522" i="1"/>
  <c r="AS523" i="1"/>
  <c r="S524" i="1"/>
  <c r="AB524" i="1"/>
  <c r="AQ524" i="1" s="1"/>
  <c r="BF524" i="1" s="1"/>
  <c r="BS524" i="1" s="1"/>
  <c r="CC524" i="1" s="1"/>
  <c r="CM524" i="1" s="1"/>
  <c r="CW524" i="1" s="1"/>
  <c r="BW524" i="1"/>
  <c r="BW522" i="1" s="1"/>
  <c r="AI527" i="1"/>
  <c r="BQ526" i="1"/>
  <c r="BQ525" i="1"/>
  <c r="BQ466" i="1" s="1"/>
  <c r="CS526" i="1"/>
  <c r="CS525" i="1"/>
  <c r="CS466" i="1" s="1"/>
  <c r="AU533" i="1"/>
  <c r="AI538" i="1"/>
  <c r="AC214" i="1"/>
  <c r="AR539" i="1"/>
  <c r="CG540" i="1"/>
  <c r="CG215" i="1" s="1"/>
  <c r="AS218" i="1"/>
  <c r="BH543" i="1"/>
  <c r="AU219" i="1"/>
  <c r="BJ544" i="1"/>
  <c r="AW544" i="1"/>
  <c r="AH221" i="1"/>
  <c r="AC224" i="1"/>
  <c r="AR547" i="1"/>
  <c r="CR481" i="1"/>
  <c r="V495" i="1"/>
  <c r="BH500" i="1"/>
  <c r="BU500" i="1" s="1"/>
  <c r="CE500" i="1" s="1"/>
  <c r="CO500" i="1" s="1"/>
  <c r="CY500" i="1" s="1"/>
  <c r="AO522" i="1"/>
  <c r="AB532" i="1"/>
  <c r="AQ533" i="1"/>
  <c r="AP536" i="1"/>
  <c r="DB541" i="1"/>
  <c r="DD541" i="1"/>
  <c r="AI542" i="1"/>
  <c r="AD224" i="1"/>
  <c r="AS547" i="1"/>
  <c r="CG551" i="1"/>
  <c r="CG550" i="1" s="1"/>
  <c r="CG549" i="1" s="1"/>
  <c r="CG548" i="1" s="1"/>
  <c r="CG471" i="1" s="1"/>
  <c r="CG470" i="1" s="1"/>
  <c r="AW557" i="1"/>
  <c r="AW556" i="1" s="1"/>
  <c r="BO557" i="1"/>
  <c r="BO556" i="1" s="1"/>
  <c r="CU557" i="1"/>
  <c r="CU556" i="1" s="1"/>
  <c r="DB565" i="1"/>
  <c r="AI971" i="1"/>
  <c r="AI934" i="1" s="1"/>
  <c r="BN426" i="1"/>
  <c r="BN425" i="1" s="1"/>
  <c r="AQ487" i="1"/>
  <c r="BF487" i="1" s="1"/>
  <c r="BS487" i="1" s="1"/>
  <c r="CC487" i="1" s="1"/>
  <c r="CM487" i="1" s="1"/>
  <c r="CW487" i="1" s="1"/>
  <c r="AT494" i="1"/>
  <c r="CI504" i="1"/>
  <c r="CI503" i="1" s="1"/>
  <c r="CI465" i="1" s="1"/>
  <c r="DB508" i="1"/>
  <c r="DD508" i="1"/>
  <c r="AS510" i="1"/>
  <c r="BH510" i="1" s="1"/>
  <c r="BU510" i="1" s="1"/>
  <c r="CE510" i="1" s="1"/>
  <c r="CO510" i="1" s="1"/>
  <c r="CY510" i="1" s="1"/>
  <c r="AX520" i="1"/>
  <c r="AR533" i="1"/>
  <c r="AB215" i="1"/>
  <c r="AQ540" i="1"/>
  <c r="AV542" i="1"/>
  <c r="AB219" i="1"/>
  <c r="AQ544" i="1"/>
  <c r="BW547" i="1"/>
  <c r="BW224" i="1" s="1"/>
  <c r="K563" i="1"/>
  <c r="DB563" i="1" s="1"/>
  <c r="DB644" i="1"/>
  <c r="AQ563" i="1"/>
  <c r="P684" i="1"/>
  <c r="P683" i="1" s="1"/>
  <c r="P682" i="1" s="1"/>
  <c r="P697" i="1"/>
  <c r="P696" i="1" s="1"/>
  <c r="P793" i="1" s="1"/>
  <c r="P794" i="1" s="1"/>
  <c r="AF684" i="1"/>
  <c r="AV684" i="1"/>
  <c r="BN684" i="1"/>
  <c r="BN683" i="1" s="1"/>
  <c r="BN682" i="1" s="1"/>
  <c r="BN697" i="1"/>
  <c r="BN696" i="1" s="1"/>
  <c r="BN793" i="1" s="1"/>
  <c r="BN794" i="1" s="1"/>
  <c r="CD684" i="1"/>
  <c r="CT684" i="1"/>
  <c r="CT683" i="1" s="1"/>
  <c r="CT682" i="1" s="1"/>
  <c r="CT697" i="1"/>
  <c r="CT696" i="1" s="1"/>
  <c r="CT793" i="1" s="1"/>
  <c r="CT794" i="1" s="1"/>
  <c r="BK968" i="1"/>
  <c r="BK967" i="1" s="1"/>
  <c r="AM975" i="1"/>
  <c r="AM971" i="1" s="1"/>
  <c r="BD30" i="1"/>
  <c r="Z481" i="1"/>
  <c r="T487" i="1"/>
  <c r="AM495" i="1"/>
  <c r="T510" i="1"/>
  <c r="BF511" i="1"/>
  <c r="BS511" i="1" s="1"/>
  <c r="CC511" i="1" s="1"/>
  <c r="CM511" i="1" s="1"/>
  <c r="CW511" i="1" s="1"/>
  <c r="AB526" i="1"/>
  <c r="AB525" i="1"/>
  <c r="AB466" i="1" s="1"/>
  <c r="AQ527" i="1"/>
  <c r="AU546" i="1"/>
  <c r="K571" i="1"/>
  <c r="AA571" i="1"/>
  <c r="AA570" i="1" s="1"/>
  <c r="AA680" i="1" s="1"/>
  <c r="AQ571" i="1"/>
  <c r="AQ570" i="1" s="1"/>
  <c r="AQ680" i="1" s="1"/>
  <c r="AP635" i="1"/>
  <c r="AP634" i="1" s="1"/>
  <c r="AP561" i="1" s="1"/>
  <c r="BE636" i="1"/>
  <c r="BJ635" i="1"/>
  <c r="BJ634" i="1" s="1"/>
  <c r="BJ561" i="1" s="1"/>
  <c r="BJ557" i="1" s="1"/>
  <c r="BJ556" i="1" s="1"/>
  <c r="BQ563" i="1"/>
  <c r="BQ557" i="1" s="1"/>
  <c r="BQ556" i="1" s="1"/>
  <c r="CW563" i="1"/>
  <c r="CV688" i="1"/>
  <c r="DD688" i="1" s="1"/>
  <c r="DD757" i="1"/>
  <c r="AG930" i="1"/>
  <c r="AG929" i="1" s="1"/>
  <c r="AG939" i="1"/>
  <c r="AG938" i="1" s="1"/>
  <c r="AG987" i="1" s="1"/>
  <c r="AG988" i="1" s="1"/>
  <c r="BO939" i="1"/>
  <c r="BO938" i="1" s="1"/>
  <c r="BO987" i="1" s="1"/>
  <c r="BO988" i="1" s="1"/>
  <c r="CU939" i="1"/>
  <c r="CU938" i="1" s="1"/>
  <c r="CU987" i="1" s="1"/>
  <c r="CU988" i="1" s="1"/>
  <c r="AA969" i="1"/>
  <c r="S968" i="1"/>
  <c r="S967" i="1" s="1"/>
  <c r="AQ975" i="1"/>
  <c r="AQ971" i="1" s="1"/>
  <c r="BF979" i="1"/>
  <c r="AS458" i="1"/>
  <c r="BH458" i="1" s="1"/>
  <c r="L479" i="1"/>
  <c r="L478" i="1" s="1"/>
  <c r="L555" i="1" s="1"/>
  <c r="DB512" i="1"/>
  <c r="DD512" i="1"/>
  <c r="DB518" i="1"/>
  <c r="DD518" i="1"/>
  <c r="AR527" i="1"/>
  <c r="AC526" i="1"/>
  <c r="AC525" i="1"/>
  <c r="AC466" i="1" s="1"/>
  <c r="AV527" i="1"/>
  <c r="AG526" i="1"/>
  <c r="AG525" i="1"/>
  <c r="AG466" i="1" s="1"/>
  <c r="U537" i="1"/>
  <c r="U469" i="1" s="1"/>
  <c r="BP571" i="1"/>
  <c r="BP570" i="1" s="1"/>
  <c r="BP680" i="1" s="1"/>
  <c r="AH635" i="1"/>
  <c r="AH634" i="1" s="1"/>
  <c r="AH561" i="1" s="1"/>
  <c r="DD644" i="1"/>
  <c r="CV563" i="1"/>
  <c r="DD563" i="1" s="1"/>
  <c r="AG755" i="1"/>
  <c r="AG754" i="1" s="1"/>
  <c r="AV756" i="1"/>
  <c r="BL800" i="1"/>
  <c r="BL799" i="1" s="1"/>
  <c r="BL798" i="1" s="1"/>
  <c r="BL797" i="1" s="1"/>
  <c r="BL802" i="1" s="1"/>
  <c r="DD860" i="1"/>
  <c r="CQ901" i="1"/>
  <c r="CQ898" i="1" s="1"/>
  <c r="CQ897" i="1" s="1"/>
  <c r="CQ886" i="1" s="1"/>
  <c r="CQ885" i="1" s="1"/>
  <c r="CQ927" i="1" s="1"/>
  <c r="CQ928" i="1" s="1"/>
  <c r="CS898" i="1"/>
  <c r="CS897" i="1" s="1"/>
  <c r="CS886" i="1" s="1"/>
  <c r="CS885" i="1" s="1"/>
  <c r="CS927" i="1" s="1"/>
  <c r="CS928" i="1" s="1"/>
  <c r="AY898" i="1"/>
  <c r="AY897" i="1" s="1"/>
  <c r="AY886" i="1" s="1"/>
  <c r="AY885" i="1" s="1"/>
  <c r="AY927" i="1" s="1"/>
  <c r="AY928" i="1" s="1"/>
  <c r="AX901" i="1"/>
  <c r="BF901" i="1"/>
  <c r="AQ969" i="1"/>
  <c r="AI969" i="1"/>
  <c r="AI968" i="1" s="1"/>
  <c r="AI967" i="1" s="1"/>
  <c r="AJ968" i="1"/>
  <c r="AJ967" i="1" s="1"/>
  <c r="CD980" i="1"/>
  <c r="CN981" i="1"/>
  <c r="AH992" i="1"/>
  <c r="AH991" i="1" s="1"/>
  <c r="AH990" i="1" s="1"/>
  <c r="AH989" i="1" s="1"/>
  <c r="AH994" i="1" s="1"/>
  <c r="Q1019" i="1"/>
  <c r="DD1024" i="1"/>
  <c r="X571" i="1"/>
  <c r="X570" i="1" s="1"/>
  <c r="X680" i="1" s="1"/>
  <c r="AN571" i="1"/>
  <c r="AN570" i="1" s="1"/>
  <c r="AN680" i="1" s="1"/>
  <c r="BF571" i="1"/>
  <c r="BF570" i="1" s="1"/>
  <c r="BF680" i="1" s="1"/>
  <c r="AM563" i="1"/>
  <c r="AM557" i="1" s="1"/>
  <c r="AM556" i="1" s="1"/>
  <c r="M683" i="1"/>
  <c r="M682" i="1" s="1"/>
  <c r="Y683" i="1"/>
  <c r="Y682" i="1" s="1"/>
  <c r="AS683" i="1"/>
  <c r="AS682" i="1" s="1"/>
  <c r="CA683" i="1"/>
  <c r="CA682" i="1" s="1"/>
  <c r="R683" i="1"/>
  <c r="R682" i="1" s="1"/>
  <c r="AX683" i="1"/>
  <c r="AX682" i="1" s="1"/>
  <c r="BP683" i="1"/>
  <c r="BP682" i="1" s="1"/>
  <c r="CO800" i="1"/>
  <c r="CO799" i="1" s="1"/>
  <c r="CO798" i="1" s="1"/>
  <c r="CO797" i="1" s="1"/>
  <c r="CO802" i="1" s="1"/>
  <c r="CY801" i="1"/>
  <c r="CY800" i="1" s="1"/>
  <c r="CY799" i="1" s="1"/>
  <c r="CY798" i="1" s="1"/>
  <c r="CY797" i="1" s="1"/>
  <c r="CY802" i="1" s="1"/>
  <c r="AY930" i="1"/>
  <c r="AY929" i="1" s="1"/>
  <c r="BQ930" i="1"/>
  <c r="BQ929" i="1" s="1"/>
  <c r="N557" i="1"/>
  <c r="N556" i="1" s="1"/>
  <c r="V557" i="1"/>
  <c r="V556" i="1" s="1"/>
  <c r="AD557" i="1"/>
  <c r="AD556" i="1" s="1"/>
  <c r="AL557" i="1"/>
  <c r="AL556" i="1" s="1"/>
  <c r="BZ557" i="1"/>
  <c r="BZ556" i="1" s="1"/>
  <c r="BM563" i="1"/>
  <c r="BM557" i="1" s="1"/>
  <c r="BM556" i="1" s="1"/>
  <c r="DB689" i="1"/>
  <c r="BX697" i="1"/>
  <c r="BX696" i="1" s="1"/>
  <c r="BX793" i="1" s="1"/>
  <c r="BX794" i="1" s="1"/>
  <c r="AZ930" i="1"/>
  <c r="AZ929" i="1" s="1"/>
  <c r="BP939" i="1"/>
  <c r="BP938" i="1" s="1"/>
  <c r="BP987" i="1" s="1"/>
  <c r="BP988" i="1" s="1"/>
  <c r="O933" i="1"/>
  <c r="K683" i="1"/>
  <c r="AI683" i="1"/>
  <c r="AI682" i="1" s="1"/>
  <c r="AY683" i="1"/>
  <c r="AY682" i="1" s="1"/>
  <c r="BQ683" i="1"/>
  <c r="BQ682" i="1" s="1"/>
  <c r="BY683" i="1"/>
  <c r="BY682" i="1" s="1"/>
  <c r="CG683" i="1"/>
  <c r="CG682" i="1" s="1"/>
  <c r="CY695" i="1"/>
  <c r="CY694" i="1" s="1"/>
  <c r="BS980" i="1"/>
  <c r="CC981" i="1"/>
  <c r="DJ1020" i="1"/>
  <c r="L571" i="1"/>
  <c r="L570" i="1" s="1"/>
  <c r="L680" i="1" s="1"/>
  <c r="AB571" i="1"/>
  <c r="AB570" i="1" s="1"/>
  <c r="AB680" i="1" s="1"/>
  <c r="AR571" i="1"/>
  <c r="AR570" i="1" s="1"/>
  <c r="AR680" i="1" s="1"/>
  <c r="CR571" i="1"/>
  <c r="CR570" i="1" s="1"/>
  <c r="CR680" i="1" s="1"/>
  <c r="AL697" i="1"/>
  <c r="AL696" i="1" s="1"/>
  <c r="AL793" i="1" s="1"/>
  <c r="AL794" i="1" s="1"/>
  <c r="Z930" i="1"/>
  <c r="Z929" i="1" s="1"/>
  <c r="BU11" i="1"/>
  <c r="BH10" i="1"/>
  <c r="BH9" i="1" s="1"/>
  <c r="S12" i="1"/>
  <c r="S8" i="1" s="1"/>
  <c r="AA14" i="1"/>
  <c r="T12" i="1"/>
  <c r="AA10" i="1"/>
  <c r="AA9" i="1" s="1"/>
  <c r="AP11" i="1"/>
  <c r="BV18" i="1"/>
  <c r="BV15" i="1" s="1"/>
  <c r="CF19" i="1"/>
  <c r="AS18" i="1"/>
  <c r="AS15" i="1" s="1"/>
  <c r="AS8" i="1" s="1"/>
  <c r="BH19" i="1"/>
  <c r="S18" i="1"/>
  <c r="S15" i="1" s="1"/>
  <c r="AA19" i="1"/>
  <c r="BM18" i="1"/>
  <c r="BM15" i="1" s="1"/>
  <c r="CV49" i="1"/>
  <c r="DD132" i="1"/>
  <c r="K51" i="1"/>
  <c r="K53" i="1"/>
  <c r="K39" i="1"/>
  <c r="CI256" i="1"/>
  <c r="AE64" i="1"/>
  <c r="AT258" i="1"/>
  <c r="Z65" i="1"/>
  <c r="Z63" i="1" s="1"/>
  <c r="AG259" i="1"/>
  <c r="Y66" i="1"/>
  <c r="Y63" i="1" s="1"/>
  <c r="Y62" i="1" s="1"/>
  <c r="AE260" i="1"/>
  <c r="S68" i="1"/>
  <c r="AA262" i="1"/>
  <c r="AO70" i="1"/>
  <c r="AE72" i="1"/>
  <c r="AT266" i="1"/>
  <c r="CG72" i="1"/>
  <c r="BX73" i="1"/>
  <c r="BW267" i="1"/>
  <c r="BW73" i="1" s="1"/>
  <c r="AK74" i="1"/>
  <c r="AI268" i="1"/>
  <c r="AI74" i="1" s="1"/>
  <c r="BO74" i="1"/>
  <c r="BM268" i="1"/>
  <c r="BM74" i="1" s="1"/>
  <c r="T75" i="1"/>
  <c r="R57" i="1"/>
  <c r="R228" i="1"/>
  <c r="P44" i="1"/>
  <c r="P43" i="1" s="1"/>
  <c r="P58" i="1"/>
  <c r="X44" i="1"/>
  <c r="X43" i="1" s="1"/>
  <c r="X58" i="1"/>
  <c r="AF44" i="1"/>
  <c r="AF43" i="1" s="1"/>
  <c r="AF58" i="1"/>
  <c r="AN44" i="1"/>
  <c r="AN43" i="1" s="1"/>
  <c r="AN58" i="1"/>
  <c r="AV44" i="1"/>
  <c r="AV43" i="1" s="1"/>
  <c r="AV58" i="1"/>
  <c r="BF44" i="1"/>
  <c r="BF43" i="1" s="1"/>
  <c r="BF58" i="1"/>
  <c r="BN44" i="1"/>
  <c r="BN43" i="1" s="1"/>
  <c r="BN58" i="1"/>
  <c r="BV44" i="1"/>
  <c r="BV43" i="1" s="1"/>
  <c r="BV58" i="1"/>
  <c r="CD44" i="1"/>
  <c r="CD43" i="1" s="1"/>
  <c r="CD58" i="1"/>
  <c r="CL44" i="1"/>
  <c r="CL43" i="1" s="1"/>
  <c r="CL58" i="1"/>
  <c r="CT44" i="1"/>
  <c r="CT43" i="1" s="1"/>
  <c r="CT58" i="1"/>
  <c r="Z257" i="1"/>
  <c r="BP257" i="1"/>
  <c r="AB64" i="1"/>
  <c r="AQ258" i="1"/>
  <c r="BK258" i="1"/>
  <c r="CH64" i="1"/>
  <c r="CH63" i="1" s="1"/>
  <c r="CH62" i="1" s="1"/>
  <c r="CG258" i="1"/>
  <c r="CH257" i="1"/>
  <c r="CH256" i="1" s="1"/>
  <c r="AM65" i="1"/>
  <c r="AM257" i="1"/>
  <c r="AM256" i="1" s="1"/>
  <c r="BQ65" i="1"/>
  <c r="BQ63" i="1" s="1"/>
  <c r="BQ257" i="1"/>
  <c r="AD66" i="1"/>
  <c r="AS260" i="1"/>
  <c r="CR66" i="1"/>
  <c r="CQ260" i="1"/>
  <c r="CQ66" i="1" s="1"/>
  <c r="AK67" i="1"/>
  <c r="AI261" i="1"/>
  <c r="AI67" i="1" s="1"/>
  <c r="BA67" i="1"/>
  <c r="AX261" i="1"/>
  <c r="AX67" i="1" s="1"/>
  <c r="CI67" i="1"/>
  <c r="CG261" i="1"/>
  <c r="CG67" i="1" s="1"/>
  <c r="W69" i="1"/>
  <c r="W63" i="1" s="1"/>
  <c r="W62" i="1" s="1"/>
  <c r="AD263" i="1"/>
  <c r="AY69" i="1"/>
  <c r="AX263" i="1"/>
  <c r="CG263" i="1"/>
  <c r="CG69" i="1" s="1"/>
  <c r="V70" i="1"/>
  <c r="AC264" i="1"/>
  <c r="BX70" i="1"/>
  <c r="BW264" i="1"/>
  <c r="BW70" i="1" s="1"/>
  <c r="AC71" i="1"/>
  <c r="AR265" i="1"/>
  <c r="AS71" i="1"/>
  <c r="BH265" i="1"/>
  <c r="AV72" i="1"/>
  <c r="AW266" i="1"/>
  <c r="BK266" i="1"/>
  <c r="BM267" i="1"/>
  <c r="BM73" i="1" s="1"/>
  <c r="AD74" i="1"/>
  <c r="AS268" i="1"/>
  <c r="CR74" i="1"/>
  <c r="CQ268" i="1"/>
  <c r="CQ74" i="1" s="1"/>
  <c r="AK75" i="1"/>
  <c r="AI269" i="1"/>
  <c r="AI75" i="1" s="1"/>
  <c r="BA75" i="1"/>
  <c r="AX269" i="1"/>
  <c r="CI75" i="1"/>
  <c r="CG269" i="1"/>
  <c r="CG75" i="1" s="1"/>
  <c r="W80" i="1"/>
  <c r="AD273" i="1"/>
  <c r="AM81" i="1"/>
  <c r="CI81" i="1"/>
  <c r="CG274" i="1"/>
  <c r="AM93" i="1"/>
  <c r="AM285" i="1"/>
  <c r="CK93" i="1"/>
  <c r="CK92" i="1" s="1"/>
  <c r="CK285" i="1"/>
  <c r="O243" i="1"/>
  <c r="T263" i="1"/>
  <c r="J44" i="1"/>
  <c r="J58" i="1"/>
  <c r="R44" i="1"/>
  <c r="R43" i="1" s="1"/>
  <c r="R58" i="1"/>
  <c r="Z44" i="1"/>
  <c r="Z43" i="1" s="1"/>
  <c r="Z58" i="1"/>
  <c r="AH44" i="1"/>
  <c r="AH43" i="1" s="1"/>
  <c r="AH58" i="1"/>
  <c r="AP44" i="1"/>
  <c r="AP43" i="1" s="1"/>
  <c r="AP58" i="1"/>
  <c r="AX44" i="1"/>
  <c r="AX43" i="1" s="1"/>
  <c r="AX58" i="1"/>
  <c r="BH44" i="1"/>
  <c r="BH43" i="1" s="1"/>
  <c r="BH58" i="1"/>
  <c r="BP44" i="1"/>
  <c r="BP43" i="1" s="1"/>
  <c r="BP58" i="1"/>
  <c r="BX44" i="1"/>
  <c r="BX43" i="1" s="1"/>
  <c r="BX58" i="1"/>
  <c r="CF44" i="1"/>
  <c r="CF43" i="1" s="1"/>
  <c r="CF58" i="1"/>
  <c r="CN44" i="1"/>
  <c r="CN43" i="1" s="1"/>
  <c r="CN58" i="1"/>
  <c r="O63" i="1"/>
  <c r="AL63" i="1"/>
  <c r="AL62" i="1" s="1"/>
  <c r="CJ63" i="1"/>
  <c r="CJ62" i="1" s="1"/>
  <c r="U73" i="1"/>
  <c r="S267" i="1"/>
  <c r="AB267" i="1"/>
  <c r="AB257" i="1" s="1"/>
  <c r="CE258" i="1"/>
  <c r="BU68" i="1"/>
  <c r="CE262" i="1"/>
  <c r="AB71" i="1"/>
  <c r="AQ265" i="1"/>
  <c r="BH76" i="1"/>
  <c r="BU270" i="1"/>
  <c r="AQ81" i="1"/>
  <c r="BF274" i="1"/>
  <c r="BY83" i="1"/>
  <c r="BW85" i="1"/>
  <c r="AO87" i="1"/>
  <c r="AD87" i="1"/>
  <c r="AS280" i="1"/>
  <c r="AH90" i="1"/>
  <c r="AT94" i="1"/>
  <c r="BI287" i="1"/>
  <c r="U95" i="1"/>
  <c r="U92" i="1" s="1"/>
  <c r="AB288" i="1"/>
  <c r="S288" i="1"/>
  <c r="AE96" i="1"/>
  <c r="AT289" i="1"/>
  <c r="BM96" i="1"/>
  <c r="AC98" i="1"/>
  <c r="AR291" i="1"/>
  <c r="BM101" i="1"/>
  <c r="AY102" i="1"/>
  <c r="AX295" i="1"/>
  <c r="AX102" i="1" s="1"/>
  <c r="BW102" i="1"/>
  <c r="CR103" i="1"/>
  <c r="CQ296" i="1"/>
  <c r="CQ103" i="1" s="1"/>
  <c r="CS110" i="1"/>
  <c r="CS109" i="1" s="1"/>
  <c r="CS300" i="1"/>
  <c r="AY110" i="1"/>
  <c r="AY109" i="1" s="1"/>
  <c r="AY300" i="1"/>
  <c r="AX301" i="1"/>
  <c r="BM114" i="1"/>
  <c r="AF64" i="1"/>
  <c r="AU258" i="1"/>
  <c r="AF257" i="1"/>
  <c r="AH258" i="1"/>
  <c r="S264" i="1"/>
  <c r="AE265" i="1"/>
  <c r="CQ76" i="1"/>
  <c r="CA79" i="1"/>
  <c r="CA77" i="1" s="1"/>
  <c r="CA271" i="1"/>
  <c r="V79" i="1"/>
  <c r="V77" i="1" s="1"/>
  <c r="AC272" i="1"/>
  <c r="V271" i="1"/>
  <c r="BQ79" i="1"/>
  <c r="BQ77" i="1" s="1"/>
  <c r="BQ271" i="1"/>
  <c r="Y79" i="1"/>
  <c r="Y77" i="1" s="1"/>
  <c r="AE272" i="1"/>
  <c r="Y271" i="1"/>
  <c r="Y256" i="1" s="1"/>
  <c r="BP79" i="1"/>
  <c r="BP77" i="1" s="1"/>
  <c r="BP271" i="1"/>
  <c r="W79" i="1"/>
  <c r="W77" i="1" s="1"/>
  <c r="W271" i="1"/>
  <c r="AD272" i="1"/>
  <c r="S82" i="1"/>
  <c r="AA275" i="1"/>
  <c r="BF279" i="1"/>
  <c r="BW89" i="1"/>
  <c r="L91" i="1"/>
  <c r="L48" i="1" s="1"/>
  <c r="L33" i="1" s="1"/>
  <c r="AK92" i="1"/>
  <c r="BM286" i="1"/>
  <c r="CI285" i="1"/>
  <c r="CG101" i="1"/>
  <c r="BM295" i="1"/>
  <c r="BM102" i="1" s="1"/>
  <c r="AE110" i="1"/>
  <c r="AE300" i="1"/>
  <c r="AT301" i="1"/>
  <c r="AL110" i="1"/>
  <c r="AL109" i="1" s="1"/>
  <c r="AL300" i="1"/>
  <c r="CJ110" i="1"/>
  <c r="CJ109" i="1" s="1"/>
  <c r="CJ300" i="1"/>
  <c r="AE111" i="1"/>
  <c r="AT302" i="1"/>
  <c r="AM112" i="1"/>
  <c r="CK112" i="1"/>
  <c r="T114" i="1"/>
  <c r="CS257" i="1"/>
  <c r="AC69" i="1"/>
  <c r="AR263" i="1"/>
  <c r="BM76" i="1"/>
  <c r="AE80" i="1"/>
  <c r="AT273" i="1"/>
  <c r="AX274" i="1"/>
  <c r="AX81" i="1" s="1"/>
  <c r="BW275" i="1"/>
  <c r="BW82" i="1" s="1"/>
  <c r="BX84" i="1"/>
  <c r="BX276" i="1"/>
  <c r="BW277" i="1"/>
  <c r="Z84" i="1"/>
  <c r="AG277" i="1"/>
  <c r="Z276" i="1"/>
  <c r="CA84" i="1"/>
  <c r="CA83" i="1" s="1"/>
  <c r="CA276" i="1"/>
  <c r="AK84" i="1"/>
  <c r="AK83" i="1" s="1"/>
  <c r="AK276" i="1"/>
  <c r="AI277" i="1"/>
  <c r="W83" i="1"/>
  <c r="AY86" i="1"/>
  <c r="AY83" i="1" s="1"/>
  <c r="AX279" i="1"/>
  <c r="AX276" i="1" s="1"/>
  <c r="AB88" i="1"/>
  <c r="AQ281" i="1"/>
  <c r="BF89" i="1"/>
  <c r="BS282" i="1"/>
  <c r="BS90" i="1"/>
  <c r="CC283" i="1"/>
  <c r="V285" i="1"/>
  <c r="AL92" i="1"/>
  <c r="AL91" i="1" s="1"/>
  <c r="AL48" i="1" s="1"/>
  <c r="AL33" i="1" s="1"/>
  <c r="BO92" i="1"/>
  <c r="CU285" i="1"/>
  <c r="O102" i="1"/>
  <c r="O92" i="1" s="1"/>
  <c r="O91" i="1" s="1"/>
  <c r="O48" i="1" s="1"/>
  <c r="O33" i="1" s="1"/>
  <c r="AE295" i="1"/>
  <c r="AM103" i="1"/>
  <c r="S108" i="1"/>
  <c r="AA299" i="1"/>
  <c r="BP110" i="1"/>
  <c r="BP109" i="1" s="1"/>
  <c r="BP300" i="1"/>
  <c r="AJ113" i="1"/>
  <c r="AJ112" i="1" s="1"/>
  <c r="AJ303" i="1"/>
  <c r="AI304" i="1"/>
  <c r="BZ113" i="1"/>
  <c r="BZ112" i="1" s="1"/>
  <c r="BZ303" i="1"/>
  <c r="AE115" i="1"/>
  <c r="AT306" i="1"/>
  <c r="S260" i="1"/>
  <c r="AE261" i="1"/>
  <c r="AE257" i="1" s="1"/>
  <c r="AE269" i="1"/>
  <c r="U79" i="1"/>
  <c r="U77" i="1" s="1"/>
  <c r="S272" i="1"/>
  <c r="AB272" i="1"/>
  <c r="U271" i="1"/>
  <c r="U256" i="1" s="1"/>
  <c r="CT84" i="1"/>
  <c r="CT83" i="1" s="1"/>
  <c r="CT276" i="1"/>
  <c r="AC89" i="1"/>
  <c r="AR282" i="1"/>
  <c r="AN92" i="1"/>
  <c r="CA285" i="1"/>
  <c r="AY94" i="1"/>
  <c r="AX287" i="1"/>
  <c r="AX94" i="1" s="1"/>
  <c r="AZ95" i="1"/>
  <c r="AX288" i="1"/>
  <c r="AX95" i="1" s="1"/>
  <c r="AB96" i="1"/>
  <c r="AQ289" i="1"/>
  <c r="AM97" i="1"/>
  <c r="BM290" i="1"/>
  <c r="BM97" i="1" s="1"/>
  <c r="CH98" i="1"/>
  <c r="CH92" i="1" s="1"/>
  <c r="CG291" i="1"/>
  <c r="CG98" i="1" s="1"/>
  <c r="BH99" i="1"/>
  <c r="BU292" i="1"/>
  <c r="AJ100" i="1"/>
  <c r="AI293" i="1"/>
  <c r="AY103" i="1"/>
  <c r="AX296" i="1"/>
  <c r="AX103" i="1" s="1"/>
  <c r="CI107" i="1"/>
  <c r="CI106" i="1" s="1"/>
  <c r="CI297" i="1"/>
  <c r="CG298" i="1"/>
  <c r="AO107" i="1"/>
  <c r="AO106" i="1" s="1"/>
  <c r="AO297" i="1"/>
  <c r="AO284" i="1" s="1"/>
  <c r="AO244" i="1" s="1"/>
  <c r="T107" i="1"/>
  <c r="T297" i="1"/>
  <c r="BM298" i="1"/>
  <c r="AU108" i="1"/>
  <c r="BJ299" i="1"/>
  <c r="AW299" i="1"/>
  <c r="AO110" i="1"/>
  <c r="AO109" i="1" s="1"/>
  <c r="AO300" i="1"/>
  <c r="CR110" i="1"/>
  <c r="CR109" i="1" s="1"/>
  <c r="CR300" i="1"/>
  <c r="CQ301" i="1"/>
  <c r="BN111" i="1"/>
  <c r="BN109" i="1" s="1"/>
  <c r="BM302" i="1"/>
  <c r="BM111" i="1" s="1"/>
  <c r="X111" i="1"/>
  <c r="T302" i="1"/>
  <c r="AF302" i="1"/>
  <c r="AC303" i="1"/>
  <c r="AR304" i="1"/>
  <c r="AS303" i="1"/>
  <c r="BH304" i="1"/>
  <c r="CA113" i="1"/>
  <c r="CA112" i="1" s="1"/>
  <c r="CA303" i="1"/>
  <c r="AB115" i="1"/>
  <c r="AQ306" i="1"/>
  <c r="AV115" i="1"/>
  <c r="BK306" i="1"/>
  <c r="BK115" i="1" s="1"/>
  <c r="CH115" i="1"/>
  <c r="CG306" i="1"/>
  <c r="CG115" i="1" s="1"/>
  <c r="AZ117" i="1"/>
  <c r="AX308" i="1"/>
  <c r="AX117" i="1" s="1"/>
  <c r="CT117" i="1"/>
  <c r="CQ308" i="1"/>
  <c r="CQ117" i="1" s="1"/>
  <c r="BN119" i="1"/>
  <c r="BM310" i="1"/>
  <c r="BM119" i="1" s="1"/>
  <c r="AJ121" i="1"/>
  <c r="AI312" i="1"/>
  <c r="AI121" i="1" s="1"/>
  <c r="BZ121" i="1"/>
  <c r="BW312" i="1"/>
  <c r="BW121" i="1" s="1"/>
  <c r="AN124" i="1"/>
  <c r="AN123" i="1" s="1"/>
  <c r="AN314" i="1"/>
  <c r="CH124" i="1"/>
  <c r="CG315" i="1"/>
  <c r="CH314" i="1"/>
  <c r="T163" i="1"/>
  <c r="BH85" i="1"/>
  <c r="BU278" i="1"/>
  <c r="BF286" i="1"/>
  <c r="AQ94" i="1"/>
  <c r="BF287" i="1"/>
  <c r="AG100" i="1"/>
  <c r="AV293" i="1"/>
  <c r="AH293" i="1"/>
  <c r="BM293" i="1"/>
  <c r="BM100" i="1" s="1"/>
  <c r="AV117" i="1"/>
  <c r="BK308" i="1"/>
  <c r="BK117" i="1" s="1"/>
  <c r="W120" i="1"/>
  <c r="AD311" i="1"/>
  <c r="AV121" i="1"/>
  <c r="BK312" i="1"/>
  <c r="BK121" i="1" s="1"/>
  <c r="O123" i="1"/>
  <c r="CE315" i="1"/>
  <c r="AF129" i="1"/>
  <c r="AU320" i="1"/>
  <c r="AH320" i="1"/>
  <c r="Z130" i="1"/>
  <c r="Z123" i="1" s="1"/>
  <c r="AG321" i="1"/>
  <c r="CH130" i="1"/>
  <c r="CG321" i="1"/>
  <c r="CG130" i="1" s="1"/>
  <c r="X131" i="1"/>
  <c r="T322" i="1"/>
  <c r="AF322" i="1"/>
  <c r="AY323" i="1"/>
  <c r="AY245" i="1" s="1"/>
  <c r="AX325" i="1"/>
  <c r="AX323" i="1" s="1"/>
  <c r="AX245" i="1" s="1"/>
  <c r="CU138" i="1"/>
  <c r="CU137" i="1" s="1"/>
  <c r="CU136" i="1" s="1"/>
  <c r="CU50" i="1" s="1"/>
  <c r="CU35" i="1" s="1"/>
  <c r="CU327" i="1"/>
  <c r="CU326" i="1" s="1"/>
  <c r="CU246" i="1" s="1"/>
  <c r="BA138" i="1"/>
  <c r="BA137" i="1" s="1"/>
  <c r="BA136" i="1" s="1"/>
  <c r="BA50" i="1" s="1"/>
  <c r="BA35" i="1" s="1"/>
  <c r="BA327" i="1"/>
  <c r="BA326" i="1" s="1"/>
  <c r="BA246" i="1" s="1"/>
  <c r="U138" i="1"/>
  <c r="U137" i="1" s="1"/>
  <c r="U136" i="1" s="1"/>
  <c r="U50" i="1" s="1"/>
  <c r="U35" i="1" s="1"/>
  <c r="S328" i="1"/>
  <c r="U327" i="1"/>
  <c r="U326" i="1" s="1"/>
  <c r="U246" i="1" s="1"/>
  <c r="AB328" i="1"/>
  <c r="CQ328" i="1"/>
  <c r="CI152" i="1"/>
  <c r="CI150" i="1" s="1"/>
  <c r="CI149" i="1" s="1"/>
  <c r="CI51" i="1" s="1"/>
  <c r="CI36" i="1" s="1"/>
  <c r="CI334" i="1"/>
  <c r="CI333" i="1" s="1"/>
  <c r="CI247" i="1" s="1"/>
  <c r="CG335" i="1"/>
  <c r="AO152" i="1"/>
  <c r="AO150" i="1" s="1"/>
  <c r="AO149" i="1" s="1"/>
  <c r="AO51" i="1" s="1"/>
  <c r="AO36" i="1" s="1"/>
  <c r="AO334" i="1"/>
  <c r="AO333" i="1" s="1"/>
  <c r="T152" i="1"/>
  <c r="T334" i="1"/>
  <c r="AJ150" i="1"/>
  <c r="AJ149" i="1" s="1"/>
  <c r="AJ51" i="1" s="1"/>
  <c r="AX153" i="1"/>
  <c r="CQ153" i="1"/>
  <c r="AO154" i="1"/>
  <c r="S157" i="1"/>
  <c r="S338" i="1"/>
  <c r="AA339" i="1"/>
  <c r="S158" i="1"/>
  <c r="AA340" i="1"/>
  <c r="AZ160" i="1"/>
  <c r="BX161" i="1"/>
  <c r="BW343" i="1"/>
  <c r="BX342" i="1"/>
  <c r="Z161" i="1"/>
  <c r="Z342" i="1"/>
  <c r="AG343" i="1"/>
  <c r="AH343" i="1" s="1"/>
  <c r="U162" i="1"/>
  <c r="AB344" i="1"/>
  <c r="S344" i="1"/>
  <c r="S342" i="1" s="1"/>
  <c r="BW344" i="1"/>
  <c r="BW162" i="1" s="1"/>
  <c r="AD163" i="1"/>
  <c r="AS345" i="1"/>
  <c r="X165" i="1"/>
  <c r="X164" i="1" s="1"/>
  <c r="X346" i="1"/>
  <c r="T347" i="1"/>
  <c r="AF347" i="1"/>
  <c r="CA165" i="1"/>
  <c r="CA164" i="1" s="1"/>
  <c r="CA346" i="1"/>
  <c r="CR180" i="1"/>
  <c r="CQ352" i="1"/>
  <c r="CQ180" i="1" s="1"/>
  <c r="BX181" i="1"/>
  <c r="BW353" i="1"/>
  <c r="BW181" i="1" s="1"/>
  <c r="Z181" i="1"/>
  <c r="AG353" i="1"/>
  <c r="AH353" i="1" s="1"/>
  <c r="T353" i="1"/>
  <c r="AE288" i="1"/>
  <c r="AV102" i="1"/>
  <c r="BK295" i="1"/>
  <c r="CG296" i="1"/>
  <c r="CG103" i="1" s="1"/>
  <c r="AF115" i="1"/>
  <c r="AH306" i="1"/>
  <c r="AU306" i="1"/>
  <c r="AO116" i="1"/>
  <c r="AD116" i="1"/>
  <c r="AS307" i="1"/>
  <c r="AB117" i="1"/>
  <c r="AQ308" i="1"/>
  <c r="AA310" i="1"/>
  <c r="X122" i="1"/>
  <c r="AF313" i="1"/>
  <c r="T313" i="1"/>
  <c r="T122" i="1" s="1"/>
  <c r="AG124" i="1"/>
  <c r="AG314" i="1"/>
  <c r="AV315" i="1"/>
  <c r="AM125" i="1"/>
  <c r="AM123" i="1" s="1"/>
  <c r="AM314" i="1"/>
  <c r="AI318" i="1"/>
  <c r="AI127" i="1" s="1"/>
  <c r="AB128" i="1"/>
  <c r="AQ319" i="1"/>
  <c r="AM129" i="1"/>
  <c r="V130" i="1"/>
  <c r="V123" i="1" s="1"/>
  <c r="AC321" i="1"/>
  <c r="BN130" i="1"/>
  <c r="BM321" i="1"/>
  <c r="BM130" i="1" s="1"/>
  <c r="AC131" i="1"/>
  <c r="AR322" i="1"/>
  <c r="AJ131" i="1"/>
  <c r="AI322" i="1"/>
  <c r="AI131" i="1" s="1"/>
  <c r="AG325" i="1"/>
  <c r="Z323" i="1"/>
  <c r="Z245" i="1" s="1"/>
  <c r="CG325" i="1"/>
  <c r="CG323" i="1" s="1"/>
  <c r="CG245" i="1" s="1"/>
  <c r="CH323" i="1"/>
  <c r="CH245" i="1" s="1"/>
  <c r="AZ138" i="1"/>
  <c r="AZ137" i="1" s="1"/>
  <c r="AZ136" i="1" s="1"/>
  <c r="AZ50" i="1" s="1"/>
  <c r="AZ35" i="1" s="1"/>
  <c r="AZ327" i="1"/>
  <c r="AZ326" i="1" s="1"/>
  <c r="AZ246" i="1" s="1"/>
  <c r="AX328" i="1"/>
  <c r="CS138" i="1"/>
  <c r="CS137" i="1" s="1"/>
  <c r="CS136" i="1" s="1"/>
  <c r="CS50" i="1" s="1"/>
  <c r="CS35" i="1" s="1"/>
  <c r="CS327" i="1"/>
  <c r="CS326" i="1" s="1"/>
  <c r="CS246" i="1" s="1"/>
  <c r="BN152" i="1"/>
  <c r="BM335" i="1"/>
  <c r="BN334" i="1"/>
  <c r="S153" i="1"/>
  <c r="AA336" i="1"/>
  <c r="O154" i="1"/>
  <c r="O150" i="1" s="1"/>
  <c r="O149" i="1" s="1"/>
  <c r="O51" i="1" s="1"/>
  <c r="O36" i="1" s="1"/>
  <c r="AE337" i="1"/>
  <c r="BN157" i="1"/>
  <c r="BN156" i="1" s="1"/>
  <c r="BM339" i="1"/>
  <c r="BN338" i="1"/>
  <c r="X157" i="1"/>
  <c r="X156" i="1" s="1"/>
  <c r="X149" i="1" s="1"/>
  <c r="X51" i="1" s="1"/>
  <c r="T339" i="1"/>
  <c r="AF339" i="1"/>
  <c r="X338" i="1"/>
  <c r="X333" i="1" s="1"/>
  <c r="X247" i="1" s="1"/>
  <c r="AE158" i="1"/>
  <c r="AT340" i="1"/>
  <c r="CU158" i="1"/>
  <c r="CU156" i="1" s="1"/>
  <c r="CU338" i="1"/>
  <c r="O160" i="1"/>
  <c r="O159" i="1" s="1"/>
  <c r="O341" i="1"/>
  <c r="O248" i="1" s="1"/>
  <c r="O52" i="1" s="1"/>
  <c r="BA161" i="1"/>
  <c r="BA342" i="1"/>
  <c r="CT161" i="1"/>
  <c r="CT342" i="1"/>
  <c r="BN162" i="1"/>
  <c r="BM344" i="1"/>
  <c r="BM162" i="1" s="1"/>
  <c r="AE163" i="1"/>
  <c r="AT345" i="1"/>
  <c r="AO165" i="1"/>
  <c r="AO164" i="1" s="1"/>
  <c r="AO346" i="1"/>
  <c r="AO341" i="1" s="1"/>
  <c r="AO248" i="1" s="1"/>
  <c r="AO52" i="1" s="1"/>
  <c r="AO37" i="1" s="1"/>
  <c r="CR165" i="1"/>
  <c r="CQ347" i="1"/>
  <c r="CR346" i="1"/>
  <c r="V166" i="1"/>
  <c r="V164" i="1" s="1"/>
  <c r="AC348" i="1"/>
  <c r="BM348" i="1"/>
  <c r="BM166" i="1" s="1"/>
  <c r="Y167" i="1"/>
  <c r="AE349" i="1"/>
  <c r="AP351" i="1"/>
  <c r="AF276" i="1"/>
  <c r="AH277" i="1"/>
  <c r="AU277" i="1"/>
  <c r="CG287" i="1"/>
  <c r="CG94" i="1" s="1"/>
  <c r="AH96" i="1"/>
  <c r="T113" i="1"/>
  <c r="T112" i="1" s="1"/>
  <c r="T303" i="1"/>
  <c r="AE114" i="1"/>
  <c r="AT305" i="1"/>
  <c r="CD305" i="1"/>
  <c r="AR117" i="1"/>
  <c r="BG308" i="1"/>
  <c r="BX118" i="1"/>
  <c r="BW309" i="1"/>
  <c r="BW118" i="1" s="1"/>
  <c r="Z118" i="1"/>
  <c r="AG309" i="1"/>
  <c r="CG309" i="1"/>
  <c r="CR120" i="1"/>
  <c r="CQ311" i="1"/>
  <c r="CQ120" i="1" s="1"/>
  <c r="U120" i="1"/>
  <c r="S311" i="1"/>
  <c r="AB311" i="1"/>
  <c r="CR122" i="1"/>
  <c r="CQ313" i="1"/>
  <c r="CQ122" i="1" s="1"/>
  <c r="U122" i="1"/>
  <c r="S313" i="1"/>
  <c r="AB313" i="1"/>
  <c r="CG313" i="1"/>
  <c r="CG122" i="1" s="1"/>
  <c r="U314" i="1"/>
  <c r="AO314" i="1"/>
  <c r="AU127" i="1"/>
  <c r="AW318" i="1"/>
  <c r="AW127" i="1" s="1"/>
  <c r="BJ318" i="1"/>
  <c r="T128" i="1"/>
  <c r="AX321" i="1"/>
  <c r="AX130" i="1" s="1"/>
  <c r="CK333" i="1"/>
  <c r="CK247" i="1" s="1"/>
  <c r="AM149" i="1"/>
  <c r="AM51" i="1" s="1"/>
  <c r="AM36" i="1" s="1"/>
  <c r="BZ149" i="1"/>
  <c r="BZ51" i="1" s="1"/>
  <c r="BZ36" i="1" s="1"/>
  <c r="AL156" i="1"/>
  <c r="CQ340" i="1"/>
  <c r="CQ158" i="1" s="1"/>
  <c r="AD161" i="1"/>
  <c r="AD342" i="1"/>
  <c r="AS343" i="1"/>
  <c r="AA163" i="1"/>
  <c r="AP345" i="1"/>
  <c r="BQ165" i="1"/>
  <c r="BQ164" i="1" s="1"/>
  <c r="BQ346" i="1"/>
  <c r="BQ341" i="1" s="1"/>
  <c r="BQ248" i="1" s="1"/>
  <c r="BQ52" i="1" s="1"/>
  <c r="BQ37" i="1" s="1"/>
  <c r="S347" i="1"/>
  <c r="AV347" i="1"/>
  <c r="AC167" i="1"/>
  <c r="AR349" i="1"/>
  <c r="AR82" i="1"/>
  <c r="BG275" i="1"/>
  <c r="AW90" i="1"/>
  <c r="BU117" i="1"/>
  <c r="CE308" i="1"/>
  <c r="BQ314" i="1"/>
  <c r="BO314" i="1"/>
  <c r="CI314" i="1"/>
  <c r="U125" i="1"/>
  <c r="AB316" i="1"/>
  <c r="S316" i="1"/>
  <c r="BN125" i="1"/>
  <c r="BM316" i="1"/>
  <c r="X125" i="1"/>
  <c r="X123" i="1" s="1"/>
  <c r="T316" i="1"/>
  <c r="AF316" i="1"/>
  <c r="AF314" i="1" s="1"/>
  <c r="S126" i="1"/>
  <c r="AA317" i="1"/>
  <c r="AC127" i="1"/>
  <c r="AR318" i="1"/>
  <c r="CG320" i="1"/>
  <c r="CG129" i="1" s="1"/>
  <c r="AY333" i="1"/>
  <c r="BQ150" i="1"/>
  <c r="BQ149" i="1" s="1"/>
  <c r="BQ51" i="1" s="1"/>
  <c r="BQ36" i="1" s="1"/>
  <c r="X160" i="1"/>
  <c r="X159" i="1" s="1"/>
  <c r="X341" i="1"/>
  <c r="X248" i="1" s="1"/>
  <c r="X52" i="1" s="1"/>
  <c r="AY160" i="1"/>
  <c r="AS344" i="1"/>
  <c r="AR163" i="1"/>
  <c r="BG345" i="1"/>
  <c r="AE347" i="1"/>
  <c r="O314" i="1"/>
  <c r="O284" i="1" s="1"/>
  <c r="AG138" i="1"/>
  <c r="AG137" i="1" s="1"/>
  <c r="AG136" i="1" s="1"/>
  <c r="AG50" i="1" s="1"/>
  <c r="AG35" i="1" s="1"/>
  <c r="AG327" i="1"/>
  <c r="AG326" i="1" s="1"/>
  <c r="AG246" i="1" s="1"/>
  <c r="AV328" i="1"/>
  <c r="AH328" i="1"/>
  <c r="AB161" i="1"/>
  <c r="AQ343" i="1"/>
  <c r="AB342" i="1"/>
  <c r="AU351" i="1"/>
  <c r="AH351" i="1"/>
  <c r="V185" i="1"/>
  <c r="AC357" i="1"/>
  <c r="CR185" i="1"/>
  <c r="CQ357" i="1"/>
  <c r="CQ185" i="1" s="1"/>
  <c r="AD189" i="1"/>
  <c r="AD360" i="1"/>
  <c r="AD188" i="1" s="1"/>
  <c r="AS361" i="1"/>
  <c r="CH192" i="1"/>
  <c r="CG364" i="1"/>
  <c r="CG192" i="1" s="1"/>
  <c r="S193" i="1"/>
  <c r="AA365" i="1"/>
  <c r="CH194" i="1"/>
  <c r="CG366" i="1"/>
  <c r="CG194" i="1" s="1"/>
  <c r="S195" i="1"/>
  <c r="AA367" i="1"/>
  <c r="CH196" i="1"/>
  <c r="CG368" i="1"/>
  <c r="CG196" i="1" s="1"/>
  <c r="Y197" i="1"/>
  <c r="AE369" i="1"/>
  <c r="CR197" i="1"/>
  <c r="CQ369" i="1"/>
  <c r="CQ197" i="1" s="1"/>
  <c r="BN198" i="1"/>
  <c r="BM370" i="1"/>
  <c r="BM198" i="1" s="1"/>
  <c r="X198" i="1"/>
  <c r="T370" i="1"/>
  <c r="AF370" i="1"/>
  <c r="AO199" i="1"/>
  <c r="CR205" i="1"/>
  <c r="CR204" i="1" s="1"/>
  <c r="CR376" i="1"/>
  <c r="CQ377" i="1"/>
  <c r="BC205" i="1"/>
  <c r="BC204" i="1" s="1"/>
  <c r="BC376" i="1"/>
  <c r="AG381" i="1"/>
  <c r="T381" i="1"/>
  <c r="CR212" i="1"/>
  <c r="CR383" i="1"/>
  <c r="CR250" i="1" s="1"/>
  <c r="CQ384" i="1"/>
  <c r="BC212" i="1"/>
  <c r="BC211" i="1" s="1"/>
  <c r="BC54" i="1" s="1"/>
  <c r="BC39" i="1" s="1"/>
  <c r="BC383" i="1"/>
  <c r="BC250" i="1" s="1"/>
  <c r="BY217" i="1"/>
  <c r="BY211" i="1" s="1"/>
  <c r="BY54" i="1" s="1"/>
  <c r="BY39" i="1" s="1"/>
  <c r="BW386" i="1"/>
  <c r="BW217" i="1" s="1"/>
  <c r="BY383" i="1"/>
  <c r="BY250" i="1" s="1"/>
  <c r="W217" i="1"/>
  <c r="AD386" i="1"/>
  <c r="Z222" i="1"/>
  <c r="AG387" i="1"/>
  <c r="CH222" i="1"/>
  <c r="CH211" i="1" s="1"/>
  <c r="CH54" i="1" s="1"/>
  <c r="CH39" i="1" s="1"/>
  <c r="CG387" i="1"/>
  <c r="CG222" i="1" s="1"/>
  <c r="AZ225" i="1"/>
  <c r="AX389" i="1"/>
  <c r="AX225" i="1" s="1"/>
  <c r="CR231" i="1"/>
  <c r="CR394" i="1"/>
  <c r="CR393" i="1" s="1"/>
  <c r="CR392" i="1" s="1"/>
  <c r="CR253" i="1" s="1"/>
  <c r="CR252" i="1" s="1"/>
  <c r="CQ395" i="1"/>
  <c r="X231" i="1"/>
  <c r="T395" i="1"/>
  <c r="AF395" i="1"/>
  <c r="X394" i="1"/>
  <c r="X393" i="1" s="1"/>
  <c r="X392" i="1" s="1"/>
  <c r="X253" i="1" s="1"/>
  <c r="X252" i="1" s="1"/>
  <c r="CH230" i="1"/>
  <c r="CH229" i="1" s="1"/>
  <c r="BY232" i="1"/>
  <c r="BY230" i="1" s="1"/>
  <c r="BY229" i="1" s="1"/>
  <c r="BW396" i="1"/>
  <c r="BW232" i="1" s="1"/>
  <c r="AD233" i="1"/>
  <c r="AS397" i="1"/>
  <c r="CT438" i="1"/>
  <c r="CQ439" i="1"/>
  <c r="CQ438" i="1" s="1"/>
  <c r="AZ438" i="1"/>
  <c r="AX439" i="1"/>
  <c r="CT444" i="1"/>
  <c r="CQ445" i="1"/>
  <c r="AZ444" i="1"/>
  <c r="AX445" i="1"/>
  <c r="AX444" i="1" s="1"/>
  <c r="T138" i="1"/>
  <c r="T137" i="1" s="1"/>
  <c r="T136" i="1" s="1"/>
  <c r="T50" i="1" s="1"/>
  <c r="T35" i="1" s="1"/>
  <c r="T327" i="1"/>
  <c r="T326" i="1" s="1"/>
  <c r="T246" i="1" s="1"/>
  <c r="AD167" i="1"/>
  <c r="AS349" i="1"/>
  <c r="BN182" i="1"/>
  <c r="BM354" i="1"/>
  <c r="BM182" i="1" s="1"/>
  <c r="X182" i="1"/>
  <c r="T354" i="1"/>
  <c r="AF354" i="1"/>
  <c r="AE182" i="1"/>
  <c r="AT354" i="1"/>
  <c r="AJ183" i="1"/>
  <c r="AI355" i="1"/>
  <c r="AI183" i="1" s="1"/>
  <c r="W183" i="1"/>
  <c r="AD355" i="1"/>
  <c r="CH184" i="1"/>
  <c r="CG356" i="1"/>
  <c r="CG184" i="1" s="1"/>
  <c r="AY185" i="1"/>
  <c r="AX357" i="1"/>
  <c r="AX185" i="1" s="1"/>
  <c r="BN186" i="1"/>
  <c r="BM358" i="1"/>
  <c r="BM186" i="1" s="1"/>
  <c r="X186" i="1"/>
  <c r="T358" i="1"/>
  <c r="AF358" i="1"/>
  <c r="AE186" i="1"/>
  <c r="AT358" i="1"/>
  <c r="AJ187" i="1"/>
  <c r="AI359" i="1"/>
  <c r="AI187" i="1" s="1"/>
  <c r="W187" i="1"/>
  <c r="AD359" i="1"/>
  <c r="AG189" i="1"/>
  <c r="AV361" i="1"/>
  <c r="AG360" i="1"/>
  <c r="AG188" i="1" s="1"/>
  <c r="AH361" i="1"/>
  <c r="AC190" i="1"/>
  <c r="AR362" i="1"/>
  <c r="AB193" i="1"/>
  <c r="AQ365" i="1"/>
  <c r="AB195" i="1"/>
  <c r="AQ367" i="1"/>
  <c r="V150" i="1"/>
  <c r="V149" i="1" s="1"/>
  <c r="V51" i="1" s="1"/>
  <c r="V36" i="1" s="1"/>
  <c r="BJ189" i="1"/>
  <c r="CH193" i="1"/>
  <c r="CG365" i="1"/>
  <c r="CG193" i="1" s="1"/>
  <c r="S194" i="1"/>
  <c r="AA366" i="1"/>
  <c r="AJ195" i="1"/>
  <c r="AI367" i="1"/>
  <c r="AI195" i="1" s="1"/>
  <c r="AD196" i="1"/>
  <c r="AS368" i="1"/>
  <c r="BN197" i="1"/>
  <c r="BM369" i="1"/>
  <c r="BM197" i="1" s="1"/>
  <c r="X197" i="1"/>
  <c r="T369" i="1"/>
  <c r="AF369" i="1"/>
  <c r="BN199" i="1"/>
  <c r="BM371" i="1"/>
  <c r="BM199" i="1" s="1"/>
  <c r="X199" i="1"/>
  <c r="T371" i="1"/>
  <c r="AF371" i="1"/>
  <c r="AS323" i="1"/>
  <c r="AS245" i="1" s="1"/>
  <c r="BH325" i="1"/>
  <c r="U182" i="1"/>
  <c r="S354" i="1"/>
  <c r="AB354" i="1"/>
  <c r="U186" i="1"/>
  <c r="S358" i="1"/>
  <c r="AB358" i="1"/>
  <c r="AU190" i="1"/>
  <c r="AW362" i="1"/>
  <c r="BJ362" i="1"/>
  <c r="AT191" i="1"/>
  <c r="BI363" i="1"/>
  <c r="AC193" i="1"/>
  <c r="AR365" i="1"/>
  <c r="AC195" i="1"/>
  <c r="AR367" i="1"/>
  <c r="AC197" i="1"/>
  <c r="AR369" i="1"/>
  <c r="AC199" i="1"/>
  <c r="AR371" i="1"/>
  <c r="W204" i="1"/>
  <c r="W211" i="1"/>
  <c r="W54" i="1" s="1"/>
  <c r="W39" i="1" s="1"/>
  <c r="CU222" i="1"/>
  <c r="CU383" i="1"/>
  <c r="CU250" i="1" s="1"/>
  <c r="U222" i="1"/>
  <c r="S387" i="1"/>
  <c r="AB387" i="1"/>
  <c r="U225" i="1"/>
  <c r="S389" i="1"/>
  <c r="AB389" i="1"/>
  <c r="AB231" i="1"/>
  <c r="AB394" i="1"/>
  <c r="AB393" i="1" s="1"/>
  <c r="AB392" i="1" s="1"/>
  <c r="AB253" i="1" s="1"/>
  <c r="AB252" i="1" s="1"/>
  <c r="AQ395" i="1"/>
  <c r="BA230" i="1"/>
  <c r="BA229" i="1" s="1"/>
  <c r="AJ233" i="1"/>
  <c r="AI397" i="1"/>
  <c r="AI233" i="1" s="1"/>
  <c r="AD197" i="1"/>
  <c r="AS369" i="1"/>
  <c r="BW369" i="1"/>
  <c r="BW197" i="1" s="1"/>
  <c r="AG202" i="1"/>
  <c r="AV374" i="1"/>
  <c r="AE203" i="1"/>
  <c r="AT375" i="1"/>
  <c r="CH203" i="1"/>
  <c r="CH201" i="1" s="1"/>
  <c r="CG375" i="1"/>
  <c r="CG203" i="1" s="1"/>
  <c r="BM377" i="1"/>
  <c r="BZ394" i="1"/>
  <c r="BZ393" i="1" s="1"/>
  <c r="BZ392" i="1" s="1"/>
  <c r="BZ253" i="1" s="1"/>
  <c r="BZ252" i="1" s="1"/>
  <c r="AS231" i="1"/>
  <c r="BH395" i="1"/>
  <c r="T232" i="1"/>
  <c r="AC235" i="1"/>
  <c r="AR399" i="1"/>
  <c r="R62" i="1"/>
  <c r="BT411" i="1"/>
  <c r="CD411" i="1" s="1"/>
  <c r="CN411" i="1" s="1"/>
  <c r="CX411" i="1" s="1"/>
  <c r="BV412" i="1"/>
  <c r="CF412" i="1" s="1"/>
  <c r="CP412" i="1" s="1"/>
  <c r="CZ412" i="1" s="1"/>
  <c r="S417" i="1"/>
  <c r="AA417" i="1" s="1"/>
  <c r="AP417" i="1" s="1"/>
  <c r="AB417" i="1"/>
  <c r="AQ417" i="1" s="1"/>
  <c r="BF417" i="1" s="1"/>
  <c r="BS417" i="1" s="1"/>
  <c r="CC417" i="1" s="1"/>
  <c r="CM417" i="1" s="1"/>
  <c r="CW417" i="1" s="1"/>
  <c r="AO425" i="1"/>
  <c r="CK426" i="1"/>
  <c r="CK425" i="1" s="1"/>
  <c r="AM426" i="1"/>
  <c r="AM425" i="1" s="1"/>
  <c r="S431" i="1"/>
  <c r="AA431" i="1" s="1"/>
  <c r="AP431" i="1" s="1"/>
  <c r="BE431" i="1" s="1"/>
  <c r="BR431" i="1" s="1"/>
  <c r="CB431" i="1" s="1"/>
  <c r="CL431" i="1" s="1"/>
  <c r="AB431" i="1"/>
  <c r="CQ435" i="1"/>
  <c r="AV438" i="1"/>
  <c r="BK439" i="1"/>
  <c r="BK438" i="1" s="1"/>
  <c r="BG441" i="1"/>
  <c r="BT441" i="1" s="1"/>
  <c r="CD441" i="1" s="1"/>
  <c r="CN441" i="1" s="1"/>
  <c r="CX441" i="1" s="1"/>
  <c r="AY450" i="1"/>
  <c r="AY449" i="1" s="1"/>
  <c r="AX451" i="1"/>
  <c r="AY460" i="1"/>
  <c r="CH450" i="1"/>
  <c r="CH449" i="1" s="1"/>
  <c r="CG451" i="1"/>
  <c r="CH460" i="1"/>
  <c r="AN450" i="1"/>
  <c r="AN449" i="1" s="1"/>
  <c r="AN404" i="1" s="1"/>
  <c r="AN403" i="1" s="1"/>
  <c r="AN461" i="1" s="1"/>
  <c r="AN460" i="1"/>
  <c r="DD350" i="1"/>
  <c r="DB350" i="1"/>
  <c r="S371" i="1"/>
  <c r="AZ201" i="1"/>
  <c r="W203" i="1"/>
  <c r="AD375" i="1"/>
  <c r="BX203" i="1"/>
  <c r="BX201" i="1" s="1"/>
  <c r="BX200" i="1" s="1"/>
  <c r="BX53" i="1" s="1"/>
  <c r="BX38" i="1" s="1"/>
  <c r="BW375" i="1"/>
  <c r="BW203" i="1" s="1"/>
  <c r="Z203" i="1"/>
  <c r="Z201" i="1" s="1"/>
  <c r="Z200" i="1" s="1"/>
  <c r="Z53" i="1" s="1"/>
  <c r="Z38" i="1" s="1"/>
  <c r="AG375" i="1"/>
  <c r="AT205" i="1"/>
  <c r="BI377" i="1"/>
  <c r="BN204" i="1"/>
  <c r="BN200" i="1" s="1"/>
  <c r="BN53" i="1" s="1"/>
  <c r="BN38" i="1" s="1"/>
  <c r="AB206" i="1"/>
  <c r="AQ378" i="1"/>
  <c r="AD380" i="1"/>
  <c r="W379" i="1"/>
  <c r="AO379" i="1"/>
  <c r="AJ379" i="1"/>
  <c r="AI380" i="1"/>
  <c r="AI379" i="1" s="1"/>
  <c r="U211" i="1"/>
  <c r="U54" i="1" s="1"/>
  <c r="U39" i="1" s="1"/>
  <c r="S397" i="1"/>
  <c r="BF407" i="1"/>
  <c r="AX411" i="1"/>
  <c r="BJ411" i="1"/>
  <c r="AW411" i="1"/>
  <c r="BE415" i="1"/>
  <c r="BR415" i="1" s="1"/>
  <c r="CB415" i="1" s="1"/>
  <c r="CL415" i="1" s="1"/>
  <c r="AY418" i="1"/>
  <c r="AX419" i="1"/>
  <c r="AB197" i="1"/>
  <c r="AQ369" i="1"/>
  <c r="U201" i="1"/>
  <c r="U200" i="1" s="1"/>
  <c r="U53" i="1" s="1"/>
  <c r="U38" i="1" s="1"/>
  <c r="AZ206" i="1"/>
  <c r="AZ204" i="1" s="1"/>
  <c r="AZ376" i="1"/>
  <c r="AC206" i="1"/>
  <c r="AR378" i="1"/>
  <c r="S216" i="1"/>
  <c r="AA385" i="1"/>
  <c r="AC222" i="1"/>
  <c r="AR387" i="1"/>
  <c r="AM230" i="1"/>
  <c r="AM229" i="1" s="1"/>
  <c r="BN230" i="1"/>
  <c r="BN229" i="1" s="1"/>
  <c r="AC233" i="1"/>
  <c r="AR397" i="1"/>
  <c r="BX234" i="1"/>
  <c r="BW398" i="1"/>
  <c r="BW234" i="1" s="1"/>
  <c r="AB234" i="1"/>
  <c r="AQ398" i="1"/>
  <c r="CR406" i="1"/>
  <c r="CR405" i="1" s="1"/>
  <c r="CQ407" i="1"/>
  <c r="AJ406" i="1"/>
  <c r="AJ405" i="1" s="1"/>
  <c r="AI407" i="1"/>
  <c r="AI406" i="1" s="1"/>
  <c r="BY406" i="1"/>
  <c r="BY405" i="1" s="1"/>
  <c r="W406" i="1"/>
  <c r="W405" i="1" s="1"/>
  <c r="AD407" i="1"/>
  <c r="AU410" i="1"/>
  <c r="AH410" i="1"/>
  <c r="S412" i="1"/>
  <c r="AA412" i="1" s="1"/>
  <c r="AP412" i="1" s="1"/>
  <c r="BE412" i="1" s="1"/>
  <c r="BR412" i="1" s="1"/>
  <c r="CB412" i="1" s="1"/>
  <c r="CL412" i="1" s="1"/>
  <c r="CV412" i="1" s="1"/>
  <c r="CG417" i="1"/>
  <c r="CG76" i="1" s="1"/>
  <c r="S434" i="1"/>
  <c r="BW440" i="1"/>
  <c r="BW114" i="1" s="1"/>
  <c r="AB450" i="1"/>
  <c r="AB449" i="1" s="1"/>
  <c r="AQ451" i="1"/>
  <c r="AB460" i="1"/>
  <c r="AG185" i="1"/>
  <c r="AV357" i="1"/>
  <c r="AA189" i="1"/>
  <c r="AP361" i="1"/>
  <c r="CU202" i="1"/>
  <c r="CU201" i="1" s="1"/>
  <c r="CU200" i="1" s="1"/>
  <c r="CU53" i="1" s="1"/>
  <c r="CU38" i="1" s="1"/>
  <c r="CU373" i="1"/>
  <c r="CU372" i="1" s="1"/>
  <c r="CU249" i="1" s="1"/>
  <c r="BC202" i="1"/>
  <c r="BC201" i="1" s="1"/>
  <c r="BC200" i="1" s="1"/>
  <c r="BC53" i="1" s="1"/>
  <c r="BC38" i="1" s="1"/>
  <c r="BC373" i="1"/>
  <c r="BC372" i="1" s="1"/>
  <c r="BC249" i="1" s="1"/>
  <c r="BP202" i="1"/>
  <c r="BP201" i="1" s="1"/>
  <c r="BP200" i="1" s="1"/>
  <c r="BP53" i="1" s="1"/>
  <c r="BP38" i="1" s="1"/>
  <c r="BP373" i="1"/>
  <c r="BP372" i="1" s="1"/>
  <c r="BP249" i="1" s="1"/>
  <c r="CK202" i="1"/>
  <c r="CK201" i="1" s="1"/>
  <c r="CK200" i="1" s="1"/>
  <c r="CK53" i="1" s="1"/>
  <c r="CK38" i="1" s="1"/>
  <c r="CK373" i="1"/>
  <c r="CK372" i="1" s="1"/>
  <c r="CK249" i="1" s="1"/>
  <c r="AM202" i="1"/>
  <c r="AM201" i="1" s="1"/>
  <c r="AM373" i="1"/>
  <c r="AM372" i="1" s="1"/>
  <c r="AM249" i="1" s="1"/>
  <c r="AJ372" i="1"/>
  <c r="AJ249" i="1" s="1"/>
  <c r="AJ376" i="1"/>
  <c r="CR216" i="1"/>
  <c r="CQ385" i="1"/>
  <c r="CQ216" i="1" s="1"/>
  <c r="Y216" i="1"/>
  <c r="AE385" i="1"/>
  <c r="BN216" i="1"/>
  <c r="BM385" i="1"/>
  <c r="BM216" i="1" s="1"/>
  <c r="X216" i="1"/>
  <c r="X211" i="1" s="1"/>
  <c r="X54" i="1" s="1"/>
  <c r="X39" i="1" s="1"/>
  <c r="T385" i="1"/>
  <c r="AF385" i="1"/>
  <c r="X383" i="1"/>
  <c r="X250" i="1" s="1"/>
  <c r="AE217" i="1"/>
  <c r="AT386" i="1"/>
  <c r="AD222" i="1"/>
  <c r="AS387" i="1"/>
  <c r="S223" i="1"/>
  <c r="AA388" i="1"/>
  <c r="CG223" i="1"/>
  <c r="BY394" i="1"/>
  <c r="BY393" i="1" s="1"/>
  <c r="BY392" i="1" s="1"/>
  <c r="BY253" i="1" s="1"/>
  <c r="BY252" i="1" s="1"/>
  <c r="BO394" i="1"/>
  <c r="BO393" i="1" s="1"/>
  <c r="BO392" i="1" s="1"/>
  <c r="BO253" i="1" s="1"/>
  <c r="BO252" i="1" s="1"/>
  <c r="CU230" i="1"/>
  <c r="CU229" i="1" s="1"/>
  <c r="K393" i="1"/>
  <c r="S235" i="1"/>
  <c r="AA399" i="1"/>
  <c r="AL404" i="1"/>
  <c r="AL403" i="1" s="1"/>
  <c r="AL461" i="1" s="1"/>
  <c r="CT405" i="1"/>
  <c r="BF410" i="1"/>
  <c r="BS410" i="1" s="1"/>
  <c r="CC410" i="1" s="1"/>
  <c r="CM410" i="1" s="1"/>
  <c r="CW410" i="1" s="1"/>
  <c r="BM411" i="1"/>
  <c r="BM406" i="1" s="1"/>
  <c r="BM405" i="1" s="1"/>
  <c r="BV414" i="1"/>
  <c r="CF414" i="1" s="1"/>
  <c r="CP414" i="1" s="1"/>
  <c r="CZ414" i="1" s="1"/>
  <c r="BV428" i="1"/>
  <c r="CF428" i="1" s="1"/>
  <c r="CP428" i="1" s="1"/>
  <c r="CZ428" i="1" s="1"/>
  <c r="CD434" i="1"/>
  <c r="CN434" i="1" s="1"/>
  <c r="CX434" i="1" s="1"/>
  <c r="BG443" i="1"/>
  <c r="BT443" i="1" s="1"/>
  <c r="CD443" i="1" s="1"/>
  <c r="CN443" i="1" s="1"/>
  <c r="CX443" i="1" s="1"/>
  <c r="BO450" i="1"/>
  <c r="BO449" i="1" s="1"/>
  <c r="BO404" i="1" s="1"/>
  <c r="BO403" i="1" s="1"/>
  <c r="BO460" i="1"/>
  <c r="AX454" i="1"/>
  <c r="V457" i="1"/>
  <c r="V456" i="1" s="1"/>
  <c r="V455" i="1" s="1"/>
  <c r="AC458" i="1"/>
  <c r="S458" i="1"/>
  <c r="AI481" i="1"/>
  <c r="CK480" i="1"/>
  <c r="AV492" i="1"/>
  <c r="AV380" i="1"/>
  <c r="AG379" i="1"/>
  <c r="AV385" i="1"/>
  <c r="AI396" i="1"/>
  <c r="AI232" i="1" s="1"/>
  <c r="CD414" i="1"/>
  <c r="CN414" i="1" s="1"/>
  <c r="CX414" i="1" s="1"/>
  <c r="BF428" i="1"/>
  <c r="BS428" i="1" s="1"/>
  <c r="CC428" i="1" s="1"/>
  <c r="CM428" i="1" s="1"/>
  <c r="CW428" i="1" s="1"/>
  <c r="CN433" i="1"/>
  <c r="CX433" i="1" s="1"/>
  <c r="BW452" i="1"/>
  <c r="AV485" i="1"/>
  <c r="AH485" i="1"/>
  <c r="S487" i="1"/>
  <c r="AA487" i="1" s="1"/>
  <c r="AP487" i="1" s="1"/>
  <c r="AV496" i="1"/>
  <c r="CK503" i="1"/>
  <c r="CK465" i="1" s="1"/>
  <c r="AM504" i="1"/>
  <c r="AF406" i="1"/>
  <c r="AF405" i="1" s="1"/>
  <c r="AU407" i="1"/>
  <c r="BG413" i="1"/>
  <c r="BT413" i="1" s="1"/>
  <c r="CD413" i="1" s="1"/>
  <c r="CN413" i="1" s="1"/>
  <c r="CX413" i="1" s="1"/>
  <c r="AX423" i="1"/>
  <c r="O425" i="1"/>
  <c r="AU432" i="1"/>
  <c r="AH432" i="1"/>
  <c r="BG446" i="1"/>
  <c r="BT446" i="1" s="1"/>
  <c r="CD446" i="1" s="1"/>
  <c r="CN446" i="1" s="1"/>
  <c r="CX446" i="1" s="1"/>
  <c r="AC452" i="1"/>
  <c r="AR453" i="1"/>
  <c r="BG453" i="1" s="1"/>
  <c r="BI454" i="1"/>
  <c r="BV454" i="1" s="1"/>
  <c r="CF454" i="1" s="1"/>
  <c r="CP454" i="1" s="1"/>
  <c r="CZ454" i="1" s="1"/>
  <c r="AH458" i="1"/>
  <c r="AU458" i="1"/>
  <c r="Q464" i="1"/>
  <c r="Q463" i="1" s="1"/>
  <c r="Q462" i="1" s="1"/>
  <c r="Q479" i="1"/>
  <c r="Q478" i="1" s="1"/>
  <c r="Q555" i="1" s="1"/>
  <c r="AK480" i="1"/>
  <c r="S483" i="1"/>
  <c r="AA483" i="1" s="1"/>
  <c r="AP483" i="1" s="1"/>
  <c r="BF486" i="1"/>
  <c r="BS486" i="1" s="1"/>
  <c r="CC486" i="1" s="1"/>
  <c r="CM486" i="1" s="1"/>
  <c r="CW486" i="1" s="1"/>
  <c r="BM487" i="1"/>
  <c r="S492" i="1"/>
  <c r="AA492" i="1" s="1"/>
  <c r="AP492" i="1" s="1"/>
  <c r="BE492" i="1" s="1"/>
  <c r="BR492" i="1" s="1"/>
  <c r="CB492" i="1" s="1"/>
  <c r="CL492" i="1" s="1"/>
  <c r="CV492" i="1" s="1"/>
  <c r="AB492" i="1"/>
  <c r="AQ492" i="1" s="1"/>
  <c r="BF492" i="1" s="1"/>
  <c r="BS492" i="1" s="1"/>
  <c r="CC492" i="1" s="1"/>
  <c r="CM492" i="1" s="1"/>
  <c r="CW492" i="1" s="1"/>
  <c r="X495" i="1"/>
  <c r="X480" i="1" s="1"/>
  <c r="T496" i="1"/>
  <c r="AF496" i="1"/>
  <c r="AV497" i="1"/>
  <c r="AV85" i="1" s="1"/>
  <c r="AH497" i="1"/>
  <c r="AI499" i="1"/>
  <c r="AS499" i="1"/>
  <c r="BH499" i="1" s="1"/>
  <c r="BU499" i="1" s="1"/>
  <c r="CE499" i="1" s="1"/>
  <c r="CO499" i="1" s="1"/>
  <c r="CY499" i="1" s="1"/>
  <c r="AQ505" i="1"/>
  <c r="BO503" i="1"/>
  <c r="BO465" i="1" s="1"/>
  <c r="AG506" i="1"/>
  <c r="AG95" i="1" s="1"/>
  <c r="AV507" i="1"/>
  <c r="AG516" i="1"/>
  <c r="AV517" i="1"/>
  <c r="BG523" i="1"/>
  <c r="BA526" i="1"/>
  <c r="BA525" i="1"/>
  <c r="BA466" i="1" s="1"/>
  <c r="CU526" i="1"/>
  <c r="CU525" i="1"/>
  <c r="CU466" i="1" s="1"/>
  <c r="AO532" i="1"/>
  <c r="Y213" i="1"/>
  <c r="Y537" i="1"/>
  <c r="Y469" i="1" s="1"/>
  <c r="AE538" i="1"/>
  <c r="AO213" i="1"/>
  <c r="AO537" i="1"/>
  <c r="AO469" i="1" s="1"/>
  <c r="BW213" i="1"/>
  <c r="CU213" i="1"/>
  <c r="CU211" i="1" s="1"/>
  <c r="CU54" i="1" s="1"/>
  <c r="CU39" i="1" s="1"/>
  <c r="CU537" i="1"/>
  <c r="CU469" i="1" s="1"/>
  <c r="AQ214" i="1"/>
  <c r="BF539" i="1"/>
  <c r="Y215" i="1"/>
  <c r="AE540" i="1"/>
  <c r="AQ218" i="1"/>
  <c r="BF543" i="1"/>
  <c r="Y219" i="1"/>
  <c r="AE544" i="1"/>
  <c r="AO219" i="1"/>
  <c r="BJ221" i="1"/>
  <c r="BL545" i="1"/>
  <c r="BL221" i="1" s="1"/>
  <c r="AE224" i="1"/>
  <c r="AT547" i="1"/>
  <c r="AU224" i="1"/>
  <c r="BJ547" i="1"/>
  <c r="CR550" i="1"/>
  <c r="CR549" i="1" s="1"/>
  <c r="CR548" i="1" s="1"/>
  <c r="CR471" i="1" s="1"/>
  <c r="CR470" i="1" s="1"/>
  <c r="CQ551" i="1"/>
  <c r="CQ550" i="1" s="1"/>
  <c r="CQ549" i="1" s="1"/>
  <c r="CQ548" i="1" s="1"/>
  <c r="CQ471" i="1" s="1"/>
  <c r="CQ470" i="1" s="1"/>
  <c r="CD408" i="1"/>
  <c r="CN408" i="1" s="1"/>
  <c r="CX408" i="1" s="1"/>
  <c r="AX421" i="1"/>
  <c r="BG440" i="1"/>
  <c r="T448" i="1"/>
  <c r="AF448" i="1"/>
  <c r="T453" i="1"/>
  <c r="AF453" i="1"/>
  <c r="BK482" i="1"/>
  <c r="AU483" i="1"/>
  <c r="S488" i="1"/>
  <c r="AA488" i="1" s="1"/>
  <c r="AP488" i="1" s="1"/>
  <c r="BE488" i="1" s="1"/>
  <c r="BR488" i="1" s="1"/>
  <c r="CB488" i="1" s="1"/>
  <c r="CL488" i="1" s="1"/>
  <c r="AB488" i="1"/>
  <c r="AQ488" i="1" s="1"/>
  <c r="BF488" i="1" s="1"/>
  <c r="BS488" i="1" s="1"/>
  <c r="CC488" i="1" s="1"/>
  <c r="CM488" i="1" s="1"/>
  <c r="CW488" i="1" s="1"/>
  <c r="CD488" i="1"/>
  <c r="CN488" i="1" s="1"/>
  <c r="CX488" i="1" s="1"/>
  <c r="AI494" i="1"/>
  <c r="AI493" i="1" s="1"/>
  <c r="CU495" i="1"/>
  <c r="CU480" i="1" s="1"/>
  <c r="BA495" i="1"/>
  <c r="BA480" i="1" s="1"/>
  <c r="U495" i="1"/>
  <c r="U480" i="1" s="1"/>
  <c r="AB496" i="1"/>
  <c r="S496" i="1"/>
  <c r="S498" i="1"/>
  <c r="AA498" i="1" s="1"/>
  <c r="AP498" i="1" s="1"/>
  <c r="AU500" i="1"/>
  <c r="AH500" i="1"/>
  <c r="X504" i="1"/>
  <c r="X503" i="1" s="1"/>
  <c r="X465" i="1" s="1"/>
  <c r="AF505" i="1"/>
  <c r="T505" i="1"/>
  <c r="BI506" i="1"/>
  <c r="BV506" i="1" s="1"/>
  <c r="CF506" i="1" s="1"/>
  <c r="CP506" i="1" s="1"/>
  <c r="CZ506" i="1" s="1"/>
  <c r="CQ507" i="1"/>
  <c r="CQ96" i="1" s="1"/>
  <c r="V516" i="1"/>
  <c r="AC517" i="1"/>
  <c r="T214" i="1"/>
  <c r="AH544" i="1"/>
  <c r="AW545" i="1"/>
  <c r="T224" i="1"/>
  <c r="CT425" i="1"/>
  <c r="BU439" i="1"/>
  <c r="BH438" i="1"/>
  <c r="AQ453" i="1"/>
  <c r="BF453" i="1" s="1"/>
  <c r="AB452" i="1"/>
  <c r="CQ459" i="1"/>
  <c r="CQ457" i="1" s="1"/>
  <c r="CQ456" i="1" s="1"/>
  <c r="CQ455" i="1" s="1"/>
  <c r="R464" i="1"/>
  <c r="BI482" i="1"/>
  <c r="AI484" i="1"/>
  <c r="CQ491" i="1"/>
  <c r="AX491" i="1"/>
  <c r="AM493" i="1"/>
  <c r="BM494" i="1"/>
  <c r="BM493" i="1" s="1"/>
  <c r="AV500" i="1"/>
  <c r="AJ504" i="1"/>
  <c r="AJ503" i="1" s="1"/>
  <c r="AJ465" i="1" s="1"/>
  <c r="AI505" i="1"/>
  <c r="AI504" i="1" s="1"/>
  <c r="AI503" i="1" s="1"/>
  <c r="AI465" i="1" s="1"/>
  <c r="CH504" i="1"/>
  <c r="CH503" i="1" s="1"/>
  <c r="CH465" i="1" s="1"/>
  <c r="CG505" i="1"/>
  <c r="CG504" i="1" s="1"/>
  <c r="AS511" i="1"/>
  <c r="BH511" i="1" s="1"/>
  <c r="BU511" i="1" s="1"/>
  <c r="CE511" i="1" s="1"/>
  <c r="CO511" i="1" s="1"/>
  <c r="CY511" i="1" s="1"/>
  <c r="BJ517" i="1"/>
  <c r="AU516" i="1"/>
  <c r="AH519" i="1"/>
  <c r="AV519" i="1"/>
  <c r="CC520" i="1"/>
  <c r="CM520" i="1" s="1"/>
  <c r="CW520" i="1" s="1"/>
  <c r="AX521" i="1"/>
  <c r="AH522" i="1"/>
  <c r="AM526" i="1"/>
  <c r="AM525" i="1"/>
  <c r="AM466" i="1" s="1"/>
  <c r="BY526" i="1"/>
  <c r="BY525" i="1"/>
  <c r="BY466" i="1" s="1"/>
  <c r="AD533" i="1"/>
  <c r="W532" i="1"/>
  <c r="AX533" i="1"/>
  <c r="AX532" i="1" s="1"/>
  <c r="AY532" i="1"/>
  <c r="CG533" i="1"/>
  <c r="CG532" i="1" s="1"/>
  <c r="AU213" i="1"/>
  <c r="BJ538" i="1"/>
  <c r="AU537" i="1"/>
  <c r="AU469" i="1" s="1"/>
  <c r="AW538" i="1"/>
  <c r="AG214" i="1"/>
  <c r="AH539" i="1"/>
  <c r="AV539" i="1"/>
  <c r="AI540" i="1"/>
  <c r="AI215" i="1" s="1"/>
  <c r="BJ542" i="1"/>
  <c r="AW542" i="1"/>
  <c r="BM544" i="1"/>
  <c r="BM219" i="1" s="1"/>
  <c r="AG224" i="1"/>
  <c r="AH547" i="1"/>
  <c r="AV547" i="1"/>
  <c r="BK81" i="1"/>
  <c r="BK77" i="1" s="1"/>
  <c r="BK493" i="1"/>
  <c r="AR496" i="1"/>
  <c r="AC495" i="1"/>
  <c r="BX504" i="1"/>
  <c r="S507" i="1"/>
  <c r="AA507" i="1" s="1"/>
  <c r="AP507" i="1" s="1"/>
  <c r="BE507" i="1" s="1"/>
  <c r="BR507" i="1" s="1"/>
  <c r="CB507" i="1" s="1"/>
  <c r="CL507" i="1" s="1"/>
  <c r="CV507" i="1" s="1"/>
  <c r="AR509" i="1"/>
  <c r="BG509" i="1" s="1"/>
  <c r="BT509" i="1" s="1"/>
  <c r="CD509" i="1" s="1"/>
  <c r="CN509" i="1" s="1"/>
  <c r="CX509" i="1" s="1"/>
  <c r="AV511" i="1"/>
  <c r="S521" i="1"/>
  <c r="AA521" i="1" s="1"/>
  <c r="AP521" i="1" s="1"/>
  <c r="BE521" i="1" s="1"/>
  <c r="BR521" i="1" s="1"/>
  <c r="CB521" i="1" s="1"/>
  <c r="CL521" i="1" s="1"/>
  <c r="CV521" i="1" s="1"/>
  <c r="BW533" i="1"/>
  <c r="BW532" i="1" s="1"/>
  <c r="AT550" i="1"/>
  <c r="AT549" i="1" s="1"/>
  <c r="AT548" i="1" s="1"/>
  <c r="AT471" i="1" s="1"/>
  <c r="AT470" i="1" s="1"/>
  <c r="BI551" i="1"/>
  <c r="AV635" i="1"/>
  <c r="AV634" i="1" s="1"/>
  <c r="AV561" i="1" s="1"/>
  <c r="AV557" i="1" s="1"/>
  <c r="AV556" i="1" s="1"/>
  <c r="BK636" i="1"/>
  <c r="BK635" i="1" s="1"/>
  <c r="BK634" i="1" s="1"/>
  <c r="CD801" i="1"/>
  <c r="BT800" i="1"/>
  <c r="BT799" i="1" s="1"/>
  <c r="BT798" i="1" s="1"/>
  <c r="BT797" i="1" s="1"/>
  <c r="BT802" i="1" s="1"/>
  <c r="CV686" i="1"/>
  <c r="DB857" i="1"/>
  <c r="DD857" i="1"/>
  <c r="AL481" i="1"/>
  <c r="T488" i="1"/>
  <c r="AW501" i="1"/>
  <c r="AU513" i="1"/>
  <c r="AU519" i="1"/>
  <c r="AR535" i="1"/>
  <c r="AR468" i="1" s="1"/>
  <c r="BG536" i="1"/>
  <c r="AX542" i="1"/>
  <c r="AQ557" i="1"/>
  <c r="AQ556" i="1" s="1"/>
  <c r="T684" i="1"/>
  <c r="T683" i="1" s="1"/>
  <c r="T682" i="1" s="1"/>
  <c r="T697" i="1"/>
  <c r="T696" i="1" s="1"/>
  <c r="T793" i="1" s="1"/>
  <c r="T794" i="1" s="1"/>
  <c r="AJ684" i="1"/>
  <c r="AJ683" i="1" s="1"/>
  <c r="AJ682" i="1" s="1"/>
  <c r="AJ697" i="1"/>
  <c r="AJ696" i="1" s="1"/>
  <c r="AJ793" i="1" s="1"/>
  <c r="AJ794" i="1" s="1"/>
  <c r="AZ684" i="1"/>
  <c r="AZ683" i="1" s="1"/>
  <c r="AZ682" i="1" s="1"/>
  <c r="AZ697" i="1"/>
  <c r="AZ696" i="1" s="1"/>
  <c r="AZ793" i="1" s="1"/>
  <c r="AZ794" i="1" s="1"/>
  <c r="BR684" i="1"/>
  <c r="CH684" i="1"/>
  <c r="CH683" i="1" s="1"/>
  <c r="CH682" i="1" s="1"/>
  <c r="CH697" i="1"/>
  <c r="CH696" i="1" s="1"/>
  <c r="CH793" i="1" s="1"/>
  <c r="CH794" i="1" s="1"/>
  <c r="CX684" i="1"/>
  <c r="CQ933" i="1"/>
  <c r="BW979" i="1"/>
  <c r="BW975" i="1" s="1"/>
  <c r="BY975" i="1"/>
  <c r="BY971" i="1" s="1"/>
  <c r="AD979" i="1"/>
  <c r="W975" i="1"/>
  <c r="W971" i="1" s="1"/>
  <c r="AE992" i="1"/>
  <c r="AE991" i="1" s="1"/>
  <c r="AE990" i="1" s="1"/>
  <c r="AE989" i="1" s="1"/>
  <c r="AE994" i="1" s="1"/>
  <c r="AT993" i="1"/>
  <c r="DK1020" i="1"/>
  <c r="P1019" i="1"/>
  <c r="AU487" i="1"/>
  <c r="AH487" i="1"/>
  <c r="AH511" i="1"/>
  <c r="S517" i="1"/>
  <c r="BT519" i="1"/>
  <c r="CD519" i="1" s="1"/>
  <c r="CN519" i="1" s="1"/>
  <c r="CX519" i="1" s="1"/>
  <c r="BM524" i="1"/>
  <c r="BM522" i="1" s="1"/>
  <c r="O526" i="1"/>
  <c r="O525" i="1"/>
  <c r="O466" i="1" s="1"/>
  <c r="AE527" i="1"/>
  <c r="BI536" i="1"/>
  <c r="AT535" i="1"/>
  <c r="AT468" i="1" s="1"/>
  <c r="BW546" i="1"/>
  <c r="BW537" i="1" s="1"/>
  <c r="BW469" i="1" s="1"/>
  <c r="BG551" i="1"/>
  <c r="AR550" i="1"/>
  <c r="AR549" i="1" s="1"/>
  <c r="AR548" i="1" s="1"/>
  <c r="AR471" i="1" s="1"/>
  <c r="AR470" i="1" s="1"/>
  <c r="AE557" i="1"/>
  <c r="AE556" i="1" s="1"/>
  <c r="CS557" i="1"/>
  <c r="CS556" i="1" s="1"/>
  <c r="BM571" i="1"/>
  <c r="BM570" i="1" s="1"/>
  <c r="BM680" i="1" s="1"/>
  <c r="CS571" i="1"/>
  <c r="CS570" i="1" s="1"/>
  <c r="CS680" i="1" s="1"/>
  <c r="BY563" i="1"/>
  <c r="BY557" i="1" s="1"/>
  <c r="BY556" i="1" s="1"/>
  <c r="AU756" i="1"/>
  <c r="AH756" i="1"/>
  <c r="AF755" i="1"/>
  <c r="AF754" i="1" s="1"/>
  <c r="AF687" i="1" s="1"/>
  <c r="DD786" i="1"/>
  <c r="CV785" i="1"/>
  <c r="BU898" i="1"/>
  <c r="BU897" i="1" s="1"/>
  <c r="BU886" i="1" s="1"/>
  <c r="BU885" i="1" s="1"/>
  <c r="BU927" i="1" s="1"/>
  <c r="BU928" i="1" s="1"/>
  <c r="CE901" i="1"/>
  <c r="DD974" i="1"/>
  <c r="DB974" i="1"/>
  <c r="O1019" i="1"/>
  <c r="V481" i="1"/>
  <c r="V480" i="1" s="1"/>
  <c r="L463" i="1"/>
  <c r="L462" i="1" s="1"/>
  <c r="T507" i="1"/>
  <c r="AE524" i="1"/>
  <c r="CQ527" i="1"/>
  <c r="BK536" i="1"/>
  <c r="AB213" i="1"/>
  <c r="AB537" i="1"/>
  <c r="AB469" i="1" s="1"/>
  <c r="AQ538" i="1"/>
  <c r="CV559" i="1"/>
  <c r="DD597" i="1"/>
  <c r="BG755" i="1"/>
  <c r="BG754" i="1" s="1"/>
  <c r="BT756" i="1"/>
  <c r="K797" i="1"/>
  <c r="BS800" i="1"/>
  <c r="BS799" i="1" s="1"/>
  <c r="BS798" i="1" s="1"/>
  <c r="BS797" i="1" s="1"/>
  <c r="BS802" i="1" s="1"/>
  <c r="CC801" i="1"/>
  <c r="AW898" i="1"/>
  <c r="AW897" i="1" s="1"/>
  <c r="AW886" i="1" s="1"/>
  <c r="AW885" i="1" s="1"/>
  <c r="AW927" i="1" s="1"/>
  <c r="AW928" i="1" s="1"/>
  <c r="BN968" i="1"/>
  <c r="BN967" i="1" s="1"/>
  <c r="BM969" i="1"/>
  <c r="BM968" i="1" s="1"/>
  <c r="BM967" i="1" s="1"/>
  <c r="T969" i="1"/>
  <c r="AF969" i="1"/>
  <c r="X968" i="1"/>
  <c r="X967" i="1" s="1"/>
  <c r="AC975" i="1"/>
  <c r="AC971" i="1" s="1"/>
  <c r="AC934" i="1" s="1"/>
  <c r="AR979" i="1"/>
  <c r="CQ979" i="1"/>
  <c r="CQ975" i="1" s="1"/>
  <c r="AH980" i="1"/>
  <c r="AW982" i="1"/>
  <c r="BJ982" i="1"/>
  <c r="BH992" i="1"/>
  <c r="BH991" i="1" s="1"/>
  <c r="BH990" i="1" s="1"/>
  <c r="BH989" i="1" s="1"/>
  <c r="BH994" i="1" s="1"/>
  <c r="BU993" i="1"/>
  <c r="X557" i="1"/>
  <c r="X556" i="1" s="1"/>
  <c r="AN557" i="1"/>
  <c r="AN556" i="1" s="1"/>
  <c r="BF557" i="1"/>
  <c r="BF556" i="1" s="1"/>
  <c r="O563" i="1"/>
  <c r="O557" i="1" s="1"/>
  <c r="O556" i="1" s="1"/>
  <c r="AU563" i="1"/>
  <c r="AK683" i="1"/>
  <c r="AK682" i="1" s="1"/>
  <c r="R697" i="1"/>
  <c r="R696" i="1" s="1"/>
  <c r="R793" i="1" s="1"/>
  <c r="R794" i="1" s="1"/>
  <c r="AX697" i="1"/>
  <c r="AX696" i="1" s="1"/>
  <c r="AX793" i="1" s="1"/>
  <c r="AX794" i="1" s="1"/>
  <c r="BP697" i="1"/>
  <c r="BP696" i="1" s="1"/>
  <c r="BP793" i="1" s="1"/>
  <c r="BP794" i="1" s="1"/>
  <c r="CS939" i="1"/>
  <c r="CS938" i="1" s="1"/>
  <c r="CS987" i="1" s="1"/>
  <c r="CS988" i="1" s="1"/>
  <c r="X971" i="1"/>
  <c r="X934" i="1" s="1"/>
  <c r="J571" i="1"/>
  <c r="J570" i="1" s="1"/>
  <c r="J680" i="1" s="1"/>
  <c r="R571" i="1"/>
  <c r="R570" i="1" s="1"/>
  <c r="R680" i="1" s="1"/>
  <c r="Z571" i="1"/>
  <c r="Z570" i="1" s="1"/>
  <c r="Z680" i="1" s="1"/>
  <c r="AH571" i="1"/>
  <c r="AH570" i="1" s="1"/>
  <c r="AH680" i="1" s="1"/>
  <c r="AP571" i="1"/>
  <c r="AP570" i="1" s="1"/>
  <c r="AP680" i="1" s="1"/>
  <c r="AX571" i="1"/>
  <c r="AX570" i="1" s="1"/>
  <c r="AX680" i="1" s="1"/>
  <c r="CH571" i="1"/>
  <c r="CH570" i="1" s="1"/>
  <c r="CH680" i="1" s="1"/>
  <c r="DB661" i="1"/>
  <c r="V697" i="1"/>
  <c r="V696" i="1" s="1"/>
  <c r="V793" i="1" s="1"/>
  <c r="V794" i="1" s="1"/>
  <c r="BX683" i="1"/>
  <c r="BX682" i="1" s="1"/>
  <c r="CP801" i="1"/>
  <c r="CF800" i="1"/>
  <c r="CF799" i="1" s="1"/>
  <c r="CF798" i="1" s="1"/>
  <c r="CF797" i="1" s="1"/>
  <c r="CF802" i="1" s="1"/>
  <c r="AB939" i="1"/>
  <c r="AB938" i="1" s="1"/>
  <c r="AB987" i="1" s="1"/>
  <c r="AB988" i="1" s="1"/>
  <c r="BZ939" i="1"/>
  <c r="BZ938" i="1" s="1"/>
  <c r="BZ987" i="1" s="1"/>
  <c r="BZ988" i="1" s="1"/>
  <c r="U934" i="1"/>
  <c r="U930" i="1" s="1"/>
  <c r="U929" i="1" s="1"/>
  <c r="K697" i="1"/>
  <c r="AI697" i="1"/>
  <c r="AI696" i="1" s="1"/>
  <c r="AI793" i="1" s="1"/>
  <c r="AI794" i="1" s="1"/>
  <c r="AY697" i="1"/>
  <c r="AY696" i="1" s="1"/>
  <c r="AY793" i="1" s="1"/>
  <c r="AY794" i="1" s="1"/>
  <c r="BQ697" i="1"/>
  <c r="BQ696" i="1" s="1"/>
  <c r="BQ793" i="1" s="1"/>
  <c r="BQ794" i="1" s="1"/>
  <c r="BY697" i="1"/>
  <c r="BY696" i="1" s="1"/>
  <c r="BY793" i="1" s="1"/>
  <c r="BY794" i="1" s="1"/>
  <c r="CG697" i="1"/>
  <c r="CG696" i="1" s="1"/>
  <c r="CG793" i="1" s="1"/>
  <c r="CG794" i="1" s="1"/>
  <c r="AN939" i="1"/>
  <c r="AN938" i="1" s="1"/>
  <c r="AN987" i="1" s="1"/>
  <c r="AN988" i="1" s="1"/>
  <c r="AX969" i="1"/>
  <c r="AX968" i="1" s="1"/>
  <c r="AX967" i="1" s="1"/>
  <c r="DB1020" i="1"/>
  <c r="L557" i="1"/>
  <c r="L556" i="1" s="1"/>
  <c r="AB557" i="1"/>
  <c r="AB556" i="1" s="1"/>
  <c r="AR557" i="1"/>
  <c r="AR556" i="1" s="1"/>
  <c r="CR557" i="1"/>
  <c r="CR556" i="1" s="1"/>
  <c r="DB786" i="1"/>
  <c r="BX939" i="1"/>
  <c r="BX938" i="1" s="1"/>
  <c r="BX987" i="1" s="1"/>
  <c r="BX988" i="1" s="1"/>
  <c r="BM10" i="1"/>
  <c r="BM9" i="1" s="1"/>
  <c r="BM8" i="1" s="1"/>
  <c r="BW8" i="1"/>
  <c r="BL11" i="1"/>
  <c r="BL10" i="1" s="1"/>
  <c r="BL9" i="1" s="1"/>
  <c r="AE12" i="1"/>
  <c r="AE8" i="1" s="1"/>
  <c r="AT14" i="1"/>
  <c r="AV12" i="1"/>
  <c r="AW14" i="1"/>
  <c r="BK14" i="1"/>
  <c r="AT10" i="1"/>
  <c r="AT9" i="1" s="1"/>
  <c r="BI11" i="1"/>
  <c r="BU14" i="1"/>
  <c r="BH12" i="1"/>
  <c r="T18" i="1"/>
  <c r="T15" i="1" s="1"/>
  <c r="M47" i="1"/>
  <c r="M61" i="1"/>
  <c r="N91" i="1"/>
  <c r="N48" i="1" s="1"/>
  <c r="N33" i="1" s="1"/>
  <c r="K229" i="1"/>
  <c r="K59" i="1"/>
  <c r="K236" i="1"/>
  <c r="DB237" i="1"/>
  <c r="S44" i="1"/>
  <c r="S43" i="1" s="1"/>
  <c r="S58" i="1"/>
  <c r="AA44" i="1"/>
  <c r="AA43" i="1" s="1"/>
  <c r="AA58" i="1"/>
  <c r="AI44" i="1"/>
  <c r="AI43" i="1" s="1"/>
  <c r="AI58" i="1"/>
  <c r="AQ44" i="1"/>
  <c r="AQ43" i="1" s="1"/>
  <c r="AQ58" i="1"/>
  <c r="AY44" i="1"/>
  <c r="AY43" i="1" s="1"/>
  <c r="AY58" i="1"/>
  <c r="BI44" i="1"/>
  <c r="BI43" i="1" s="1"/>
  <c r="BI58" i="1"/>
  <c r="BQ44" i="1"/>
  <c r="BQ43" i="1" s="1"/>
  <c r="BQ58" i="1"/>
  <c r="BY44" i="1"/>
  <c r="BY43" i="1" s="1"/>
  <c r="BY58" i="1"/>
  <c r="CG44" i="1"/>
  <c r="CG43" i="1" s="1"/>
  <c r="CG58" i="1"/>
  <c r="CO44" i="1"/>
  <c r="CO43" i="1" s="1"/>
  <c r="CO58" i="1"/>
  <c r="CW44" i="1"/>
  <c r="CW43" i="1" s="1"/>
  <c r="CW58" i="1"/>
  <c r="BA257" i="1"/>
  <c r="BA256" i="1" s="1"/>
  <c r="CU257" i="1"/>
  <c r="CU256" i="1" s="1"/>
  <c r="CK63" i="1"/>
  <c r="CK62" i="1" s="1"/>
  <c r="BX65" i="1"/>
  <c r="BX63" i="1" s="1"/>
  <c r="BW259" i="1"/>
  <c r="BW65" i="1" s="1"/>
  <c r="AK66" i="1"/>
  <c r="AK63" i="1" s="1"/>
  <c r="AK62" i="1" s="1"/>
  <c r="AI260" i="1"/>
  <c r="AI66" i="1" s="1"/>
  <c r="BO66" i="1"/>
  <c r="BM260" i="1"/>
  <c r="T67" i="1"/>
  <c r="CR69" i="1"/>
  <c r="CQ263" i="1"/>
  <c r="CQ69" i="1" s="1"/>
  <c r="CI70" i="1"/>
  <c r="CI63" i="1" s="1"/>
  <c r="CG264" i="1"/>
  <c r="CG70" i="1" s="1"/>
  <c r="BJ71" i="1"/>
  <c r="BM72" i="1"/>
  <c r="AO74" i="1"/>
  <c r="AE76" i="1"/>
  <c r="AT270" i="1"/>
  <c r="BO80" i="1"/>
  <c r="BM273" i="1"/>
  <c r="BM80" i="1" s="1"/>
  <c r="BX257" i="1"/>
  <c r="BX256" i="1" s="1"/>
  <c r="AJ64" i="1"/>
  <c r="AJ63" i="1" s="1"/>
  <c r="AI258" i="1"/>
  <c r="AJ257" i="1"/>
  <c r="AJ256" i="1" s="1"/>
  <c r="AZ64" i="1"/>
  <c r="AZ63" i="1" s="1"/>
  <c r="AZ257" i="1"/>
  <c r="AX258" i="1"/>
  <c r="CT64" i="1"/>
  <c r="CT63" i="1" s="1"/>
  <c r="CT62" i="1" s="1"/>
  <c r="CQ258" i="1"/>
  <c r="CT257" i="1"/>
  <c r="CT256" i="1" s="1"/>
  <c r="AU259" i="1"/>
  <c r="BY65" i="1"/>
  <c r="BY63" i="1" s="1"/>
  <c r="BY62" i="1" s="1"/>
  <c r="BY257" i="1"/>
  <c r="BY256" i="1" s="1"/>
  <c r="AO67" i="1"/>
  <c r="BO67" i="1"/>
  <c r="BM261" i="1"/>
  <c r="BM67" i="1" s="1"/>
  <c r="CQ261" i="1"/>
  <c r="CQ67" i="1" s="1"/>
  <c r="AB68" i="1"/>
  <c r="AQ262" i="1"/>
  <c r="AR68" i="1"/>
  <c r="BG262" i="1"/>
  <c r="AI263" i="1"/>
  <c r="AI69" i="1" s="1"/>
  <c r="BM263" i="1"/>
  <c r="BM69" i="1" s="1"/>
  <c r="Z70" i="1"/>
  <c r="AG264" i="1"/>
  <c r="AX264" i="1"/>
  <c r="AX70" i="1" s="1"/>
  <c r="AG71" i="1"/>
  <c r="AV265" i="1"/>
  <c r="AH265" i="1"/>
  <c r="AH71" i="1" s="1"/>
  <c r="T72" i="1"/>
  <c r="AM73" i="1"/>
  <c r="AM63" i="1" s="1"/>
  <c r="AO75" i="1"/>
  <c r="BO75" i="1"/>
  <c r="BM269" i="1"/>
  <c r="BM75" i="1" s="1"/>
  <c r="CQ269" i="1"/>
  <c r="CQ75" i="1" s="1"/>
  <c r="AB76" i="1"/>
  <c r="AQ270" i="1"/>
  <c r="BG270" i="1"/>
  <c r="AJ80" i="1"/>
  <c r="AI273" i="1"/>
  <c r="AI80" i="1" s="1"/>
  <c r="BX80" i="1"/>
  <c r="BW273" i="1"/>
  <c r="BW80" i="1" s="1"/>
  <c r="BO82" i="1"/>
  <c r="BM275" i="1"/>
  <c r="BM82" i="1" s="1"/>
  <c r="O83" i="1"/>
  <c r="Y88" i="1"/>
  <c r="S281" i="1"/>
  <c r="AE281" i="1"/>
  <c r="BO88" i="1"/>
  <c r="BM281" i="1"/>
  <c r="BM88" i="1" s="1"/>
  <c r="AY93" i="1"/>
  <c r="AY92" i="1" s="1"/>
  <c r="AY285" i="1"/>
  <c r="AY284" i="1" s="1"/>
  <c r="AX286" i="1"/>
  <c r="CS93" i="1"/>
  <c r="CS92" i="1" s="1"/>
  <c r="CS91" i="1" s="1"/>
  <c r="CS48" i="1" s="1"/>
  <c r="CS33" i="1" s="1"/>
  <c r="CS285" i="1"/>
  <c r="CS284" i="1" s="1"/>
  <c r="CS244" i="1" s="1"/>
  <c r="T108" i="1"/>
  <c r="M57" i="1"/>
  <c r="M228" i="1"/>
  <c r="Q44" i="1"/>
  <c r="Q43" i="1" s="1"/>
  <c r="Q58" i="1"/>
  <c r="Y44" i="1"/>
  <c r="Y43" i="1" s="1"/>
  <c r="Y58" i="1"/>
  <c r="AG44" i="1"/>
  <c r="AG43" i="1" s="1"/>
  <c r="AG58" i="1"/>
  <c r="AO44" i="1"/>
  <c r="AO43" i="1" s="1"/>
  <c r="AO58" i="1"/>
  <c r="AW44" i="1"/>
  <c r="AW43" i="1" s="1"/>
  <c r="AW58" i="1"/>
  <c r="BG44" i="1"/>
  <c r="BG43" i="1" s="1"/>
  <c r="BG58" i="1"/>
  <c r="BO44" i="1"/>
  <c r="BO43" i="1" s="1"/>
  <c r="BO58" i="1"/>
  <c r="BW44" i="1"/>
  <c r="BW43" i="1" s="1"/>
  <c r="BW58" i="1"/>
  <c r="CE44" i="1"/>
  <c r="CE43" i="1" s="1"/>
  <c r="CE58" i="1"/>
  <c r="CM44" i="1"/>
  <c r="CM43" i="1" s="1"/>
  <c r="CM58" i="1"/>
  <c r="CU44" i="1"/>
  <c r="CU43" i="1" s="1"/>
  <c r="CU58" i="1"/>
  <c r="BA63" i="1"/>
  <c r="BA62" i="1" s="1"/>
  <c r="CU63" i="1"/>
  <c r="CU62" i="1" s="1"/>
  <c r="V63" i="1"/>
  <c r="V62" i="1" s="1"/>
  <c r="BC63" i="1"/>
  <c r="BC62" i="1" s="1"/>
  <c r="CR63" i="1"/>
  <c r="AO65" i="1"/>
  <c r="AO63" i="1" s="1"/>
  <c r="T268" i="1"/>
  <c r="M243" i="1"/>
  <c r="M242" i="1" s="1"/>
  <c r="M241" i="1" s="1"/>
  <c r="M255" i="1"/>
  <c r="M254" i="1" s="1"/>
  <c r="M400" i="1" s="1"/>
  <c r="M401" i="1" s="1"/>
  <c r="CQ274" i="1"/>
  <c r="CQ275" i="1"/>
  <c r="CQ82" i="1" s="1"/>
  <c r="BX87" i="1"/>
  <c r="BW280" i="1"/>
  <c r="BW87" i="1" s="1"/>
  <c r="Z87" i="1"/>
  <c r="AG280" i="1"/>
  <c r="AG88" i="1"/>
  <c r="AV281" i="1"/>
  <c r="AH281" i="1"/>
  <c r="S90" i="1"/>
  <c r="AA283" i="1"/>
  <c r="Y285" i="1"/>
  <c r="Y284" i="1" s="1"/>
  <c r="CR285" i="1"/>
  <c r="BX94" i="1"/>
  <c r="BW287" i="1"/>
  <c r="BW94" i="1" s="1"/>
  <c r="Z94" i="1"/>
  <c r="Z92" i="1" s="1"/>
  <c r="Z91" i="1" s="1"/>
  <c r="Z48" i="1" s="1"/>
  <c r="Z33" i="1" s="1"/>
  <c r="AG287" i="1"/>
  <c r="BM287" i="1"/>
  <c r="BM94" i="1" s="1"/>
  <c r="AO95" i="1"/>
  <c r="AO92" i="1" s="1"/>
  <c r="AO91" i="1" s="1"/>
  <c r="AO48" i="1" s="1"/>
  <c r="AO33" i="1" s="1"/>
  <c r="AC95" i="1"/>
  <c r="AR288" i="1"/>
  <c r="S99" i="1"/>
  <c r="AA292" i="1"/>
  <c r="AC100" i="1"/>
  <c r="AR293" i="1"/>
  <c r="AM102" i="1"/>
  <c r="CG295" i="1"/>
  <c r="AE103" i="1"/>
  <c r="AT296" i="1"/>
  <c r="BM296" i="1"/>
  <c r="BM103" i="1" s="1"/>
  <c r="AC107" i="1"/>
  <c r="AR298" i="1"/>
  <c r="AC297" i="1"/>
  <c r="CK110" i="1"/>
  <c r="CK109" i="1" s="1"/>
  <c r="CK300" i="1"/>
  <c r="AM110" i="1"/>
  <c r="AM109" i="1" s="1"/>
  <c r="AM300" i="1"/>
  <c r="BM301" i="1"/>
  <c r="AA305" i="1"/>
  <c r="T257" i="1"/>
  <c r="BO79" i="1"/>
  <c r="BO77" i="1" s="1"/>
  <c r="BO271" i="1"/>
  <c r="CS79" i="1"/>
  <c r="CS77" i="1" s="1"/>
  <c r="CS271" i="1"/>
  <c r="AZ79" i="1"/>
  <c r="AZ77" i="1" s="1"/>
  <c r="AZ271" i="1"/>
  <c r="CR79" i="1"/>
  <c r="CR77" i="1" s="1"/>
  <c r="CR271" i="1"/>
  <c r="CQ272" i="1"/>
  <c r="AY79" i="1"/>
  <c r="AY77" i="1" s="1"/>
  <c r="AY271" i="1"/>
  <c r="AX272" i="1"/>
  <c r="AS274" i="1"/>
  <c r="AZ83" i="1"/>
  <c r="BN87" i="1"/>
  <c r="BM280" i="1"/>
  <c r="BM87" i="1" s="1"/>
  <c r="BM90" i="1"/>
  <c r="S93" i="1"/>
  <c r="AA286" i="1"/>
  <c r="S285" i="1"/>
  <c r="AU286" i="1"/>
  <c r="BN92" i="1"/>
  <c r="CI92" i="1"/>
  <c r="CG96" i="1"/>
  <c r="AE97" i="1"/>
  <c r="AT290" i="1"/>
  <c r="AE99" i="1"/>
  <c r="AT292" i="1"/>
  <c r="AG107" i="1"/>
  <c r="AG106" i="1" s="1"/>
  <c r="AV298" i="1"/>
  <c r="AG297" i="1"/>
  <c r="AH298" i="1"/>
  <c r="O109" i="1"/>
  <c r="BC110" i="1"/>
  <c r="BC109" i="1" s="1"/>
  <c r="BC300" i="1"/>
  <c r="CU110" i="1"/>
  <c r="CU109" i="1" s="1"/>
  <c r="CU300" i="1"/>
  <c r="AY112" i="1"/>
  <c r="CS112" i="1"/>
  <c r="K255" i="1"/>
  <c r="K243" i="1"/>
  <c r="S261" i="1"/>
  <c r="S269" i="1"/>
  <c r="BZ79" i="1"/>
  <c r="BZ77" i="1" s="1"/>
  <c r="BZ271" i="1"/>
  <c r="BP84" i="1"/>
  <c r="BP83" i="1" s="1"/>
  <c r="BP276" i="1"/>
  <c r="V84" i="1"/>
  <c r="V83" i="1" s="1"/>
  <c r="AC277" i="1"/>
  <c r="V276" i="1"/>
  <c r="BO84" i="1"/>
  <c r="BO83" i="1" s="1"/>
  <c r="BO276" i="1"/>
  <c r="Y84" i="1"/>
  <c r="Y83" i="1" s="1"/>
  <c r="Y276" i="1"/>
  <c r="AE277" i="1"/>
  <c r="AM83" i="1"/>
  <c r="CS83" i="1"/>
  <c r="AM86" i="1"/>
  <c r="BX86" i="1"/>
  <c r="BW279" i="1"/>
  <c r="BW86" i="1" s="1"/>
  <c r="Z86" i="1"/>
  <c r="AG279" i="1"/>
  <c r="AY87" i="1"/>
  <c r="AX280" i="1"/>
  <c r="AX87" i="1" s="1"/>
  <c r="AD89" i="1"/>
  <c r="AS282" i="1"/>
  <c r="W285" i="1"/>
  <c r="W284" i="1" s="1"/>
  <c r="BC285" i="1"/>
  <c r="BC284" i="1" s="1"/>
  <c r="BC244" i="1" s="1"/>
  <c r="BZ92" i="1"/>
  <c r="CU92" i="1"/>
  <c r="CQ288" i="1"/>
  <c r="Y98" i="1"/>
  <c r="Y92" i="1" s="1"/>
  <c r="AE291" i="1"/>
  <c r="AG99" i="1"/>
  <c r="AV292" i="1"/>
  <c r="Y100" i="1"/>
  <c r="AE293" i="1"/>
  <c r="AB102" i="1"/>
  <c r="AQ295" i="1"/>
  <c r="CQ107" i="1"/>
  <c r="CQ106" i="1" s="1"/>
  <c r="CQ297" i="1"/>
  <c r="AC108" i="1"/>
  <c r="AR299" i="1"/>
  <c r="CA110" i="1"/>
  <c r="CA109" i="1" s="1"/>
  <c r="CA300" i="1"/>
  <c r="AN113" i="1"/>
  <c r="AN112" i="1" s="1"/>
  <c r="AN303" i="1"/>
  <c r="CH113" i="1"/>
  <c r="CH112" i="1" s="1"/>
  <c r="CH303" i="1"/>
  <c r="CG304" i="1"/>
  <c r="AY123" i="1"/>
  <c r="CS123" i="1"/>
  <c r="AE263" i="1"/>
  <c r="AB74" i="1"/>
  <c r="AQ268" i="1"/>
  <c r="BN79" i="1"/>
  <c r="BN77" i="1" s="1"/>
  <c r="BN271" i="1"/>
  <c r="BM272" i="1"/>
  <c r="AB85" i="1"/>
  <c r="AQ278" i="1"/>
  <c r="BN86" i="1"/>
  <c r="BM279" i="1"/>
  <c r="BM86" i="1" s="1"/>
  <c r="CA92" i="1"/>
  <c r="BX95" i="1"/>
  <c r="BW288" i="1"/>
  <c r="BW95" i="1" s="1"/>
  <c r="BY97" i="1"/>
  <c r="BW290" i="1"/>
  <c r="BW97" i="1" s="1"/>
  <c r="W97" i="1"/>
  <c r="W92" i="1" s="1"/>
  <c r="W91" i="1" s="1"/>
  <c r="W48" i="1" s="1"/>
  <c r="W33" i="1" s="1"/>
  <c r="AD290" i="1"/>
  <c r="AF97" i="1"/>
  <c r="AU290" i="1"/>
  <c r="AH290" i="1"/>
  <c r="AJ98" i="1"/>
  <c r="AI291" i="1"/>
  <c r="AI98" i="1" s="1"/>
  <c r="AZ100" i="1"/>
  <c r="AZ92" i="1" s="1"/>
  <c r="AZ91" i="1" s="1"/>
  <c r="AZ48" i="1" s="1"/>
  <c r="AZ33" i="1" s="1"/>
  <c r="AX293" i="1"/>
  <c r="AX100" i="1" s="1"/>
  <c r="AD101" i="1"/>
  <c r="AS294" i="1"/>
  <c r="X102" i="1"/>
  <c r="X92" i="1" s="1"/>
  <c r="T295" i="1"/>
  <c r="AF295" i="1"/>
  <c r="S296" i="1"/>
  <c r="CA107" i="1"/>
  <c r="CA106" i="1" s="1"/>
  <c r="CA297" i="1"/>
  <c r="AK107" i="1"/>
  <c r="AK106" i="1" s="1"/>
  <c r="AK297" i="1"/>
  <c r="AI298" i="1"/>
  <c r="BW298" i="1"/>
  <c r="AB108" i="1"/>
  <c r="AQ299" i="1"/>
  <c r="AZ110" i="1"/>
  <c r="AZ109" i="1" s="1"/>
  <c r="AZ300" i="1"/>
  <c r="AZ284" i="1" s="1"/>
  <c r="AC111" i="1"/>
  <c r="AR302" i="1"/>
  <c r="AG113" i="1"/>
  <c r="AG112" i="1" s="1"/>
  <c r="AV304" i="1"/>
  <c r="AG303" i="1"/>
  <c r="BA113" i="1"/>
  <c r="BA112" i="1" s="1"/>
  <c r="BA303" i="1"/>
  <c r="CI113" i="1"/>
  <c r="CI112" i="1" s="1"/>
  <c r="CI303" i="1"/>
  <c r="AJ115" i="1"/>
  <c r="AI306" i="1"/>
  <c r="AI115" i="1" s="1"/>
  <c r="AZ115" i="1"/>
  <c r="AX306" i="1"/>
  <c r="AX115" i="1" s="1"/>
  <c r="CT115" i="1"/>
  <c r="CQ306" i="1"/>
  <c r="CQ115" i="1" s="1"/>
  <c r="BN117" i="1"/>
  <c r="BM308" i="1"/>
  <c r="BM117" i="1" s="1"/>
  <c r="AJ119" i="1"/>
  <c r="AI310" i="1"/>
  <c r="AI119" i="1" s="1"/>
  <c r="BZ119" i="1"/>
  <c r="BW310" i="1"/>
  <c r="BW119" i="1" s="1"/>
  <c r="CH121" i="1"/>
  <c r="CG312" i="1"/>
  <c r="CG121" i="1" s="1"/>
  <c r="AZ124" i="1"/>
  <c r="AZ123" i="1" s="1"/>
  <c r="AZ314" i="1"/>
  <c r="AX315" i="1"/>
  <c r="CT124" i="1"/>
  <c r="CT123" i="1" s="1"/>
  <c r="CQ315" i="1"/>
  <c r="CT314" i="1"/>
  <c r="BK97" i="1"/>
  <c r="AP294" i="1"/>
  <c r="AC102" i="1"/>
  <c r="AR295" i="1"/>
  <c r="AC110" i="1"/>
  <c r="AC109" i="1" s="1"/>
  <c r="AR301" i="1"/>
  <c r="AC300" i="1"/>
  <c r="AX307" i="1"/>
  <c r="AX116" i="1" s="1"/>
  <c r="AM120" i="1"/>
  <c r="CJ123" i="1"/>
  <c r="AF126" i="1"/>
  <c r="AU317" i="1"/>
  <c r="AH317" i="1"/>
  <c r="AE128" i="1"/>
  <c r="AT319" i="1"/>
  <c r="BM320" i="1"/>
  <c r="BM129" i="1" s="1"/>
  <c r="AJ130" i="1"/>
  <c r="AI321" i="1"/>
  <c r="AI130" i="1" s="1"/>
  <c r="AD131" i="1"/>
  <c r="AS322" i="1"/>
  <c r="CR131" i="1"/>
  <c r="CR123" i="1" s="1"/>
  <c r="CQ322" i="1"/>
  <c r="CQ131" i="1" s="1"/>
  <c r="CI138" i="1"/>
  <c r="CI137" i="1" s="1"/>
  <c r="CI136" i="1" s="1"/>
  <c r="CI50" i="1" s="1"/>
  <c r="CI35" i="1" s="1"/>
  <c r="CI327" i="1"/>
  <c r="CI326" i="1" s="1"/>
  <c r="CI246" i="1" s="1"/>
  <c r="AO138" i="1"/>
  <c r="AO137" i="1" s="1"/>
  <c r="AO136" i="1" s="1"/>
  <c r="AO50" i="1" s="1"/>
  <c r="AO35" i="1" s="1"/>
  <c r="AO327" i="1"/>
  <c r="AO326" i="1" s="1"/>
  <c r="AO246" i="1" s="1"/>
  <c r="CH334" i="1"/>
  <c r="CH333" i="1" s="1"/>
  <c r="CH247" i="1" s="1"/>
  <c r="CA152" i="1"/>
  <c r="CA150" i="1" s="1"/>
  <c r="CA149" i="1" s="1"/>
  <c r="CA51" i="1" s="1"/>
  <c r="CA36" i="1" s="1"/>
  <c r="CA334" i="1"/>
  <c r="CA333" i="1" s="1"/>
  <c r="CA247" i="1" s="1"/>
  <c r="AK152" i="1"/>
  <c r="AK150" i="1" s="1"/>
  <c r="AK149" i="1" s="1"/>
  <c r="AK51" i="1" s="1"/>
  <c r="AK36" i="1" s="1"/>
  <c r="AK334" i="1"/>
  <c r="AK333" i="1" s="1"/>
  <c r="AK247" i="1" s="1"/>
  <c r="AI335" i="1"/>
  <c r="AG152" i="1"/>
  <c r="AV335" i="1"/>
  <c r="AZ150" i="1"/>
  <c r="AZ149" i="1" s="1"/>
  <c r="AZ51" i="1" s="1"/>
  <c r="AZ36" i="1" s="1"/>
  <c r="CH150" i="1"/>
  <c r="CH149" i="1" s="1"/>
  <c r="CH51" i="1" s="1"/>
  <c r="T154" i="1"/>
  <c r="AY158" i="1"/>
  <c r="AY156" i="1" s="1"/>
  <c r="AX340" i="1"/>
  <c r="AX158" i="1" s="1"/>
  <c r="Y342" i="1"/>
  <c r="CH160" i="1"/>
  <c r="CH159" i="1" s="1"/>
  <c r="CH341" i="1"/>
  <c r="CH248" i="1" s="1"/>
  <c r="CH52" i="1" s="1"/>
  <c r="CH37" i="1" s="1"/>
  <c r="BP161" i="1"/>
  <c r="BP342" i="1"/>
  <c r="V161" i="1"/>
  <c r="V342" i="1"/>
  <c r="AC343" i="1"/>
  <c r="CI162" i="1"/>
  <c r="CG344" i="1"/>
  <c r="CG162" i="1" s="1"/>
  <c r="AO162" i="1"/>
  <c r="T162" i="1"/>
  <c r="AH163" i="1"/>
  <c r="CJ346" i="1"/>
  <c r="AC165" i="1"/>
  <c r="AC346" i="1"/>
  <c r="AR347" i="1"/>
  <c r="S348" i="1"/>
  <c r="CG348" i="1"/>
  <c r="CG166" i="1" s="1"/>
  <c r="AT180" i="1"/>
  <c r="BI352" i="1"/>
  <c r="V181" i="1"/>
  <c r="S353" i="1"/>
  <c r="AC353" i="1"/>
  <c r="AF86" i="1"/>
  <c r="AH279" i="1"/>
  <c r="AU279" i="1"/>
  <c r="AF87" i="1"/>
  <c r="AH280" i="1"/>
  <c r="AU280" i="1"/>
  <c r="AG98" i="1"/>
  <c r="AV291" i="1"/>
  <c r="AH291" i="1"/>
  <c r="BM291" i="1"/>
  <c r="BM98" i="1" s="1"/>
  <c r="AT101" i="1"/>
  <c r="BI294" i="1"/>
  <c r="CC305" i="1"/>
  <c r="BX116" i="1"/>
  <c r="BW307" i="1"/>
  <c r="BW116" i="1" s="1"/>
  <c r="Z116" i="1"/>
  <c r="AG307" i="1"/>
  <c r="CH116" i="1"/>
  <c r="CG307" i="1"/>
  <c r="CG116" i="1" s="1"/>
  <c r="S117" i="1"/>
  <c r="AA308" i="1"/>
  <c r="BN118" i="1"/>
  <c r="BM309" i="1"/>
  <c r="BM118" i="1" s="1"/>
  <c r="X120" i="1"/>
  <c r="AF311" i="1"/>
  <c r="T311" i="1"/>
  <c r="AB121" i="1"/>
  <c r="AQ312" i="1"/>
  <c r="BA314" i="1"/>
  <c r="CR314" i="1"/>
  <c r="CK125" i="1"/>
  <c r="CK123" i="1" s="1"/>
  <c r="CK314" i="1"/>
  <c r="Y127" i="1"/>
  <c r="Y123" i="1" s="1"/>
  <c r="AE318" i="1"/>
  <c r="AE314" i="1" s="1"/>
  <c r="CG318" i="1"/>
  <c r="CG127" i="1" s="1"/>
  <c r="AG128" i="1"/>
  <c r="AV319" i="1"/>
  <c r="BY129" i="1"/>
  <c r="BY123" i="1" s="1"/>
  <c r="BW320" i="1"/>
  <c r="BW129" i="1" s="1"/>
  <c r="W129" i="1"/>
  <c r="AD320" i="1"/>
  <c r="AF130" i="1"/>
  <c r="AU321" i="1"/>
  <c r="AH321" i="1"/>
  <c r="AJ323" i="1"/>
  <c r="AJ245" i="1" s="1"/>
  <c r="AI325" i="1"/>
  <c r="AI323" i="1" s="1"/>
  <c r="AI245" i="1" s="1"/>
  <c r="BM328" i="1"/>
  <c r="AF152" i="1"/>
  <c r="AU335" i="1"/>
  <c r="AF334" i="1"/>
  <c r="AH335" i="1"/>
  <c r="BY152" i="1"/>
  <c r="BY150" i="1" s="1"/>
  <c r="BY149" i="1" s="1"/>
  <c r="BY51" i="1" s="1"/>
  <c r="BY36" i="1" s="1"/>
  <c r="BY334" i="1"/>
  <c r="AD153" i="1"/>
  <c r="AS336" i="1"/>
  <c r="U154" i="1"/>
  <c r="AB337" i="1"/>
  <c r="S337" i="1"/>
  <c r="BN154" i="1"/>
  <c r="BM337" i="1"/>
  <c r="BM154" i="1" s="1"/>
  <c r="CT157" i="1"/>
  <c r="CT156" i="1" s="1"/>
  <c r="CT338" i="1"/>
  <c r="CQ339" i="1"/>
  <c r="AZ157" i="1"/>
  <c r="AZ156" i="1" s="1"/>
  <c r="AZ338" i="1"/>
  <c r="AZ333" i="1" s="1"/>
  <c r="AZ247" i="1" s="1"/>
  <c r="AX339" i="1"/>
  <c r="AB157" i="1"/>
  <c r="AB156" i="1" s="1"/>
  <c r="AQ339" i="1"/>
  <c r="AB338" i="1"/>
  <c r="AE157" i="1"/>
  <c r="AE156" i="1" s="1"/>
  <c r="AT339" i="1"/>
  <c r="AE338" i="1"/>
  <c r="BO158" i="1"/>
  <c r="BO156" i="1" s="1"/>
  <c r="BO338" i="1"/>
  <c r="BN161" i="1"/>
  <c r="BM343" i="1"/>
  <c r="BN342" i="1"/>
  <c r="AF162" i="1"/>
  <c r="AU344" i="1"/>
  <c r="AH344" i="1"/>
  <c r="AZ165" i="1"/>
  <c r="AZ164" i="1" s="1"/>
  <c r="AZ346" i="1"/>
  <c r="AZ341" i="1" s="1"/>
  <c r="AZ248" i="1" s="1"/>
  <c r="AZ52" i="1" s="1"/>
  <c r="AZ37" i="1" s="1"/>
  <c r="CR166" i="1"/>
  <c r="CQ348" i="1"/>
  <c r="CQ166" i="1" s="1"/>
  <c r="T348" i="1"/>
  <c r="BA167" i="1"/>
  <c r="BA164" i="1" s="1"/>
  <c r="BA346" i="1"/>
  <c r="AX349" i="1"/>
  <c r="AX167" i="1" s="1"/>
  <c r="U167" i="1"/>
  <c r="S349" i="1"/>
  <c r="U346" i="1"/>
  <c r="AB349" i="1"/>
  <c r="AU167" i="1"/>
  <c r="AW349" i="1"/>
  <c r="AW167" i="1" s="1"/>
  <c r="BJ349" i="1"/>
  <c r="AX351" i="1"/>
  <c r="BF351" i="1"/>
  <c r="BS351" i="1" s="1"/>
  <c r="CC351" i="1" s="1"/>
  <c r="CM351" i="1" s="1"/>
  <c r="CW351" i="1" s="1"/>
  <c r="BM351" i="1"/>
  <c r="BN180" i="1"/>
  <c r="BM352" i="1"/>
  <c r="BM180" i="1" s="1"/>
  <c r="AB181" i="1"/>
  <c r="AQ353" i="1"/>
  <c r="CH181" i="1"/>
  <c r="CG353" i="1"/>
  <c r="CG181" i="1" s="1"/>
  <c r="T277" i="1"/>
  <c r="AR85" i="1"/>
  <c r="BG278" i="1"/>
  <c r="BU286" i="1"/>
  <c r="BT286" i="1"/>
  <c r="AF94" i="1"/>
  <c r="AH287" i="1"/>
  <c r="AU287" i="1"/>
  <c r="BM288" i="1"/>
  <c r="BM95" i="1" s="1"/>
  <c r="AV96" i="1"/>
  <c r="BK289" i="1"/>
  <c r="AF117" i="1"/>
  <c r="AU308" i="1"/>
  <c r="AH308" i="1"/>
  <c r="V118" i="1"/>
  <c r="AC309" i="1"/>
  <c r="Y118" i="1"/>
  <c r="AE309" i="1"/>
  <c r="AF119" i="1"/>
  <c r="AU310" i="1"/>
  <c r="AH310" i="1"/>
  <c r="BG310" i="1"/>
  <c r="AO120" i="1"/>
  <c r="AI311" i="1"/>
  <c r="AI120" i="1" s="1"/>
  <c r="AO122" i="1"/>
  <c r="AI313" i="1"/>
  <c r="AI122" i="1" s="1"/>
  <c r="X314" i="1"/>
  <c r="BX125" i="1"/>
  <c r="BX123" i="1" s="1"/>
  <c r="BW316" i="1"/>
  <c r="BW125" i="1" s="1"/>
  <c r="T127" i="1"/>
  <c r="BM318" i="1"/>
  <c r="BM127" i="1" s="1"/>
  <c r="BH128" i="1"/>
  <c r="BU319" i="1"/>
  <c r="CQ320" i="1"/>
  <c r="CQ129" i="1" s="1"/>
  <c r="U323" i="1"/>
  <c r="U245" i="1" s="1"/>
  <c r="S325" i="1"/>
  <c r="AB325" i="1"/>
  <c r="AX335" i="1"/>
  <c r="CK150" i="1"/>
  <c r="CK149" i="1" s="1"/>
  <c r="CK51" i="1" s="1"/>
  <c r="CK36" i="1" s="1"/>
  <c r="BX154" i="1"/>
  <c r="BX150" i="1" s="1"/>
  <c r="BX149" i="1" s="1"/>
  <c r="BX51" i="1" s="1"/>
  <c r="BX36" i="1" s="1"/>
  <c r="BW337" i="1"/>
  <c r="BW154" i="1" s="1"/>
  <c r="Z154" i="1"/>
  <c r="Z150" i="1" s="1"/>
  <c r="Z149" i="1" s="1"/>
  <c r="Z51" i="1" s="1"/>
  <c r="Z36" i="1" s="1"/>
  <c r="AG337" i="1"/>
  <c r="BY338" i="1"/>
  <c r="AV157" i="1"/>
  <c r="AV338" i="1"/>
  <c r="BK339" i="1"/>
  <c r="BC338" i="1"/>
  <c r="CJ338" i="1"/>
  <c r="BO342" i="1"/>
  <c r="W160" i="1"/>
  <c r="W341" i="1"/>
  <c r="W248" i="1" s="1"/>
  <c r="W52" i="1" s="1"/>
  <c r="CK160" i="1"/>
  <c r="CK159" i="1" s="1"/>
  <c r="CK341" i="1"/>
  <c r="CK248" i="1" s="1"/>
  <c r="CK52" i="1" s="1"/>
  <c r="CK37" i="1" s="1"/>
  <c r="CS165" i="1"/>
  <c r="CS164" i="1" s="1"/>
  <c r="CS346" i="1"/>
  <c r="CS341" i="1" s="1"/>
  <c r="CS248" i="1" s="1"/>
  <c r="CS52" i="1" s="1"/>
  <c r="CS37" i="1" s="1"/>
  <c r="AY165" i="1"/>
  <c r="AY164" i="1" s="1"/>
  <c r="AX347" i="1"/>
  <c r="AY346" i="1"/>
  <c r="AY341" i="1" s="1"/>
  <c r="AY248" i="1" s="1"/>
  <c r="AY52" i="1" s="1"/>
  <c r="AY37" i="1" s="1"/>
  <c r="U164" i="1"/>
  <c r="AT89" i="1"/>
  <c r="BI282" i="1"/>
  <c r="AS95" i="1"/>
  <c r="BH288" i="1"/>
  <c r="CQ295" i="1"/>
  <c r="CQ102" i="1" s="1"/>
  <c r="BU121" i="1"/>
  <c r="CE312" i="1"/>
  <c r="BY314" i="1"/>
  <c r="V314" i="1"/>
  <c r="BO123" i="1"/>
  <c r="CI123" i="1"/>
  <c r="AO125" i="1"/>
  <c r="AO123" i="1" s="1"/>
  <c r="Y130" i="1"/>
  <c r="AE321" i="1"/>
  <c r="U131" i="1"/>
  <c r="U123" i="1" s="1"/>
  <c r="S322" i="1"/>
  <c r="AB322" i="1"/>
  <c r="BD255" i="1"/>
  <c r="BQ333" i="1"/>
  <c r="BQ247" i="1" s="1"/>
  <c r="CQ335" i="1"/>
  <c r="AX337" i="1"/>
  <c r="AX154" i="1" s="1"/>
  <c r="W338" i="1"/>
  <c r="W333" i="1" s="1"/>
  <c r="W247" i="1" s="1"/>
  <c r="AI340" i="1"/>
  <c r="AI158" i="1" s="1"/>
  <c r="AN160" i="1"/>
  <c r="AN159" i="1" s="1"/>
  <c r="AN341" i="1"/>
  <c r="AN248" i="1" s="1"/>
  <c r="AN52" i="1" s="1"/>
  <c r="AN37" i="1" s="1"/>
  <c r="AE129" i="1"/>
  <c r="AT320" i="1"/>
  <c r="U342" i="1"/>
  <c r="AT181" i="1"/>
  <c r="BI353" i="1"/>
  <c r="V182" i="1"/>
  <c r="AC354" i="1"/>
  <c r="CR182" i="1"/>
  <c r="CQ354" i="1"/>
  <c r="CQ182" i="1" s="1"/>
  <c r="V186" i="1"/>
  <c r="AC358" i="1"/>
  <c r="CR186" i="1"/>
  <c r="CQ358" i="1"/>
  <c r="CQ186" i="1" s="1"/>
  <c r="AI360" i="1"/>
  <c r="AI188" i="1" s="1"/>
  <c r="AQ190" i="1"/>
  <c r="BF362" i="1"/>
  <c r="AD191" i="1"/>
  <c r="AS363" i="1"/>
  <c r="BZ192" i="1"/>
  <c r="BW364" i="1"/>
  <c r="BW192" i="1" s="1"/>
  <c r="AJ192" i="1"/>
  <c r="AI364" i="1"/>
  <c r="AI192" i="1" s="1"/>
  <c r="Y193" i="1"/>
  <c r="AE365" i="1"/>
  <c r="BZ194" i="1"/>
  <c r="BW366" i="1"/>
  <c r="BW194" i="1" s="1"/>
  <c r="AJ194" i="1"/>
  <c r="AI366" i="1"/>
  <c r="AI194" i="1" s="1"/>
  <c r="Y195" i="1"/>
  <c r="AE367" i="1"/>
  <c r="BZ196" i="1"/>
  <c r="BW368" i="1"/>
  <c r="BW196" i="1" s="1"/>
  <c r="AJ196" i="1"/>
  <c r="AI368" i="1"/>
  <c r="AI196" i="1" s="1"/>
  <c r="AO197" i="1"/>
  <c r="CT198" i="1"/>
  <c r="CQ370" i="1"/>
  <c r="CQ198" i="1" s="1"/>
  <c r="AZ198" i="1"/>
  <c r="AX370" i="1"/>
  <c r="AX198" i="1" s="1"/>
  <c r="AV198" i="1"/>
  <c r="BK370" i="1"/>
  <c r="BK198" i="1" s="1"/>
  <c r="AY199" i="1"/>
  <c r="AX371" i="1"/>
  <c r="AX199" i="1" s="1"/>
  <c r="CJ205" i="1"/>
  <c r="CJ204" i="1" s="1"/>
  <c r="CJ376" i="1"/>
  <c r="AL205" i="1"/>
  <c r="AL204" i="1" s="1"/>
  <c r="AL376" i="1"/>
  <c r="W383" i="1"/>
  <c r="W250" i="1" s="1"/>
  <c r="CJ212" i="1"/>
  <c r="CJ211" i="1" s="1"/>
  <c r="CJ54" i="1" s="1"/>
  <c r="CJ39" i="1" s="1"/>
  <c r="CJ383" i="1"/>
  <c r="CJ250" i="1" s="1"/>
  <c r="AL212" i="1"/>
  <c r="AL211" i="1" s="1"/>
  <c r="AL54" i="1" s="1"/>
  <c r="AL39" i="1" s="1"/>
  <c r="AL383" i="1"/>
  <c r="AL250" i="1" s="1"/>
  <c r="S386" i="1"/>
  <c r="AJ222" i="1"/>
  <c r="AI387" i="1"/>
  <c r="AI222" i="1" s="1"/>
  <c r="BM223" i="1"/>
  <c r="T389" i="1"/>
  <c r="T225" i="1" s="1"/>
  <c r="BX225" i="1"/>
  <c r="BW389" i="1"/>
  <c r="BW225" i="1" s="1"/>
  <c r="CJ231" i="1"/>
  <c r="CJ230" i="1" s="1"/>
  <c r="CJ229" i="1" s="1"/>
  <c r="CJ394" i="1"/>
  <c r="CJ393" i="1" s="1"/>
  <c r="CJ392" i="1" s="1"/>
  <c r="CJ253" i="1" s="1"/>
  <c r="CJ252" i="1" s="1"/>
  <c r="AZ231" i="1"/>
  <c r="AZ230" i="1" s="1"/>
  <c r="AZ229" i="1" s="1"/>
  <c r="AZ394" i="1"/>
  <c r="AZ393" i="1" s="1"/>
  <c r="AZ392" i="1" s="1"/>
  <c r="AZ253" i="1" s="1"/>
  <c r="AZ252" i="1" s="1"/>
  <c r="AX395" i="1"/>
  <c r="V230" i="1"/>
  <c r="V229" i="1" s="1"/>
  <c r="CS230" i="1"/>
  <c r="CS229" i="1" s="1"/>
  <c r="AO233" i="1"/>
  <c r="CH438" i="1"/>
  <c r="CG439" i="1"/>
  <c r="CH444" i="1"/>
  <c r="CG445" i="1"/>
  <c r="CG444" i="1" s="1"/>
  <c r="BK126" i="1"/>
  <c r="AY182" i="1"/>
  <c r="AX354" i="1"/>
  <c r="AX182" i="1" s="1"/>
  <c r="BN183" i="1"/>
  <c r="BM355" i="1"/>
  <c r="BM183" i="1" s="1"/>
  <c r="X183" i="1"/>
  <c r="T355" i="1"/>
  <c r="AF355" i="1"/>
  <c r="AE183" i="1"/>
  <c r="AT355" i="1"/>
  <c r="AJ184" i="1"/>
  <c r="AI356" i="1"/>
  <c r="AI184" i="1" s="1"/>
  <c r="W184" i="1"/>
  <c r="AD356" i="1"/>
  <c r="CH185" i="1"/>
  <c r="CG357" i="1"/>
  <c r="CG185" i="1" s="1"/>
  <c r="AM185" i="1"/>
  <c r="AY186" i="1"/>
  <c r="AX358" i="1"/>
  <c r="AX186" i="1" s="1"/>
  <c r="BN187" i="1"/>
  <c r="BM359" i="1"/>
  <c r="BM187" i="1" s="1"/>
  <c r="X187" i="1"/>
  <c r="T359" i="1"/>
  <c r="AF359" i="1"/>
  <c r="AE187" i="1"/>
  <c r="AT359" i="1"/>
  <c r="AC158" i="1"/>
  <c r="AC156" i="1" s="1"/>
  <c r="AR340" i="1"/>
  <c r="AR338" i="1" s="1"/>
  <c r="CQ353" i="1"/>
  <c r="CQ181" i="1" s="1"/>
  <c r="BX183" i="1"/>
  <c r="BW355" i="1"/>
  <c r="BW183" i="1" s="1"/>
  <c r="BX185" i="1"/>
  <c r="BW357" i="1"/>
  <c r="BW185" i="1" s="1"/>
  <c r="BX187" i="1"/>
  <c r="BW359" i="1"/>
  <c r="BW187" i="1" s="1"/>
  <c r="S192" i="1"/>
  <c r="AA364" i="1"/>
  <c r="AJ193" i="1"/>
  <c r="AI365" i="1"/>
  <c r="AI193" i="1" s="1"/>
  <c r="AD194" i="1"/>
  <c r="AS366" i="1"/>
  <c r="BN195" i="1"/>
  <c r="BM367" i="1"/>
  <c r="BM195" i="1" s="1"/>
  <c r="X195" i="1"/>
  <c r="T367" i="1"/>
  <c r="AF367" i="1"/>
  <c r="AQ129" i="1"/>
  <c r="BF320" i="1"/>
  <c r="BM325" i="1"/>
  <c r="BM323" i="1" s="1"/>
  <c r="BM245" i="1" s="1"/>
  <c r="U183" i="1"/>
  <c r="S355" i="1"/>
  <c r="AB355" i="1"/>
  <c r="U187" i="1"/>
  <c r="S359" i="1"/>
  <c r="AB359" i="1"/>
  <c r="BW189" i="1"/>
  <c r="BW360" i="1"/>
  <c r="BW188" i="1" s="1"/>
  <c r="S191" i="1"/>
  <c r="AA363" i="1"/>
  <c r="AA360" i="1" s="1"/>
  <c r="AA188" i="1" s="1"/>
  <c r="AB192" i="1"/>
  <c r="AQ364" i="1"/>
  <c r="AM193" i="1"/>
  <c r="AB194" i="1"/>
  <c r="AQ366" i="1"/>
  <c r="AM195" i="1"/>
  <c r="AB196" i="1"/>
  <c r="AQ368" i="1"/>
  <c r="AM197" i="1"/>
  <c r="AB198" i="1"/>
  <c r="AQ370" i="1"/>
  <c r="AM199" i="1"/>
  <c r="CA383" i="1"/>
  <c r="CA250" i="1" s="1"/>
  <c r="AI217" i="1"/>
  <c r="CG386" i="1"/>
  <c r="CG217" i="1" s="1"/>
  <c r="CQ387" i="1"/>
  <c r="CQ222" i="1" s="1"/>
  <c r="CQ389" i="1"/>
  <c r="CQ225" i="1" s="1"/>
  <c r="AK394" i="1"/>
  <c r="AK393" i="1" s="1"/>
  <c r="AK392" i="1" s="1"/>
  <c r="AK253" i="1" s="1"/>
  <c r="AK252" i="1" s="1"/>
  <c r="U230" i="1"/>
  <c r="U229" i="1" s="1"/>
  <c r="BQ230" i="1"/>
  <c r="BQ229" i="1" s="1"/>
  <c r="CR233" i="1"/>
  <c r="CQ397" i="1"/>
  <c r="CQ233" i="1" s="1"/>
  <c r="X233" i="1"/>
  <c r="T397" i="1"/>
  <c r="AF397" i="1"/>
  <c r="Z373" i="1"/>
  <c r="Z372" i="1" s="1"/>
  <c r="Z249" i="1" s="1"/>
  <c r="AO203" i="1"/>
  <c r="AO201" i="1" s="1"/>
  <c r="AO200" i="1" s="1"/>
  <c r="AO53" i="1" s="1"/>
  <c r="AO38" i="1" s="1"/>
  <c r="AB205" i="1"/>
  <c r="AB204" i="1" s="1"/>
  <c r="AB376" i="1"/>
  <c r="AQ377" i="1"/>
  <c r="CG377" i="1"/>
  <c r="AB380" i="1"/>
  <c r="S380" i="1"/>
  <c r="U379" i="1"/>
  <c r="AI384" i="1"/>
  <c r="AV217" i="1"/>
  <c r="BK386" i="1"/>
  <c r="AC223" i="1"/>
  <c r="AR388" i="1"/>
  <c r="AC225" i="1"/>
  <c r="AR389" i="1"/>
  <c r="CK394" i="1"/>
  <c r="CK393" i="1" s="1"/>
  <c r="CK392" i="1" s="1"/>
  <c r="CK253" i="1" s="1"/>
  <c r="CK252" i="1" s="1"/>
  <c r="BZ230" i="1"/>
  <c r="BZ229" i="1" s="1"/>
  <c r="AG232" i="1"/>
  <c r="AV396" i="1"/>
  <c r="AG407" i="1"/>
  <c r="AH407" i="1" s="1"/>
  <c r="AH406" i="1" s="1"/>
  <c r="Z406" i="1"/>
  <c r="Z405" i="1" s="1"/>
  <c r="CU404" i="1"/>
  <c r="CU403" i="1" s="1"/>
  <c r="CU461" i="1" s="1"/>
  <c r="S409" i="1"/>
  <c r="AA409" i="1" s="1"/>
  <c r="AP409" i="1" s="1"/>
  <c r="BE409" i="1" s="1"/>
  <c r="BR409" i="1" s="1"/>
  <c r="CB409" i="1" s="1"/>
  <c r="CL409" i="1" s="1"/>
  <c r="CV409" i="1" s="1"/>
  <c r="AB409" i="1"/>
  <c r="AQ409" i="1" s="1"/>
  <c r="BF409" i="1" s="1"/>
  <c r="BS409" i="1" s="1"/>
  <c r="CC409" i="1" s="1"/>
  <c r="CM409" i="1" s="1"/>
  <c r="CW409" i="1" s="1"/>
  <c r="CQ413" i="1"/>
  <c r="CQ68" i="1" s="1"/>
  <c r="BF416" i="1"/>
  <c r="BS416" i="1" s="1"/>
  <c r="CC416" i="1" s="1"/>
  <c r="CM416" i="1" s="1"/>
  <c r="CW416" i="1" s="1"/>
  <c r="AC419" i="1"/>
  <c r="V418" i="1"/>
  <c r="CR426" i="1"/>
  <c r="CQ427" i="1"/>
  <c r="CQ93" i="1" s="1"/>
  <c r="AI427" i="1"/>
  <c r="AI426" i="1" s="1"/>
  <c r="AJ426" i="1"/>
  <c r="AJ425" i="1" s="1"/>
  <c r="BY426" i="1"/>
  <c r="BY425" i="1" s="1"/>
  <c r="W426" i="1"/>
  <c r="W425" i="1" s="1"/>
  <c r="AD427" i="1"/>
  <c r="BW427" i="1"/>
  <c r="BW426" i="1" s="1"/>
  <c r="BF430" i="1"/>
  <c r="BS430" i="1" s="1"/>
  <c r="CC430" i="1" s="1"/>
  <c r="CM430" i="1" s="1"/>
  <c r="CW430" i="1" s="1"/>
  <c r="CD432" i="1"/>
  <c r="CN432" i="1" s="1"/>
  <c r="CX432" i="1" s="1"/>
  <c r="CG435" i="1"/>
  <c r="AB440" i="1"/>
  <c r="S440" i="1"/>
  <c r="AA440" i="1" s="1"/>
  <c r="AP440" i="1" s="1"/>
  <c r="U438" i="1"/>
  <c r="U425" i="1" s="1"/>
  <c r="AV444" i="1"/>
  <c r="BK445" i="1"/>
  <c r="BK444" i="1" s="1"/>
  <c r="BG447" i="1"/>
  <c r="BT447" i="1" s="1"/>
  <c r="CD447" i="1" s="1"/>
  <c r="CN447" i="1" s="1"/>
  <c r="CX447" i="1" s="1"/>
  <c r="AO450" i="1"/>
  <c r="AO449" i="1" s="1"/>
  <c r="AO460" i="1"/>
  <c r="BZ450" i="1"/>
  <c r="BZ449" i="1" s="1"/>
  <c r="BZ460" i="1"/>
  <c r="AJ450" i="1"/>
  <c r="AJ449" i="1" s="1"/>
  <c r="AI451" i="1"/>
  <c r="AJ460" i="1"/>
  <c r="AG182" i="1"/>
  <c r="AV354" i="1"/>
  <c r="AG186" i="1"/>
  <c r="AV358" i="1"/>
  <c r="AX360" i="1"/>
  <c r="AX188" i="1" s="1"/>
  <c r="AD198" i="1"/>
  <c r="AS370" i="1"/>
  <c r="AB199" i="1"/>
  <c r="AQ371" i="1"/>
  <c r="AO373" i="1"/>
  <c r="AO372" i="1" s="1"/>
  <c r="AO249" i="1" s="1"/>
  <c r="BW202" i="1"/>
  <c r="BW201" i="1" s="1"/>
  <c r="BW373" i="1"/>
  <c r="CQ202" i="1"/>
  <c r="CQ201" i="1" s="1"/>
  <c r="CQ373" i="1"/>
  <c r="X203" i="1"/>
  <c r="T375" i="1"/>
  <c r="AF375" i="1"/>
  <c r="V203" i="1"/>
  <c r="AC375" i="1"/>
  <c r="CR379" i="1"/>
  <c r="CQ380" i="1"/>
  <c r="CQ379" i="1" s="1"/>
  <c r="BM380" i="1"/>
  <c r="BM379" i="1" s="1"/>
  <c r="BN379" i="1"/>
  <c r="X379" i="1"/>
  <c r="T380" i="1"/>
  <c r="AF380" i="1"/>
  <c r="CC381" i="1"/>
  <c r="CM381" i="1" s="1"/>
  <c r="CW381" i="1" s="1"/>
  <c r="AB212" i="1"/>
  <c r="AB383" i="1"/>
  <c r="AB250" i="1" s="1"/>
  <c r="AQ384" i="1"/>
  <c r="AK383" i="1"/>
  <c r="AK250" i="1" s="1"/>
  <c r="CH383" i="1"/>
  <c r="CH250" i="1" s="1"/>
  <c r="BM387" i="1"/>
  <c r="BM222" i="1" s="1"/>
  <c r="BW223" i="1"/>
  <c r="AD225" i="1"/>
  <c r="AS389" i="1"/>
  <c r="AE231" i="1"/>
  <c r="AE394" i="1"/>
  <c r="AE393" i="1" s="1"/>
  <c r="AE392" i="1" s="1"/>
  <c r="AE253" i="1" s="1"/>
  <c r="AE252" i="1" s="1"/>
  <c r="AT395" i="1"/>
  <c r="W230" i="1"/>
  <c r="W229" i="1" s="1"/>
  <c r="AB233" i="1"/>
  <c r="AQ397" i="1"/>
  <c r="AE235" i="1"/>
  <c r="AT399" i="1"/>
  <c r="CD409" i="1"/>
  <c r="CN409" i="1" s="1"/>
  <c r="CX409" i="1" s="1"/>
  <c r="BF414" i="1"/>
  <c r="BS414" i="1" s="1"/>
  <c r="CC414" i="1" s="1"/>
  <c r="CM414" i="1" s="1"/>
  <c r="CW414" i="1" s="1"/>
  <c r="AD193" i="1"/>
  <c r="AS365" i="1"/>
  <c r="BA200" i="1"/>
  <c r="BA53" i="1" s="1"/>
  <c r="BA38" i="1" s="1"/>
  <c r="BX373" i="1"/>
  <c r="BX372" i="1" s="1"/>
  <c r="BX249" i="1" s="1"/>
  <c r="CT372" i="1"/>
  <c r="CT249" i="1" s="1"/>
  <c r="CT204" i="1"/>
  <c r="CT200" i="1" s="1"/>
  <c r="CT53" i="1" s="1"/>
  <c r="CT38" i="1" s="1"/>
  <c r="AM206" i="1"/>
  <c r="AM204" i="1" s="1"/>
  <c r="AY206" i="1"/>
  <c r="AY204" i="1" s="1"/>
  <c r="AX378" i="1"/>
  <c r="AX206" i="1" s="1"/>
  <c r="AY376" i="1"/>
  <c r="CH206" i="1"/>
  <c r="CH204" i="1" s="1"/>
  <c r="CG378" i="1"/>
  <c r="CG206" i="1" s="1"/>
  <c r="AN206" i="1"/>
  <c r="AN204" i="1" s="1"/>
  <c r="AN376" i="1"/>
  <c r="AT212" i="1"/>
  <c r="BI384" i="1"/>
  <c r="BN211" i="1"/>
  <c r="BN54" i="1" s="1"/>
  <c r="BN39" i="1" s="1"/>
  <c r="AB216" i="1"/>
  <c r="AQ385" i="1"/>
  <c r="AQ217" i="1"/>
  <c r="BF386" i="1"/>
  <c r="V222" i="1"/>
  <c r="BC394" i="1"/>
  <c r="BC393" i="1" s="1"/>
  <c r="BC392" i="1" s="1"/>
  <c r="BC253" i="1" s="1"/>
  <c r="BC252" i="1" s="1"/>
  <c r="CK230" i="1"/>
  <c r="CK229" i="1" s="1"/>
  <c r="AY234" i="1"/>
  <c r="AY230" i="1" s="1"/>
  <c r="AY229" i="1" s="1"/>
  <c r="AX398" i="1"/>
  <c r="AX234" i="1" s="1"/>
  <c r="S398" i="1"/>
  <c r="CH406" i="1"/>
  <c r="CH405" i="1" s="1"/>
  <c r="CG407" i="1"/>
  <c r="Y406" i="1"/>
  <c r="Y405" i="1" s="1"/>
  <c r="BQ406" i="1"/>
  <c r="BQ405" i="1" s="1"/>
  <c r="BQ404" i="1" s="1"/>
  <c r="BQ403" i="1" s="1"/>
  <c r="BQ461" i="1" s="1"/>
  <c r="AC406" i="1"/>
  <c r="CG409" i="1"/>
  <c r="AX417" i="1"/>
  <c r="AX76" i="1" s="1"/>
  <c r="AP420" i="1"/>
  <c r="BE420" i="1" s="1"/>
  <c r="BR420" i="1" s="1"/>
  <c r="CB420" i="1" s="1"/>
  <c r="CL420" i="1" s="1"/>
  <c r="CV420" i="1" s="1"/>
  <c r="AQ427" i="1"/>
  <c r="CQ431" i="1"/>
  <c r="AX440" i="1"/>
  <c r="AX114" i="1" s="1"/>
  <c r="CG440" i="1"/>
  <c r="CG114" i="1" s="1"/>
  <c r="AQ443" i="1"/>
  <c r="BF443" i="1" s="1"/>
  <c r="BS443" i="1" s="1"/>
  <c r="CC443" i="1" s="1"/>
  <c r="CM443" i="1" s="1"/>
  <c r="CW443" i="1" s="1"/>
  <c r="CQ446" i="1"/>
  <c r="AT446" i="1"/>
  <c r="BI446" i="1" s="1"/>
  <c r="BV446" i="1" s="1"/>
  <c r="CF446" i="1" s="1"/>
  <c r="CP446" i="1" s="1"/>
  <c r="CZ446" i="1" s="1"/>
  <c r="BM446" i="1"/>
  <c r="T446" i="1"/>
  <c r="AF446" i="1"/>
  <c r="AD199" i="1"/>
  <c r="AS371" i="1"/>
  <c r="BW371" i="1"/>
  <c r="BW199" i="1" s="1"/>
  <c r="CJ202" i="1"/>
  <c r="CJ201" i="1" s="1"/>
  <c r="CJ200" i="1" s="1"/>
  <c r="CJ53" i="1" s="1"/>
  <c r="CJ38" i="1" s="1"/>
  <c r="CJ373" i="1"/>
  <c r="CJ372" i="1" s="1"/>
  <c r="CJ249" i="1" s="1"/>
  <c r="AL202" i="1"/>
  <c r="AL201" i="1" s="1"/>
  <c r="AL200" i="1" s="1"/>
  <c r="AL53" i="1" s="1"/>
  <c r="AL38" i="1" s="1"/>
  <c r="AL373" i="1"/>
  <c r="AL372" i="1" s="1"/>
  <c r="AL249" i="1" s="1"/>
  <c r="AN202" i="1"/>
  <c r="AN201" i="1" s="1"/>
  <c r="AN200" i="1" s="1"/>
  <c r="AN53" i="1" s="1"/>
  <c r="AN38" i="1" s="1"/>
  <c r="AN373" i="1"/>
  <c r="BY202" i="1"/>
  <c r="BY201" i="1" s="1"/>
  <c r="BY200" i="1" s="1"/>
  <c r="BY53" i="1" s="1"/>
  <c r="BY38" i="1" s="1"/>
  <c r="BY373" i="1"/>
  <c r="BY372" i="1" s="1"/>
  <c r="BY249" i="1" s="1"/>
  <c r="W202" i="1"/>
  <c r="W201" i="1" s="1"/>
  <c r="W200" i="1" s="1"/>
  <c r="W53" i="1" s="1"/>
  <c r="W38" i="1" s="1"/>
  <c r="AD374" i="1"/>
  <c r="W373" i="1"/>
  <c r="W372" i="1" s="1"/>
  <c r="W249" i="1" s="1"/>
  <c r="AI374" i="1"/>
  <c r="AJ204" i="1"/>
  <c r="AW382" i="1"/>
  <c r="BJ382" i="1"/>
  <c r="BL382" i="1" s="1"/>
  <c r="AC216" i="1"/>
  <c r="AR385" i="1"/>
  <c r="AO230" i="1"/>
  <c r="AO229" i="1" s="1"/>
  <c r="BO230" i="1"/>
  <c r="BO229" i="1" s="1"/>
  <c r="AX396" i="1"/>
  <c r="BA405" i="1"/>
  <c r="BA404" i="1" s="1"/>
  <c r="BA403" i="1" s="1"/>
  <c r="BA461" i="1" s="1"/>
  <c r="AU408" i="1"/>
  <c r="AH408" i="1"/>
  <c r="S410" i="1"/>
  <c r="AA410" i="1" s="1"/>
  <c r="AP410" i="1" s="1"/>
  <c r="BE410" i="1" s="1"/>
  <c r="BR410" i="1" s="1"/>
  <c r="CB410" i="1" s="1"/>
  <c r="CL410" i="1" s="1"/>
  <c r="CV410" i="1" s="1"/>
  <c r="CQ415" i="1"/>
  <c r="AU416" i="1"/>
  <c r="AH416" i="1"/>
  <c r="AH72" i="1" s="1"/>
  <c r="CA418" i="1"/>
  <c r="CA405" i="1" s="1"/>
  <c r="BU420" i="1"/>
  <c r="CE420" i="1" s="1"/>
  <c r="CO420" i="1" s="1"/>
  <c r="CY420" i="1" s="1"/>
  <c r="BU422" i="1"/>
  <c r="CE422" i="1" s="1"/>
  <c r="CO422" i="1" s="1"/>
  <c r="CY422" i="1" s="1"/>
  <c r="BU424" i="1"/>
  <c r="CE424" i="1" s="1"/>
  <c r="CO424" i="1" s="1"/>
  <c r="CY424" i="1" s="1"/>
  <c r="AK426" i="1"/>
  <c r="AK425" i="1" s="1"/>
  <c r="AK404" i="1" s="1"/>
  <c r="AK403" i="1" s="1"/>
  <c r="AK461" i="1" s="1"/>
  <c r="CQ429" i="1"/>
  <c r="BF432" i="1"/>
  <c r="BS432" i="1" s="1"/>
  <c r="CC432" i="1" s="1"/>
  <c r="CM432" i="1" s="1"/>
  <c r="CW432" i="1" s="1"/>
  <c r="S438" i="1"/>
  <c r="AA439" i="1"/>
  <c r="CR438" i="1"/>
  <c r="S444" i="1"/>
  <c r="AA445" i="1"/>
  <c r="AQ447" i="1"/>
  <c r="BF447" i="1" s="1"/>
  <c r="BS447" i="1" s="1"/>
  <c r="CC447" i="1" s="1"/>
  <c r="CM447" i="1" s="1"/>
  <c r="CW447" i="1" s="1"/>
  <c r="CJ450" i="1"/>
  <c r="CJ449" i="1" s="1"/>
  <c r="CJ460" i="1"/>
  <c r="AM481" i="1"/>
  <c r="AM480" i="1" s="1"/>
  <c r="BQ481" i="1"/>
  <c r="BQ480" i="1" s="1"/>
  <c r="CS481" i="1"/>
  <c r="CS480" i="1" s="1"/>
  <c r="CQ482" i="1"/>
  <c r="AV488" i="1"/>
  <c r="Z379" i="1"/>
  <c r="T234" i="1"/>
  <c r="Z426" i="1"/>
  <c r="Z425" i="1" s="1"/>
  <c r="S428" i="1"/>
  <c r="AA428" i="1" s="1"/>
  <c r="AP428" i="1" s="1"/>
  <c r="BE428" i="1" s="1"/>
  <c r="BR428" i="1" s="1"/>
  <c r="CB428" i="1" s="1"/>
  <c r="CL428" i="1" s="1"/>
  <c r="CV428" i="1" s="1"/>
  <c r="CQ433" i="1"/>
  <c r="AI433" i="1"/>
  <c r="CE433" i="1"/>
  <c r="CO433" i="1" s="1"/>
  <c r="CY433" i="1" s="1"/>
  <c r="BX452" i="1"/>
  <c r="AW454" i="1"/>
  <c r="BJ454" i="1"/>
  <c r="BL454" i="1" s="1"/>
  <c r="AO480" i="1"/>
  <c r="AX487" i="1"/>
  <c r="AH488" i="1"/>
  <c r="BY504" i="1"/>
  <c r="BY503" i="1" s="1"/>
  <c r="BY465" i="1" s="1"/>
  <c r="W504" i="1"/>
  <c r="AD505" i="1"/>
  <c r="T213" i="1"/>
  <c r="T537" i="1"/>
  <c r="T469" i="1" s="1"/>
  <c r="T219" i="1"/>
  <c r="CR373" i="1"/>
  <c r="CR372" i="1" s="1"/>
  <c r="CR249" i="1" s="1"/>
  <c r="T407" i="1"/>
  <c r="T406" i="1" s="1"/>
  <c r="CD416" i="1"/>
  <c r="CN416" i="1" s="1"/>
  <c r="CX416" i="1" s="1"/>
  <c r="K403" i="1"/>
  <c r="AR444" i="1"/>
  <c r="BG445" i="1"/>
  <c r="V452" i="1"/>
  <c r="Q63" i="1"/>
  <c r="Q62" i="1" s="1"/>
  <c r="BN481" i="1"/>
  <c r="BN480" i="1" s="1"/>
  <c r="AX483" i="1"/>
  <c r="AF484" i="1"/>
  <c r="T484" i="1"/>
  <c r="DD485" i="1"/>
  <c r="DB485" i="1"/>
  <c r="AV486" i="1"/>
  <c r="AH486" i="1"/>
  <c r="BF493" i="1"/>
  <c r="BS494" i="1"/>
  <c r="AI496" i="1"/>
  <c r="AI495" i="1" s="1"/>
  <c r="CR495" i="1"/>
  <c r="CQ496" i="1"/>
  <c r="CQ495" i="1" s="1"/>
  <c r="Z495" i="1"/>
  <c r="AG499" i="1"/>
  <c r="AH499" i="1" s="1"/>
  <c r="AV505" i="1"/>
  <c r="AG504" i="1"/>
  <c r="AG503" i="1" s="1"/>
  <c r="AG465" i="1" s="1"/>
  <c r="CF511" i="1"/>
  <c r="CP511" i="1" s="1"/>
  <c r="CZ511" i="1" s="1"/>
  <c r="BI521" i="1"/>
  <c r="BV521" i="1" s="1"/>
  <c r="CF521" i="1" s="1"/>
  <c r="CP521" i="1" s="1"/>
  <c r="CZ521" i="1" s="1"/>
  <c r="AV522" i="1"/>
  <c r="BK523" i="1"/>
  <c r="Y526" i="1"/>
  <c r="Y525" i="1"/>
  <c r="Y466" i="1" s="1"/>
  <c r="BO526" i="1"/>
  <c r="BO525" i="1"/>
  <c r="BO466" i="1" s="1"/>
  <c r="AC213" i="1"/>
  <c r="AR538" i="1"/>
  <c r="AC537" i="1"/>
  <c r="AC469" i="1" s="1"/>
  <c r="AS213" i="1"/>
  <c r="BH538" i="1"/>
  <c r="AS537" i="1"/>
  <c r="AS469" i="1" s="1"/>
  <c r="CA213" i="1"/>
  <c r="CA211" i="1" s="1"/>
  <c r="CA54" i="1" s="1"/>
  <c r="CA39" i="1" s="1"/>
  <c r="CA537" i="1"/>
  <c r="CA469" i="1" s="1"/>
  <c r="S214" i="1"/>
  <c r="AA539" i="1"/>
  <c r="AU214" i="1"/>
  <c r="BJ539" i="1"/>
  <c r="AW539" i="1"/>
  <c r="AC215" i="1"/>
  <c r="AR540" i="1"/>
  <c r="AS215" i="1"/>
  <c r="BH540" i="1"/>
  <c r="CF542" i="1"/>
  <c r="CP542" i="1" s="1"/>
  <c r="CZ542" i="1" s="1"/>
  <c r="S218" i="1"/>
  <c r="AA543" i="1"/>
  <c r="AU218" i="1"/>
  <c r="BJ543" i="1"/>
  <c r="AW543" i="1"/>
  <c r="AC219" i="1"/>
  <c r="AR544" i="1"/>
  <c r="AS219" i="1"/>
  <c r="BH544" i="1"/>
  <c r="T221" i="1"/>
  <c r="AY224" i="1"/>
  <c r="AY211" i="1" s="1"/>
  <c r="AY54" i="1" s="1"/>
  <c r="AY39" i="1" s="1"/>
  <c r="AX547" i="1"/>
  <c r="AX224" i="1" s="1"/>
  <c r="CG547" i="1"/>
  <c r="CG224" i="1" s="1"/>
  <c r="Q42" i="1"/>
  <c r="Q41" i="1" s="1"/>
  <c r="Q56" i="1"/>
  <c r="X426" i="1"/>
  <c r="X425" i="1" s="1"/>
  <c r="AC438" i="1"/>
  <c r="BU445" i="1"/>
  <c r="BU124" i="1" s="1"/>
  <c r="BH444" i="1"/>
  <c r="CA452" i="1"/>
  <c r="CQ453" i="1"/>
  <c r="CQ452" i="1" s="1"/>
  <c r="CR452" i="1"/>
  <c r="AI453" i="1"/>
  <c r="AD453" i="1"/>
  <c r="W452" i="1"/>
  <c r="AA482" i="1"/>
  <c r="S481" i="1"/>
  <c r="CI481" i="1"/>
  <c r="BM483" i="1"/>
  <c r="BM481" i="1" s="1"/>
  <c r="BM480" i="1" s="1"/>
  <c r="CQ488" i="1"/>
  <c r="CG494" i="1"/>
  <c r="CG493" i="1" s="1"/>
  <c r="CI495" i="1"/>
  <c r="AO495" i="1"/>
  <c r="AJ495" i="1"/>
  <c r="AJ480" i="1" s="1"/>
  <c r="AX498" i="1"/>
  <c r="AU498" i="1"/>
  <c r="AH498" i="1"/>
  <c r="AR507" i="1"/>
  <c r="BG507" i="1" s="1"/>
  <c r="BT507" i="1" s="1"/>
  <c r="CD507" i="1" s="1"/>
  <c r="CN507" i="1" s="1"/>
  <c r="CX507" i="1" s="1"/>
  <c r="CQ511" i="1"/>
  <c r="CQ101" i="1" s="1"/>
  <c r="Z516" i="1"/>
  <c r="Z503" i="1" s="1"/>
  <c r="Z465" i="1" s="1"/>
  <c r="BX516" i="1"/>
  <c r="BW517" i="1"/>
  <c r="BW516" i="1" s="1"/>
  <c r="AR521" i="1"/>
  <c r="BG521" i="1" s="1"/>
  <c r="BT521" i="1" s="1"/>
  <c r="CD521" i="1" s="1"/>
  <c r="CN521" i="1" s="1"/>
  <c r="CX521" i="1" s="1"/>
  <c r="AW523" i="1"/>
  <c r="AH540" i="1"/>
  <c r="AX544" i="1"/>
  <c r="AX219" i="1" s="1"/>
  <c r="T423" i="1"/>
  <c r="T88" i="1" s="1"/>
  <c r="AG426" i="1"/>
  <c r="AG425" i="1" s="1"/>
  <c r="S429" i="1"/>
  <c r="AA429" i="1" s="1"/>
  <c r="AP429" i="1" s="1"/>
  <c r="BE429" i="1" s="1"/>
  <c r="BR429" i="1" s="1"/>
  <c r="CB429" i="1" s="1"/>
  <c r="CL429" i="1" s="1"/>
  <c r="CV429" i="1" s="1"/>
  <c r="AB442" i="1"/>
  <c r="AQ442" i="1" s="1"/>
  <c r="BF442" i="1" s="1"/>
  <c r="BS442" i="1" s="1"/>
  <c r="CC442" i="1" s="1"/>
  <c r="CM442" i="1" s="1"/>
  <c r="CW442" i="1" s="1"/>
  <c r="S442" i="1"/>
  <c r="AA442" i="1" s="1"/>
  <c r="AP442" i="1" s="1"/>
  <c r="BE442" i="1" s="1"/>
  <c r="BR442" i="1" s="1"/>
  <c r="CB442" i="1" s="1"/>
  <c r="CL442" i="1" s="1"/>
  <c r="CV442" i="1" s="1"/>
  <c r="AX442" i="1"/>
  <c r="AX118" i="1" s="1"/>
  <c r="CG442" i="1"/>
  <c r="AE444" i="1"/>
  <c r="S454" i="1"/>
  <c r="AA454" i="1" s="1"/>
  <c r="AP454" i="1" s="1"/>
  <c r="BE454" i="1" s="1"/>
  <c r="BR454" i="1" s="1"/>
  <c r="CB454" i="1" s="1"/>
  <c r="CL454" i="1" s="1"/>
  <c r="CV454" i="1" s="1"/>
  <c r="U457" i="1"/>
  <c r="U456" i="1" s="1"/>
  <c r="U455" i="1" s="1"/>
  <c r="AX458" i="1"/>
  <c r="AX457" i="1" s="1"/>
  <c r="AX456" i="1" s="1"/>
  <c r="AX455" i="1" s="1"/>
  <c r="BG482" i="1"/>
  <c r="AT484" i="1"/>
  <c r="BI484" i="1" s="1"/>
  <c r="BV484" i="1" s="1"/>
  <c r="CF484" i="1" s="1"/>
  <c r="CP484" i="1" s="1"/>
  <c r="CZ484" i="1" s="1"/>
  <c r="BW484" i="1"/>
  <c r="BV486" i="1"/>
  <c r="CF486" i="1" s="1"/>
  <c r="CP486" i="1" s="1"/>
  <c r="CZ486" i="1" s="1"/>
  <c r="AU490" i="1"/>
  <c r="BY493" i="1"/>
  <c r="BW494" i="1"/>
  <c r="BW493" i="1" s="1"/>
  <c r="W493" i="1"/>
  <c r="AD494" i="1"/>
  <c r="AD81" i="1" s="1"/>
  <c r="AL495" i="1"/>
  <c r="CJ495" i="1"/>
  <c r="CJ480" i="1" s="1"/>
  <c r="AV498" i="1"/>
  <c r="AO504" i="1"/>
  <c r="AO503" i="1" s="1"/>
  <c r="AO465" i="1" s="1"/>
  <c r="CR504" i="1"/>
  <c r="CR503" i="1" s="1"/>
  <c r="CR465" i="1" s="1"/>
  <c r="CQ505" i="1"/>
  <c r="CQ504" i="1" s="1"/>
  <c r="CQ503" i="1" s="1"/>
  <c r="CQ465" i="1" s="1"/>
  <c r="AU507" i="1"/>
  <c r="S509" i="1"/>
  <c r="AA509" i="1" s="1"/>
  <c r="AP509" i="1" s="1"/>
  <c r="BE509" i="1" s="1"/>
  <c r="BR509" i="1" s="1"/>
  <c r="CB509" i="1" s="1"/>
  <c r="CL509" i="1" s="1"/>
  <c r="CV509" i="1" s="1"/>
  <c r="AB509" i="1"/>
  <c r="AQ509" i="1" s="1"/>
  <c r="BF509" i="1" s="1"/>
  <c r="BS509" i="1" s="1"/>
  <c r="CC509" i="1" s="1"/>
  <c r="CM509" i="1" s="1"/>
  <c r="CW509" i="1" s="1"/>
  <c r="W516" i="1"/>
  <c r="AD517" i="1"/>
  <c r="AY516" i="1"/>
  <c r="AX517" i="1"/>
  <c r="AX516" i="1" s="1"/>
  <c r="CG517" i="1"/>
  <c r="CG516" i="1" s="1"/>
  <c r="AS521" i="1"/>
  <c r="BI523" i="1"/>
  <c r="AR524" i="1"/>
  <c r="BG524" i="1" s="1"/>
  <c r="BT524" i="1" s="1"/>
  <c r="CD524" i="1" s="1"/>
  <c r="CN524" i="1" s="1"/>
  <c r="CX524" i="1" s="1"/>
  <c r="AY526" i="1"/>
  <c r="AY525" i="1"/>
  <c r="AY466" i="1" s="1"/>
  <c r="AX527" i="1"/>
  <c r="CG527" i="1"/>
  <c r="AI533" i="1"/>
  <c r="AI532" i="1" s="1"/>
  <c r="BM533" i="1"/>
  <c r="BM532" i="1" s="1"/>
  <c r="BH536" i="1"/>
  <c r="AS535" i="1"/>
  <c r="AS468" i="1" s="1"/>
  <c r="BM538" i="1"/>
  <c r="AS214" i="1"/>
  <c r="BH539" i="1"/>
  <c r="AU215" i="1"/>
  <c r="BJ540" i="1"/>
  <c r="AW540" i="1"/>
  <c r="AW215" i="1" s="1"/>
  <c r="AC218" i="1"/>
  <c r="AR543" i="1"/>
  <c r="CG544" i="1"/>
  <c r="CG219" i="1" s="1"/>
  <c r="AE546" i="1"/>
  <c r="AT546" i="1" s="1"/>
  <c r="BI546" i="1" s="1"/>
  <c r="BV546" i="1" s="1"/>
  <c r="CF546" i="1" s="1"/>
  <c r="CP546" i="1" s="1"/>
  <c r="CZ546" i="1" s="1"/>
  <c r="AE481" i="1"/>
  <c r="AR492" i="1"/>
  <c r="BG492" i="1" s="1"/>
  <c r="BT492" i="1" s="1"/>
  <c r="CD492" i="1" s="1"/>
  <c r="CN492" i="1" s="1"/>
  <c r="CX492" i="1" s="1"/>
  <c r="AR505" i="1"/>
  <c r="AC504" i="1"/>
  <c r="T506" i="1"/>
  <c r="BF507" i="1"/>
  <c r="BS507" i="1" s="1"/>
  <c r="CC507" i="1" s="1"/>
  <c r="CM507" i="1" s="1"/>
  <c r="CW507" i="1" s="1"/>
  <c r="T520" i="1"/>
  <c r="BF521" i="1"/>
  <c r="BS521" i="1" s="1"/>
  <c r="CC521" i="1" s="1"/>
  <c r="CM521" i="1" s="1"/>
  <c r="CW521" i="1" s="1"/>
  <c r="AU524" i="1"/>
  <c r="S533" i="1"/>
  <c r="CQ533" i="1"/>
  <c r="CQ532" i="1" s="1"/>
  <c r="BL536" i="1"/>
  <c r="K548" i="1"/>
  <c r="T551" i="1"/>
  <c r="M557" i="1"/>
  <c r="M556" i="1" s="1"/>
  <c r="AC557" i="1"/>
  <c r="AC556" i="1" s="1"/>
  <c r="AS557" i="1"/>
  <c r="AS556" i="1" s="1"/>
  <c r="CQ557" i="1"/>
  <c r="CQ556" i="1" s="1"/>
  <c r="CC563" i="1"/>
  <c r="K996" i="1"/>
  <c r="DB997" i="1"/>
  <c r="DM1019" i="1"/>
  <c r="DK1019" i="1"/>
  <c r="DK1024" i="1"/>
  <c r="DM1024" i="1"/>
  <c r="BF454" i="1"/>
  <c r="BS454" i="1" s="1"/>
  <c r="CC454" i="1" s="1"/>
  <c r="CM454" i="1" s="1"/>
  <c r="CW454" i="1" s="1"/>
  <c r="CB489" i="1"/>
  <c r="CL489" i="1" s="1"/>
  <c r="CV489" i="1" s="1"/>
  <c r="CC499" i="1"/>
  <c r="CM499" i="1" s="1"/>
  <c r="CW499" i="1" s="1"/>
  <c r="BL501" i="1"/>
  <c r="T511" i="1"/>
  <c r="BK541" i="1"/>
  <c r="AV546" i="1"/>
  <c r="AX551" i="1"/>
  <c r="AX550" i="1" s="1"/>
  <c r="AX549" i="1" s="1"/>
  <c r="AX548" i="1" s="1"/>
  <c r="AX471" i="1" s="1"/>
  <c r="AX470" i="1" s="1"/>
  <c r="BH635" i="1"/>
  <c r="BH634" i="1" s="1"/>
  <c r="BU636" i="1"/>
  <c r="AA563" i="1"/>
  <c r="AA557" i="1" s="1"/>
  <c r="AA556" i="1" s="1"/>
  <c r="Q683" i="1"/>
  <c r="Q682" i="1" s="1"/>
  <c r="DD698" i="1"/>
  <c r="CV684" i="1"/>
  <c r="DB684" i="1" s="1"/>
  <c r="X684" i="1"/>
  <c r="X683" i="1" s="1"/>
  <c r="X682" i="1" s="1"/>
  <c r="X697" i="1"/>
  <c r="X696" i="1" s="1"/>
  <c r="X793" i="1" s="1"/>
  <c r="X794" i="1" s="1"/>
  <c r="AN684" i="1"/>
  <c r="AN683" i="1" s="1"/>
  <c r="AN682" i="1" s="1"/>
  <c r="AN697" i="1"/>
  <c r="AN696" i="1" s="1"/>
  <c r="AN793" i="1" s="1"/>
  <c r="AN794" i="1" s="1"/>
  <c r="BF684" i="1"/>
  <c r="BV684" i="1"/>
  <c r="CL684" i="1"/>
  <c r="S755" i="1"/>
  <c r="S754" i="1" s="1"/>
  <c r="AA756" i="1"/>
  <c r="BL898" i="1"/>
  <c r="BL897" i="1" s="1"/>
  <c r="BL886" i="1" s="1"/>
  <c r="BL885" i="1" s="1"/>
  <c r="BL927" i="1" s="1"/>
  <c r="BL928" i="1" s="1"/>
  <c r="AR969" i="1"/>
  <c r="AC968" i="1"/>
  <c r="AC967" i="1" s="1"/>
  <c r="S979" i="1"/>
  <c r="BW980" i="1"/>
  <c r="P479" i="1"/>
  <c r="P478" i="1" s="1"/>
  <c r="P555" i="1" s="1"/>
  <c r="AQ498" i="1"/>
  <c r="BF498" i="1" s="1"/>
  <c r="BS498" i="1" s="1"/>
  <c r="CC498" i="1" s="1"/>
  <c r="CM498" i="1" s="1"/>
  <c r="CW498" i="1" s="1"/>
  <c r="AB516" i="1"/>
  <c r="AQ517" i="1"/>
  <c r="AM522" i="1"/>
  <c r="R525" i="1"/>
  <c r="R466" i="1" s="1"/>
  <c r="DE528" i="1"/>
  <c r="R526" i="1"/>
  <c r="AF526" i="1"/>
  <c r="AF525" i="1"/>
  <c r="AF466" i="1" s="1"/>
  <c r="AH527" i="1"/>
  <c r="AU527" i="1"/>
  <c r="AU138" i="1" s="1"/>
  <c r="AU137" i="1" s="1"/>
  <c r="AU136" i="1" s="1"/>
  <c r="AU50" i="1" s="1"/>
  <c r="AU35" i="1" s="1"/>
  <c r="BF535" i="1"/>
  <c r="BF468" i="1" s="1"/>
  <c r="BS536" i="1"/>
  <c r="AQ551" i="1"/>
  <c r="AB550" i="1"/>
  <c r="AB549" i="1" s="1"/>
  <c r="AB548" i="1" s="1"/>
  <c r="AB471" i="1" s="1"/>
  <c r="AB470" i="1" s="1"/>
  <c r="AI551" i="1"/>
  <c r="AI550" i="1" s="1"/>
  <c r="AI549" i="1" s="1"/>
  <c r="AI548" i="1" s="1"/>
  <c r="AI471" i="1" s="1"/>
  <c r="AI470" i="1" s="1"/>
  <c r="AU557" i="1"/>
  <c r="AU556" i="1" s="1"/>
  <c r="S571" i="1"/>
  <c r="S570" i="1" s="1"/>
  <c r="S680" i="1" s="1"/>
  <c r="AI571" i="1"/>
  <c r="AI570" i="1" s="1"/>
  <c r="AI680" i="1" s="1"/>
  <c r="AY571" i="1"/>
  <c r="AY570" i="1" s="1"/>
  <c r="AY680" i="1" s="1"/>
  <c r="AT635" i="1"/>
  <c r="AT634" i="1" s="1"/>
  <c r="AT561" i="1" s="1"/>
  <c r="AT557" i="1" s="1"/>
  <c r="AT556" i="1" s="1"/>
  <c r="BI636" i="1"/>
  <c r="CG563" i="1"/>
  <c r="CG557" i="1" s="1"/>
  <c r="CG556" i="1" s="1"/>
  <c r="BO930" i="1"/>
  <c r="BO929" i="1" s="1"/>
  <c r="Y939" i="1"/>
  <c r="Y938" i="1" s="1"/>
  <c r="Y987" i="1" s="1"/>
  <c r="Y988" i="1" s="1"/>
  <c r="AO939" i="1"/>
  <c r="AO938" i="1" s="1"/>
  <c r="AO987" i="1" s="1"/>
  <c r="AO988" i="1" s="1"/>
  <c r="CQ980" i="1"/>
  <c r="CQ494" i="1"/>
  <c r="CQ493" i="1" s="1"/>
  <c r="U504" i="1"/>
  <c r="U503" i="1" s="1"/>
  <c r="U465" i="1" s="1"/>
  <c r="AU509" i="1"/>
  <c r="T521" i="1"/>
  <c r="AV533" i="1"/>
  <c r="CV567" i="1"/>
  <c r="DD672" i="1"/>
  <c r="CV685" i="1"/>
  <c r="DD685" i="1" s="1"/>
  <c r="DD724" i="1"/>
  <c r="CE755" i="1"/>
  <c r="CE754" i="1" s="1"/>
  <c r="CO756" i="1"/>
  <c r="CV872" i="1"/>
  <c r="DD873" i="1"/>
  <c r="M939" i="1"/>
  <c r="M938" i="1" s="1"/>
  <c r="M987" i="1" s="1"/>
  <c r="M988" i="1" s="1"/>
  <c r="M931" i="1"/>
  <c r="M930" i="1" s="1"/>
  <c r="M929" i="1" s="1"/>
  <c r="AT969" i="1"/>
  <c r="AE968" i="1"/>
  <c r="AE967" i="1" s="1"/>
  <c r="AU980" i="1"/>
  <c r="AW981" i="1"/>
  <c r="AW980" i="1" s="1"/>
  <c r="BJ981" i="1"/>
  <c r="K989" i="1"/>
  <c r="CV935" i="1"/>
  <c r="DD1003" i="1"/>
  <c r="BB30" i="1"/>
  <c r="P571" i="1"/>
  <c r="P570" i="1" s="1"/>
  <c r="P680" i="1" s="1"/>
  <c r="AF571" i="1"/>
  <c r="AF570" i="1" s="1"/>
  <c r="AF680" i="1" s="1"/>
  <c r="AV571" i="1"/>
  <c r="AV570" i="1" s="1"/>
  <c r="AV680" i="1" s="1"/>
  <c r="BN571" i="1"/>
  <c r="BN570" i="1" s="1"/>
  <c r="BN680" i="1" s="1"/>
  <c r="CT571" i="1"/>
  <c r="CT570" i="1" s="1"/>
  <c r="CT680" i="1" s="1"/>
  <c r="W563" i="1"/>
  <c r="W557" i="1" s="1"/>
  <c r="W556" i="1" s="1"/>
  <c r="AC683" i="1"/>
  <c r="AC682" i="1" s="1"/>
  <c r="BA697" i="1"/>
  <c r="BA696" i="1" s="1"/>
  <c r="BA793" i="1" s="1"/>
  <c r="BA794" i="1" s="1"/>
  <c r="BW683" i="1"/>
  <c r="BW682" i="1" s="1"/>
  <c r="CQ683" i="1"/>
  <c r="CQ682" i="1" s="1"/>
  <c r="N683" i="1"/>
  <c r="N682" i="1" s="1"/>
  <c r="AD683" i="1"/>
  <c r="AD682" i="1" s="1"/>
  <c r="CR683" i="1"/>
  <c r="CR682" i="1" s="1"/>
  <c r="CB801" i="1"/>
  <c r="BR800" i="1"/>
  <c r="BR799" i="1" s="1"/>
  <c r="BR798" i="1" s="1"/>
  <c r="BR797" i="1" s="1"/>
  <c r="BR802" i="1" s="1"/>
  <c r="DB860" i="1"/>
  <c r="K694" i="1"/>
  <c r="DB694" i="1" s="1"/>
  <c r="DB695" i="1"/>
  <c r="CK939" i="1"/>
  <c r="CK938" i="1" s="1"/>
  <c r="CK987" i="1" s="1"/>
  <c r="CK988" i="1" s="1"/>
  <c r="O930" i="1"/>
  <c r="O929" i="1" s="1"/>
  <c r="AU979" i="1"/>
  <c r="AF975" i="1"/>
  <c r="AH979" i="1"/>
  <c r="CF981" i="1"/>
  <c r="BV980" i="1"/>
  <c r="R557" i="1"/>
  <c r="R556" i="1" s="1"/>
  <c r="Z557" i="1"/>
  <c r="Z556" i="1" s="1"/>
  <c r="AH557" i="1"/>
  <c r="AH556" i="1" s="1"/>
  <c r="AP557" i="1"/>
  <c r="AP556" i="1" s="1"/>
  <c r="AX557" i="1"/>
  <c r="AX556" i="1" s="1"/>
  <c r="CH557" i="1"/>
  <c r="CH556" i="1" s="1"/>
  <c r="BC697" i="1"/>
  <c r="BC696" i="1" s="1"/>
  <c r="BC793" i="1" s="1"/>
  <c r="BC794" i="1" s="1"/>
  <c r="Z697" i="1"/>
  <c r="Z696" i="1" s="1"/>
  <c r="Z793" i="1" s="1"/>
  <c r="Z794" i="1" s="1"/>
  <c r="BH697" i="1"/>
  <c r="BH696" i="1" s="1"/>
  <c r="BH793" i="1" s="1"/>
  <c r="BH794" i="1" s="1"/>
  <c r="DB826" i="1"/>
  <c r="N930" i="1"/>
  <c r="N929" i="1" s="1"/>
  <c r="AB930" i="1"/>
  <c r="AB929" i="1" s="1"/>
  <c r="O934" i="1"/>
  <c r="O697" i="1"/>
  <c r="O696" i="1" s="1"/>
  <c r="O793" i="1" s="1"/>
  <c r="O794" i="1" s="1"/>
  <c r="W683" i="1"/>
  <c r="W682" i="1" s="1"/>
  <c r="AM683" i="1"/>
  <c r="AM682" i="1" s="1"/>
  <c r="BM697" i="1"/>
  <c r="BM696" i="1" s="1"/>
  <c r="BM793" i="1" s="1"/>
  <c r="BM794" i="1" s="1"/>
  <c r="BU683" i="1"/>
  <c r="BU682" i="1" s="1"/>
  <c r="CK683" i="1"/>
  <c r="CK682" i="1" s="1"/>
  <c r="CS697" i="1"/>
  <c r="CS696" i="1" s="1"/>
  <c r="CS793" i="1" s="1"/>
  <c r="CS794" i="1" s="1"/>
  <c r="AN930" i="1"/>
  <c r="AN929" i="1" s="1"/>
  <c r="AQ992" i="1"/>
  <c r="AQ991" i="1" s="1"/>
  <c r="AQ990" i="1" s="1"/>
  <c r="AQ989" i="1" s="1"/>
  <c r="AQ994" i="1" s="1"/>
  <c r="BF993" i="1"/>
  <c r="DB1019" i="1"/>
  <c r="DJ1019" i="1"/>
  <c r="DB562" i="1"/>
  <c r="T571" i="1"/>
  <c r="T570" i="1" s="1"/>
  <c r="T680" i="1" s="1"/>
  <c r="AJ571" i="1"/>
  <c r="AJ570" i="1" s="1"/>
  <c r="AJ680" i="1" s="1"/>
  <c r="AZ571" i="1"/>
  <c r="AZ570" i="1" s="1"/>
  <c r="AZ680" i="1" s="1"/>
  <c r="CJ571" i="1"/>
  <c r="CJ570" i="1" s="1"/>
  <c r="CJ680" i="1" s="1"/>
  <c r="K693" i="1"/>
  <c r="DB785" i="1"/>
  <c r="L930" i="1"/>
  <c r="L929" i="1" s="1"/>
  <c r="P930" i="1"/>
  <c r="P929" i="1" s="1"/>
  <c r="AR992" i="1"/>
  <c r="AR991" i="1" s="1"/>
  <c r="AR990" i="1" s="1"/>
  <c r="AR989" i="1" s="1"/>
  <c r="AR994" i="1" s="1"/>
  <c r="BG993" i="1"/>
  <c r="BM66" i="1" l="1"/>
  <c r="BO461" i="1"/>
  <c r="BZ247" i="1"/>
  <c r="BN244" i="1"/>
  <c r="BW504" i="1"/>
  <c r="BW503" i="1" s="1"/>
  <c r="BW465" i="1" s="1"/>
  <c r="CA404" i="1"/>
  <c r="CA403" i="1" s="1"/>
  <c r="CA461" i="1" s="1"/>
  <c r="BO256" i="1"/>
  <c r="BO63" i="1"/>
  <c r="BO62" i="1" s="1"/>
  <c r="BZ284" i="1"/>
  <c r="BZ425" i="1"/>
  <c r="BZ404" i="1" s="1"/>
  <c r="BZ403" i="1" s="1"/>
  <c r="BZ461" i="1" s="1"/>
  <c r="BY333" i="1"/>
  <c r="BY247" i="1" s="1"/>
  <c r="BX92" i="1"/>
  <c r="BX91" i="1" s="1"/>
  <c r="BX48" i="1" s="1"/>
  <c r="BX33" i="1" s="1"/>
  <c r="BQ62" i="1"/>
  <c r="CB546" i="1"/>
  <c r="BP480" i="1"/>
  <c r="BP464" i="1" s="1"/>
  <c r="BO243" i="1"/>
  <c r="BY47" i="1"/>
  <c r="BO47" i="1"/>
  <c r="CH200" i="1"/>
  <c r="CH53" i="1" s="1"/>
  <c r="CH38" i="1" s="1"/>
  <c r="O57" i="1"/>
  <c r="O228" i="1"/>
  <c r="AW191" i="1"/>
  <c r="CR91" i="1"/>
  <c r="CR48" i="1" s="1"/>
  <c r="CR33" i="1" s="1"/>
  <c r="BC479" i="1"/>
  <c r="BC478" i="1" s="1"/>
  <c r="BC555" i="1" s="1"/>
  <c r="BC464" i="1"/>
  <c r="BC463" i="1" s="1"/>
  <c r="BC462" i="1" s="1"/>
  <c r="CA464" i="1"/>
  <c r="CA463" i="1" s="1"/>
  <c r="CA462" i="1" s="1"/>
  <c r="CA479" i="1"/>
  <c r="CA478" i="1" s="1"/>
  <c r="CA555" i="1" s="1"/>
  <c r="BL163" i="1"/>
  <c r="BM464" i="1"/>
  <c r="U464" i="1"/>
  <c r="U463" i="1" s="1"/>
  <c r="U462" i="1" s="1"/>
  <c r="U479" i="1"/>
  <c r="U478" i="1" s="1"/>
  <c r="U555" i="1" s="1"/>
  <c r="O244" i="1"/>
  <c r="O255" i="1"/>
  <c r="O254" i="1" s="1"/>
  <c r="O400" i="1" s="1"/>
  <c r="O401" i="1" s="1"/>
  <c r="AH181" i="1"/>
  <c r="S160" i="1"/>
  <c r="AH161" i="1"/>
  <c r="AH342" i="1"/>
  <c r="Y243" i="1"/>
  <c r="W47" i="1"/>
  <c r="BQ47" i="1"/>
  <c r="BO464" i="1"/>
  <c r="BO463" i="1" s="1"/>
  <c r="BO462" i="1" s="1"/>
  <c r="BO479" i="1"/>
  <c r="BO478" i="1" s="1"/>
  <c r="BO555" i="1" s="1"/>
  <c r="AK243" i="1"/>
  <c r="X244" i="1"/>
  <c r="Y91" i="1"/>
  <c r="Y48" i="1" s="1"/>
  <c r="Y33" i="1" s="1"/>
  <c r="AK47" i="1"/>
  <c r="BA464" i="1"/>
  <c r="BA463" i="1" s="1"/>
  <c r="BA462" i="1" s="1"/>
  <c r="BA479" i="1"/>
  <c r="BA478" i="1" s="1"/>
  <c r="BA555" i="1" s="1"/>
  <c r="U243" i="1"/>
  <c r="U91" i="1"/>
  <c r="U48" i="1" s="1"/>
  <c r="U33" i="1" s="1"/>
  <c r="Y47" i="1"/>
  <c r="CH464" i="1"/>
  <c r="CH463" i="1" s="1"/>
  <c r="CH462" i="1" s="1"/>
  <c r="CH479" i="1"/>
  <c r="CH478" i="1" s="1"/>
  <c r="CH555" i="1" s="1"/>
  <c r="U404" i="1"/>
  <c r="U403" i="1" s="1"/>
  <c r="U461" i="1" s="1"/>
  <c r="Y57" i="1"/>
  <c r="Y228" i="1"/>
  <c r="CL546" i="1"/>
  <c r="CV546" i="1" s="1"/>
  <c r="J546" i="1"/>
  <c r="AZ464" i="1"/>
  <c r="AZ463" i="1" s="1"/>
  <c r="AZ462" i="1" s="1"/>
  <c r="AZ479" i="1"/>
  <c r="AZ478" i="1" s="1"/>
  <c r="AZ555" i="1" s="1"/>
  <c r="CJ479" i="1"/>
  <c r="CJ478" i="1" s="1"/>
  <c r="CJ555" i="1" s="1"/>
  <c r="CJ464" i="1"/>
  <c r="CJ463" i="1" s="1"/>
  <c r="CJ462" i="1" s="1"/>
  <c r="AJ464" i="1"/>
  <c r="AJ463" i="1" s="1"/>
  <c r="AJ462" i="1" s="1"/>
  <c r="AJ479" i="1"/>
  <c r="AJ478" i="1" s="1"/>
  <c r="AJ555" i="1" s="1"/>
  <c r="AY57" i="1"/>
  <c r="AY228" i="1"/>
  <c r="CU464" i="1"/>
  <c r="CU463" i="1" s="1"/>
  <c r="CU462" i="1" s="1"/>
  <c r="CU479" i="1"/>
  <c r="CU478" i="1" s="1"/>
  <c r="CU555" i="1" s="1"/>
  <c r="X464" i="1"/>
  <c r="X463" i="1" s="1"/>
  <c r="X462" i="1" s="1"/>
  <c r="X479" i="1"/>
  <c r="X478" i="1" s="1"/>
  <c r="X555" i="1" s="1"/>
  <c r="BY57" i="1"/>
  <c r="BY228" i="1"/>
  <c r="Y464" i="1"/>
  <c r="Y463" i="1" s="1"/>
  <c r="Y462" i="1" s="1"/>
  <c r="Y479" i="1"/>
  <c r="Y478" i="1" s="1"/>
  <c r="Y555" i="1" s="1"/>
  <c r="U244" i="1"/>
  <c r="DD441" i="1"/>
  <c r="DB441" i="1"/>
  <c r="AY62" i="1"/>
  <c r="BG992" i="1"/>
  <c r="BG991" i="1" s="1"/>
  <c r="BG990" i="1" s="1"/>
  <c r="BG989" i="1" s="1"/>
  <c r="BG994" i="1" s="1"/>
  <c r="BT993" i="1"/>
  <c r="DB685" i="1"/>
  <c r="K994" i="1"/>
  <c r="CE687" i="1"/>
  <c r="CE683" i="1" s="1"/>
  <c r="CE682" i="1" s="1"/>
  <c r="CE697" i="1"/>
  <c r="CE696" i="1" s="1"/>
  <c r="CE793" i="1" s="1"/>
  <c r="CE794" i="1" s="1"/>
  <c r="CV566" i="1"/>
  <c r="DD566" i="1" s="1"/>
  <c r="DD567" i="1"/>
  <c r="BK533" i="1"/>
  <c r="AR968" i="1"/>
  <c r="AR967" i="1" s="1"/>
  <c r="BG969" i="1"/>
  <c r="S687" i="1"/>
  <c r="S683" i="1" s="1"/>
  <c r="S682" i="1" s="1"/>
  <c r="S697" i="1"/>
  <c r="S696" i="1" s="1"/>
  <c r="S793" i="1" s="1"/>
  <c r="S794" i="1" s="1"/>
  <c r="K471" i="1"/>
  <c r="AR504" i="1"/>
  <c r="BG505" i="1"/>
  <c r="BV523" i="1"/>
  <c r="DB509" i="1"/>
  <c r="DD509" i="1"/>
  <c r="DB429" i="1"/>
  <c r="DD429" i="1"/>
  <c r="AH215" i="1"/>
  <c r="CI480" i="1"/>
  <c r="AD452" i="1"/>
  <c r="AS453" i="1"/>
  <c r="BH453" i="1" s="1"/>
  <c r="BH219" i="1"/>
  <c r="BU544" i="1"/>
  <c r="AA218" i="1"/>
  <c r="AP543" i="1"/>
  <c r="AW214" i="1"/>
  <c r="BH213" i="1"/>
  <c r="BU538" i="1"/>
  <c r="BK505" i="1"/>
  <c r="BK486" i="1"/>
  <c r="Q47" i="1"/>
  <c r="Q61" i="1"/>
  <c r="Q60" i="1" s="1"/>
  <c r="W503" i="1"/>
  <c r="W465" i="1" s="1"/>
  <c r="AO464" i="1"/>
  <c r="AO463" i="1" s="1"/>
  <c r="AO462" i="1" s="1"/>
  <c r="AO479" i="1"/>
  <c r="AO478" i="1" s="1"/>
  <c r="AO555" i="1" s="1"/>
  <c r="BQ479" i="1"/>
  <c r="BQ478" i="1" s="1"/>
  <c r="BQ555" i="1" s="1"/>
  <c r="BQ464" i="1"/>
  <c r="BQ463" i="1" s="1"/>
  <c r="BQ462" i="1" s="1"/>
  <c r="AO57" i="1"/>
  <c r="AO228" i="1"/>
  <c r="AD202" i="1"/>
  <c r="AD373" i="1"/>
  <c r="AD372" i="1" s="1"/>
  <c r="AD249" i="1" s="1"/>
  <c r="AS374" i="1"/>
  <c r="AN372" i="1"/>
  <c r="AN249" i="1" s="1"/>
  <c r="Y404" i="1"/>
  <c r="Y403" i="1" s="1"/>
  <c r="Y461" i="1" s="1"/>
  <c r="AT235" i="1"/>
  <c r="BI399" i="1"/>
  <c r="W57" i="1"/>
  <c r="W228" i="1"/>
  <c r="AS225" i="1"/>
  <c r="BH389" i="1"/>
  <c r="T379" i="1"/>
  <c r="AS198" i="1"/>
  <c r="BH370" i="1"/>
  <c r="AV186" i="1"/>
  <c r="BK358" i="1"/>
  <c r="BK186" i="1" s="1"/>
  <c r="BE440" i="1"/>
  <c r="BR440" i="1" s="1"/>
  <c r="CB440" i="1" s="1"/>
  <c r="CL440" i="1" s="1"/>
  <c r="CV440" i="1" s="1"/>
  <c r="CR425" i="1"/>
  <c r="Z404" i="1"/>
  <c r="Z403" i="1" s="1"/>
  <c r="Z461" i="1" s="1"/>
  <c r="AB379" i="1"/>
  <c r="AQ380" i="1"/>
  <c r="AQ198" i="1"/>
  <c r="BF370" i="1"/>
  <c r="AQ196" i="1"/>
  <c r="BF368" i="1"/>
  <c r="AQ194" i="1"/>
  <c r="BF366" i="1"/>
  <c r="AQ192" i="1"/>
  <c r="BF364" i="1"/>
  <c r="AF195" i="1"/>
  <c r="AU367" i="1"/>
  <c r="AH367" i="1"/>
  <c r="AF187" i="1"/>
  <c r="AU359" i="1"/>
  <c r="AH359" i="1"/>
  <c r="BI181" i="1"/>
  <c r="BV353" i="1"/>
  <c r="U160" i="1"/>
  <c r="U159" i="1" s="1"/>
  <c r="U341" i="1"/>
  <c r="U248" i="1" s="1"/>
  <c r="U52" i="1" s="1"/>
  <c r="U37" i="1" s="1"/>
  <c r="AB131" i="1"/>
  <c r="AQ322" i="1"/>
  <c r="CE121" i="1"/>
  <c r="CO312" i="1"/>
  <c r="W159" i="1"/>
  <c r="W61" i="1" s="1"/>
  <c r="W60" i="1" s="1"/>
  <c r="BK157" i="1"/>
  <c r="AB323" i="1"/>
  <c r="AB245" i="1" s="1"/>
  <c r="AQ325" i="1"/>
  <c r="BU128" i="1"/>
  <c r="CE319" i="1"/>
  <c r="BG119" i="1"/>
  <c r="BT310" i="1"/>
  <c r="AU119" i="1"/>
  <c r="BJ310" i="1"/>
  <c r="AW310" i="1"/>
  <c r="AC118" i="1"/>
  <c r="AR309" i="1"/>
  <c r="CE286" i="1"/>
  <c r="AQ181" i="1"/>
  <c r="BF353" i="1"/>
  <c r="S167" i="1"/>
  <c r="AA349" i="1"/>
  <c r="AU162" i="1"/>
  <c r="AW344" i="1"/>
  <c r="BJ344" i="1"/>
  <c r="AT157" i="1"/>
  <c r="AT338" i="1"/>
  <c r="BI339" i="1"/>
  <c r="CQ157" i="1"/>
  <c r="CQ156" i="1" s="1"/>
  <c r="CQ338" i="1"/>
  <c r="AS153" i="1"/>
  <c r="BH336" i="1"/>
  <c r="AH130" i="1"/>
  <c r="AV128" i="1"/>
  <c r="BK319" i="1"/>
  <c r="BK128" i="1" s="1"/>
  <c r="T120" i="1"/>
  <c r="BI101" i="1"/>
  <c r="BV294" i="1"/>
  <c r="AH98" i="1"/>
  <c r="BJ280" i="1"/>
  <c r="AU86" i="1"/>
  <c r="BJ279" i="1"/>
  <c r="S181" i="1"/>
  <c r="AA353" i="1"/>
  <c r="V160" i="1"/>
  <c r="V159" i="1" s="1"/>
  <c r="V341" i="1"/>
  <c r="V248" i="1" s="1"/>
  <c r="V52" i="1" s="1"/>
  <c r="V37" i="1" s="1"/>
  <c r="AR102" i="1"/>
  <c r="BG295" i="1"/>
  <c r="AV113" i="1"/>
  <c r="AV112" i="1" s="1"/>
  <c r="AV303" i="1"/>
  <c r="BK304" i="1"/>
  <c r="BW107" i="1"/>
  <c r="BW106" i="1" s="1"/>
  <c r="BW297" i="1"/>
  <c r="AF102" i="1"/>
  <c r="AU295" i="1"/>
  <c r="AH295" i="1"/>
  <c r="AH285" i="1" s="1"/>
  <c r="AE69" i="1"/>
  <c r="AT263" i="1"/>
  <c r="CG113" i="1"/>
  <c r="CG112" i="1" s="1"/>
  <c r="CG303" i="1"/>
  <c r="AV99" i="1"/>
  <c r="BK292" i="1"/>
  <c r="CQ95" i="1"/>
  <c r="CQ92" i="1" s="1"/>
  <c r="W244" i="1"/>
  <c r="AC84" i="1"/>
  <c r="AC276" i="1"/>
  <c r="AR277" i="1"/>
  <c r="CI91" i="1"/>
  <c r="CI48" i="1" s="1"/>
  <c r="CI33" i="1" s="1"/>
  <c r="AA93" i="1"/>
  <c r="AP286" i="1"/>
  <c r="CQ79" i="1"/>
  <c r="CQ271" i="1"/>
  <c r="AA114" i="1"/>
  <c r="AP305" i="1"/>
  <c r="AT103" i="1"/>
  <c r="BI296" i="1"/>
  <c r="AA90" i="1"/>
  <c r="AP283" i="1"/>
  <c r="AV88" i="1"/>
  <c r="BK281" i="1"/>
  <c r="AW281" i="1"/>
  <c r="CQ81" i="1"/>
  <c r="V47" i="1"/>
  <c r="AE88" i="1"/>
  <c r="AT281" i="1"/>
  <c r="AQ76" i="1"/>
  <c r="BF270" i="1"/>
  <c r="AV71" i="1"/>
  <c r="BK265" i="1"/>
  <c r="AW265" i="1"/>
  <c r="BY243" i="1"/>
  <c r="CQ64" i="1"/>
  <c r="CQ257" i="1"/>
  <c r="AZ62" i="1"/>
  <c r="BX243" i="1"/>
  <c r="CK47" i="1"/>
  <c r="K44" i="1"/>
  <c r="K58" i="1"/>
  <c r="BV11" i="1"/>
  <c r="BI10" i="1"/>
  <c r="BI9" i="1" s="1"/>
  <c r="AW12" i="1"/>
  <c r="BG979" i="1"/>
  <c r="AR975" i="1"/>
  <c r="AR971" i="1" s="1"/>
  <c r="AR934" i="1" s="1"/>
  <c r="AF968" i="1"/>
  <c r="AF967" i="1" s="1"/>
  <c r="AH969" i="1"/>
  <c r="AU969" i="1"/>
  <c r="AT524" i="1"/>
  <c r="AE522" i="1"/>
  <c r="CV693" i="1"/>
  <c r="DD785" i="1"/>
  <c r="AH755" i="1"/>
  <c r="AH754" i="1" s="1"/>
  <c r="BT551" i="1"/>
  <c r="BG550" i="1"/>
  <c r="BG549" i="1" s="1"/>
  <c r="BG548" i="1" s="1"/>
  <c r="BG471" i="1" s="1"/>
  <c r="BG470" i="1" s="1"/>
  <c r="BI993" i="1"/>
  <c r="AT992" i="1"/>
  <c r="AT991" i="1" s="1"/>
  <c r="AT990" i="1" s="1"/>
  <c r="AT989" i="1" s="1"/>
  <c r="AT994" i="1" s="1"/>
  <c r="BY934" i="1"/>
  <c r="BY930" i="1" s="1"/>
  <c r="BY929" i="1" s="1"/>
  <c r="BY939" i="1"/>
  <c r="BY938" i="1" s="1"/>
  <c r="BY987" i="1" s="1"/>
  <c r="BY988" i="1" s="1"/>
  <c r="BT536" i="1"/>
  <c r="BG535" i="1"/>
  <c r="BG468" i="1" s="1"/>
  <c r="DD521" i="1"/>
  <c r="DB521" i="1"/>
  <c r="DD507" i="1"/>
  <c r="DB507" i="1"/>
  <c r="AV224" i="1"/>
  <c r="BK547" i="1"/>
  <c r="BJ516" i="1"/>
  <c r="CG503" i="1"/>
  <c r="CG465" i="1" s="1"/>
  <c r="AT481" i="1"/>
  <c r="AF504" i="1"/>
  <c r="AF503" i="1" s="1"/>
  <c r="AF465" i="1" s="1"/>
  <c r="AU505" i="1"/>
  <c r="AH505" i="1"/>
  <c r="AF93" i="1"/>
  <c r="AW500" i="1"/>
  <c r="BJ500" i="1"/>
  <c r="AT224" i="1"/>
  <c r="BI547" i="1"/>
  <c r="Y211" i="1"/>
  <c r="Y54" i="1" s="1"/>
  <c r="Y39" i="1" s="1"/>
  <c r="AR522" i="1"/>
  <c r="BE483" i="1"/>
  <c r="BR483" i="1" s="1"/>
  <c r="CB483" i="1" s="1"/>
  <c r="CL483" i="1" s="1"/>
  <c r="CV483" i="1" s="1"/>
  <c r="BG452" i="1"/>
  <c r="BT453" i="1"/>
  <c r="CD453" i="1" s="1"/>
  <c r="AW432" i="1"/>
  <c r="BJ432" i="1"/>
  <c r="AU98" i="1"/>
  <c r="AM503" i="1"/>
  <c r="AM465" i="1" s="1"/>
  <c r="AG495" i="1"/>
  <c r="BK485" i="1"/>
  <c r="AW485" i="1"/>
  <c r="CK479" i="1"/>
  <c r="CK478" i="1" s="1"/>
  <c r="CK555" i="1" s="1"/>
  <c r="CK464" i="1"/>
  <c r="CK463" i="1" s="1"/>
  <c r="CK462" i="1" s="1"/>
  <c r="AC457" i="1"/>
  <c r="AC456" i="1" s="1"/>
  <c r="AC455" i="1" s="1"/>
  <c r="AR458" i="1"/>
  <c r="BG458" i="1" s="1"/>
  <c r="K392" i="1"/>
  <c r="AP189" i="1"/>
  <c r="BE361" i="1"/>
  <c r="AV185" i="1"/>
  <c r="BK357" i="1"/>
  <c r="AD406" i="1"/>
  <c r="AS407" i="1"/>
  <c r="AD64" i="1"/>
  <c r="AJ404" i="1"/>
  <c r="AJ403" i="1" s="1"/>
  <c r="AJ461" i="1" s="1"/>
  <c r="AQ406" i="1"/>
  <c r="AS380" i="1"/>
  <c r="AD379" i="1"/>
  <c r="AZ200" i="1"/>
  <c r="AZ53" i="1" s="1"/>
  <c r="AZ38" i="1" s="1"/>
  <c r="AQ431" i="1"/>
  <c r="AB97" i="1"/>
  <c r="BU395" i="1"/>
  <c r="AB222" i="1"/>
  <c r="AB211" i="1" s="1"/>
  <c r="AB54" i="1" s="1"/>
  <c r="AB39" i="1" s="1"/>
  <c r="AQ387" i="1"/>
  <c r="AB182" i="1"/>
  <c r="AQ354" i="1"/>
  <c r="AF197" i="1"/>
  <c r="AH369" i="1"/>
  <c r="AU369" i="1"/>
  <c r="AH189" i="1"/>
  <c r="AH360" i="1"/>
  <c r="AH188" i="1" s="1"/>
  <c r="AD187" i="1"/>
  <c r="AS359" i="1"/>
  <c r="AT186" i="1"/>
  <c r="BI358" i="1"/>
  <c r="T186" i="1"/>
  <c r="AD183" i="1"/>
  <c r="AS355" i="1"/>
  <c r="AT182" i="1"/>
  <c r="BI354" i="1"/>
  <c r="T182" i="1"/>
  <c r="AS167" i="1"/>
  <c r="BH349" i="1"/>
  <c r="AX438" i="1"/>
  <c r="AS233" i="1"/>
  <c r="BH397" i="1"/>
  <c r="CH57" i="1"/>
  <c r="CH228" i="1"/>
  <c r="T231" i="1"/>
  <c r="T394" i="1"/>
  <c r="T393" i="1" s="1"/>
  <c r="T392" i="1" s="1"/>
  <c r="T253" i="1" s="1"/>
  <c r="T252" i="1" s="1"/>
  <c r="CR230" i="1"/>
  <c r="CR229" i="1" s="1"/>
  <c r="CR211" i="1"/>
  <c r="CR54" i="1" s="1"/>
  <c r="CR39" i="1" s="1"/>
  <c r="AF198" i="1"/>
  <c r="AU370" i="1"/>
  <c r="AH370" i="1"/>
  <c r="AC185" i="1"/>
  <c r="AR357" i="1"/>
  <c r="AW351" i="1"/>
  <c r="BJ351" i="1"/>
  <c r="X37" i="1"/>
  <c r="AY247" i="1"/>
  <c r="AA126" i="1"/>
  <c r="AP317" i="1"/>
  <c r="T125" i="1"/>
  <c r="S125" i="1"/>
  <c r="AA316" i="1"/>
  <c r="S165" i="1"/>
  <c r="AA347" i="1"/>
  <c r="S346" i="1"/>
  <c r="S341" i="1" s="1"/>
  <c r="S248" i="1" s="1"/>
  <c r="S52" i="1" s="1"/>
  <c r="S37" i="1" s="1"/>
  <c r="BJ127" i="1"/>
  <c r="S120" i="1"/>
  <c r="AA311" i="1"/>
  <c r="CG118" i="1"/>
  <c r="AH276" i="1"/>
  <c r="AE167" i="1"/>
  <c r="AT349" i="1"/>
  <c r="T157" i="1"/>
  <c r="T156" i="1" s="1"/>
  <c r="T338" i="1"/>
  <c r="AA153" i="1"/>
  <c r="AP336" i="1"/>
  <c r="BN150" i="1"/>
  <c r="BN149" i="1" s="1"/>
  <c r="BN51" i="1" s="1"/>
  <c r="AR131" i="1"/>
  <c r="BG322" i="1"/>
  <c r="AC130" i="1"/>
  <c r="AR321" i="1"/>
  <c r="AQ128" i="1"/>
  <c r="BF319" i="1"/>
  <c r="AE95" i="1"/>
  <c r="AE92" i="1" s="1"/>
  <c r="AT288" i="1"/>
  <c r="AF165" i="1"/>
  <c r="AF164" i="1" s="1"/>
  <c r="AF346" i="1"/>
  <c r="AU347" i="1"/>
  <c r="AH347" i="1"/>
  <c r="AS163" i="1"/>
  <c r="BH345" i="1"/>
  <c r="AB162" i="1"/>
  <c r="AQ344" i="1"/>
  <c r="Z160" i="1"/>
  <c r="Z159" i="1" s="1"/>
  <c r="Z341" i="1"/>
  <c r="Z248" i="1" s="1"/>
  <c r="Z52" i="1" s="1"/>
  <c r="Z37" i="1" s="1"/>
  <c r="T150" i="1"/>
  <c r="T149" i="1" s="1"/>
  <c r="T51" i="1" s="1"/>
  <c r="CG152" i="1"/>
  <c r="CG334" i="1"/>
  <c r="CQ138" i="1"/>
  <c r="CQ137" i="1" s="1"/>
  <c r="CQ136" i="1" s="1"/>
  <c r="CQ50" i="1" s="1"/>
  <c r="CQ35" i="1" s="1"/>
  <c r="CQ327" i="1"/>
  <c r="CQ326" i="1" s="1"/>
  <c r="CQ246" i="1" s="1"/>
  <c r="T131" i="1"/>
  <c r="AH129" i="1"/>
  <c r="BK293" i="1"/>
  <c r="AW293" i="1"/>
  <c r="BS286" i="1"/>
  <c r="CG124" i="1"/>
  <c r="CG314" i="1"/>
  <c r="BM107" i="1"/>
  <c r="BM106" i="1" s="1"/>
  <c r="BM297" i="1"/>
  <c r="AI100" i="1"/>
  <c r="AN91" i="1"/>
  <c r="AN48" i="1" s="1"/>
  <c r="AN33" i="1" s="1"/>
  <c r="S79" i="1"/>
  <c r="S77" i="1" s="1"/>
  <c r="S271" i="1"/>
  <c r="S256" i="1" s="1"/>
  <c r="AA272" i="1"/>
  <c r="S66" i="1"/>
  <c r="AA260" i="1"/>
  <c r="AT115" i="1"/>
  <c r="BI306" i="1"/>
  <c r="AI113" i="1"/>
  <c r="AI112" i="1" s="1"/>
  <c r="AI303" i="1"/>
  <c r="CU284" i="1"/>
  <c r="CU244" i="1" s="1"/>
  <c r="AT80" i="1"/>
  <c r="BI273" i="1"/>
  <c r="CI284" i="1"/>
  <c r="CI244" i="1" s="1"/>
  <c r="AC79" i="1"/>
  <c r="AC77" i="1" s="1"/>
  <c r="AR272" i="1"/>
  <c r="AC271" i="1"/>
  <c r="AT96" i="1"/>
  <c r="BI289" i="1"/>
  <c r="BU76" i="1"/>
  <c r="CE270" i="1"/>
  <c r="CE68" i="1"/>
  <c r="CO262" i="1"/>
  <c r="CJ47" i="1"/>
  <c r="CK91" i="1"/>
  <c r="CK48" i="1" s="1"/>
  <c r="CK33" i="1" s="1"/>
  <c r="CG81" i="1"/>
  <c r="AD80" i="1"/>
  <c r="AS273" i="1"/>
  <c r="AX75" i="1"/>
  <c r="AD69" i="1"/>
  <c r="AS263" i="1"/>
  <c r="BQ256" i="1"/>
  <c r="Z256" i="1"/>
  <c r="R42" i="1"/>
  <c r="R41" i="1" s="1"/>
  <c r="R56" i="1"/>
  <c r="AG65" i="1"/>
  <c r="AV259" i="1"/>
  <c r="AH259" i="1"/>
  <c r="AG257" i="1"/>
  <c r="K36" i="1"/>
  <c r="BH18" i="1"/>
  <c r="BH15" i="1" s="1"/>
  <c r="BU19" i="1"/>
  <c r="T8" i="1"/>
  <c r="CE11" i="1"/>
  <c r="BU10" i="1"/>
  <c r="BU9" i="1" s="1"/>
  <c r="BF898" i="1"/>
  <c r="BF897" i="1" s="1"/>
  <c r="BF886" i="1" s="1"/>
  <c r="BF885" i="1" s="1"/>
  <c r="BF927" i="1" s="1"/>
  <c r="BF928" i="1" s="1"/>
  <c r="BS901" i="1"/>
  <c r="BF975" i="1"/>
  <c r="BF971" i="1" s="1"/>
  <c r="BS979" i="1"/>
  <c r="BL636" i="1"/>
  <c r="BL635" i="1" s="1"/>
  <c r="BL634" i="1" s="1"/>
  <c r="BJ546" i="1"/>
  <c r="AW546" i="1"/>
  <c r="AF683" i="1"/>
  <c r="AF682" i="1" s="1"/>
  <c r="BK542" i="1"/>
  <c r="BE536" i="1"/>
  <c r="AP535" i="1"/>
  <c r="AP468" i="1" s="1"/>
  <c r="BH218" i="1"/>
  <c r="BU543" i="1"/>
  <c r="BJ499" i="1"/>
  <c r="AE495" i="1"/>
  <c r="AT496" i="1"/>
  <c r="AH76" i="1"/>
  <c r="AX452" i="1"/>
  <c r="AU433" i="1"/>
  <c r="AH433" i="1"/>
  <c r="AH426" i="1" s="1"/>
  <c r="AF100" i="1"/>
  <c r="BE421" i="1"/>
  <c r="BR421" i="1" s="1"/>
  <c r="CB421" i="1" s="1"/>
  <c r="CL421" i="1" s="1"/>
  <c r="CV421" i="1" s="1"/>
  <c r="AX495" i="1"/>
  <c r="AS483" i="1"/>
  <c r="AD481" i="1"/>
  <c r="AH459" i="1"/>
  <c r="AU459" i="1"/>
  <c r="BE423" i="1"/>
  <c r="BR423" i="1" s="1"/>
  <c r="CB423" i="1" s="1"/>
  <c r="CL423" i="1" s="1"/>
  <c r="CV423" i="1" s="1"/>
  <c r="AY503" i="1"/>
  <c r="AY465" i="1" s="1"/>
  <c r="BK487" i="1"/>
  <c r="AP433" i="1"/>
  <c r="BE433" i="1" s="1"/>
  <c r="BR433" i="1" s="1"/>
  <c r="CB433" i="1" s="1"/>
  <c r="CL433" i="1" s="1"/>
  <c r="CV433" i="1" s="1"/>
  <c r="AR426" i="1"/>
  <c r="AR425" i="1" s="1"/>
  <c r="BG427" i="1"/>
  <c r="AR93" i="1"/>
  <c r="AX481" i="1"/>
  <c r="BE411" i="1"/>
  <c r="BR411" i="1" s="1"/>
  <c r="CB411" i="1" s="1"/>
  <c r="CL411" i="1" s="1"/>
  <c r="CV411" i="1" s="1"/>
  <c r="BJ235" i="1"/>
  <c r="BL399" i="1"/>
  <c r="AE232" i="1"/>
  <c r="AT396" i="1"/>
  <c r="AH217" i="1"/>
  <c r="AD216" i="1"/>
  <c r="AS385" i="1"/>
  <c r="AV199" i="1"/>
  <c r="BK371" i="1"/>
  <c r="AH440" i="1"/>
  <c r="AH114" i="1" s="1"/>
  <c r="AU440" i="1"/>
  <c r="AF114" i="1"/>
  <c r="CB424" i="1"/>
  <c r="CL424" i="1" s="1"/>
  <c r="CV424" i="1" s="1"/>
  <c r="AO404" i="1"/>
  <c r="AO403" i="1" s="1"/>
  <c r="AO461" i="1" s="1"/>
  <c r="AD234" i="1"/>
  <c r="AD230" i="1" s="1"/>
  <c r="AD229" i="1" s="1"/>
  <c r="AS398" i="1"/>
  <c r="AW223" i="1"/>
  <c r="AQ419" i="1"/>
  <c r="AB418" i="1"/>
  <c r="S406" i="1"/>
  <c r="AS232" i="1"/>
  <c r="AZ372" i="1"/>
  <c r="AZ249" i="1" s="1"/>
  <c r="AZ425" i="1"/>
  <c r="AZ244" i="1" s="1"/>
  <c r="CQ234" i="1"/>
  <c r="AV223" i="1"/>
  <c r="BK388" i="1"/>
  <c r="AD383" i="1"/>
  <c r="AD250" i="1" s="1"/>
  <c r="BI190" i="1"/>
  <c r="BV362" i="1"/>
  <c r="BI360" i="1"/>
  <c r="BI188" i="1" s="1"/>
  <c r="AD186" i="1"/>
  <c r="AS358" i="1"/>
  <c r="AT185" i="1"/>
  <c r="BI357" i="1"/>
  <c r="T185" i="1"/>
  <c r="AE323" i="1"/>
  <c r="AE245" i="1" s="1"/>
  <c r="AT325" i="1"/>
  <c r="T444" i="1"/>
  <c r="AH443" i="1"/>
  <c r="AU443" i="1"/>
  <c r="AF438" i="1"/>
  <c r="AH439" i="1"/>
  <c r="AH438" i="1" s="1"/>
  <c r="AU439" i="1"/>
  <c r="AI231" i="1"/>
  <c r="AI230" i="1" s="1"/>
  <c r="AI229" i="1" s="1"/>
  <c r="AI394" i="1"/>
  <c r="AI393" i="1" s="1"/>
  <c r="AI392" i="1" s="1"/>
  <c r="AI253" i="1" s="1"/>
  <c r="AI252" i="1" s="1"/>
  <c r="BP57" i="1"/>
  <c r="BP228" i="1"/>
  <c r="BM212" i="1"/>
  <c r="BM383" i="1"/>
  <c r="BM250" i="1" s="1"/>
  <c r="AE199" i="1"/>
  <c r="AT371" i="1"/>
  <c r="AN247" i="1"/>
  <c r="T314" i="1"/>
  <c r="BH96" i="1"/>
  <c r="BU289" i="1"/>
  <c r="AD165" i="1"/>
  <c r="AD164" i="1" s="1"/>
  <c r="AS347" i="1"/>
  <c r="AD346" i="1"/>
  <c r="CU160" i="1"/>
  <c r="CU159" i="1" s="1"/>
  <c r="CU341" i="1"/>
  <c r="CU248" i="1" s="1"/>
  <c r="CU52" i="1" s="1"/>
  <c r="CU37" i="1" s="1"/>
  <c r="S314" i="1"/>
  <c r="AH121" i="1"/>
  <c r="AH113" i="1"/>
  <c r="AH112" i="1" s="1"/>
  <c r="AH303" i="1"/>
  <c r="BJ166" i="1"/>
  <c r="AG166" i="1"/>
  <c r="AG164" i="1" s="1"/>
  <c r="AV348" i="1"/>
  <c r="AH348" i="1"/>
  <c r="AG346" i="1"/>
  <c r="CG161" i="1"/>
  <c r="CG342" i="1"/>
  <c r="AK160" i="1"/>
  <c r="AK159" i="1" s="1"/>
  <c r="AK341" i="1"/>
  <c r="AK248" i="1" s="1"/>
  <c r="AK52" i="1" s="1"/>
  <c r="AK37" i="1" s="1"/>
  <c r="AI157" i="1"/>
  <c r="AI156" i="1" s="1"/>
  <c r="AI338" i="1"/>
  <c r="AU153" i="1"/>
  <c r="BJ336" i="1"/>
  <c r="AW336" i="1"/>
  <c r="AW153" i="1" s="1"/>
  <c r="CT149" i="1"/>
  <c r="CT51" i="1" s="1"/>
  <c r="CT36" i="1" s="1"/>
  <c r="AQ119" i="1"/>
  <c r="BF310" i="1"/>
  <c r="AF118" i="1"/>
  <c r="AH309" i="1"/>
  <c r="AU309" i="1"/>
  <c r="AB116" i="1"/>
  <c r="AQ307" i="1"/>
  <c r="BH98" i="1"/>
  <c r="BU291" i="1"/>
  <c r="S180" i="1"/>
  <c r="AA352" i="1"/>
  <c r="AE162" i="1"/>
  <c r="AT344" i="1"/>
  <c r="AE342" i="1"/>
  <c r="CU333" i="1"/>
  <c r="CU247" i="1" s="1"/>
  <c r="BU115" i="1"/>
  <c r="CE306" i="1"/>
  <c r="CM294" i="1"/>
  <c r="AX119" i="1"/>
  <c r="CG110" i="1"/>
  <c r="CG109" i="1" s="1"/>
  <c r="CG300" i="1"/>
  <c r="AU106" i="1"/>
  <c r="AH101" i="1"/>
  <c r="AR99" i="1"/>
  <c r="BG292" i="1"/>
  <c r="AX97" i="1"/>
  <c r="BI90" i="1"/>
  <c r="BV283" i="1"/>
  <c r="BM84" i="1"/>
  <c r="BM83" i="1" s="1"/>
  <c r="BM276" i="1"/>
  <c r="CJ91" i="1"/>
  <c r="CJ48" i="1" s="1"/>
  <c r="CJ33" i="1" s="1"/>
  <c r="S86" i="1"/>
  <c r="AA279" i="1"/>
  <c r="BZ109" i="1"/>
  <c r="S102" i="1"/>
  <c r="AA295" i="1"/>
  <c r="AK284" i="1"/>
  <c r="AK244" i="1" s="1"/>
  <c r="AR88" i="1"/>
  <c r="BG281" i="1"/>
  <c r="AI79" i="1"/>
  <c r="AI271" i="1"/>
  <c r="AM77" i="1"/>
  <c r="AM62" i="1" s="1"/>
  <c r="AB70" i="1"/>
  <c r="T101" i="1"/>
  <c r="AS82" i="1"/>
  <c r="BH275" i="1"/>
  <c r="T66" i="1"/>
  <c r="CV59" i="1"/>
  <c r="DD237" i="1"/>
  <c r="CV236" i="1"/>
  <c r="DD236" i="1" s="1"/>
  <c r="BY284" i="1"/>
  <c r="BY244" i="1" s="1"/>
  <c r="AV75" i="1"/>
  <c r="BK269" i="1"/>
  <c r="AW269" i="1"/>
  <c r="AG74" i="1"/>
  <c r="AV268" i="1"/>
  <c r="AH268" i="1"/>
  <c r="AU69" i="1"/>
  <c r="BJ263" i="1"/>
  <c r="BC243" i="1"/>
  <c r="V91" i="1"/>
  <c r="V48" i="1" s="1"/>
  <c r="V33" i="1" s="1"/>
  <c r="S76" i="1"/>
  <c r="AG73" i="1"/>
  <c r="AV267" i="1"/>
  <c r="AH267" i="1"/>
  <c r="K34" i="1"/>
  <c r="DB49" i="1"/>
  <c r="N47" i="1"/>
  <c r="N61" i="1"/>
  <c r="N60" i="1" s="1"/>
  <c r="AV18" i="1"/>
  <c r="AV15" i="1" s="1"/>
  <c r="AV8" i="1" s="1"/>
  <c r="BK19" i="1"/>
  <c r="AW19" i="1"/>
  <c r="AP542" i="1"/>
  <c r="BE542" i="1" s="1"/>
  <c r="BR542" i="1" s="1"/>
  <c r="CB542" i="1" s="1"/>
  <c r="K929" i="1"/>
  <c r="K55" i="1"/>
  <c r="DB226" i="1"/>
  <c r="AV971" i="1"/>
  <c r="AS933" i="1"/>
  <c r="AB683" i="1"/>
  <c r="AB682" i="1" s="1"/>
  <c r="BS635" i="1"/>
  <c r="BS634" i="1" s="1"/>
  <c r="CC636" i="1"/>
  <c r="V503" i="1"/>
  <c r="V465" i="1" s="1"/>
  <c r="AS221" i="1"/>
  <c r="BH545" i="1"/>
  <c r="AV218" i="1"/>
  <c r="BK543" i="1"/>
  <c r="CG213" i="1"/>
  <c r="CG537" i="1"/>
  <c r="CG469" i="1" s="1"/>
  <c r="BK524" i="1"/>
  <c r="AQ513" i="1"/>
  <c r="AB103" i="1"/>
  <c r="AC480" i="1"/>
  <c r="AH213" i="1"/>
  <c r="AH537" i="1"/>
  <c r="AH469" i="1" s="1"/>
  <c r="BF482" i="1"/>
  <c r="AQ481" i="1"/>
  <c r="AQ221" i="1"/>
  <c r="BF545" i="1"/>
  <c r="AV520" i="1"/>
  <c r="AH520" i="1"/>
  <c r="AV510" i="1"/>
  <c r="AV100" i="1" s="1"/>
  <c r="AH510" i="1"/>
  <c r="K463" i="1"/>
  <c r="AT380" i="1"/>
  <c r="AE379" i="1"/>
  <c r="AP505" i="1"/>
  <c r="AA504" i="1"/>
  <c r="BL486" i="1"/>
  <c r="AA452" i="1"/>
  <c r="AP453" i="1"/>
  <c r="BE453" i="1" s="1"/>
  <c r="AR450" i="1"/>
  <c r="AR449" i="1" s="1"/>
  <c r="BG451" i="1"/>
  <c r="AR460" i="1"/>
  <c r="BG217" i="1"/>
  <c r="BT386" i="1"/>
  <c r="AV206" i="1"/>
  <c r="BK378" i="1"/>
  <c r="BK206" i="1" s="1"/>
  <c r="BW481" i="1"/>
  <c r="BW480" i="1" s="1"/>
  <c r="AU424" i="1"/>
  <c r="AH424" i="1"/>
  <c r="AF89" i="1"/>
  <c r="AU420" i="1"/>
  <c r="AH420" i="1"/>
  <c r="AH85" i="1" s="1"/>
  <c r="AF85" i="1"/>
  <c r="AE234" i="1"/>
  <c r="AT398" i="1"/>
  <c r="AH232" i="1"/>
  <c r="AJ200" i="1"/>
  <c r="AJ53" i="1" s="1"/>
  <c r="AJ38" i="1" s="1"/>
  <c r="X201" i="1"/>
  <c r="X200" i="1" s="1"/>
  <c r="X53" i="1" s="1"/>
  <c r="X38" i="1" s="1"/>
  <c r="DB422" i="1"/>
  <c r="DD422" i="1"/>
  <c r="CS404" i="1"/>
  <c r="CS403" i="1" s="1"/>
  <c r="CS461" i="1" s="1"/>
  <c r="CT57" i="1"/>
  <c r="CT228" i="1"/>
  <c r="AB372" i="1"/>
  <c r="AB249" i="1" s="1"/>
  <c r="CI57" i="1"/>
  <c r="CI228" i="1"/>
  <c r="AR379" i="1"/>
  <c r="BG380" i="1"/>
  <c r="AF450" i="1"/>
  <c r="AF449" i="1" s="1"/>
  <c r="AH451" i="1"/>
  <c r="AF460" i="1"/>
  <c r="AU451" i="1"/>
  <c r="BM450" i="1"/>
  <c r="BM449" i="1" s="1"/>
  <c r="BM460" i="1"/>
  <c r="CQ460" i="1"/>
  <c r="CQ450" i="1"/>
  <c r="CQ449" i="1" s="1"/>
  <c r="BE446" i="1"/>
  <c r="BR446" i="1" s="1"/>
  <c r="CB446" i="1" s="1"/>
  <c r="CL446" i="1" s="1"/>
  <c r="CV446" i="1" s="1"/>
  <c r="AV197" i="1"/>
  <c r="BK369" i="1"/>
  <c r="Z42" i="1"/>
  <c r="Z41" i="1" s="1"/>
  <c r="Z56" i="1"/>
  <c r="AF193" i="1"/>
  <c r="AU365" i="1"/>
  <c r="AH365" i="1"/>
  <c r="AC247" i="1"/>
  <c r="AR162" i="1"/>
  <c r="BG344" i="1"/>
  <c r="BW444" i="1"/>
  <c r="BW438" i="1"/>
  <c r="AV394" i="1"/>
  <c r="AV393" i="1" s="1"/>
  <c r="AV392" i="1" s="1"/>
  <c r="AV253" i="1" s="1"/>
  <c r="AV252" i="1" s="1"/>
  <c r="BK395" i="1"/>
  <c r="BW231" i="1"/>
  <c r="BW230" i="1" s="1"/>
  <c r="BW229" i="1" s="1"/>
  <c r="BW394" i="1"/>
  <c r="BW393" i="1" s="1"/>
  <c r="BW392" i="1" s="1"/>
  <c r="BW253" i="1" s="1"/>
  <c r="BW252" i="1" s="1"/>
  <c r="AX217" i="1"/>
  <c r="AX383" i="1"/>
  <c r="AX250" i="1" s="1"/>
  <c r="AG212" i="1"/>
  <c r="AG383" i="1"/>
  <c r="AG250" i="1" s="1"/>
  <c r="AV384" i="1"/>
  <c r="AH384" i="1"/>
  <c r="AX204" i="1"/>
  <c r="T194" i="1"/>
  <c r="AF192" i="1"/>
  <c r="AH364" i="1"/>
  <c r="AH192" i="1" s="1"/>
  <c r="AU364" i="1"/>
  <c r="AC187" i="1"/>
  <c r="AR359" i="1"/>
  <c r="AC183" i="1"/>
  <c r="AR355" i="1"/>
  <c r="AD130" i="1"/>
  <c r="AS321" i="1"/>
  <c r="AV127" i="1"/>
  <c r="BK318" i="1"/>
  <c r="BK127" i="1" s="1"/>
  <c r="AG120" i="1"/>
  <c r="AV311" i="1"/>
  <c r="T119" i="1"/>
  <c r="CQ118" i="1"/>
  <c r="BH114" i="1"/>
  <c r="BU305" i="1"/>
  <c r="BE289" i="1"/>
  <c r="Y164" i="1"/>
  <c r="AF160" i="1"/>
  <c r="AF341" i="1"/>
  <c r="AF248" i="1" s="1"/>
  <c r="AF52" i="1" s="1"/>
  <c r="CJ333" i="1"/>
  <c r="CJ247" i="1" s="1"/>
  <c r="AC116" i="1"/>
  <c r="AR307" i="1"/>
  <c r="BF99" i="1"/>
  <c r="BS292" i="1"/>
  <c r="AU158" i="1"/>
  <c r="AW340" i="1"/>
  <c r="AW158" i="1" s="1"/>
  <c r="BJ340" i="1"/>
  <c r="BW338" i="1"/>
  <c r="AE152" i="1"/>
  <c r="AE334" i="1"/>
  <c r="AE333" i="1" s="1"/>
  <c r="AT335" i="1"/>
  <c r="BO149" i="1"/>
  <c r="BO51" i="1" s="1"/>
  <c r="BO36" i="1" s="1"/>
  <c r="AF323" i="1"/>
  <c r="AF245" i="1" s="1"/>
  <c r="AU325" i="1"/>
  <c r="AH325" i="1"/>
  <c r="AH323" i="1" s="1"/>
  <c r="AH245" i="1" s="1"/>
  <c r="CQ113" i="1"/>
  <c r="CQ112" i="1" s="1"/>
  <c r="CQ303" i="1"/>
  <c r="AE107" i="1"/>
  <c r="AE106" i="1" s="1"/>
  <c r="AT298" i="1"/>
  <c r="AE297" i="1"/>
  <c r="S97" i="1"/>
  <c r="BP284" i="1"/>
  <c r="BP244" i="1" s="1"/>
  <c r="AH89" i="1"/>
  <c r="S74" i="1"/>
  <c r="AA268" i="1"/>
  <c r="X109" i="1"/>
  <c r="X91" i="1" s="1"/>
  <c r="X48" i="1" s="1"/>
  <c r="X33" i="1" s="1"/>
  <c r="S100" i="1"/>
  <c r="AA293" i="1"/>
  <c r="AB98" i="1"/>
  <c r="AQ291" i="1"/>
  <c r="CJ284" i="1"/>
  <c r="CJ244" i="1" s="1"/>
  <c r="BI286" i="1"/>
  <c r="U83" i="1"/>
  <c r="U62" i="1" s="1"/>
  <c r="AA81" i="1"/>
  <c r="AP274" i="1"/>
  <c r="AA111" i="1"/>
  <c r="AP302" i="1"/>
  <c r="AG103" i="1"/>
  <c r="AV296" i="1"/>
  <c r="AD102" i="1"/>
  <c r="AS295" i="1"/>
  <c r="BG97" i="1"/>
  <c r="BT290" i="1"/>
  <c r="BW96" i="1"/>
  <c r="AI81" i="1"/>
  <c r="AR73" i="1"/>
  <c r="BG267" i="1"/>
  <c r="BP62" i="1"/>
  <c r="AI88" i="1"/>
  <c r="AQ82" i="1"/>
  <c r="BF275" i="1"/>
  <c r="BH75" i="1"/>
  <c r="BU269" i="1"/>
  <c r="AD73" i="1"/>
  <c r="AS267" i="1"/>
  <c r="AX71" i="1"/>
  <c r="CQ70" i="1"/>
  <c r="BK68" i="1"/>
  <c r="BL262" i="1"/>
  <c r="BH67" i="1"/>
  <c r="BU261" i="1"/>
  <c r="BW66" i="1"/>
  <c r="W256" i="1"/>
  <c r="BM64" i="1"/>
  <c r="BM257" i="1"/>
  <c r="CJ256" i="1"/>
  <c r="AE70" i="1"/>
  <c r="AT264" i="1"/>
  <c r="DD443" i="1"/>
  <c r="DB443" i="1"/>
  <c r="T70" i="1"/>
  <c r="AE405" i="1"/>
  <c r="AW428" i="1"/>
  <c r="CG231" i="1"/>
  <c r="CG230" i="1" s="1"/>
  <c r="CG229" i="1" s="1"/>
  <c r="AI204" i="1"/>
  <c r="BW164" i="1"/>
  <c r="BW285" i="1"/>
  <c r="DD995" i="1"/>
  <c r="CV1006" i="1"/>
  <c r="DD1006" i="1" s="1"/>
  <c r="BL414" i="1"/>
  <c r="BH495" i="1"/>
  <c r="BU496" i="1"/>
  <c r="DB510" i="1"/>
  <c r="DD510" i="1"/>
  <c r="AX342" i="1"/>
  <c r="CQ285" i="1"/>
  <c r="AH975" i="1"/>
  <c r="CB800" i="1"/>
  <c r="CB799" i="1" s="1"/>
  <c r="CB798" i="1" s="1"/>
  <c r="CB797" i="1" s="1"/>
  <c r="CB802" i="1" s="1"/>
  <c r="CL801" i="1"/>
  <c r="AE933" i="1"/>
  <c r="AE939" i="1"/>
  <c r="AE938" i="1" s="1"/>
  <c r="AE987" i="1" s="1"/>
  <c r="AE988" i="1" s="1"/>
  <c r="DD489" i="1"/>
  <c r="DB489" i="1"/>
  <c r="S532" i="1"/>
  <c r="AA533" i="1"/>
  <c r="BJ215" i="1"/>
  <c r="BM213" i="1"/>
  <c r="BM537" i="1"/>
  <c r="BM469" i="1" s="1"/>
  <c r="BH521" i="1"/>
  <c r="AS119" i="1"/>
  <c r="BJ507" i="1"/>
  <c r="AW507" i="1"/>
  <c r="AW218" i="1"/>
  <c r="AR215" i="1"/>
  <c r="BG540" i="1"/>
  <c r="BJ214" i="1"/>
  <c r="AH484" i="1"/>
  <c r="AU484" i="1"/>
  <c r="AF66" i="1"/>
  <c r="AF63" i="1" s="1"/>
  <c r="AF62" i="1" s="1"/>
  <c r="AF481" i="1"/>
  <c r="K461" i="1"/>
  <c r="BK488" i="1"/>
  <c r="AP439" i="1"/>
  <c r="AA438" i="1"/>
  <c r="DB410" i="1"/>
  <c r="DD410" i="1"/>
  <c r="AX232" i="1"/>
  <c r="AR216" i="1"/>
  <c r="BG385" i="1"/>
  <c r="AH446" i="1"/>
  <c r="AU446" i="1"/>
  <c r="CG406" i="1"/>
  <c r="CG405" i="1" s="1"/>
  <c r="BF217" i="1"/>
  <c r="BS386" i="1"/>
  <c r="AT231" i="1"/>
  <c r="BI395" i="1"/>
  <c r="AQ440" i="1"/>
  <c r="AB438" i="1"/>
  <c r="AB114" i="1"/>
  <c r="BW425" i="1"/>
  <c r="AV407" i="1"/>
  <c r="AG406" i="1"/>
  <c r="AG64" i="1"/>
  <c r="BZ57" i="1"/>
  <c r="BZ228" i="1"/>
  <c r="AR223" i="1"/>
  <c r="BG388" i="1"/>
  <c r="AI212" i="1"/>
  <c r="AI383" i="1"/>
  <c r="AI250" i="1" s="1"/>
  <c r="CG205" i="1"/>
  <c r="CG204" i="1" s="1"/>
  <c r="CG376" i="1"/>
  <c r="AF233" i="1"/>
  <c r="AH397" i="1"/>
  <c r="AU397" i="1"/>
  <c r="AB183" i="1"/>
  <c r="AQ355" i="1"/>
  <c r="BF129" i="1"/>
  <c r="BS320" i="1"/>
  <c r="T195" i="1"/>
  <c r="AS194" i="1"/>
  <c r="BH366" i="1"/>
  <c r="AA192" i="1"/>
  <c r="AP364" i="1"/>
  <c r="AT187" i="1"/>
  <c r="BI359" i="1"/>
  <c r="T187" i="1"/>
  <c r="CG438" i="1"/>
  <c r="CS57" i="1"/>
  <c r="CS228" i="1"/>
  <c r="AZ57" i="1"/>
  <c r="AZ228" i="1"/>
  <c r="AE193" i="1"/>
  <c r="AT365" i="1"/>
  <c r="BF190" i="1"/>
  <c r="BS362" i="1"/>
  <c r="AT129" i="1"/>
  <c r="BI320" i="1"/>
  <c r="CQ152" i="1"/>
  <c r="CQ150" i="1" s="1"/>
  <c r="CQ149" i="1" s="1"/>
  <c r="CQ51" i="1" s="1"/>
  <c r="CQ36" i="1" s="1"/>
  <c r="CQ334" i="1"/>
  <c r="CQ333" i="1" s="1"/>
  <c r="CQ247" i="1" s="1"/>
  <c r="S131" i="1"/>
  <c r="AA322" i="1"/>
  <c r="BI89" i="1"/>
  <c r="BV282" i="1"/>
  <c r="AX165" i="1"/>
  <c r="AX164" i="1" s="1"/>
  <c r="AX346" i="1"/>
  <c r="BO160" i="1"/>
  <c r="BO159" i="1" s="1"/>
  <c r="BO341" i="1"/>
  <c r="BO248" i="1" s="1"/>
  <c r="BO52" i="1" s="1"/>
  <c r="BO37" i="1" s="1"/>
  <c r="AG154" i="1"/>
  <c r="AG150" i="1" s="1"/>
  <c r="AG149" i="1" s="1"/>
  <c r="AG51" i="1" s="1"/>
  <c r="AG36" i="1" s="1"/>
  <c r="AV337" i="1"/>
  <c r="AA325" i="1"/>
  <c r="S323" i="1"/>
  <c r="S245" i="1" s="1"/>
  <c r="AR119" i="1"/>
  <c r="CD286" i="1"/>
  <c r="T84" i="1"/>
  <c r="T83" i="1" s="1"/>
  <c r="T276" i="1"/>
  <c r="T166" i="1"/>
  <c r="AX157" i="1"/>
  <c r="AX156" i="1" s="1"/>
  <c r="AX338" i="1"/>
  <c r="S154" i="1"/>
  <c r="AA337" i="1"/>
  <c r="AH152" i="1"/>
  <c r="BM138" i="1"/>
  <c r="BM137" i="1" s="1"/>
  <c r="BM136" i="1" s="1"/>
  <c r="BM50" i="1" s="1"/>
  <c r="BM35" i="1" s="1"/>
  <c r="BM327" i="1"/>
  <c r="BM326" i="1" s="1"/>
  <c r="BM246" i="1" s="1"/>
  <c r="AU130" i="1"/>
  <c r="BJ321" i="1"/>
  <c r="AQ121" i="1"/>
  <c r="BF312" i="1"/>
  <c r="AF120" i="1"/>
  <c r="AH311" i="1"/>
  <c r="AU311" i="1"/>
  <c r="AA117" i="1"/>
  <c r="AP308" i="1"/>
  <c r="AV98" i="1"/>
  <c r="BK291" i="1"/>
  <c r="AW291" i="1"/>
  <c r="AH86" i="1"/>
  <c r="S166" i="1"/>
  <c r="AA348" i="1"/>
  <c r="AI152" i="1"/>
  <c r="AI334" i="1"/>
  <c r="AI333" i="1" s="1"/>
  <c r="AX124" i="1"/>
  <c r="AX314" i="1"/>
  <c r="AI107" i="1"/>
  <c r="AI106" i="1" s="1"/>
  <c r="AI297" i="1"/>
  <c r="T102" i="1"/>
  <c r="AD97" i="1"/>
  <c r="AS290" i="1"/>
  <c r="AD285" i="1"/>
  <c r="AQ85" i="1"/>
  <c r="BF278" i="1"/>
  <c r="AE100" i="1"/>
  <c r="AT293" i="1"/>
  <c r="CU91" i="1"/>
  <c r="CU48" i="1" s="1"/>
  <c r="CU33" i="1" s="1"/>
  <c r="AS89" i="1"/>
  <c r="BH282" i="1"/>
  <c r="K242" i="1"/>
  <c r="AV107" i="1"/>
  <c r="BK298" i="1"/>
  <c r="AV297" i="1"/>
  <c r="AT97" i="1"/>
  <c r="BI290" i="1"/>
  <c r="AX79" i="1"/>
  <c r="AX77" i="1" s="1"/>
  <c r="AX271" i="1"/>
  <c r="S114" i="1"/>
  <c r="AR107" i="1"/>
  <c r="BG298" i="1"/>
  <c r="AR297" i="1"/>
  <c r="AR100" i="1"/>
  <c r="BG293" i="1"/>
  <c r="AR95" i="1"/>
  <c r="BG288" i="1"/>
  <c r="AI285" i="1"/>
  <c r="CU47" i="1"/>
  <c r="AY91" i="1"/>
  <c r="AY48" i="1" s="1"/>
  <c r="AY33" i="1" s="1"/>
  <c r="S88" i="1"/>
  <c r="AA281" i="1"/>
  <c r="AQ68" i="1"/>
  <c r="BF262" i="1"/>
  <c r="CT47" i="1"/>
  <c r="AJ243" i="1"/>
  <c r="AT76" i="1"/>
  <c r="BI270" i="1"/>
  <c r="M60" i="1"/>
  <c r="K696" i="1"/>
  <c r="T968" i="1"/>
  <c r="T967" i="1" s="1"/>
  <c r="K802" i="1"/>
  <c r="DD559" i="1"/>
  <c r="V464" i="1"/>
  <c r="V463" i="1" s="1"/>
  <c r="V462" i="1" s="1"/>
  <c r="V479" i="1"/>
  <c r="V478" i="1" s="1"/>
  <c r="V555" i="1" s="1"/>
  <c r="AU755" i="1"/>
  <c r="AU754" i="1" s="1"/>
  <c r="AW756" i="1"/>
  <c r="BJ756" i="1"/>
  <c r="AE526" i="1"/>
  <c r="AE525" i="1"/>
  <c r="AE466" i="1" s="1"/>
  <c r="AT527" i="1"/>
  <c r="BW971" i="1"/>
  <c r="CN801" i="1"/>
  <c r="CD800" i="1"/>
  <c r="CD799" i="1" s="1"/>
  <c r="CD798" i="1" s="1"/>
  <c r="CD797" i="1" s="1"/>
  <c r="CD802" i="1" s="1"/>
  <c r="BV551" i="1"/>
  <c r="BI550" i="1"/>
  <c r="BI549" i="1" s="1"/>
  <c r="BI548" i="1" s="1"/>
  <c r="BI471" i="1" s="1"/>
  <c r="BI470" i="1" s="1"/>
  <c r="BX503" i="1"/>
  <c r="BX465" i="1" s="1"/>
  <c r="AH224" i="1"/>
  <c r="AV214" i="1"/>
  <c r="BK539" i="1"/>
  <c r="AW213" i="1"/>
  <c r="AW537" i="1"/>
  <c r="AW469" i="1" s="1"/>
  <c r="BK500" i="1"/>
  <c r="BV482" i="1"/>
  <c r="BI481" i="1"/>
  <c r="CE439" i="1"/>
  <c r="BU438" i="1"/>
  <c r="BE498" i="1"/>
  <c r="BR498" i="1" s="1"/>
  <c r="CB498" i="1" s="1"/>
  <c r="CL498" i="1" s="1"/>
  <c r="CV498" i="1" s="1"/>
  <c r="AU448" i="1"/>
  <c r="AH448" i="1"/>
  <c r="AW547" i="1"/>
  <c r="BF218" i="1"/>
  <c r="BS543" i="1"/>
  <c r="BF214" i="1"/>
  <c r="BS539" i="1"/>
  <c r="AO211" i="1"/>
  <c r="AO54" i="1" s="1"/>
  <c r="AO39" i="1" s="1"/>
  <c r="BK507" i="1"/>
  <c r="AQ504" i="1"/>
  <c r="BF505" i="1"/>
  <c r="AF495" i="1"/>
  <c r="AH496" i="1"/>
  <c r="AH84" i="1" s="1"/>
  <c r="AU496" i="1"/>
  <c r="DD492" i="1"/>
  <c r="DB492" i="1"/>
  <c r="BJ458" i="1"/>
  <c r="BL458" i="1" s="1"/>
  <c r="AW458" i="1"/>
  <c r="AW407" i="1"/>
  <c r="AU406" i="1"/>
  <c r="BJ407" i="1"/>
  <c r="BE487" i="1"/>
  <c r="BR487" i="1" s="1"/>
  <c r="CB487" i="1" s="1"/>
  <c r="CL487" i="1" s="1"/>
  <c r="CV487" i="1" s="1"/>
  <c r="BK380" i="1"/>
  <c r="AA235" i="1"/>
  <c r="AP399" i="1"/>
  <c r="CU57" i="1"/>
  <c r="CU228" i="1"/>
  <c r="AA223" i="1"/>
  <c r="AP388" i="1"/>
  <c r="AT217" i="1"/>
  <c r="BI386" i="1"/>
  <c r="AF216" i="1"/>
  <c r="AF211" i="1" s="1"/>
  <c r="AF54" i="1" s="1"/>
  <c r="AF39" i="1" s="1"/>
  <c r="AH385" i="1"/>
  <c r="AU385" i="1"/>
  <c r="AF383" i="1"/>
  <c r="AF250" i="1" s="1"/>
  <c r="DB412" i="1"/>
  <c r="DD412" i="1"/>
  <c r="W404" i="1"/>
  <c r="W403" i="1" s="1"/>
  <c r="W461" i="1" s="1"/>
  <c r="CQ406" i="1"/>
  <c r="CQ405" i="1" s="1"/>
  <c r="BN57" i="1"/>
  <c r="BN228" i="1"/>
  <c r="AA216" i="1"/>
  <c r="AP385" i="1"/>
  <c r="AR206" i="1"/>
  <c r="BG378" i="1"/>
  <c r="AX418" i="1"/>
  <c r="BL411" i="1"/>
  <c r="S233" i="1"/>
  <c r="AA397" i="1"/>
  <c r="AQ206" i="1"/>
  <c r="BF378" i="1"/>
  <c r="BI205" i="1"/>
  <c r="BV377" i="1"/>
  <c r="AG203" i="1"/>
  <c r="AV375" i="1"/>
  <c r="AD203" i="1"/>
  <c r="AS375" i="1"/>
  <c r="S199" i="1"/>
  <c r="AA371" i="1"/>
  <c r="CV431" i="1"/>
  <c r="AG373" i="1"/>
  <c r="AS197" i="1"/>
  <c r="BH369" i="1"/>
  <c r="BA57" i="1"/>
  <c r="BA228" i="1"/>
  <c r="AB225" i="1"/>
  <c r="AQ389" i="1"/>
  <c r="S222" i="1"/>
  <c r="AA387" i="1"/>
  <c r="AR197" i="1"/>
  <c r="BG369" i="1"/>
  <c r="AR193" i="1"/>
  <c r="BG365" i="1"/>
  <c r="AB186" i="1"/>
  <c r="AQ358" i="1"/>
  <c r="S182" i="1"/>
  <c r="AA354" i="1"/>
  <c r="T197" i="1"/>
  <c r="AS196" i="1"/>
  <c r="BH368" i="1"/>
  <c r="AA194" i="1"/>
  <c r="AP366" i="1"/>
  <c r="AQ195" i="1"/>
  <c r="BF367" i="1"/>
  <c r="AR190" i="1"/>
  <c r="BG362" i="1"/>
  <c r="X230" i="1"/>
  <c r="X229" i="1" s="1"/>
  <c r="AG222" i="1"/>
  <c r="AH387" i="1"/>
  <c r="AV387" i="1"/>
  <c r="T198" i="1"/>
  <c r="AB160" i="1"/>
  <c r="AH138" i="1"/>
  <c r="AH137" i="1" s="1"/>
  <c r="AH136" i="1" s="1"/>
  <c r="AH50" i="1" s="1"/>
  <c r="AH35" i="1" s="1"/>
  <c r="AH327" i="1"/>
  <c r="AH326" i="1" s="1"/>
  <c r="AH246" i="1" s="1"/>
  <c r="AS162" i="1"/>
  <c r="BH344" i="1"/>
  <c r="AB125" i="1"/>
  <c r="AB123" i="1" s="1"/>
  <c r="AQ316" i="1"/>
  <c r="AR167" i="1"/>
  <c r="BG349" i="1"/>
  <c r="AS161" i="1"/>
  <c r="BH343" i="1"/>
  <c r="AS342" i="1"/>
  <c r="CN305" i="1"/>
  <c r="BA160" i="1"/>
  <c r="BA159" i="1" s="1"/>
  <c r="BA341" i="1"/>
  <c r="BA248" i="1" s="1"/>
  <c r="BA52" i="1" s="1"/>
  <c r="BA37" i="1" s="1"/>
  <c r="AG323" i="1"/>
  <c r="AG245" i="1" s="1"/>
  <c r="AV325" i="1"/>
  <c r="AA119" i="1"/>
  <c r="AP310" i="1"/>
  <c r="AS116" i="1"/>
  <c r="BH307" i="1"/>
  <c r="AU115" i="1"/>
  <c r="BJ306" i="1"/>
  <c r="AW306" i="1"/>
  <c r="AW115" i="1" s="1"/>
  <c r="T165" i="1"/>
  <c r="T164" i="1" s="1"/>
  <c r="T346" i="1"/>
  <c r="AA157" i="1"/>
  <c r="AP339" i="1"/>
  <c r="AA338" i="1"/>
  <c r="AB138" i="1"/>
  <c r="AB137" i="1" s="1"/>
  <c r="AB136" i="1" s="1"/>
  <c r="AB50" i="1" s="1"/>
  <c r="AB35" i="1" s="1"/>
  <c r="AB327" i="1"/>
  <c r="AB326" i="1" s="1"/>
  <c r="AB246" i="1" s="1"/>
  <c r="AQ328" i="1"/>
  <c r="AG130" i="1"/>
  <c r="AV321" i="1"/>
  <c r="AW321" i="1" s="1"/>
  <c r="AW130" i="1" s="1"/>
  <c r="AU129" i="1"/>
  <c r="AW320" i="1"/>
  <c r="BJ320" i="1"/>
  <c r="AD120" i="1"/>
  <c r="AS311" i="1"/>
  <c r="CH123" i="1"/>
  <c r="CH91" i="1" s="1"/>
  <c r="AR303" i="1"/>
  <c r="BG304" i="1"/>
  <c r="AF111" i="1"/>
  <c r="AU302" i="1"/>
  <c r="AH302" i="1"/>
  <c r="AW108" i="1"/>
  <c r="AQ96" i="1"/>
  <c r="BF289" i="1"/>
  <c r="AA108" i="1"/>
  <c r="AP299" i="1"/>
  <c r="BO91" i="1"/>
  <c r="BO48" i="1" s="1"/>
  <c r="BO33" i="1" s="1"/>
  <c r="CC90" i="1"/>
  <c r="CM283" i="1"/>
  <c r="AQ88" i="1"/>
  <c r="BF281" i="1"/>
  <c r="AG84" i="1"/>
  <c r="AG276" i="1"/>
  <c r="AV277" i="1"/>
  <c r="BX83" i="1"/>
  <c r="CS256" i="1"/>
  <c r="AT111" i="1"/>
  <c r="BI302" i="1"/>
  <c r="AE109" i="1"/>
  <c r="BM93" i="1"/>
  <c r="BM92" i="1" s="1"/>
  <c r="BM285" i="1"/>
  <c r="BS279" i="1"/>
  <c r="AD79" i="1"/>
  <c r="AD77" i="1" s="1"/>
  <c r="AS272" i="1"/>
  <c r="AD271" i="1"/>
  <c r="AH64" i="1"/>
  <c r="AR98" i="1"/>
  <c r="BG291" i="1"/>
  <c r="BI94" i="1"/>
  <c r="BV287" i="1"/>
  <c r="AB73" i="1"/>
  <c r="AQ267" i="1"/>
  <c r="AL47" i="1"/>
  <c r="J43" i="1"/>
  <c r="O242" i="1"/>
  <c r="O241" i="1" s="1"/>
  <c r="BH71" i="1"/>
  <c r="BU265" i="1"/>
  <c r="CH243" i="1"/>
  <c r="AQ64" i="1"/>
  <c r="BF258" i="1"/>
  <c r="AE66" i="1"/>
  <c r="AT260" i="1"/>
  <c r="AP10" i="1"/>
  <c r="AP9" i="1" s="1"/>
  <c r="BE11" i="1"/>
  <c r="AA12" i="1"/>
  <c r="AP14" i="1"/>
  <c r="AJ933" i="1"/>
  <c r="AJ930" i="1" s="1"/>
  <c r="AJ929" i="1" s="1"/>
  <c r="AJ939" i="1"/>
  <c r="AJ938" i="1" s="1"/>
  <c r="AJ987" i="1" s="1"/>
  <c r="AJ988" i="1" s="1"/>
  <c r="BE901" i="1"/>
  <c r="AX898" i="1"/>
  <c r="AX897" i="1" s="1"/>
  <c r="AX886" i="1" s="1"/>
  <c r="AX885" i="1" s="1"/>
  <c r="AX927" i="1" s="1"/>
  <c r="AX928" i="1" s="1"/>
  <c r="AR526" i="1"/>
  <c r="BG527" i="1"/>
  <c r="AR525" i="1"/>
  <c r="AR466" i="1" s="1"/>
  <c r="AQ934" i="1"/>
  <c r="BE635" i="1"/>
  <c r="BE634" i="1" s="1"/>
  <c r="BR636" i="1"/>
  <c r="K570" i="1"/>
  <c r="AQ526" i="1"/>
  <c r="BF527" i="1"/>
  <c r="AQ525" i="1"/>
  <c r="AQ466" i="1" s="1"/>
  <c r="Z480" i="1"/>
  <c r="BK933" i="1"/>
  <c r="AQ215" i="1"/>
  <c r="BF540" i="1"/>
  <c r="BF533" i="1"/>
  <c r="AQ532" i="1"/>
  <c r="AW219" i="1"/>
  <c r="AI213" i="1"/>
  <c r="AI537" i="1"/>
  <c r="AI469" i="1" s="1"/>
  <c r="BJ521" i="1"/>
  <c r="AW521" i="1"/>
  <c r="AQ459" i="1"/>
  <c r="BF459" i="1" s="1"/>
  <c r="AB457" i="1"/>
  <c r="AB456" i="1" s="1"/>
  <c r="AB455" i="1" s="1"/>
  <c r="AW492" i="1"/>
  <c r="BJ492" i="1"/>
  <c r="T100" i="1"/>
  <c r="BF224" i="1"/>
  <c r="BS547" i="1"/>
  <c r="BO211" i="1"/>
  <c r="BO54" i="1" s="1"/>
  <c r="BO39" i="1" s="1"/>
  <c r="BF523" i="1"/>
  <c r="AQ522" i="1"/>
  <c r="AR493" i="1"/>
  <c r="BG494" i="1"/>
  <c r="O463" i="1"/>
  <c r="O462" i="1" s="1"/>
  <c r="DD490" i="1"/>
  <c r="DB490" i="1"/>
  <c r="CE450" i="1"/>
  <c r="CE449" i="1" s="1"/>
  <c r="CO451" i="1"/>
  <c r="CE460" i="1"/>
  <c r="AY480" i="1"/>
  <c r="AT438" i="1"/>
  <c r="BI439" i="1"/>
  <c r="BX404" i="1"/>
  <c r="BX403" i="1" s="1"/>
  <c r="BX461" i="1" s="1"/>
  <c r="AW235" i="1"/>
  <c r="AQ223" i="1"/>
  <c r="BF388" i="1"/>
  <c r="AU217" i="1"/>
  <c r="AW386" i="1"/>
  <c r="AW217" i="1" s="1"/>
  <c r="BJ386" i="1"/>
  <c r="AY372" i="1"/>
  <c r="AY249" i="1" s="1"/>
  <c r="S450" i="1"/>
  <c r="S449" i="1" s="1"/>
  <c r="AA451" i="1"/>
  <c r="S460" i="1"/>
  <c r="BI419" i="1"/>
  <c r="AT418" i="1"/>
  <c r="AU223" i="1"/>
  <c r="AP407" i="1"/>
  <c r="AA406" i="1"/>
  <c r="AV234" i="1"/>
  <c r="BK398" i="1"/>
  <c r="BK234" i="1" s="1"/>
  <c r="S212" i="1"/>
  <c r="S383" i="1"/>
  <c r="S250" i="1" s="1"/>
  <c r="AA384" i="1"/>
  <c r="CG379" i="1"/>
  <c r="AV184" i="1"/>
  <c r="BK356" i="1"/>
  <c r="BK184" i="1" s="1"/>
  <c r="AX426" i="1"/>
  <c r="AX425" i="1" s="1"/>
  <c r="CA42" i="1"/>
  <c r="CA41" i="1" s="1"/>
  <c r="CA56" i="1"/>
  <c r="AE225" i="1"/>
  <c r="AT389" i="1"/>
  <c r="AT198" i="1"/>
  <c r="BI370" i="1"/>
  <c r="AT194" i="1"/>
  <c r="BI366" i="1"/>
  <c r="AH190" i="1"/>
  <c r="AA196" i="1"/>
  <c r="AP368" i="1"/>
  <c r="BF158" i="1"/>
  <c r="BS340" i="1"/>
  <c r="AU447" i="1"/>
  <c r="AH447" i="1"/>
  <c r="AH126" i="1" s="1"/>
  <c r="T438" i="1"/>
  <c r="AE233" i="1"/>
  <c r="AT397" i="1"/>
  <c r="AC212" i="1"/>
  <c r="AC211" i="1" s="1"/>
  <c r="AC54" i="1" s="1"/>
  <c r="AC39" i="1" s="1"/>
  <c r="AR384" i="1"/>
  <c r="AC383" i="1"/>
  <c r="AC250" i="1" s="1"/>
  <c r="AE201" i="1"/>
  <c r="AQ191" i="1"/>
  <c r="BF363" i="1"/>
  <c r="AQ360" i="1"/>
  <c r="AQ188" i="1" s="1"/>
  <c r="AW163" i="1"/>
  <c r="BG124" i="1"/>
  <c r="BT315" i="1"/>
  <c r="T124" i="1"/>
  <c r="T123" i="1" s="1"/>
  <c r="CO310" i="1"/>
  <c r="AS96" i="1"/>
  <c r="AQ153" i="1"/>
  <c r="BF336" i="1"/>
  <c r="BG325" i="1"/>
  <c r="AR323" i="1"/>
  <c r="AR245" i="1" s="1"/>
  <c r="AX125" i="1"/>
  <c r="AA124" i="1"/>
  <c r="AP315" i="1"/>
  <c r="AC122" i="1"/>
  <c r="AR313" i="1"/>
  <c r="AU121" i="1"/>
  <c r="BJ312" i="1"/>
  <c r="AW312" i="1"/>
  <c r="AW121" i="1" s="1"/>
  <c r="AC120" i="1"/>
  <c r="AR311" i="1"/>
  <c r="AP89" i="1"/>
  <c r="BE282" i="1"/>
  <c r="AI165" i="1"/>
  <c r="AI164" i="1" s="1"/>
  <c r="AI346" i="1"/>
  <c r="CI160" i="1"/>
  <c r="CI159" i="1" s="1"/>
  <c r="CI341" i="1"/>
  <c r="CI248" i="1" s="1"/>
  <c r="CI52" i="1" s="1"/>
  <c r="CI37" i="1" s="1"/>
  <c r="AH153" i="1"/>
  <c r="BC333" i="1"/>
  <c r="BC247" i="1" s="1"/>
  <c r="BG129" i="1"/>
  <c r="BT320" i="1"/>
  <c r="AS127" i="1"/>
  <c r="BH318" i="1"/>
  <c r="BT126" i="1"/>
  <c r="CD317" i="1"/>
  <c r="AL160" i="1"/>
  <c r="AL159" i="1" s="1"/>
  <c r="AL341" i="1"/>
  <c r="AL248" i="1" s="1"/>
  <c r="AL52" i="1" s="1"/>
  <c r="AL37" i="1" s="1"/>
  <c r="AD158" i="1"/>
  <c r="AD156" i="1" s="1"/>
  <c r="AS340" i="1"/>
  <c r="AI154" i="1"/>
  <c r="U150" i="1"/>
  <c r="U149" i="1" s="1"/>
  <c r="U51" i="1" s="1"/>
  <c r="U36" i="1" s="1"/>
  <c r="CU149" i="1"/>
  <c r="CU51" i="1" s="1"/>
  <c r="CU36" i="1" s="1"/>
  <c r="AH128" i="1"/>
  <c r="AT124" i="1"/>
  <c r="BI315" i="1"/>
  <c r="BK288" i="1"/>
  <c r="AE113" i="1"/>
  <c r="AE112" i="1" s="1"/>
  <c r="AT304" i="1"/>
  <c r="AE303" i="1"/>
  <c r="AJ109" i="1"/>
  <c r="AJ91" i="1" s="1"/>
  <c r="AJ48" i="1" s="1"/>
  <c r="AJ33" i="1" s="1"/>
  <c r="S107" i="1"/>
  <c r="S106" i="1" s="1"/>
  <c r="AA298" i="1"/>
  <c r="S297" i="1"/>
  <c r="AX107" i="1"/>
  <c r="AX106" i="1" s="1"/>
  <c r="AX297" i="1"/>
  <c r="AQ66" i="1"/>
  <c r="BF260" i="1"/>
  <c r="AA115" i="1"/>
  <c r="AP306" i="1"/>
  <c r="BO284" i="1"/>
  <c r="BO244" i="1" s="1"/>
  <c r="BH277" i="1"/>
  <c r="AO83" i="1"/>
  <c r="AO62" i="1" s="1"/>
  <c r="BX77" i="1"/>
  <c r="AE65" i="1"/>
  <c r="AE63" i="1" s="1"/>
  <c r="AE62" i="1" s="1"/>
  <c r="AT259" i="1"/>
  <c r="AC103" i="1"/>
  <c r="AR296" i="1"/>
  <c r="AB87" i="1"/>
  <c r="AQ280" i="1"/>
  <c r="AB69" i="1"/>
  <c r="AQ263" i="1"/>
  <c r="BY92" i="1"/>
  <c r="BY91" i="1" s="1"/>
  <c r="BY48" i="1" s="1"/>
  <c r="BY33" i="1" s="1"/>
  <c r="AT73" i="1"/>
  <c r="BI267" i="1"/>
  <c r="AQ72" i="1"/>
  <c r="BF266" i="1"/>
  <c r="AX66" i="1"/>
  <c r="CK243" i="1"/>
  <c r="BZ256" i="1"/>
  <c r="BG64" i="1"/>
  <c r="BT258" i="1"/>
  <c r="V256" i="1"/>
  <c r="AE74" i="1"/>
  <c r="AT268" i="1"/>
  <c r="CA256" i="1"/>
  <c r="BJ571" i="1"/>
  <c r="BJ570" i="1" s="1"/>
  <c r="BJ680" i="1" s="1"/>
  <c r="T971" i="1"/>
  <c r="T934" i="1" s="1"/>
  <c r="CD898" i="1"/>
  <c r="CD897" i="1" s="1"/>
  <c r="CD886" i="1" s="1"/>
  <c r="CD885" i="1" s="1"/>
  <c r="CD927" i="1" s="1"/>
  <c r="CD928" i="1" s="1"/>
  <c r="CN901" i="1"/>
  <c r="CV973" i="1"/>
  <c r="CQ972" i="1"/>
  <c r="K987" i="1"/>
  <c r="AQ755" i="1"/>
  <c r="AQ754" i="1" s="1"/>
  <c r="BF756" i="1"/>
  <c r="AE934" i="1"/>
  <c r="BI756" i="1"/>
  <c r="AT755" i="1"/>
  <c r="AT754" i="1" s="1"/>
  <c r="AW488" i="1"/>
  <c r="BJ488" i="1"/>
  <c r="DD1019" i="1"/>
  <c r="DB688" i="1"/>
  <c r="K557" i="1"/>
  <c r="BL541" i="1"/>
  <c r="BE520" i="1"/>
  <c r="BR520" i="1" s="1"/>
  <c r="CB520" i="1" s="1"/>
  <c r="CL520" i="1" s="1"/>
  <c r="CV520" i="1" s="1"/>
  <c r="AH218" i="1"/>
  <c r="DB519" i="1"/>
  <c r="DD519" i="1"/>
  <c r="DB513" i="1"/>
  <c r="DD513" i="1"/>
  <c r="AA493" i="1"/>
  <c r="AP494" i="1"/>
  <c r="AT444" i="1"/>
  <c r="BI445" i="1"/>
  <c r="AE221" i="1"/>
  <c r="AT545" i="1"/>
  <c r="AB481" i="1"/>
  <c r="AP448" i="1"/>
  <c r="BE448" i="1" s="1"/>
  <c r="BR448" i="1" s="1"/>
  <c r="CB448" i="1" s="1"/>
  <c r="CL448" i="1" s="1"/>
  <c r="CV448" i="1" s="1"/>
  <c r="AV551" i="1"/>
  <c r="AV231" i="1" s="1"/>
  <c r="AV230" i="1" s="1"/>
  <c r="AV229" i="1" s="1"/>
  <c r="AH551" i="1"/>
  <c r="AT218" i="1"/>
  <c r="BI543" i="1"/>
  <c r="AT214" i="1"/>
  <c r="BI539" i="1"/>
  <c r="AV213" i="1"/>
  <c r="BK538" i="1"/>
  <c r="AV537" i="1"/>
  <c r="AV469" i="1" s="1"/>
  <c r="AT451" i="1"/>
  <c r="AE450" i="1"/>
  <c r="AE449" i="1" s="1"/>
  <c r="AE460" i="1"/>
  <c r="AA221" i="1"/>
  <c r="AP545" i="1"/>
  <c r="BZ464" i="1"/>
  <c r="BZ463" i="1" s="1"/>
  <c r="BZ462" i="1" s="1"/>
  <c r="BZ479" i="1"/>
  <c r="BZ478" i="1" s="1"/>
  <c r="BZ555" i="1" s="1"/>
  <c r="S452" i="1"/>
  <c r="AH234" i="1"/>
  <c r="BY480" i="1"/>
  <c r="BL482" i="1"/>
  <c r="AW430" i="1"/>
  <c r="AW96" i="1" s="1"/>
  <c r="BJ430" i="1"/>
  <c r="AU96" i="1"/>
  <c r="BJ222" i="1"/>
  <c r="AF202" i="1"/>
  <c r="AU374" i="1"/>
  <c r="AH374" i="1"/>
  <c r="AF373" i="1"/>
  <c r="AC202" i="1"/>
  <c r="AC373" i="1"/>
  <c r="AR374" i="1"/>
  <c r="CL435" i="1"/>
  <c r="CV435" i="1" s="1"/>
  <c r="BE413" i="1"/>
  <c r="BR413" i="1" s="1"/>
  <c r="CB413" i="1" s="1"/>
  <c r="CL413" i="1" s="1"/>
  <c r="CV413" i="1" s="1"/>
  <c r="BT407" i="1"/>
  <c r="BG406" i="1"/>
  <c r="AZ404" i="1"/>
  <c r="AZ403" i="1" s="1"/>
  <c r="AZ461" i="1" s="1"/>
  <c r="BC57" i="1"/>
  <c r="BC228" i="1"/>
  <c r="AQ202" i="1"/>
  <c r="BF374" i="1"/>
  <c r="AQ373" i="1"/>
  <c r="AV419" i="1"/>
  <c r="AG418" i="1"/>
  <c r="DB414" i="1"/>
  <c r="DD414" i="1"/>
  <c r="AQ203" i="1"/>
  <c r="BF375" i="1"/>
  <c r="AA198" i="1"/>
  <c r="AP370" i="1"/>
  <c r="T450" i="1"/>
  <c r="T449" i="1" s="1"/>
  <c r="T460" i="1"/>
  <c r="AQ446" i="1"/>
  <c r="BF446" i="1" s="1"/>
  <c r="BS446" i="1" s="1"/>
  <c r="CC446" i="1" s="1"/>
  <c r="CM446" i="1" s="1"/>
  <c r="CW446" i="1" s="1"/>
  <c r="AB444" i="1"/>
  <c r="AI418" i="1"/>
  <c r="AR232" i="1"/>
  <c r="BG396" i="1"/>
  <c r="BG198" i="1"/>
  <c r="BT370" i="1"/>
  <c r="AB184" i="1"/>
  <c r="AQ356" i="1"/>
  <c r="AV195" i="1"/>
  <c r="BK367" i="1"/>
  <c r="T193" i="1"/>
  <c r="AS192" i="1"/>
  <c r="BH364" i="1"/>
  <c r="AU180" i="1"/>
  <c r="BJ352" i="1"/>
  <c r="AR152" i="1"/>
  <c r="BG335" i="1"/>
  <c r="BG194" i="1"/>
  <c r="BT366" i="1"/>
  <c r="AF184" i="1"/>
  <c r="AU356" i="1"/>
  <c r="AH356" i="1"/>
  <c r="AH184" i="1" s="1"/>
  <c r="S232" i="1"/>
  <c r="AA396" i="1"/>
  <c r="S394" i="1"/>
  <c r="S393" i="1" s="1"/>
  <c r="S392" i="1" s="1"/>
  <c r="S253" i="1" s="1"/>
  <c r="S252" i="1" s="1"/>
  <c r="AG231" i="1"/>
  <c r="AG230" i="1" s="1"/>
  <c r="AG229" i="1" s="1"/>
  <c r="AG225" i="1"/>
  <c r="AV389" i="1"/>
  <c r="AH389" i="1"/>
  <c r="AX222" i="1"/>
  <c r="BX211" i="1"/>
  <c r="BX54" i="1" s="1"/>
  <c r="BX39" i="1" s="1"/>
  <c r="AF196" i="1"/>
  <c r="AH368" i="1"/>
  <c r="AU368" i="1"/>
  <c r="AA128" i="1"/>
  <c r="AP319" i="1"/>
  <c r="AT119" i="1"/>
  <c r="BI310" i="1"/>
  <c r="BT153" i="1"/>
  <c r="CD336" i="1"/>
  <c r="AB118" i="1"/>
  <c r="AQ309" i="1"/>
  <c r="AT166" i="1"/>
  <c r="BI348" i="1"/>
  <c r="BY160" i="1"/>
  <c r="BY159" i="1" s="1"/>
  <c r="BY341" i="1"/>
  <c r="BY248" i="1" s="1"/>
  <c r="BY52" i="1" s="1"/>
  <c r="BY37" i="1" s="1"/>
  <c r="AU161" i="1"/>
  <c r="AU342" i="1"/>
  <c r="BJ343" i="1"/>
  <c r="AV158" i="1"/>
  <c r="BK340" i="1"/>
  <c r="BK158" i="1" s="1"/>
  <c r="AU154" i="1"/>
  <c r="AW337" i="1"/>
  <c r="BJ337" i="1"/>
  <c r="CJ149" i="1"/>
  <c r="CJ51" i="1" s="1"/>
  <c r="CJ36" i="1" s="1"/>
  <c r="BW138" i="1"/>
  <c r="BW137" i="1" s="1"/>
  <c r="BW136" i="1" s="1"/>
  <c r="BW50" i="1" s="1"/>
  <c r="BW35" i="1" s="1"/>
  <c r="BW327" i="1"/>
  <c r="BW326" i="1" s="1"/>
  <c r="BW246" i="1" s="1"/>
  <c r="AV129" i="1"/>
  <c r="BK320" i="1"/>
  <c r="T160" i="1"/>
  <c r="T159" i="1" s="1"/>
  <c r="T341" i="1"/>
  <c r="T248" i="1" s="1"/>
  <c r="T52" i="1" s="1"/>
  <c r="T37" i="1" s="1"/>
  <c r="CQ161" i="1"/>
  <c r="CQ342" i="1"/>
  <c r="AJ159" i="1"/>
  <c r="BW156" i="1"/>
  <c r="CG154" i="1"/>
  <c r="Y247" i="1"/>
  <c r="AA129" i="1"/>
  <c r="AP320" i="1"/>
  <c r="AC125" i="1"/>
  <c r="AC123" i="1" s="1"/>
  <c r="AR316" i="1"/>
  <c r="AC314" i="1"/>
  <c r="AD122" i="1"/>
  <c r="AS313" i="1"/>
  <c r="BH100" i="1"/>
  <c r="BU293" i="1"/>
  <c r="CH284" i="1"/>
  <c r="K52" i="1"/>
  <c r="AB113" i="1"/>
  <c r="AB112" i="1" s="1"/>
  <c r="AB303" i="1"/>
  <c r="AQ304" i="1"/>
  <c r="BH111" i="1"/>
  <c r="BU302" i="1"/>
  <c r="BW110" i="1"/>
  <c r="BW109" i="1" s="1"/>
  <c r="BW300" i="1"/>
  <c r="CG95" i="1"/>
  <c r="CG92" i="1" s="1"/>
  <c r="AV89" i="1"/>
  <c r="BK282" i="1"/>
  <c r="AW282" i="1"/>
  <c r="AA85" i="1"/>
  <c r="AP278" i="1"/>
  <c r="BW81" i="1"/>
  <c r="Q255" i="1"/>
  <c r="Q254" i="1" s="1"/>
  <c r="Q400" i="1" s="1"/>
  <c r="Q401" i="1" s="1"/>
  <c r="AX113" i="1"/>
  <c r="AX112" i="1" s="1"/>
  <c r="AX303" i="1"/>
  <c r="T110" i="1"/>
  <c r="T300" i="1"/>
  <c r="AS107" i="1"/>
  <c r="AS297" i="1"/>
  <c r="BH298" i="1"/>
  <c r="AB100" i="1"/>
  <c r="AQ293" i="1"/>
  <c r="BC91" i="1"/>
  <c r="BC48" i="1" s="1"/>
  <c r="BC33" i="1" s="1"/>
  <c r="AD86" i="1"/>
  <c r="AS279" i="1"/>
  <c r="AB84" i="1"/>
  <c r="AB276" i="1"/>
  <c r="AQ277" i="1"/>
  <c r="CR83" i="1"/>
  <c r="AQ75" i="1"/>
  <c r="BF269" i="1"/>
  <c r="AQ67" i="1"/>
  <c r="BF261" i="1"/>
  <c r="CT91" i="1"/>
  <c r="CT48" i="1" s="1"/>
  <c r="CT33" i="1" s="1"/>
  <c r="X62" i="1"/>
  <c r="AC94" i="1"/>
  <c r="AC92" i="1" s="1"/>
  <c r="AR287" i="1"/>
  <c r="AC285" i="1"/>
  <c r="AE87" i="1"/>
  <c r="AT280" i="1"/>
  <c r="AT86" i="1"/>
  <c r="BI279" i="1"/>
  <c r="CG79" i="1"/>
  <c r="CG77" i="1" s="1"/>
  <c r="CG271" i="1"/>
  <c r="R242" i="1"/>
  <c r="R241" i="1" s="1"/>
  <c r="AB65" i="1"/>
  <c r="AQ259" i="1"/>
  <c r="N42" i="1"/>
  <c r="N41" i="1" s="1"/>
  <c r="N56" i="1"/>
  <c r="AW76" i="1"/>
  <c r="AY256" i="1"/>
  <c r="AD65" i="1"/>
  <c r="AS259" i="1"/>
  <c r="AD257" i="1"/>
  <c r="AD256" i="1" s="1"/>
  <c r="AL256" i="1"/>
  <c r="AT68" i="1"/>
  <c r="BI262" i="1"/>
  <c r="K48" i="1"/>
  <c r="AR18" i="1"/>
  <c r="AR15" i="1" s="1"/>
  <c r="AR8" i="1" s="1"/>
  <c r="BG19" i="1"/>
  <c r="AA219" i="1"/>
  <c r="AP544" i="1"/>
  <c r="BK450" i="1"/>
  <c r="BK449" i="1" s="1"/>
  <c r="BK460" i="1"/>
  <c r="AA161" i="1"/>
  <c r="AP343" i="1"/>
  <c r="CG285" i="1"/>
  <c r="BI407" i="1"/>
  <c r="AT406" i="1"/>
  <c r="AT405" i="1" s="1"/>
  <c r="CG383" i="1"/>
  <c r="CG250" i="1" s="1"/>
  <c r="BW93" i="1"/>
  <c r="BW92" i="1" s="1"/>
  <c r="AU426" i="1"/>
  <c r="BM346" i="1"/>
  <c r="AS495" i="1"/>
  <c r="AA213" i="1"/>
  <c r="AA537" i="1"/>
  <c r="AA469" i="1" s="1"/>
  <c r="AP538" i="1"/>
  <c r="BP463" i="1"/>
  <c r="BP462" i="1" s="1"/>
  <c r="K692" i="1"/>
  <c r="DB693" i="1"/>
  <c r="BF992" i="1"/>
  <c r="BF991" i="1" s="1"/>
  <c r="BF990" i="1" s="1"/>
  <c r="BF989" i="1" s="1"/>
  <c r="BF994" i="1" s="1"/>
  <c r="BS993" i="1"/>
  <c r="AF971" i="1"/>
  <c r="AF934" i="1" s="1"/>
  <c r="DD935" i="1"/>
  <c r="DB935" i="1"/>
  <c r="BJ980" i="1"/>
  <c r="BL981" i="1"/>
  <c r="AT968" i="1"/>
  <c r="AT967" i="1" s="1"/>
  <c r="BI969" i="1"/>
  <c r="DD872" i="1"/>
  <c r="DB872" i="1"/>
  <c r="BJ509" i="1"/>
  <c r="AW509" i="1"/>
  <c r="BI635" i="1"/>
  <c r="BI634" i="1" s="1"/>
  <c r="BV636" i="1"/>
  <c r="AQ550" i="1"/>
  <c r="AQ549" i="1" s="1"/>
  <c r="AQ548" i="1" s="1"/>
  <c r="AQ471" i="1" s="1"/>
  <c r="AQ470" i="1" s="1"/>
  <c r="BF551" i="1"/>
  <c r="AU526" i="1"/>
  <c r="BJ527" i="1"/>
  <c r="AU525" i="1"/>
  <c r="AU466" i="1" s="1"/>
  <c r="AW527" i="1"/>
  <c r="AA979" i="1"/>
  <c r="S975" i="1"/>
  <c r="S971" i="1" s="1"/>
  <c r="S934" i="1" s="1"/>
  <c r="BU635" i="1"/>
  <c r="BU634" i="1" s="1"/>
  <c r="CE636" i="1"/>
  <c r="BK546" i="1"/>
  <c r="K995" i="1"/>
  <c r="DB996" i="1"/>
  <c r="BJ524" i="1"/>
  <c r="AW524" i="1"/>
  <c r="AU522" i="1"/>
  <c r="T95" i="1"/>
  <c r="AE480" i="1"/>
  <c r="AR218" i="1"/>
  <c r="BG543" i="1"/>
  <c r="CG526" i="1"/>
  <c r="CG525" i="1"/>
  <c r="CG466" i="1" s="1"/>
  <c r="AS494" i="1"/>
  <c r="AD493" i="1"/>
  <c r="BJ490" i="1"/>
  <c r="AW490" i="1"/>
  <c r="BG481" i="1"/>
  <c r="BT482" i="1"/>
  <c r="DD454" i="1"/>
  <c r="DB454" i="1"/>
  <c r="DD442" i="1"/>
  <c r="DB442" i="1"/>
  <c r="AA481" i="1"/>
  <c r="AP482" i="1"/>
  <c r="CE445" i="1"/>
  <c r="BU444" i="1"/>
  <c r="AR219" i="1"/>
  <c r="BG544" i="1"/>
  <c r="BJ218" i="1"/>
  <c r="BL543" i="1"/>
  <c r="BK522" i="1"/>
  <c r="BL523" i="1"/>
  <c r="AV499" i="1"/>
  <c r="AW499" i="1" s="1"/>
  <c r="BG444" i="1"/>
  <c r="BT445" i="1"/>
  <c r="CQ481" i="1"/>
  <c r="CQ480" i="1" s="1"/>
  <c r="AM479" i="1"/>
  <c r="AM478" i="1" s="1"/>
  <c r="AM555" i="1" s="1"/>
  <c r="AM464" i="1"/>
  <c r="AM463" i="1" s="1"/>
  <c r="AM462" i="1" s="1"/>
  <c r="AP445" i="1"/>
  <c r="AA444" i="1"/>
  <c r="AI202" i="1"/>
  <c r="AI201" i="1" s="1"/>
  <c r="AI200" i="1" s="1"/>
  <c r="AI53" i="1" s="1"/>
  <c r="AI38" i="1" s="1"/>
  <c r="AI373" i="1"/>
  <c r="AQ426" i="1"/>
  <c r="BF427" i="1"/>
  <c r="CK57" i="1"/>
  <c r="CK228" i="1"/>
  <c r="AQ233" i="1"/>
  <c r="BF397" i="1"/>
  <c r="AQ212" i="1"/>
  <c r="BF384" i="1"/>
  <c r="AQ383" i="1"/>
  <c r="AQ250" i="1" s="1"/>
  <c r="AF203" i="1"/>
  <c r="AH375" i="1"/>
  <c r="AU375" i="1"/>
  <c r="AQ199" i="1"/>
  <c r="BF371" i="1"/>
  <c r="AI460" i="1"/>
  <c r="AI450" i="1"/>
  <c r="AI449" i="1" s="1"/>
  <c r="AS427" i="1"/>
  <c r="AD426" i="1"/>
  <c r="AD425" i="1" s="1"/>
  <c r="AD93" i="1"/>
  <c r="AD92" i="1" s="1"/>
  <c r="AC418" i="1"/>
  <c r="AC405" i="1" s="1"/>
  <c r="AC404" i="1" s="1"/>
  <c r="AC403" i="1" s="1"/>
  <c r="AC461" i="1" s="1"/>
  <c r="AR419" i="1"/>
  <c r="DB409" i="1"/>
  <c r="DD409" i="1"/>
  <c r="AQ205" i="1"/>
  <c r="AQ204" i="1" s="1"/>
  <c r="BF377" i="1"/>
  <c r="AQ376" i="1"/>
  <c r="T233" i="1"/>
  <c r="BQ57" i="1"/>
  <c r="BQ228" i="1"/>
  <c r="AA191" i="1"/>
  <c r="AP363" i="1"/>
  <c r="AB187" i="1"/>
  <c r="AQ359" i="1"/>
  <c r="S183" i="1"/>
  <c r="AA355" i="1"/>
  <c r="AR158" i="1"/>
  <c r="BG340" i="1"/>
  <c r="AF183" i="1"/>
  <c r="AU355" i="1"/>
  <c r="AH355" i="1"/>
  <c r="V57" i="1"/>
  <c r="V228" i="1"/>
  <c r="S217" i="1"/>
  <c r="AA386" i="1"/>
  <c r="AC186" i="1"/>
  <c r="AR358" i="1"/>
  <c r="AC182" i="1"/>
  <c r="AR354" i="1"/>
  <c r="AV156" i="1"/>
  <c r="AX152" i="1"/>
  <c r="AX150" i="1" s="1"/>
  <c r="AX149" i="1" s="1"/>
  <c r="AX51" i="1" s="1"/>
  <c r="AX334" i="1"/>
  <c r="AX333" i="1" s="1"/>
  <c r="AE118" i="1"/>
  <c r="AT309" i="1"/>
  <c r="AH117" i="1"/>
  <c r="BK96" i="1"/>
  <c r="AU94" i="1"/>
  <c r="BJ287" i="1"/>
  <c r="AB167" i="1"/>
  <c r="AB164" i="1" s="1"/>
  <c r="AQ349" i="1"/>
  <c r="AB346" i="1"/>
  <c r="AB341" i="1" s="1"/>
  <c r="AB248" i="1" s="1"/>
  <c r="AB52" i="1" s="1"/>
  <c r="AB37" i="1" s="1"/>
  <c r="BN160" i="1"/>
  <c r="BN159" i="1" s="1"/>
  <c r="BN341" i="1"/>
  <c r="BN248" i="1" s="1"/>
  <c r="BN52" i="1" s="1"/>
  <c r="BN37" i="1" s="1"/>
  <c r="AB154" i="1"/>
  <c r="AQ337" i="1"/>
  <c r="AG116" i="1"/>
  <c r="AV307" i="1"/>
  <c r="CM305" i="1"/>
  <c r="BI180" i="1"/>
  <c r="BV352" i="1"/>
  <c r="AR165" i="1"/>
  <c r="BG347" i="1"/>
  <c r="BP160" i="1"/>
  <c r="BP159" i="1" s="1"/>
  <c r="BP341" i="1"/>
  <c r="BP248" i="1" s="1"/>
  <c r="BP52" i="1" s="1"/>
  <c r="BP37" i="1" s="1"/>
  <c r="Y160" i="1"/>
  <c r="Y159" i="1" s="1"/>
  <c r="Y341" i="1"/>
  <c r="Y248" i="1" s="1"/>
  <c r="Y52" i="1" s="1"/>
  <c r="Y37" i="1" s="1"/>
  <c r="AG334" i="1"/>
  <c r="AG333" i="1" s="1"/>
  <c r="AG247" i="1" s="1"/>
  <c r="AS131" i="1"/>
  <c r="BH322" i="1"/>
  <c r="AU126" i="1"/>
  <c r="AW317" i="1"/>
  <c r="BJ317" i="1"/>
  <c r="AR110" i="1"/>
  <c r="AR109" i="1" s="1"/>
  <c r="AR300" i="1"/>
  <c r="BG301" i="1"/>
  <c r="BE294" i="1"/>
  <c r="AR111" i="1"/>
  <c r="BG302" i="1"/>
  <c r="AQ108" i="1"/>
  <c r="BF299" i="1"/>
  <c r="S103" i="1"/>
  <c r="AA296" i="1"/>
  <c r="AH97" i="1"/>
  <c r="AQ74" i="1"/>
  <c r="BF268" i="1"/>
  <c r="AE98" i="1"/>
  <c r="AT291" i="1"/>
  <c r="AT285" i="1" s="1"/>
  <c r="BZ91" i="1"/>
  <c r="BZ48" i="1" s="1"/>
  <c r="BZ33" i="1" s="1"/>
  <c r="AG86" i="1"/>
  <c r="AV279" i="1"/>
  <c r="AE84" i="1"/>
  <c r="AE83" i="1" s="1"/>
  <c r="AT277" i="1"/>
  <c r="AE276" i="1"/>
  <c r="S75" i="1"/>
  <c r="AA269" i="1"/>
  <c r="K254" i="1"/>
  <c r="AU93" i="1"/>
  <c r="AU285" i="1"/>
  <c r="AW286" i="1"/>
  <c r="BJ286" i="1"/>
  <c r="T256" i="1"/>
  <c r="BM110" i="1"/>
  <c r="BM109" i="1" s="1"/>
  <c r="BM300" i="1"/>
  <c r="AC106" i="1"/>
  <c r="CG102" i="1"/>
  <c r="AI93" i="1"/>
  <c r="AI92" i="1" s="1"/>
  <c r="CR62" i="1"/>
  <c r="BA47" i="1"/>
  <c r="M42" i="1"/>
  <c r="M41" i="1" s="1"/>
  <c r="M56" i="1"/>
  <c r="BG76" i="1"/>
  <c r="BT270" i="1"/>
  <c r="AU65" i="1"/>
  <c r="BJ259" i="1"/>
  <c r="AW259" i="1"/>
  <c r="AX64" i="1"/>
  <c r="AX257" i="1"/>
  <c r="AX256" i="1" s="1"/>
  <c r="AI64" i="1"/>
  <c r="AI63" i="1" s="1"/>
  <c r="AI257" i="1"/>
  <c r="CU243" i="1"/>
  <c r="CU242" i="1" s="1"/>
  <c r="CU241" i="1" s="1"/>
  <c r="CU255" i="1"/>
  <c r="CU254" i="1" s="1"/>
  <c r="CU400" i="1" s="1"/>
  <c r="CU401" i="1" s="1"/>
  <c r="K57" i="1"/>
  <c r="K228" i="1"/>
  <c r="M32" i="1"/>
  <c r="M31" i="1" s="1"/>
  <c r="M30" i="1" s="1"/>
  <c r="M46" i="1"/>
  <c r="M45" i="1" s="1"/>
  <c r="BU12" i="1"/>
  <c r="CE14" i="1"/>
  <c r="AT12" i="1"/>
  <c r="AT8" i="1" s="1"/>
  <c r="BI14" i="1"/>
  <c r="AX933" i="1"/>
  <c r="AX930" i="1" s="1"/>
  <c r="AX929" i="1" s="1"/>
  <c r="AX939" i="1"/>
  <c r="AX938" i="1" s="1"/>
  <c r="AX987" i="1" s="1"/>
  <c r="AX988" i="1" s="1"/>
  <c r="BL982" i="1"/>
  <c r="BM933" i="1"/>
  <c r="BM930" i="1" s="1"/>
  <c r="BM929" i="1" s="1"/>
  <c r="BM939" i="1"/>
  <c r="BM938" i="1" s="1"/>
  <c r="BM987" i="1" s="1"/>
  <c r="BM988" i="1" s="1"/>
  <c r="CM801" i="1"/>
  <c r="CC800" i="1"/>
  <c r="CC799" i="1" s="1"/>
  <c r="CC798" i="1" s="1"/>
  <c r="CC797" i="1" s="1"/>
  <c r="CC802" i="1" s="1"/>
  <c r="BT755" i="1"/>
  <c r="BT754" i="1" s="1"/>
  <c r="CD756" i="1"/>
  <c r="AQ213" i="1"/>
  <c r="BF538" i="1"/>
  <c r="AQ537" i="1"/>
  <c r="AQ469" i="1" s="1"/>
  <c r="CE898" i="1"/>
  <c r="CE897" i="1" s="1"/>
  <c r="CE886" i="1" s="1"/>
  <c r="CE885" i="1" s="1"/>
  <c r="CE927" i="1" s="1"/>
  <c r="CE928" i="1" s="1"/>
  <c r="CO901" i="1"/>
  <c r="S516" i="1"/>
  <c r="AA517" i="1"/>
  <c r="AW487" i="1"/>
  <c r="BJ487" i="1"/>
  <c r="W934" i="1"/>
  <c r="W930" i="1" s="1"/>
  <c r="W929" i="1" s="1"/>
  <c r="W939" i="1"/>
  <c r="W938" i="1" s="1"/>
  <c r="W987" i="1" s="1"/>
  <c r="W988" i="1" s="1"/>
  <c r="BJ519" i="1"/>
  <c r="AW519" i="1"/>
  <c r="AL480" i="1"/>
  <c r="BK511" i="1"/>
  <c r="BL511" i="1" s="1"/>
  <c r="AV101" i="1"/>
  <c r="BL542" i="1"/>
  <c r="AH214" i="1"/>
  <c r="R463" i="1"/>
  <c r="R462" i="1" s="1"/>
  <c r="AW221" i="1"/>
  <c r="AC516" i="1"/>
  <c r="AR517" i="1"/>
  <c r="S495" i="1"/>
  <c r="S480" i="1" s="1"/>
  <c r="AA496" i="1"/>
  <c r="CV488" i="1"/>
  <c r="BJ224" i="1"/>
  <c r="BL547" i="1"/>
  <c r="AE213" i="1"/>
  <c r="AE537" i="1"/>
  <c r="AE469" i="1" s="1"/>
  <c r="AT538" i="1"/>
  <c r="BK517" i="1"/>
  <c r="BL517" i="1" s="1"/>
  <c r="AV516" i="1"/>
  <c r="AB504" i="1"/>
  <c r="AB503" i="1" s="1"/>
  <c r="AB465" i="1" s="1"/>
  <c r="T495" i="1"/>
  <c r="AK464" i="1"/>
  <c r="AK463" i="1" s="1"/>
  <c r="AK462" i="1" s="1"/>
  <c r="AK479" i="1"/>
  <c r="AK478" i="1" s="1"/>
  <c r="AK555" i="1" s="1"/>
  <c r="AI480" i="1"/>
  <c r="T216" i="1"/>
  <c r="AE216" i="1"/>
  <c r="AT385" i="1"/>
  <c r="AE383" i="1"/>
  <c r="AE250" i="1" s="1"/>
  <c r="AA434" i="1"/>
  <c r="S101" i="1"/>
  <c r="BY404" i="1"/>
  <c r="BY403" i="1" s="1"/>
  <c r="BY461" i="1" s="1"/>
  <c r="CR404" i="1"/>
  <c r="CR403" i="1" s="1"/>
  <c r="CR461" i="1" s="1"/>
  <c r="AM57" i="1"/>
  <c r="AM228" i="1"/>
  <c r="AX460" i="1"/>
  <c r="AX450" i="1"/>
  <c r="AX449" i="1" s="1"/>
  <c r="BE417" i="1"/>
  <c r="BR417" i="1" s="1"/>
  <c r="CB417" i="1" s="1"/>
  <c r="CL417" i="1" s="1"/>
  <c r="CV417" i="1" s="1"/>
  <c r="R47" i="1"/>
  <c r="R61" i="1"/>
  <c r="R60" i="1" s="1"/>
  <c r="AT203" i="1"/>
  <c r="BI375" i="1"/>
  <c r="AV202" i="1"/>
  <c r="BK374" i="1"/>
  <c r="AV373" i="1"/>
  <c r="AQ231" i="1"/>
  <c r="BF395" i="1"/>
  <c r="S225" i="1"/>
  <c r="AA389" i="1"/>
  <c r="BJ190" i="1"/>
  <c r="S186" i="1"/>
  <c r="AA358" i="1"/>
  <c r="AF199" i="1"/>
  <c r="AH371" i="1"/>
  <c r="AU371" i="1"/>
  <c r="BJ360" i="1"/>
  <c r="BJ188" i="1" s="1"/>
  <c r="AV189" i="1"/>
  <c r="BK361" i="1"/>
  <c r="AV360" i="1"/>
  <c r="AV188" i="1" s="1"/>
  <c r="AW361" i="1"/>
  <c r="CQ444" i="1"/>
  <c r="CQ231" i="1"/>
  <c r="CQ230" i="1" s="1"/>
  <c r="CQ229" i="1" s="1"/>
  <c r="CQ394" i="1"/>
  <c r="CQ393" i="1" s="1"/>
  <c r="CQ392" i="1" s="1"/>
  <c r="CQ253" i="1" s="1"/>
  <c r="CQ252" i="1" s="1"/>
  <c r="CQ212" i="1"/>
  <c r="CQ211" i="1" s="1"/>
  <c r="CQ54" i="1" s="1"/>
  <c r="CQ39" i="1" s="1"/>
  <c r="CQ383" i="1"/>
  <c r="CQ250" i="1" s="1"/>
  <c r="CQ205" i="1"/>
  <c r="CQ204" i="1" s="1"/>
  <c r="CQ200" i="1" s="1"/>
  <c r="CQ53" i="1" s="1"/>
  <c r="CQ38" i="1" s="1"/>
  <c r="CQ376" i="1"/>
  <c r="CQ372" i="1" s="1"/>
  <c r="CQ249" i="1" s="1"/>
  <c r="AQ161" i="1"/>
  <c r="AQ342" i="1"/>
  <c r="BF343" i="1"/>
  <c r="AV138" i="1"/>
  <c r="AV137" i="1" s="1"/>
  <c r="AV136" i="1" s="1"/>
  <c r="AV50" i="1" s="1"/>
  <c r="AV35" i="1" s="1"/>
  <c r="BK328" i="1"/>
  <c r="AV327" i="1"/>
  <c r="AV326" i="1" s="1"/>
  <c r="AV246" i="1" s="1"/>
  <c r="AE165" i="1"/>
  <c r="AE164" i="1" s="1"/>
  <c r="AT347" i="1"/>
  <c r="AE346" i="1"/>
  <c r="AR127" i="1"/>
  <c r="BG318" i="1"/>
  <c r="BM125" i="1"/>
  <c r="AD160" i="1"/>
  <c r="AD341" i="1"/>
  <c r="AD248" i="1" s="1"/>
  <c r="AD52" i="1" s="1"/>
  <c r="AB122" i="1"/>
  <c r="AQ313" i="1"/>
  <c r="AF84" i="1"/>
  <c r="AF83" i="1" s="1"/>
  <c r="CQ165" i="1"/>
  <c r="CQ164" i="1" s="1"/>
  <c r="CQ346" i="1"/>
  <c r="AE154" i="1"/>
  <c r="AT337" i="1"/>
  <c r="BN333" i="1"/>
  <c r="BN247" i="1" s="1"/>
  <c r="S119" i="1"/>
  <c r="AH115" i="1"/>
  <c r="BK102" i="1"/>
  <c r="T181" i="1"/>
  <c r="BX160" i="1"/>
  <c r="BX159" i="1" s="1"/>
  <c r="BX341" i="1"/>
  <c r="BX248" i="1" s="1"/>
  <c r="BX52" i="1" s="1"/>
  <c r="BX37" i="1" s="1"/>
  <c r="AZ159" i="1"/>
  <c r="AO247" i="1"/>
  <c r="BF94" i="1"/>
  <c r="BS287" i="1"/>
  <c r="AQ93" i="1"/>
  <c r="AQ115" i="1"/>
  <c r="BF306" i="1"/>
  <c r="BU304" i="1"/>
  <c r="BH303" i="1"/>
  <c r="T111" i="1"/>
  <c r="CQ110" i="1"/>
  <c r="CQ109" i="1" s="1"/>
  <c r="CQ300" i="1"/>
  <c r="BJ108" i="1"/>
  <c r="BU99" i="1"/>
  <c r="CE292" i="1"/>
  <c r="AR89" i="1"/>
  <c r="BG282" i="1"/>
  <c r="AE75" i="1"/>
  <c r="AT269" i="1"/>
  <c r="AE102" i="1"/>
  <c r="AT295" i="1"/>
  <c r="AI84" i="1"/>
  <c r="AI276" i="1"/>
  <c r="Z83" i="1"/>
  <c r="Z62" i="1" s="1"/>
  <c r="AK91" i="1"/>
  <c r="AK48" i="1" s="1"/>
  <c r="AK33" i="1" s="1"/>
  <c r="AE71" i="1"/>
  <c r="AT265" i="1"/>
  <c r="AF256" i="1"/>
  <c r="AX110" i="1"/>
  <c r="AX109" i="1" s="1"/>
  <c r="AX300" i="1"/>
  <c r="S95" i="1"/>
  <c r="AA288" i="1"/>
  <c r="BF81" i="1"/>
  <c r="BS274" i="1"/>
  <c r="AQ71" i="1"/>
  <c r="BF265" i="1"/>
  <c r="CO258" i="1"/>
  <c r="S73" i="1"/>
  <c r="AA267" i="1"/>
  <c r="O62" i="1"/>
  <c r="T69" i="1"/>
  <c r="AM284" i="1"/>
  <c r="AM244" i="1" s="1"/>
  <c r="AS74" i="1"/>
  <c r="BH268" i="1"/>
  <c r="BK72" i="1"/>
  <c r="BL266" i="1"/>
  <c r="AX69" i="1"/>
  <c r="AS66" i="1"/>
  <c r="BH260" i="1"/>
  <c r="CG64" i="1"/>
  <c r="CG257" i="1"/>
  <c r="CI243" i="1"/>
  <c r="CI242" i="1" s="1"/>
  <c r="CI241" i="1" s="1"/>
  <c r="CI255" i="1"/>
  <c r="CI254" i="1" s="1"/>
  <c r="CI400" i="1" s="1"/>
  <c r="CI401" i="1" s="1"/>
  <c r="K38" i="1"/>
  <c r="CV34" i="1"/>
  <c r="DD34" i="1" s="1"/>
  <c r="DD49" i="1"/>
  <c r="AA18" i="1"/>
  <c r="AA15" i="1" s="1"/>
  <c r="AP19" i="1"/>
  <c r="CF18" i="1"/>
  <c r="CF15" i="1" s="1"/>
  <c r="CP19" i="1"/>
  <c r="AA8" i="1"/>
  <c r="K682" i="1"/>
  <c r="DB559" i="1"/>
  <c r="AI933" i="1"/>
  <c r="AI930" i="1" s="1"/>
  <c r="AI929" i="1" s="1"/>
  <c r="AI939" i="1"/>
  <c r="AI938" i="1" s="1"/>
  <c r="AI987" i="1" s="1"/>
  <c r="AI988" i="1" s="1"/>
  <c r="BK756" i="1"/>
  <c r="AV755" i="1"/>
  <c r="AV754" i="1" s="1"/>
  <c r="AV526" i="1"/>
  <c r="BK527" i="1"/>
  <c r="AV525" i="1"/>
  <c r="AV466" i="1" s="1"/>
  <c r="S933" i="1"/>
  <c r="S930" i="1" s="1"/>
  <c r="S929" i="1" s="1"/>
  <c r="S939" i="1"/>
  <c r="S938" i="1" s="1"/>
  <c r="S987" i="1" s="1"/>
  <c r="S988" i="1" s="1"/>
  <c r="AQ219" i="1"/>
  <c r="BF544" i="1"/>
  <c r="CR480" i="1"/>
  <c r="BJ219" i="1"/>
  <c r="BJ533" i="1"/>
  <c r="AW533" i="1"/>
  <c r="AA524" i="1"/>
  <c r="S522" i="1"/>
  <c r="CV459" i="1"/>
  <c r="AU442" i="1"/>
  <c r="AH442" i="1"/>
  <c r="AR221" i="1"/>
  <c r="BG545" i="1"/>
  <c r="AX213" i="1"/>
  <c r="AX211" i="1" s="1"/>
  <c r="AX54" i="1" s="1"/>
  <c r="AX39" i="1" s="1"/>
  <c r="AX537" i="1"/>
  <c r="AX469" i="1" s="1"/>
  <c r="AV426" i="1"/>
  <c r="AV425" i="1" s="1"/>
  <c r="BK427" i="1"/>
  <c r="AV93" i="1"/>
  <c r="T418" i="1"/>
  <c r="DD500" i="1"/>
  <c r="DB500" i="1"/>
  <c r="DD486" i="1"/>
  <c r="DB486" i="1"/>
  <c r="AV483" i="1"/>
  <c r="AG481" i="1"/>
  <c r="AG480" i="1" s="1"/>
  <c r="AH483" i="1"/>
  <c r="O479" i="1"/>
  <c r="O478" i="1" s="1"/>
  <c r="O555" i="1" s="1"/>
  <c r="AE426" i="1"/>
  <c r="AE425" i="1" s="1"/>
  <c r="AT427" i="1"/>
  <c r="V405" i="1"/>
  <c r="V404" i="1" s="1"/>
  <c r="V403" i="1" s="1"/>
  <c r="V461" i="1" s="1"/>
  <c r="BM503" i="1"/>
  <c r="BM465" i="1" s="1"/>
  <c r="AW421" i="1"/>
  <c r="BJ421" i="1"/>
  <c r="BL421" i="1" s="1"/>
  <c r="AX202" i="1"/>
  <c r="AX201" i="1" s="1"/>
  <c r="AX200" i="1" s="1"/>
  <c r="AX53" i="1" s="1"/>
  <c r="AX38" i="1" s="1"/>
  <c r="AX373" i="1"/>
  <c r="CF189" i="1"/>
  <c r="CP361" i="1"/>
  <c r="BS434" i="1"/>
  <c r="BF101" i="1"/>
  <c r="AM404" i="1"/>
  <c r="AM403" i="1" s="1"/>
  <c r="AM461" i="1" s="1"/>
  <c r="AC234" i="1"/>
  <c r="AR398" i="1"/>
  <c r="BM231" i="1"/>
  <c r="BM230" i="1" s="1"/>
  <c r="BM229" i="1" s="1"/>
  <c r="BM394" i="1"/>
  <c r="BM393" i="1" s="1"/>
  <c r="BM392" i="1" s="1"/>
  <c r="BM253" i="1" s="1"/>
  <c r="BM252" i="1" s="1"/>
  <c r="AF206" i="1"/>
  <c r="AF204" i="1" s="1"/>
  <c r="AH378" i="1"/>
  <c r="AU378" i="1"/>
  <c r="AF376" i="1"/>
  <c r="S418" i="1"/>
  <c r="AA419" i="1"/>
  <c r="BF235" i="1"/>
  <c r="BS399" i="1"/>
  <c r="BJ225" i="1"/>
  <c r="AT223" i="1"/>
  <c r="BI388" i="1"/>
  <c r="AA206" i="1"/>
  <c r="AP378" i="1"/>
  <c r="AS195" i="1"/>
  <c r="BH367" i="1"/>
  <c r="AY425" i="1"/>
  <c r="AY244" i="1" s="1"/>
  <c r="DB408" i="1"/>
  <c r="DD408" i="1"/>
  <c r="AK57" i="1"/>
  <c r="AK228" i="1"/>
  <c r="AS205" i="1"/>
  <c r="BH377" i="1"/>
  <c r="AH191" i="1"/>
  <c r="AB185" i="1"/>
  <c r="AQ357" i="1"/>
  <c r="AV193" i="1"/>
  <c r="BK365" i="1"/>
  <c r="AD182" i="1"/>
  <c r="AS354" i="1"/>
  <c r="AQ180" i="1"/>
  <c r="BF352" i="1"/>
  <c r="BM444" i="1"/>
  <c r="AU441" i="1"/>
  <c r="AH441" i="1"/>
  <c r="AJ230" i="1"/>
  <c r="AJ229" i="1" s="1"/>
  <c r="AC205" i="1"/>
  <c r="AC204" i="1" s="1"/>
  <c r="AR377" i="1"/>
  <c r="AC376" i="1"/>
  <c r="AV196" i="1"/>
  <c r="BK368" i="1"/>
  <c r="BK196" i="1" s="1"/>
  <c r="AS181" i="1"/>
  <c r="BH353" i="1"/>
  <c r="AQ165" i="1"/>
  <c r="AQ346" i="1"/>
  <c r="BF347" i="1"/>
  <c r="BG157" i="1"/>
  <c r="BG338" i="1"/>
  <c r="BT339" i="1"/>
  <c r="AY149" i="1"/>
  <c r="AY51" i="1" s="1"/>
  <c r="AY36" i="1" s="1"/>
  <c r="BF166" i="1"/>
  <c r="BS348" i="1"/>
  <c r="AR138" i="1"/>
  <c r="AR137" i="1" s="1"/>
  <c r="AR136" i="1" s="1"/>
  <c r="AR50" i="1" s="1"/>
  <c r="AR35" i="1" s="1"/>
  <c r="BG328" i="1"/>
  <c r="AR327" i="1"/>
  <c r="AR326" i="1" s="1"/>
  <c r="AR246" i="1" s="1"/>
  <c r="AF113" i="1"/>
  <c r="AF112" i="1" s="1"/>
  <c r="AH167" i="1"/>
  <c r="CG165" i="1"/>
  <c r="CG164" i="1" s="1"/>
  <c r="CG346" i="1"/>
  <c r="BJ138" i="1"/>
  <c r="BJ137" i="1" s="1"/>
  <c r="BJ136" i="1" s="1"/>
  <c r="BJ50" i="1" s="1"/>
  <c r="BJ35" i="1" s="1"/>
  <c r="BL328" i="1"/>
  <c r="BJ327" i="1"/>
  <c r="BJ326" i="1" s="1"/>
  <c r="BJ246" i="1" s="1"/>
  <c r="BG126" i="1"/>
  <c r="AD125" i="1"/>
  <c r="AS316" i="1"/>
  <c r="AD314" i="1"/>
  <c r="AF116" i="1"/>
  <c r="AH307" i="1"/>
  <c r="AU307" i="1"/>
  <c r="AJ284" i="1"/>
  <c r="AJ244" i="1" s="1"/>
  <c r="BI161" i="1"/>
  <c r="BV343" i="1"/>
  <c r="AO159" i="1"/>
  <c r="S152" i="1"/>
  <c r="S150" i="1" s="1"/>
  <c r="AA335" i="1"/>
  <c r="S334" i="1"/>
  <c r="S333" i="1" s="1"/>
  <c r="S247" i="1" s="1"/>
  <c r="AU128" i="1"/>
  <c r="AW319" i="1"/>
  <c r="BJ319" i="1"/>
  <c r="AT126" i="1"/>
  <c r="BI317" i="1"/>
  <c r="BS296" i="1"/>
  <c r="BL289" i="1"/>
  <c r="BW124" i="1"/>
  <c r="BW314" i="1"/>
  <c r="AI124" i="1"/>
  <c r="AI123" i="1" s="1"/>
  <c r="AI314" i="1"/>
  <c r="BG115" i="1"/>
  <c r="BT306" i="1"/>
  <c r="AS108" i="1"/>
  <c r="BH299" i="1"/>
  <c r="BJ107" i="1"/>
  <c r="BJ106" i="1" s="1"/>
  <c r="BJ297" i="1"/>
  <c r="BL298" i="1"/>
  <c r="AB107" i="1"/>
  <c r="AB106" i="1" s="1"/>
  <c r="AQ298" i="1"/>
  <c r="AB297" i="1"/>
  <c r="CQ97" i="1"/>
  <c r="BP91" i="1"/>
  <c r="BP48" i="1" s="1"/>
  <c r="BP33" i="1" s="1"/>
  <c r="AI87" i="1"/>
  <c r="BN83" i="1"/>
  <c r="BN62" i="1" s="1"/>
  <c r="AB66" i="1"/>
  <c r="AB63" i="1" s="1"/>
  <c r="AR96" i="1"/>
  <c r="BG289" i="1"/>
  <c r="AL284" i="1"/>
  <c r="AL244" i="1" s="1"/>
  <c r="BH88" i="1"/>
  <c r="BU281" i="1"/>
  <c r="AD83" i="1"/>
  <c r="CG84" i="1"/>
  <c r="CG83" i="1" s="1"/>
  <c r="CG276" i="1"/>
  <c r="AV110" i="1"/>
  <c r="AV300" i="1"/>
  <c r="BK301" i="1"/>
  <c r="AW292" i="1"/>
  <c r="AJ77" i="1"/>
  <c r="CI77" i="1"/>
  <c r="CI62" i="1" s="1"/>
  <c r="S110" i="1"/>
  <c r="S109" i="1" s="1"/>
  <c r="AA301" i="1"/>
  <c r="S300" i="1"/>
  <c r="AU95" i="1"/>
  <c r="AW288" i="1"/>
  <c r="BJ288" i="1"/>
  <c r="S87" i="1"/>
  <c r="AA280" i="1"/>
  <c r="S71" i="1"/>
  <c r="AA265" i="1"/>
  <c r="S69" i="1"/>
  <c r="AA263" i="1"/>
  <c r="AH67" i="1"/>
  <c r="BW64" i="1"/>
  <c r="BW63" i="1" s="1"/>
  <c r="BW257" i="1"/>
  <c r="AO256" i="1"/>
  <c r="K35" i="1"/>
  <c r="K47" i="1"/>
  <c r="K61" i="1"/>
  <c r="AT571" i="1"/>
  <c r="AT570" i="1" s="1"/>
  <c r="AT680" i="1" s="1"/>
  <c r="DB567" i="1"/>
  <c r="K566" i="1"/>
  <c r="DB566" i="1" s="1"/>
  <c r="CE980" i="1"/>
  <c r="CO981" i="1"/>
  <c r="CH933" i="1"/>
  <c r="CH939" i="1"/>
  <c r="CH938" i="1" s="1"/>
  <c r="CH987" i="1" s="1"/>
  <c r="CH988" i="1" s="1"/>
  <c r="BV898" i="1"/>
  <c r="BV897" i="1" s="1"/>
  <c r="BV886" i="1" s="1"/>
  <c r="BV885" i="1" s="1"/>
  <c r="BV927" i="1" s="1"/>
  <c r="BV928" i="1" s="1"/>
  <c r="CF901" i="1"/>
  <c r="AT975" i="1"/>
  <c r="AT971" i="1" s="1"/>
  <c r="AT934" i="1" s="1"/>
  <c r="BI979" i="1"/>
  <c r="AE687" i="1"/>
  <c r="AE683" i="1" s="1"/>
  <c r="AE682" i="1" s="1"/>
  <c r="AE697" i="1"/>
  <c r="AE696" i="1" s="1"/>
  <c r="AE793" i="1" s="1"/>
  <c r="AE794" i="1" s="1"/>
  <c r="BE511" i="1"/>
  <c r="BR511" i="1" s="1"/>
  <c r="CB511" i="1" s="1"/>
  <c r="CL511" i="1" s="1"/>
  <c r="CV511" i="1" s="1"/>
  <c r="BX479" i="1"/>
  <c r="BX478" i="1" s="1"/>
  <c r="BX555" i="1" s="1"/>
  <c r="BX464" i="1"/>
  <c r="BX463" i="1" s="1"/>
  <c r="BX462" i="1" s="1"/>
  <c r="BG635" i="1"/>
  <c r="BG634" i="1" s="1"/>
  <c r="BT636" i="1"/>
  <c r="AD525" i="1"/>
  <c r="AD466" i="1" s="1"/>
  <c r="DC527" i="1"/>
  <c r="AS527" i="1"/>
  <c r="AD526" i="1"/>
  <c r="AW423" i="1"/>
  <c r="BJ423" i="1"/>
  <c r="AU88" i="1"/>
  <c r="BG511" i="1"/>
  <c r="AR101" i="1"/>
  <c r="BU482" i="1"/>
  <c r="CV55" i="1"/>
  <c r="DD226" i="1"/>
  <c r="AF426" i="1"/>
  <c r="BK521" i="1"/>
  <c r="AP499" i="1"/>
  <c r="BE499" i="1" s="1"/>
  <c r="BR499" i="1" s="1"/>
  <c r="CB499" i="1" s="1"/>
  <c r="CL499" i="1" s="1"/>
  <c r="CV499" i="1" s="1"/>
  <c r="AF81" i="1"/>
  <c r="AF77" i="1" s="1"/>
  <c r="AU494" i="1"/>
  <c r="AF493" i="1"/>
  <c r="AH494" i="1"/>
  <c r="AU234" i="1"/>
  <c r="AW398" i="1"/>
  <c r="BJ398" i="1"/>
  <c r="AU422" i="1"/>
  <c r="AH422" i="1"/>
  <c r="AH418" i="1" s="1"/>
  <c r="AH405" i="1" s="1"/>
  <c r="AM211" i="1"/>
  <c r="AM54" i="1" s="1"/>
  <c r="AM39" i="1" s="1"/>
  <c r="T202" i="1"/>
  <c r="T373" i="1"/>
  <c r="V372" i="1"/>
  <c r="V249" i="1" s="1"/>
  <c r="AV183" i="1"/>
  <c r="BK355" i="1"/>
  <c r="AX406" i="1"/>
  <c r="AX405" i="1" s="1"/>
  <c r="AX404" i="1" s="1"/>
  <c r="AX403" i="1" s="1"/>
  <c r="AX461" i="1" s="1"/>
  <c r="AD206" i="1"/>
  <c r="AD204" i="1" s="1"/>
  <c r="AS378" i="1"/>
  <c r="AS376" i="1" s="1"/>
  <c r="BM373" i="1"/>
  <c r="AB200" i="1"/>
  <c r="AB53" i="1" s="1"/>
  <c r="AB38" i="1" s="1"/>
  <c r="BU223" i="1"/>
  <c r="CE388" i="1"/>
  <c r="AP381" i="1"/>
  <c r="BE381" i="1" s="1"/>
  <c r="BR381" i="1" s="1"/>
  <c r="CB381" i="1" s="1"/>
  <c r="CG373" i="1"/>
  <c r="CG372" i="1" s="1"/>
  <c r="CG249" i="1" s="1"/>
  <c r="BF439" i="1"/>
  <c r="AQ438" i="1"/>
  <c r="AA430" i="1"/>
  <c r="S96" i="1"/>
  <c r="CH425" i="1"/>
  <c r="CH404" i="1" s="1"/>
  <c r="CH403" i="1" s="1"/>
  <c r="CH461" i="1" s="1"/>
  <c r="BR416" i="1"/>
  <c r="CB416" i="1" s="1"/>
  <c r="CL416" i="1" s="1"/>
  <c r="CV416" i="1" s="1"/>
  <c r="BH235" i="1"/>
  <c r="BU399" i="1"/>
  <c r="AC232" i="1"/>
  <c r="AC230" i="1" s="1"/>
  <c r="AC229" i="1" s="1"/>
  <c r="AP190" i="1"/>
  <c r="BE362" i="1"/>
  <c r="S184" i="1"/>
  <c r="AA356" i="1"/>
  <c r="AV190" i="1"/>
  <c r="BK362" i="1"/>
  <c r="AI444" i="1"/>
  <c r="AI425" i="1" s="1"/>
  <c r="AB232" i="1"/>
  <c r="AB230" i="1" s="1"/>
  <c r="AB229" i="1" s="1"/>
  <c r="AQ396" i="1"/>
  <c r="BX230" i="1"/>
  <c r="BX229" i="1" s="1"/>
  <c r="Z211" i="1"/>
  <c r="Z54" i="1" s="1"/>
  <c r="Z39" i="1" s="1"/>
  <c r="T205" i="1"/>
  <c r="T376" i="1"/>
  <c r="BK163" i="1"/>
  <c r="BQ159" i="1"/>
  <c r="S130" i="1"/>
  <c r="AA321" i="1"/>
  <c r="AG125" i="1"/>
  <c r="AG123" i="1" s="1"/>
  <c r="AV316" i="1"/>
  <c r="AB314" i="1"/>
  <c r="S118" i="1"/>
  <c r="AA309" i="1"/>
  <c r="T94" i="1"/>
  <c r="T285" i="1"/>
  <c r="T284" i="1" s="1"/>
  <c r="CG157" i="1"/>
  <c r="CG156" i="1" s="1"/>
  <c r="CG338" i="1"/>
  <c r="AH337" i="1"/>
  <c r="AH334" i="1" s="1"/>
  <c r="AL333" i="1"/>
  <c r="AL247" i="1" s="1"/>
  <c r="BW131" i="1"/>
  <c r="S127" i="1"/>
  <c r="S123" i="1" s="1"/>
  <c r="AA318" i="1"/>
  <c r="AA314" i="1" s="1"/>
  <c r="AA121" i="1"/>
  <c r="AP312" i="1"/>
  <c r="AE116" i="1"/>
  <c r="AT307" i="1"/>
  <c r="AS103" i="1"/>
  <c r="BH296" i="1"/>
  <c r="AG180" i="1"/>
  <c r="AV352" i="1"/>
  <c r="AW352" i="1" s="1"/>
  <c r="AW180" i="1" s="1"/>
  <c r="AV162" i="1"/>
  <c r="BK344" i="1"/>
  <c r="CR160" i="1"/>
  <c r="CR341" i="1"/>
  <c r="CR248" i="1" s="1"/>
  <c r="CR52" i="1" s="1"/>
  <c r="CR37" i="1" s="1"/>
  <c r="AS157" i="1"/>
  <c r="AS338" i="1"/>
  <c r="BH339" i="1"/>
  <c r="BW334" i="1"/>
  <c r="BW333" i="1" s="1"/>
  <c r="BW247" i="1" s="1"/>
  <c r="AS138" i="1"/>
  <c r="AS137" i="1" s="1"/>
  <c r="AS136" i="1" s="1"/>
  <c r="AS50" i="1" s="1"/>
  <c r="AS35" i="1" s="1"/>
  <c r="BH328" i="1"/>
  <c r="AS327" i="1"/>
  <c r="AS326" i="1" s="1"/>
  <c r="AS246" i="1" s="1"/>
  <c r="AS100" i="1"/>
  <c r="AX88" i="1"/>
  <c r="BM124" i="1"/>
  <c r="BM314" i="1"/>
  <c r="AF103" i="1"/>
  <c r="AH296" i="1"/>
  <c r="AU296" i="1"/>
  <c r="Q242" i="1"/>
  <c r="Q241" i="1" s="1"/>
  <c r="AF110" i="1"/>
  <c r="AF109" i="1" s="1"/>
  <c r="AF300" i="1"/>
  <c r="AU301" i="1"/>
  <c r="AH301" i="1"/>
  <c r="AH108" i="1"/>
  <c r="AS94" i="1"/>
  <c r="BH287" i="1"/>
  <c r="AS285" i="1"/>
  <c r="BT90" i="1"/>
  <c r="CD283" i="1"/>
  <c r="S84" i="1"/>
  <c r="S83" i="1" s="1"/>
  <c r="AA277" i="1"/>
  <c r="S276" i="1"/>
  <c r="AT82" i="1"/>
  <c r="BI275" i="1"/>
  <c r="AR80" i="1"/>
  <c r="BG273" i="1"/>
  <c r="BA284" i="1"/>
  <c r="BA244" i="1" s="1"/>
  <c r="AD110" i="1"/>
  <c r="AD109" i="1" s="1"/>
  <c r="AD300" i="1"/>
  <c r="AS301" i="1"/>
  <c r="CN294" i="1"/>
  <c r="BS290" i="1"/>
  <c r="AS90" i="1"/>
  <c r="BH283" i="1"/>
  <c r="AR65" i="1"/>
  <c r="BG259" i="1"/>
  <c r="S65" i="1"/>
  <c r="AA259" i="1"/>
  <c r="BQ284" i="1"/>
  <c r="BQ244" i="1" s="1"/>
  <c r="BM81" i="1"/>
  <c r="BL270" i="1"/>
  <c r="AR75" i="1"/>
  <c r="BG269" i="1"/>
  <c r="AC74" i="1"/>
  <c r="AR268" i="1"/>
  <c r="BJ73" i="1"/>
  <c r="CG71" i="1"/>
  <c r="AS70" i="1"/>
  <c r="BH264" i="1"/>
  <c r="AV68" i="1"/>
  <c r="AR67" i="1"/>
  <c r="BG261" i="1"/>
  <c r="AC66" i="1"/>
  <c r="AR260" i="1"/>
  <c r="AC257" i="1"/>
  <c r="AC256" i="1" s="1"/>
  <c r="AX65" i="1"/>
  <c r="AN256" i="1"/>
  <c r="AQ80" i="1"/>
  <c r="BF273" i="1"/>
  <c r="AA72" i="1"/>
  <c r="AP266" i="1"/>
  <c r="AA64" i="1"/>
  <c r="AP258" i="1"/>
  <c r="P47" i="1"/>
  <c r="P61" i="1"/>
  <c r="P60" i="1" s="1"/>
  <c r="CD11" i="1"/>
  <c r="BT10" i="1"/>
  <c r="BT9" i="1" s="1"/>
  <c r="AA203" i="1"/>
  <c r="AP375" i="1"/>
  <c r="DB982" i="1"/>
  <c r="DD982" i="1"/>
  <c r="AA426" i="1"/>
  <c r="AA425" i="1" s="1"/>
  <c r="AP427" i="1"/>
  <c r="BL413" i="1"/>
  <c r="BJ68" i="1"/>
  <c r="CG211" i="1"/>
  <c r="CG54" i="1" s="1"/>
  <c r="CG39" i="1" s="1"/>
  <c r="BW113" i="1"/>
  <c r="BW112" i="1" s="1"/>
  <c r="AD394" i="1"/>
  <c r="AD393" i="1" s="1"/>
  <c r="AD392" i="1" s="1"/>
  <c r="AD253" i="1" s="1"/>
  <c r="AD252" i="1" s="1"/>
  <c r="BM164" i="1"/>
  <c r="AF285" i="1"/>
  <c r="AF284" i="1" s="1"/>
  <c r="S537" i="1"/>
  <c r="S469" i="1" s="1"/>
  <c r="BP479" i="1"/>
  <c r="BP478" i="1" s="1"/>
  <c r="BP555" i="1" s="1"/>
  <c r="BL431" i="1"/>
  <c r="AU76" i="1"/>
  <c r="AA80" i="1"/>
  <c r="AP273" i="1"/>
  <c r="L61" i="1"/>
  <c r="L60" i="1" s="1"/>
  <c r="CP981" i="1"/>
  <c r="CF980" i="1"/>
  <c r="AW979" i="1"/>
  <c r="BJ979" i="1"/>
  <c r="AU975" i="1"/>
  <c r="AU971" i="1" s="1"/>
  <c r="AU934" i="1" s="1"/>
  <c r="CY756" i="1"/>
  <c r="CY755" i="1" s="1"/>
  <c r="CY754" i="1" s="1"/>
  <c r="CO755" i="1"/>
  <c r="CO754" i="1" s="1"/>
  <c r="CC536" i="1"/>
  <c r="BS535" i="1"/>
  <c r="BS468" i="1" s="1"/>
  <c r="AH525" i="1"/>
  <c r="AH466" i="1" s="1"/>
  <c r="AH526" i="1"/>
  <c r="BF517" i="1"/>
  <c r="AQ516" i="1"/>
  <c r="AC933" i="1"/>
  <c r="AC930" i="1" s="1"/>
  <c r="AC929" i="1" s="1"/>
  <c r="AC939" i="1"/>
  <c r="AC938" i="1" s="1"/>
  <c r="AC987" i="1" s="1"/>
  <c r="AC988" i="1" s="1"/>
  <c r="AA755" i="1"/>
  <c r="AA754" i="1" s="1"/>
  <c r="AP756" i="1"/>
  <c r="DD684" i="1"/>
  <c r="BH561" i="1"/>
  <c r="BH557" i="1" s="1"/>
  <c r="BH556" i="1" s="1"/>
  <c r="BH571" i="1"/>
  <c r="BH570" i="1" s="1"/>
  <c r="BH680" i="1" s="1"/>
  <c r="AC503" i="1"/>
  <c r="AC465" i="1" s="1"/>
  <c r="BH214" i="1"/>
  <c r="BU539" i="1"/>
  <c r="BU536" i="1"/>
  <c r="BH535" i="1"/>
  <c r="BH468" i="1" s="1"/>
  <c r="AX525" i="1"/>
  <c r="AX466" i="1" s="1"/>
  <c r="AX526" i="1"/>
  <c r="AD516" i="1"/>
  <c r="AS517" i="1"/>
  <c r="AD113" i="1"/>
  <c r="AD112" i="1" s="1"/>
  <c r="BK498" i="1"/>
  <c r="AR481" i="1"/>
  <c r="AW498" i="1"/>
  <c r="BJ498" i="1"/>
  <c r="BH215" i="1"/>
  <c r="BU540" i="1"/>
  <c r="AA214" i="1"/>
  <c r="AP539" i="1"/>
  <c r="AR213" i="1"/>
  <c r="BG538" i="1"/>
  <c r="AR537" i="1"/>
  <c r="AR469" i="1" s="1"/>
  <c r="CC494" i="1"/>
  <c r="BS493" i="1"/>
  <c r="AH68" i="1"/>
  <c r="BN464" i="1"/>
  <c r="BN463" i="1" s="1"/>
  <c r="BN462" i="1" s="1"/>
  <c r="BN479" i="1"/>
  <c r="BN478" i="1" s="1"/>
  <c r="BN555" i="1" s="1"/>
  <c r="T405" i="1"/>
  <c r="AD504" i="1"/>
  <c r="AD503" i="1" s="1"/>
  <c r="AD465" i="1" s="1"/>
  <c r="AS505" i="1"/>
  <c r="DB428" i="1"/>
  <c r="DD428" i="1"/>
  <c r="CS479" i="1"/>
  <c r="CS478" i="1" s="1"/>
  <c r="CS555" i="1" s="1"/>
  <c r="CS464" i="1"/>
  <c r="CS463" i="1" s="1"/>
  <c r="CS462" i="1" s="1"/>
  <c r="AW416" i="1"/>
  <c r="BJ416" i="1"/>
  <c r="AU72" i="1"/>
  <c r="AW408" i="1"/>
  <c r="BJ408" i="1"/>
  <c r="BL408" i="1" s="1"/>
  <c r="BO57" i="1"/>
  <c r="BO228" i="1"/>
  <c r="AS199" i="1"/>
  <c r="BH371" i="1"/>
  <c r="DB420" i="1"/>
  <c r="DD420" i="1"/>
  <c r="S234" i="1"/>
  <c r="AA398" i="1"/>
  <c r="AQ216" i="1"/>
  <c r="BF385" i="1"/>
  <c r="BI212" i="1"/>
  <c r="BV384" i="1"/>
  <c r="AS193" i="1"/>
  <c r="BH365" i="1"/>
  <c r="AB406" i="1"/>
  <c r="AB405" i="1" s="1"/>
  <c r="AE230" i="1"/>
  <c r="AE229" i="1" s="1"/>
  <c r="AF379" i="1"/>
  <c r="AH380" i="1"/>
  <c r="AU380" i="1"/>
  <c r="AC203" i="1"/>
  <c r="AR375" i="1"/>
  <c r="T203" i="1"/>
  <c r="AV182" i="1"/>
  <c r="BK354" i="1"/>
  <c r="CQ426" i="1"/>
  <c r="CQ425" i="1" s="1"/>
  <c r="AV232" i="1"/>
  <c r="BK396" i="1"/>
  <c r="BK232" i="1" s="1"/>
  <c r="AR225" i="1"/>
  <c r="BG389" i="1"/>
  <c r="BK217" i="1"/>
  <c r="S379" i="1"/>
  <c r="AA380" i="1"/>
  <c r="U57" i="1"/>
  <c r="U228" i="1"/>
  <c r="S187" i="1"/>
  <c r="AA359" i="1"/>
  <c r="AD184" i="1"/>
  <c r="AS356" i="1"/>
  <c r="AT183" i="1"/>
  <c r="BI355" i="1"/>
  <c r="T183" i="1"/>
  <c r="AX231" i="1"/>
  <c r="AX230" i="1" s="1"/>
  <c r="AX229" i="1" s="1"/>
  <c r="AX394" i="1"/>
  <c r="AX393" i="1" s="1"/>
  <c r="AX392" i="1" s="1"/>
  <c r="AX253" i="1" s="1"/>
  <c r="AX252" i="1" s="1"/>
  <c r="CJ57" i="1"/>
  <c r="CJ228" i="1"/>
  <c r="AE195" i="1"/>
  <c r="AT367" i="1"/>
  <c r="AS191" i="1"/>
  <c r="BH363" i="1"/>
  <c r="AE130" i="1"/>
  <c r="AT321" i="1"/>
  <c r="BH95" i="1"/>
  <c r="BU288" i="1"/>
  <c r="W37" i="1"/>
  <c r="AH119" i="1"/>
  <c r="AU117" i="1"/>
  <c r="BJ308" i="1"/>
  <c r="AW308" i="1"/>
  <c r="AW117" i="1" s="1"/>
  <c r="AH94" i="1"/>
  <c r="BG85" i="1"/>
  <c r="BT278" i="1"/>
  <c r="BJ167" i="1"/>
  <c r="AH162" i="1"/>
  <c r="BM161" i="1"/>
  <c r="BM342" i="1"/>
  <c r="AQ157" i="1"/>
  <c r="AQ156" i="1" s="1"/>
  <c r="BF339" i="1"/>
  <c r="AQ338" i="1"/>
  <c r="AU152" i="1"/>
  <c r="AU150" i="1" s="1"/>
  <c r="AW335" i="1"/>
  <c r="AU334" i="1"/>
  <c r="BJ335" i="1"/>
  <c r="AD129" i="1"/>
  <c r="AS320" i="1"/>
  <c r="AE127" i="1"/>
  <c r="AT318" i="1"/>
  <c r="AC181" i="1"/>
  <c r="AR353" i="1"/>
  <c r="AC161" i="1"/>
  <c r="AR343" i="1"/>
  <c r="AC342" i="1"/>
  <c r="CH36" i="1"/>
  <c r="AV152" i="1"/>
  <c r="BK335" i="1"/>
  <c r="AV334" i="1"/>
  <c r="AV333" i="1" s="1"/>
  <c r="AV247" i="1" s="1"/>
  <c r="AT128" i="1"/>
  <c r="BI319" i="1"/>
  <c r="CQ124" i="1"/>
  <c r="CQ314" i="1"/>
  <c r="AS101" i="1"/>
  <c r="BH294" i="1"/>
  <c r="AU97" i="1"/>
  <c r="AW290" i="1"/>
  <c r="BJ290" i="1"/>
  <c r="CA91" i="1"/>
  <c r="CA48" i="1" s="1"/>
  <c r="CA33" i="1" s="1"/>
  <c r="BM79" i="1"/>
  <c r="BM77" i="1" s="1"/>
  <c r="BM271" i="1"/>
  <c r="AR108" i="1"/>
  <c r="BG299" i="1"/>
  <c r="AQ102" i="1"/>
  <c r="BF295" i="1"/>
  <c r="S67" i="1"/>
  <c r="AA261" i="1"/>
  <c r="AH107" i="1"/>
  <c r="AH106" i="1" s="1"/>
  <c r="AH297" i="1"/>
  <c r="AT99" i="1"/>
  <c r="BI292" i="1"/>
  <c r="AS81" i="1"/>
  <c r="BH274" i="1"/>
  <c r="T64" i="1"/>
  <c r="AA99" i="1"/>
  <c r="AP292" i="1"/>
  <c r="AG94" i="1"/>
  <c r="AG92" i="1" s="1"/>
  <c r="AV287" i="1"/>
  <c r="AG285" i="1"/>
  <c r="AG284" i="1" s="1"/>
  <c r="AG244" i="1" s="1"/>
  <c r="CR284" i="1"/>
  <c r="CR244" i="1" s="1"/>
  <c r="Y244" i="1"/>
  <c r="AH88" i="1"/>
  <c r="AG87" i="1"/>
  <c r="AV280" i="1"/>
  <c r="T74" i="1"/>
  <c r="BC47" i="1"/>
  <c r="AX93" i="1"/>
  <c r="AX92" i="1" s="1"/>
  <c r="AX285" i="1"/>
  <c r="AX284" i="1" s="1"/>
  <c r="AX244" i="1" s="1"/>
  <c r="AR76" i="1"/>
  <c r="AG70" i="1"/>
  <c r="AV264" i="1"/>
  <c r="AH264" i="1"/>
  <c r="BG68" i="1"/>
  <c r="BT262" i="1"/>
  <c r="CT243" i="1"/>
  <c r="AZ256" i="1"/>
  <c r="AJ62" i="1"/>
  <c r="BA243" i="1"/>
  <c r="BA242" i="1" s="1"/>
  <c r="BA241" i="1" s="1"/>
  <c r="BA255" i="1"/>
  <c r="BA254" i="1" s="1"/>
  <c r="BA400" i="1" s="1"/>
  <c r="BA401" i="1" s="1"/>
  <c r="DB236" i="1"/>
  <c r="BK12" i="1"/>
  <c r="BL14" i="1"/>
  <c r="BL12" i="1" s="1"/>
  <c r="CZ801" i="1"/>
  <c r="CZ800" i="1" s="1"/>
  <c r="CZ799" i="1" s="1"/>
  <c r="CZ798" i="1" s="1"/>
  <c r="CZ797" i="1" s="1"/>
  <c r="CZ802" i="1" s="1"/>
  <c r="CP800" i="1"/>
  <c r="CP799" i="1" s="1"/>
  <c r="CP798" i="1" s="1"/>
  <c r="CP797" i="1" s="1"/>
  <c r="CP802" i="1" s="1"/>
  <c r="BU992" i="1"/>
  <c r="BU991" i="1" s="1"/>
  <c r="BU990" i="1" s="1"/>
  <c r="BU989" i="1" s="1"/>
  <c r="BU994" i="1" s="1"/>
  <c r="CE993" i="1"/>
  <c r="CQ971" i="1"/>
  <c r="X933" i="1"/>
  <c r="X930" i="1" s="1"/>
  <c r="X929" i="1" s="1"/>
  <c r="X939" i="1"/>
  <c r="X938" i="1" s="1"/>
  <c r="X987" i="1" s="1"/>
  <c r="X988" i="1" s="1"/>
  <c r="BN933" i="1"/>
  <c r="BN930" i="1" s="1"/>
  <c r="BN929" i="1" s="1"/>
  <c r="BN939" i="1"/>
  <c r="BN938" i="1" s="1"/>
  <c r="BN987" i="1" s="1"/>
  <c r="BN988" i="1" s="1"/>
  <c r="BG687" i="1"/>
  <c r="BG683" i="1" s="1"/>
  <c r="BG682" i="1" s="1"/>
  <c r="BG697" i="1"/>
  <c r="BG696" i="1" s="1"/>
  <c r="BG793" i="1" s="1"/>
  <c r="BG794" i="1" s="1"/>
  <c r="CQ526" i="1"/>
  <c r="CQ525" i="1"/>
  <c r="CQ466" i="1" s="1"/>
  <c r="BI535" i="1"/>
  <c r="BI468" i="1" s="1"/>
  <c r="BV536" i="1"/>
  <c r="AD975" i="1"/>
  <c r="AD971" i="1" s="1"/>
  <c r="AS979" i="1"/>
  <c r="BJ513" i="1"/>
  <c r="AW513" i="1"/>
  <c r="DD686" i="1"/>
  <c r="DB686" i="1"/>
  <c r="BK561" i="1"/>
  <c r="BK557" i="1" s="1"/>
  <c r="BK556" i="1" s="1"/>
  <c r="BK571" i="1"/>
  <c r="BK570" i="1" s="1"/>
  <c r="BK680" i="1" s="1"/>
  <c r="AR495" i="1"/>
  <c r="BG496" i="1"/>
  <c r="BJ213" i="1"/>
  <c r="BJ537" i="1"/>
  <c r="BJ469" i="1" s="1"/>
  <c r="BL538" i="1"/>
  <c r="AD532" i="1"/>
  <c r="AS533" i="1"/>
  <c r="AD152" i="1"/>
  <c r="AD150" i="1" s="1"/>
  <c r="BK519" i="1"/>
  <c r="AW517" i="1"/>
  <c r="R479" i="1"/>
  <c r="R478" i="1" s="1"/>
  <c r="R555" i="1" s="1"/>
  <c r="BF452" i="1"/>
  <c r="BS453" i="1"/>
  <c r="CC453" i="1" s="1"/>
  <c r="AH219" i="1"/>
  <c r="T504" i="1"/>
  <c r="T503" i="1" s="1"/>
  <c r="T465" i="1" s="1"/>
  <c r="T93" i="1"/>
  <c r="AB495" i="1"/>
  <c r="AQ496" i="1"/>
  <c r="BJ483" i="1"/>
  <c r="AW483" i="1"/>
  <c r="AU453" i="1"/>
  <c r="AH453" i="1"/>
  <c r="BT440" i="1"/>
  <c r="BG114" i="1"/>
  <c r="AE219" i="1"/>
  <c r="AT544" i="1"/>
  <c r="AE215" i="1"/>
  <c r="AT540" i="1"/>
  <c r="BG522" i="1"/>
  <c r="BT523" i="1"/>
  <c r="AV506" i="1"/>
  <c r="AV504" i="1" s="1"/>
  <c r="AV503" i="1" s="1"/>
  <c r="AV465" i="1" s="1"/>
  <c r="AH506" i="1"/>
  <c r="BK497" i="1"/>
  <c r="AW497" i="1"/>
  <c r="AV495" i="1"/>
  <c r="BK496" i="1"/>
  <c r="AV216" i="1"/>
  <c r="BK385" i="1"/>
  <c r="BK492" i="1"/>
  <c r="S457" i="1"/>
  <c r="S456" i="1" s="1"/>
  <c r="S455" i="1" s="1"/>
  <c r="AA458" i="1"/>
  <c r="CT404" i="1"/>
  <c r="CT403" i="1" s="1"/>
  <c r="CT461" i="1" s="1"/>
  <c r="AS222" i="1"/>
  <c r="BH387" i="1"/>
  <c r="AM200" i="1"/>
  <c r="AM53" i="1" s="1"/>
  <c r="AM38" i="1" s="1"/>
  <c r="BF451" i="1"/>
  <c r="AQ450" i="1"/>
  <c r="AQ449" i="1" s="1"/>
  <c r="AQ460" i="1"/>
  <c r="AB426" i="1"/>
  <c r="AB425" i="1" s="1"/>
  <c r="AW410" i="1"/>
  <c r="BJ410" i="1"/>
  <c r="BL410" i="1" s="1"/>
  <c r="AI405" i="1"/>
  <c r="AQ234" i="1"/>
  <c r="BF398" i="1"/>
  <c r="AR233" i="1"/>
  <c r="BG397" i="1"/>
  <c r="AR222" i="1"/>
  <c r="BG387" i="1"/>
  <c r="AQ197" i="1"/>
  <c r="BF369" i="1"/>
  <c r="CV415" i="1"/>
  <c r="BF406" i="1"/>
  <c r="BS407" i="1"/>
  <c r="CG450" i="1"/>
  <c r="CG449" i="1" s="1"/>
  <c r="CG460" i="1"/>
  <c r="AR235" i="1"/>
  <c r="BG399" i="1"/>
  <c r="AS394" i="1"/>
  <c r="AS393" i="1" s="1"/>
  <c r="AS392" i="1" s="1"/>
  <c r="AS253" i="1" s="1"/>
  <c r="AS252" i="1" s="1"/>
  <c r="BM205" i="1"/>
  <c r="BM204" i="1" s="1"/>
  <c r="BM376" i="1"/>
  <c r="AG201" i="1"/>
  <c r="AR199" i="1"/>
  <c r="BG371" i="1"/>
  <c r="AR195" i="1"/>
  <c r="BG367" i="1"/>
  <c r="BI191" i="1"/>
  <c r="BV363" i="1"/>
  <c r="AW190" i="1"/>
  <c r="BH323" i="1"/>
  <c r="BH245" i="1" s="1"/>
  <c r="BU325" i="1"/>
  <c r="T199" i="1"/>
  <c r="AQ193" i="1"/>
  <c r="BF365" i="1"/>
  <c r="AF186" i="1"/>
  <c r="AU358" i="1"/>
  <c r="AH358" i="1"/>
  <c r="AF182" i="1"/>
  <c r="AU354" i="1"/>
  <c r="AH354" i="1"/>
  <c r="AF231" i="1"/>
  <c r="AF394" i="1"/>
  <c r="AF393" i="1" s="1"/>
  <c r="AF392" i="1" s="1"/>
  <c r="AF253" i="1" s="1"/>
  <c r="AF252" i="1" s="1"/>
  <c r="AU395" i="1"/>
  <c r="AH395" i="1"/>
  <c r="AD217" i="1"/>
  <c r="AD211" i="1" s="1"/>
  <c r="AD54" i="1" s="1"/>
  <c r="AD39" i="1" s="1"/>
  <c r="AS386" i="1"/>
  <c r="AV381" i="1"/>
  <c r="AV379" i="1" s="1"/>
  <c r="AH381" i="1"/>
  <c r="AE197" i="1"/>
  <c r="AT369" i="1"/>
  <c r="AA195" i="1"/>
  <c r="AP367" i="1"/>
  <c r="AA193" i="1"/>
  <c r="AP365" i="1"/>
  <c r="AS189" i="1"/>
  <c r="AS360" i="1"/>
  <c r="AS188" i="1" s="1"/>
  <c r="BH361" i="1"/>
  <c r="BG163" i="1"/>
  <c r="BT345" i="1"/>
  <c r="AY159" i="1"/>
  <c r="AF125" i="1"/>
  <c r="AF123" i="1" s="1"/>
  <c r="AU316" i="1"/>
  <c r="AH316" i="1"/>
  <c r="CE117" i="1"/>
  <c r="CO308" i="1"/>
  <c r="BG82" i="1"/>
  <c r="BT275" i="1"/>
  <c r="AV165" i="1"/>
  <c r="AV346" i="1"/>
  <c r="BK347" i="1"/>
  <c r="AP163" i="1"/>
  <c r="BE345" i="1"/>
  <c r="S122" i="1"/>
  <c r="AA313" i="1"/>
  <c r="AB120" i="1"/>
  <c r="AQ311" i="1"/>
  <c r="AG118" i="1"/>
  <c r="AV309" i="1"/>
  <c r="BG117" i="1"/>
  <c r="BT308" i="1"/>
  <c r="AT114" i="1"/>
  <c r="BI305" i="1"/>
  <c r="AU84" i="1"/>
  <c r="AW277" i="1"/>
  <c r="BJ277" i="1"/>
  <c r="AU276" i="1"/>
  <c r="BE351" i="1"/>
  <c r="BR351" i="1" s="1"/>
  <c r="CB351" i="1" s="1"/>
  <c r="CL351" i="1" s="1"/>
  <c r="CV351" i="1" s="1"/>
  <c r="AC166" i="1"/>
  <c r="AC164" i="1" s="1"/>
  <c r="AR348" i="1"/>
  <c r="CR164" i="1"/>
  <c r="AT163" i="1"/>
  <c r="BI345" i="1"/>
  <c r="CT160" i="1"/>
  <c r="CT159" i="1" s="1"/>
  <c r="CT341" i="1"/>
  <c r="CT248" i="1" s="1"/>
  <c r="CT52" i="1" s="1"/>
  <c r="CT37" i="1" s="1"/>
  <c r="O37" i="1"/>
  <c r="AT158" i="1"/>
  <c r="BI340" i="1"/>
  <c r="AF157" i="1"/>
  <c r="AF156" i="1" s="1"/>
  <c r="AU339" i="1"/>
  <c r="AF338" i="1"/>
  <c r="AF333" i="1" s="1"/>
  <c r="AF247" i="1" s="1"/>
  <c r="AH339" i="1"/>
  <c r="BM157" i="1"/>
  <c r="BM156" i="1" s="1"/>
  <c r="BM338" i="1"/>
  <c r="BM152" i="1"/>
  <c r="BM150" i="1" s="1"/>
  <c r="BM334" i="1"/>
  <c r="AX138" i="1"/>
  <c r="AX137" i="1" s="1"/>
  <c r="AX136" i="1" s="1"/>
  <c r="AX50" i="1" s="1"/>
  <c r="AX35" i="1" s="1"/>
  <c r="AX327" i="1"/>
  <c r="AX326" i="1" s="1"/>
  <c r="AX246" i="1" s="1"/>
  <c r="AV124" i="1"/>
  <c r="BK315" i="1"/>
  <c r="AF122" i="1"/>
  <c r="AH313" i="1"/>
  <c r="AU313" i="1"/>
  <c r="AQ117" i="1"/>
  <c r="BF308" i="1"/>
  <c r="AG181" i="1"/>
  <c r="AV353" i="1"/>
  <c r="S162" i="1"/>
  <c r="AA344" i="1"/>
  <c r="AG161" i="1"/>
  <c r="AV343" i="1"/>
  <c r="AG342" i="1"/>
  <c r="BW161" i="1"/>
  <c r="BW342" i="1"/>
  <c r="AA158" i="1"/>
  <c r="AP340" i="1"/>
  <c r="S156" i="1"/>
  <c r="T333" i="1"/>
  <c r="T247" i="1" s="1"/>
  <c r="S138" i="1"/>
  <c r="S137" i="1" s="1"/>
  <c r="S136" i="1" s="1"/>
  <c r="S50" i="1" s="1"/>
  <c r="S35" i="1" s="1"/>
  <c r="S327" i="1"/>
  <c r="S326" i="1" s="1"/>
  <c r="S246" i="1" s="1"/>
  <c r="AA328" i="1"/>
  <c r="AF131" i="1"/>
  <c r="AU322" i="1"/>
  <c r="AH322" i="1"/>
  <c r="CE124" i="1"/>
  <c r="CO315" i="1"/>
  <c r="AH100" i="1"/>
  <c r="BU85" i="1"/>
  <c r="CE278" i="1"/>
  <c r="AC113" i="1"/>
  <c r="AC112" i="1" s="1"/>
  <c r="T106" i="1"/>
  <c r="CG107" i="1"/>
  <c r="CG106" i="1" s="1"/>
  <c r="CG297" i="1"/>
  <c r="CA284" i="1"/>
  <c r="CA244" i="1" s="1"/>
  <c r="AB79" i="1"/>
  <c r="AB77" i="1" s="1"/>
  <c r="AB271" i="1"/>
  <c r="AB256" i="1" s="1"/>
  <c r="AQ272" i="1"/>
  <c r="AE67" i="1"/>
  <c r="AT261" i="1"/>
  <c r="V284" i="1"/>
  <c r="V244" i="1" s="1"/>
  <c r="BS89" i="1"/>
  <c r="CC282" i="1"/>
  <c r="AX86" i="1"/>
  <c r="BW84" i="1"/>
  <c r="BW83" i="1" s="1"/>
  <c r="BW276" i="1"/>
  <c r="AR69" i="1"/>
  <c r="BG263" i="1"/>
  <c r="AT110" i="1"/>
  <c r="AT109" i="1" s="1"/>
  <c r="BI301" i="1"/>
  <c r="AT300" i="1"/>
  <c r="AA82" i="1"/>
  <c r="AP275" i="1"/>
  <c r="AE79" i="1"/>
  <c r="AE77" i="1" s="1"/>
  <c r="AE271" i="1"/>
  <c r="AE256" i="1" s="1"/>
  <c r="AT272" i="1"/>
  <c r="S70" i="1"/>
  <c r="AA264" i="1"/>
  <c r="AU64" i="1"/>
  <c r="BJ258" i="1"/>
  <c r="AU257" i="1"/>
  <c r="AU256" i="1" s="1"/>
  <c r="AW258" i="1"/>
  <c r="AB95" i="1"/>
  <c r="AB92" i="1" s="1"/>
  <c r="AQ288" i="1"/>
  <c r="AB285" i="1"/>
  <c r="AB284" i="1" s="1"/>
  <c r="AB244" i="1" s="1"/>
  <c r="AS87" i="1"/>
  <c r="BH280" i="1"/>
  <c r="CK284" i="1"/>
  <c r="CK244" i="1" s="1"/>
  <c r="AM92" i="1"/>
  <c r="AM91" i="1" s="1"/>
  <c r="AM48" i="1" s="1"/>
  <c r="AM33" i="1" s="1"/>
  <c r="AW72" i="1"/>
  <c r="AR71" i="1"/>
  <c r="BG265" i="1"/>
  <c r="AC70" i="1"/>
  <c r="AR264" i="1"/>
  <c r="AM255" i="1"/>
  <c r="AM254" i="1" s="1"/>
  <c r="AM400" i="1" s="1"/>
  <c r="AM401" i="1" s="1"/>
  <c r="AM243" i="1"/>
  <c r="AM242" i="1" s="1"/>
  <c r="AM241" i="1" s="1"/>
  <c r="CH47" i="1"/>
  <c r="BP256" i="1"/>
  <c r="AT72" i="1"/>
  <c r="BI266" i="1"/>
  <c r="AA68" i="1"/>
  <c r="AP262" i="1"/>
  <c r="AT64" i="1"/>
  <c r="BI258" i="1"/>
  <c r="AT257" i="1"/>
  <c r="BH8" i="1"/>
  <c r="CM981" i="1"/>
  <c r="CC980" i="1"/>
  <c r="CN980" i="1"/>
  <c r="CX981" i="1"/>
  <c r="CX980" i="1" s="1"/>
  <c r="BF969" i="1"/>
  <c r="AQ968" i="1"/>
  <c r="AQ967" i="1" s="1"/>
  <c r="AG687" i="1"/>
  <c r="AG683" i="1" s="1"/>
  <c r="AG682" i="1" s="1"/>
  <c r="AG697" i="1"/>
  <c r="AG696" i="1" s="1"/>
  <c r="AG793" i="1" s="1"/>
  <c r="AG794" i="1" s="1"/>
  <c r="BH457" i="1"/>
  <c r="BH456" i="1" s="1"/>
  <c r="BH455" i="1" s="1"/>
  <c r="BU458" i="1"/>
  <c r="CE458" i="1" s="1"/>
  <c r="AA968" i="1"/>
  <c r="AA967" i="1" s="1"/>
  <c r="AP969" i="1"/>
  <c r="AM934" i="1"/>
  <c r="AM930" i="1" s="1"/>
  <c r="AM929" i="1" s="1"/>
  <c r="AM939" i="1"/>
  <c r="AM938" i="1" s="1"/>
  <c r="AM987" i="1" s="1"/>
  <c r="AM988" i="1" s="1"/>
  <c r="AF697" i="1"/>
  <c r="AF696" i="1" s="1"/>
  <c r="AF793" i="1" s="1"/>
  <c r="AF794" i="1" s="1"/>
  <c r="BG533" i="1"/>
  <c r="AR532" i="1"/>
  <c r="BI494" i="1"/>
  <c r="AT493" i="1"/>
  <c r="AS224" i="1"/>
  <c r="BH547" i="1"/>
  <c r="AR224" i="1"/>
  <c r="BG547" i="1"/>
  <c r="AR214" i="1"/>
  <c r="BG539" i="1"/>
  <c r="AI526" i="1"/>
  <c r="AI525" i="1"/>
  <c r="AI466" i="1" s="1"/>
  <c r="AS522" i="1"/>
  <c r="BH523" i="1"/>
  <c r="BK509" i="1"/>
  <c r="BE491" i="1"/>
  <c r="BR491" i="1" s="1"/>
  <c r="CB491" i="1" s="1"/>
  <c r="CL491" i="1" s="1"/>
  <c r="CV491" i="1" s="1"/>
  <c r="CM458" i="1"/>
  <c r="AQ421" i="1"/>
  <c r="AB86" i="1"/>
  <c r="AS550" i="1"/>
  <c r="AS549" i="1" s="1"/>
  <c r="AS548" i="1" s="1"/>
  <c r="AS471" i="1" s="1"/>
  <c r="AS470" i="1" s="1"/>
  <c r="BH551" i="1"/>
  <c r="AA224" i="1"/>
  <c r="AP547" i="1"/>
  <c r="AE516" i="1"/>
  <c r="AE503" i="1" s="1"/>
  <c r="AE465" i="1" s="1"/>
  <c r="AT517" i="1"/>
  <c r="BI505" i="1"/>
  <c r="AT504" i="1"/>
  <c r="W480" i="1"/>
  <c r="T481" i="1"/>
  <c r="BE395" i="1"/>
  <c r="AX504" i="1"/>
  <c r="AX503" i="1" s="1"/>
  <c r="AX465" i="1" s="1"/>
  <c r="CF457" i="1"/>
  <c r="CF456" i="1" s="1"/>
  <c r="CF455" i="1" s="1"/>
  <c r="CP458" i="1"/>
  <c r="AC425" i="1"/>
  <c r="CG481" i="1"/>
  <c r="CG480" i="1" s="1"/>
  <c r="AY200" i="1"/>
  <c r="AY53" i="1" s="1"/>
  <c r="AY38" i="1" s="1"/>
  <c r="CK404" i="1"/>
  <c r="CK403" i="1" s="1"/>
  <c r="CK461" i="1" s="1"/>
  <c r="BJ223" i="1"/>
  <c r="BL388" i="1"/>
  <c r="T206" i="1"/>
  <c r="AE206" i="1"/>
  <c r="AE204" i="1" s="1"/>
  <c r="AT378" i="1"/>
  <c r="AE376" i="1"/>
  <c r="AE372" i="1" s="1"/>
  <c r="AE249" i="1" s="1"/>
  <c r="AA202" i="1"/>
  <c r="AA201" i="1" s="1"/>
  <c r="AP374" i="1"/>
  <c r="AA373" i="1"/>
  <c r="AU418" i="1"/>
  <c r="AW419" i="1"/>
  <c r="BJ419" i="1"/>
  <c r="BN405" i="1"/>
  <c r="BN404" i="1" s="1"/>
  <c r="BN403" i="1" s="1"/>
  <c r="BN461" i="1" s="1"/>
  <c r="BH232" i="1"/>
  <c r="BU396" i="1"/>
  <c r="AE223" i="1"/>
  <c r="BF445" i="1"/>
  <c r="AQ444" i="1"/>
  <c r="S205" i="1"/>
  <c r="S204" i="1" s="1"/>
  <c r="S200" i="1" s="1"/>
  <c r="S53" i="1" s="1"/>
  <c r="S38" i="1" s="1"/>
  <c r="S376" i="1"/>
  <c r="S372" i="1" s="1"/>
  <c r="S249" i="1" s="1"/>
  <c r="AA377" i="1"/>
  <c r="AE222" i="1"/>
  <c r="AT387" i="1"/>
  <c r="AS212" i="1"/>
  <c r="BH384" i="1"/>
  <c r="AS383" i="1"/>
  <c r="AS250" i="1" s="1"/>
  <c r="AT196" i="1"/>
  <c r="BI368" i="1"/>
  <c r="AT192" i="1"/>
  <c r="BI364" i="1"/>
  <c r="AV191" i="1"/>
  <c r="BK363" i="1"/>
  <c r="S185" i="1"/>
  <c r="AA357" i="1"/>
  <c r="AF185" i="1"/>
  <c r="AU357" i="1"/>
  <c r="AH357" i="1"/>
  <c r="AU181" i="1"/>
  <c r="AW353" i="1"/>
  <c r="BJ353" i="1"/>
  <c r="AF444" i="1"/>
  <c r="AH445" i="1"/>
  <c r="AH444" i="1" s="1"/>
  <c r="AU445" i="1"/>
  <c r="BM438" i="1"/>
  <c r="AL42" i="1"/>
  <c r="AL41" i="1" s="1"/>
  <c r="AL56" i="1"/>
  <c r="V211" i="1"/>
  <c r="V54" i="1" s="1"/>
  <c r="V39" i="1" s="1"/>
  <c r="AT202" i="1"/>
  <c r="AT201" i="1" s="1"/>
  <c r="AT373" i="1"/>
  <c r="BI374" i="1"/>
  <c r="AV194" i="1"/>
  <c r="BK366" i="1"/>
  <c r="AV192" i="1"/>
  <c r="BK364" i="1"/>
  <c r="BK192" i="1" s="1"/>
  <c r="AS190" i="1"/>
  <c r="BH362" i="1"/>
  <c r="AC184" i="1"/>
  <c r="AR356" i="1"/>
  <c r="AR156" i="1"/>
  <c r="AS152" i="1"/>
  <c r="BH335" i="1"/>
  <c r="AS334" i="1"/>
  <c r="AS333" i="1" s="1"/>
  <c r="AS247" i="1" s="1"/>
  <c r="AT121" i="1"/>
  <c r="BI312" i="1"/>
  <c r="BL90" i="1"/>
  <c r="BM131" i="1"/>
  <c r="BU126" i="1"/>
  <c r="CE317" i="1"/>
  <c r="AE122" i="1"/>
  <c r="AT313" i="1"/>
  <c r="AE120" i="1"/>
  <c r="AT311" i="1"/>
  <c r="AU113" i="1"/>
  <c r="AU303" i="1"/>
  <c r="BJ304" i="1"/>
  <c r="AW304" i="1"/>
  <c r="AV167" i="1"/>
  <c r="BK349" i="1"/>
  <c r="AI161" i="1"/>
  <c r="AI342" i="1"/>
  <c r="CT333" i="1"/>
  <c r="CT247" i="1" s="1"/>
  <c r="CG138" i="1"/>
  <c r="CG137" i="1" s="1"/>
  <c r="CG136" i="1" s="1"/>
  <c r="CG50" i="1" s="1"/>
  <c r="CG35" i="1" s="1"/>
  <c r="CG327" i="1"/>
  <c r="CG326" i="1" s="1"/>
  <c r="CG246" i="1" s="1"/>
  <c r="AW328" i="1"/>
  <c r="AG131" i="1"/>
  <c r="AV322" i="1"/>
  <c r="AV314" i="1" s="1"/>
  <c r="AQ126" i="1"/>
  <c r="BF317" i="1"/>
  <c r="T118" i="1"/>
  <c r="T116" i="1"/>
  <c r="S116" i="1"/>
  <c r="AA307" i="1"/>
  <c r="AC180" i="1"/>
  <c r="AR352" i="1"/>
  <c r="CJ160" i="1"/>
  <c r="CJ159" i="1" s="1"/>
  <c r="CJ341" i="1"/>
  <c r="CJ248" i="1" s="1"/>
  <c r="CJ52" i="1" s="1"/>
  <c r="CJ37" i="1" s="1"/>
  <c r="AT153" i="1"/>
  <c r="BI336" i="1"/>
  <c r="AB152" i="1"/>
  <c r="AB150" i="1" s="1"/>
  <c r="AB149" i="1" s="1"/>
  <c r="AB51" i="1" s="1"/>
  <c r="AB36" i="1" s="1"/>
  <c r="AQ335" i="1"/>
  <c r="AB334" i="1"/>
  <c r="AB333" i="1" s="1"/>
  <c r="AB247" i="1" s="1"/>
  <c r="AE138" i="1"/>
  <c r="AE137" i="1" s="1"/>
  <c r="AE136" i="1" s="1"/>
  <c r="AE50" i="1" s="1"/>
  <c r="AE35" i="1" s="1"/>
  <c r="AE327" i="1"/>
  <c r="AE326" i="1" s="1"/>
  <c r="AE246" i="1" s="1"/>
  <c r="AT328" i="1"/>
  <c r="AJ123" i="1"/>
  <c r="AI110" i="1"/>
  <c r="AI109" i="1" s="1"/>
  <c r="AI300" i="1"/>
  <c r="AW298" i="1"/>
  <c r="AU101" i="1"/>
  <c r="AW294" i="1"/>
  <c r="BJ294" i="1"/>
  <c r="AN284" i="1"/>
  <c r="AN244" i="1" s="1"/>
  <c r="AT81" i="1"/>
  <c r="BI274" i="1"/>
  <c r="BM113" i="1"/>
  <c r="BM112" i="1" s="1"/>
  <c r="BM303" i="1"/>
  <c r="AV111" i="1"/>
  <c r="BK302" i="1"/>
  <c r="BI108" i="1"/>
  <c r="BV299" i="1"/>
  <c r="CQ100" i="1"/>
  <c r="BJ99" i="1"/>
  <c r="BL292" i="1"/>
  <c r="BL99" i="1" s="1"/>
  <c r="BA91" i="1"/>
  <c r="BA48" i="1" s="1"/>
  <c r="BA33" i="1" s="1"/>
  <c r="BW79" i="1"/>
  <c r="BW77" i="1" s="1"/>
  <c r="BW271" i="1"/>
  <c r="AQ70" i="1"/>
  <c r="BF264" i="1"/>
  <c r="AH95" i="1"/>
  <c r="BK85" i="1"/>
  <c r="BL278" i="1"/>
  <c r="AX84" i="1"/>
  <c r="AX83" i="1" s="1"/>
  <c r="CA62" i="1"/>
  <c r="T96" i="1"/>
  <c r="AH75" i="1"/>
  <c r="BG72" i="1"/>
  <c r="BT266" i="1"/>
  <c r="CQ71" i="1"/>
  <c r="AV67" i="1"/>
  <c r="BK261" i="1"/>
  <c r="AW261" i="1"/>
  <c r="AG66" i="1"/>
  <c r="AV260" i="1"/>
  <c r="AH260" i="1"/>
  <c r="AH257" i="1" s="1"/>
  <c r="AH256" i="1" s="1"/>
  <c r="BM65" i="1"/>
  <c r="BZ62" i="1"/>
  <c r="CR256" i="1"/>
  <c r="AA76" i="1"/>
  <c r="AP270" i="1"/>
  <c r="CG66" i="1"/>
  <c r="AH18" i="1"/>
  <c r="AH15" i="1" s="1"/>
  <c r="AH8" i="1" s="1"/>
  <c r="BS14" i="1"/>
  <c r="BF12" i="1"/>
  <c r="CG933" i="1"/>
  <c r="CG939" i="1"/>
  <c r="CG938" i="1" s="1"/>
  <c r="CG987" i="1" s="1"/>
  <c r="CG988" i="1" s="1"/>
  <c r="AA980" i="1"/>
  <c r="AP981" i="1"/>
  <c r="AP551" i="1"/>
  <c r="AA550" i="1"/>
  <c r="AA549" i="1" s="1"/>
  <c r="AA548" i="1" s="1"/>
  <c r="AA471" i="1" s="1"/>
  <c r="AA470" i="1" s="1"/>
  <c r="BE523" i="1"/>
  <c r="BK971" i="1"/>
  <c r="BK934" i="1" s="1"/>
  <c r="BH968" i="1"/>
  <c r="BH967" i="1" s="1"/>
  <c r="BU969" i="1"/>
  <c r="AA992" i="1"/>
  <c r="AA991" i="1" s="1"/>
  <c r="AA990" i="1" s="1"/>
  <c r="AA989" i="1" s="1"/>
  <c r="AA994" i="1" s="1"/>
  <c r="AP993" i="1"/>
  <c r="S526" i="1"/>
  <c r="S525" i="1"/>
  <c r="S466" i="1" s="1"/>
  <c r="AA527" i="1"/>
  <c r="DB506" i="1"/>
  <c r="DD506" i="1"/>
  <c r="AW511" i="1"/>
  <c r="BK491" i="1"/>
  <c r="BK489" i="1"/>
  <c r="AW489" i="1"/>
  <c r="AP484" i="1"/>
  <c r="BE484" i="1" s="1"/>
  <c r="BR484" i="1" s="1"/>
  <c r="CB484" i="1" s="1"/>
  <c r="CL484" i="1" s="1"/>
  <c r="CV484" i="1" s="1"/>
  <c r="CG452" i="1"/>
  <c r="BG438" i="1"/>
  <c r="BT439" i="1"/>
  <c r="AV219" i="1"/>
  <c r="BK544" i="1"/>
  <c r="BL544" i="1" s="1"/>
  <c r="AV215" i="1"/>
  <c r="BK540" i="1"/>
  <c r="BK215" i="1" s="1"/>
  <c r="AE532" i="1"/>
  <c r="AT533" i="1"/>
  <c r="T81" i="1"/>
  <c r="T77" i="1" s="1"/>
  <c r="T493" i="1"/>
  <c r="K478" i="1"/>
  <c r="X404" i="1"/>
  <c r="X403" i="1" s="1"/>
  <c r="X461" i="1" s="1"/>
  <c r="S504" i="1"/>
  <c r="S503" i="1" s="1"/>
  <c r="S465" i="1" s="1"/>
  <c r="AW486" i="1"/>
  <c r="AF234" i="1"/>
  <c r="BK484" i="1"/>
  <c r="AU481" i="1"/>
  <c r="BI452" i="1"/>
  <c r="BV453" i="1"/>
  <c r="CF453" i="1" s="1"/>
  <c r="DB432" i="1"/>
  <c r="DD432" i="1"/>
  <c r="O404" i="1"/>
  <c r="O403" i="1" s="1"/>
  <c r="O461" i="1" s="1"/>
  <c r="AU232" i="1"/>
  <c r="AW396" i="1"/>
  <c r="AW232" i="1" s="1"/>
  <c r="BJ396" i="1"/>
  <c r="X372" i="1"/>
  <c r="X249" i="1" s="1"/>
  <c r="X242" i="1" s="1"/>
  <c r="X241" i="1" s="1"/>
  <c r="V201" i="1"/>
  <c r="V200" i="1" s="1"/>
  <c r="V53" i="1" s="1"/>
  <c r="V38" i="1" s="1"/>
  <c r="AV187" i="1"/>
  <c r="BK359" i="1"/>
  <c r="BM426" i="1"/>
  <c r="AY405" i="1"/>
  <c r="AY404" i="1" s="1"/>
  <c r="AY403" i="1" s="1"/>
  <c r="AY461" i="1" s="1"/>
  <c r="BM201" i="1"/>
  <c r="BM200" i="1" s="1"/>
  <c r="BM53" i="1" s="1"/>
  <c r="BM38" i="1" s="1"/>
  <c r="AD418" i="1"/>
  <c r="AS419" i="1"/>
  <c r="BW418" i="1"/>
  <c r="BW405" i="1" s="1"/>
  <c r="BW404" i="1" s="1"/>
  <c r="BW403" i="1" s="1"/>
  <c r="BW461" i="1" s="1"/>
  <c r="CG201" i="1"/>
  <c r="CG200" i="1" s="1"/>
  <c r="CG53" i="1" s="1"/>
  <c r="CG38" i="1" s="1"/>
  <c r="T426" i="1"/>
  <c r="T425" i="1" s="1"/>
  <c r="CG426" i="1"/>
  <c r="CG425" i="1" s="1"/>
  <c r="BG231" i="1"/>
  <c r="BT395" i="1"/>
  <c r="AR191" i="1"/>
  <c r="BG363" i="1"/>
  <c r="BG196" i="1"/>
  <c r="BT368" i="1"/>
  <c r="BG192" i="1"/>
  <c r="BT364" i="1"/>
  <c r="AR189" i="1"/>
  <c r="BG361" i="1"/>
  <c r="AR360" i="1"/>
  <c r="AR188" i="1" s="1"/>
  <c r="AD185" i="1"/>
  <c r="AS357" i="1"/>
  <c r="AT184" i="1"/>
  <c r="BI356" i="1"/>
  <c r="AN57" i="1"/>
  <c r="AN228" i="1"/>
  <c r="T212" i="1"/>
  <c r="T211" i="1" s="1"/>
  <c r="T54" i="1" s="1"/>
  <c r="T39" i="1" s="1"/>
  <c r="T383" i="1"/>
  <c r="T250" i="1" s="1"/>
  <c r="BW212" i="1"/>
  <c r="BW211" i="1" s="1"/>
  <c r="BW54" i="1" s="1"/>
  <c r="BW39" i="1" s="1"/>
  <c r="BW383" i="1"/>
  <c r="BW250" i="1" s="1"/>
  <c r="AX376" i="1"/>
  <c r="AG205" i="1"/>
  <c r="AG204" i="1" s="1"/>
  <c r="AG376" i="1"/>
  <c r="AV377" i="1"/>
  <c r="AH377" i="1"/>
  <c r="BW205" i="1"/>
  <c r="BW204" i="1" s="1"/>
  <c r="BW200" i="1" s="1"/>
  <c r="BW53" i="1" s="1"/>
  <c r="BW38" i="1" s="1"/>
  <c r="BW376" i="1"/>
  <c r="BW372" i="1" s="1"/>
  <c r="BW249" i="1" s="1"/>
  <c r="AF194" i="1"/>
  <c r="AH366" i="1"/>
  <c r="AU366" i="1"/>
  <c r="BJ191" i="1"/>
  <c r="BL363" i="1"/>
  <c r="BS189" i="1"/>
  <c r="CC361" i="1"/>
  <c r="AS166" i="1"/>
  <c r="BH348" i="1"/>
  <c r="CA160" i="1"/>
  <c r="CA159" i="1" s="1"/>
  <c r="CA341" i="1"/>
  <c r="CA248" i="1" s="1"/>
  <c r="CA52" i="1" s="1"/>
  <c r="CA37" i="1" s="1"/>
  <c r="AB130" i="1"/>
  <c r="AQ321" i="1"/>
  <c r="CG125" i="1"/>
  <c r="AU124" i="1"/>
  <c r="BJ315" i="1"/>
  <c r="AU314" i="1"/>
  <c r="AW315" i="1"/>
  <c r="AT117" i="1"/>
  <c r="BI308" i="1"/>
  <c r="AS180" i="1"/>
  <c r="BH352" i="1"/>
  <c r="BZ159" i="1"/>
  <c r="AC154" i="1"/>
  <c r="AC150" i="1" s="1"/>
  <c r="AC149" i="1" s="1"/>
  <c r="AC51" i="1" s="1"/>
  <c r="AC36" i="1" s="1"/>
  <c r="AR337" i="1"/>
  <c r="AQ124" i="1"/>
  <c r="BF315" i="1"/>
  <c r="AG122" i="1"/>
  <c r="AV313" i="1"/>
  <c r="BG121" i="1"/>
  <c r="BT312" i="1"/>
  <c r="BG81" i="1"/>
  <c r="BT274" i="1"/>
  <c r="AF154" i="1"/>
  <c r="AF150" i="1" s="1"/>
  <c r="AF149" i="1" s="1"/>
  <c r="AF51" i="1" s="1"/>
  <c r="AL149" i="1"/>
  <c r="AL51" i="1" s="1"/>
  <c r="AL36" i="1" s="1"/>
  <c r="AI138" i="1"/>
  <c r="AI137" i="1" s="1"/>
  <c r="AI136" i="1" s="1"/>
  <c r="AI50" i="1" s="1"/>
  <c r="AI35" i="1" s="1"/>
  <c r="AI327" i="1"/>
  <c r="AI326" i="1" s="1"/>
  <c r="AI246" i="1" s="1"/>
  <c r="BT128" i="1"/>
  <c r="CD319" i="1"/>
  <c r="AB127" i="1"/>
  <c r="AQ318" i="1"/>
  <c r="AQ163" i="1"/>
  <c r="BF345" i="1"/>
  <c r="CS159" i="1"/>
  <c r="BC160" i="1"/>
  <c r="BC159" i="1" s="1"/>
  <c r="BC61" i="1" s="1"/>
  <c r="BC60" i="1" s="1"/>
  <c r="BC341" i="1"/>
  <c r="BC248" i="1" s="1"/>
  <c r="BC52" i="1" s="1"/>
  <c r="BC37" i="1" s="1"/>
  <c r="AH158" i="1"/>
  <c r="AD338" i="1"/>
  <c r="AD333" i="1" s="1"/>
  <c r="AD247" i="1" s="1"/>
  <c r="AS154" i="1"/>
  <c r="BH337" i="1"/>
  <c r="BW152" i="1"/>
  <c r="BW150" i="1" s="1"/>
  <c r="BW149" i="1" s="1"/>
  <c r="BW51" i="1" s="1"/>
  <c r="BW36" i="1" s="1"/>
  <c r="BO333" i="1"/>
  <c r="BO247" i="1" s="1"/>
  <c r="AD138" i="1"/>
  <c r="AD137" i="1" s="1"/>
  <c r="AD136" i="1" s="1"/>
  <c r="AD50" i="1" s="1"/>
  <c r="AD35" i="1" s="1"/>
  <c r="AE131" i="1"/>
  <c r="AT322" i="1"/>
  <c r="CQ125" i="1"/>
  <c r="AD118" i="1"/>
  <c r="AS309" i="1"/>
  <c r="AE125" i="1"/>
  <c r="AE123" i="1" s="1"/>
  <c r="AT316" i="1"/>
  <c r="BN123" i="1"/>
  <c r="BN91" i="1" s="1"/>
  <c r="BN48" i="1" s="1"/>
  <c r="BN33" i="1" s="1"/>
  <c r="S113" i="1"/>
  <c r="S112" i="1" s="1"/>
  <c r="S303" i="1"/>
  <c r="S284" i="1" s="1"/>
  <c r="S244" i="1" s="1"/>
  <c r="AA304" i="1"/>
  <c r="T103" i="1"/>
  <c r="AA97" i="1"/>
  <c r="AP290" i="1"/>
  <c r="S94" i="1"/>
  <c r="S92" i="1" s="1"/>
  <c r="AA287" i="1"/>
  <c r="AV108" i="1"/>
  <c r="BK299" i="1"/>
  <c r="AD106" i="1"/>
  <c r="S98" i="1"/>
  <c r="AA291" i="1"/>
  <c r="AE285" i="1"/>
  <c r="AE284" i="1" s="1"/>
  <c r="AE244" i="1" s="1"/>
  <c r="AC86" i="1"/>
  <c r="AR279" i="1"/>
  <c r="AT85" i="1"/>
  <c r="BI278" i="1"/>
  <c r="CQ84" i="1"/>
  <c r="CQ83" i="1" s="1"/>
  <c r="CQ276" i="1"/>
  <c r="CE72" i="1"/>
  <c r="CO266" i="1"/>
  <c r="AQ111" i="1"/>
  <c r="BF302" i="1"/>
  <c r="AQ110" i="1"/>
  <c r="AQ300" i="1"/>
  <c r="BF301" i="1"/>
  <c r="L244" i="1"/>
  <c r="L242" i="1" s="1"/>
  <c r="L241" i="1" s="1"/>
  <c r="L255" i="1"/>
  <c r="L254" i="1" s="1"/>
  <c r="L400" i="1" s="1"/>
  <c r="L401" i="1" s="1"/>
  <c r="AC87" i="1"/>
  <c r="AR280" i="1"/>
  <c r="BQ91" i="1"/>
  <c r="BQ48" i="1" s="1"/>
  <c r="BQ33" i="1" s="1"/>
  <c r="AV76" i="1"/>
  <c r="BN256" i="1"/>
  <c r="AN62" i="1"/>
  <c r="S72" i="1"/>
  <c r="S63" i="1" s="1"/>
  <c r="S62" i="1" s="1"/>
  <c r="AG69" i="1"/>
  <c r="AV263" i="1"/>
  <c r="AW263" i="1" s="1"/>
  <c r="AW69" i="1" s="1"/>
  <c r="AH263" i="1"/>
  <c r="CS62" i="1"/>
  <c r="AQ18" i="1"/>
  <c r="AQ15" i="1" s="1"/>
  <c r="AQ8" i="1" s="1"/>
  <c r="BF19" i="1"/>
  <c r="CD12" i="1"/>
  <c r="CN14" i="1"/>
  <c r="DD447" i="1"/>
  <c r="DB447" i="1"/>
  <c r="S426" i="1"/>
  <c r="S425" i="1" s="1"/>
  <c r="BL428" i="1"/>
  <c r="CG394" i="1"/>
  <c r="CG393" i="1" s="1"/>
  <c r="CG392" i="1" s="1"/>
  <c r="CG253" i="1" s="1"/>
  <c r="CG252" i="1" s="1"/>
  <c r="AI376" i="1"/>
  <c r="BW346" i="1"/>
  <c r="AW427" i="1"/>
  <c r="AU70" i="1"/>
  <c r="AA197" i="1"/>
  <c r="AP369" i="1"/>
  <c r="AA215" i="1"/>
  <c r="AP540" i="1"/>
  <c r="BL417" i="1"/>
  <c r="BJ76" i="1"/>
  <c r="L32" i="1"/>
  <c r="L31" i="1" s="1"/>
  <c r="L30" i="1" s="1"/>
  <c r="L46" i="1"/>
  <c r="L45" i="1" s="1"/>
  <c r="BM425" i="1" l="1"/>
  <c r="BM404" i="1" s="1"/>
  <c r="BM403" i="1" s="1"/>
  <c r="BM461" i="1" s="1"/>
  <c r="BZ244" i="1"/>
  <c r="BX62" i="1"/>
  <c r="AV57" i="1"/>
  <c r="AV228" i="1"/>
  <c r="BX47" i="1"/>
  <c r="BX61" i="1"/>
  <c r="AE243" i="1"/>
  <c r="AB255" i="1"/>
  <c r="AB254" i="1" s="1"/>
  <c r="AB400" i="1" s="1"/>
  <c r="AB401" i="1" s="1"/>
  <c r="AB243" i="1"/>
  <c r="AB242" i="1" s="1"/>
  <c r="AB241" i="1" s="1"/>
  <c r="AB57" i="1"/>
  <c r="AB228" i="1"/>
  <c r="AO47" i="1"/>
  <c r="AO61" i="1"/>
  <c r="AO60" i="1" s="1"/>
  <c r="CH48" i="1"/>
  <c r="CH33" i="1" s="1"/>
  <c r="CH61" i="1"/>
  <c r="CH60" i="1" s="1"/>
  <c r="AE91" i="1"/>
  <c r="AE48" i="1" s="1"/>
  <c r="AE33" i="1" s="1"/>
  <c r="CI47" i="1"/>
  <c r="CI61" i="1"/>
  <c r="CI60" i="1" s="1"/>
  <c r="S464" i="1"/>
  <c r="S463" i="1" s="1"/>
  <c r="S462" i="1" s="1"/>
  <c r="S479" i="1"/>
  <c r="S478" i="1" s="1"/>
  <c r="S555" i="1" s="1"/>
  <c r="AF47" i="1"/>
  <c r="U47" i="1"/>
  <c r="U61" i="1"/>
  <c r="U60" i="1" s="1"/>
  <c r="AM47" i="1"/>
  <c r="AM61" i="1"/>
  <c r="AM60" i="1" s="1"/>
  <c r="AD57" i="1"/>
  <c r="AD228" i="1"/>
  <c r="S255" i="1"/>
  <c r="S254" i="1" s="1"/>
  <c r="S400" i="1" s="1"/>
  <c r="S401" i="1" s="1"/>
  <c r="S47" i="1"/>
  <c r="S91" i="1"/>
  <c r="S48" i="1" s="1"/>
  <c r="S33" i="1" s="1"/>
  <c r="BL219" i="1"/>
  <c r="AH243" i="1"/>
  <c r="BN47" i="1"/>
  <c r="BN61" i="1"/>
  <c r="BN60" i="1" s="1"/>
  <c r="Z47" i="1"/>
  <c r="Z61" i="1"/>
  <c r="Z60" i="1" s="1"/>
  <c r="BL516" i="1"/>
  <c r="AE47" i="1"/>
  <c r="AP215" i="1"/>
  <c r="BE540" i="1"/>
  <c r="AN47" i="1"/>
  <c r="AN61" i="1"/>
  <c r="AN60" i="1" s="1"/>
  <c r="AR87" i="1"/>
  <c r="BG280" i="1"/>
  <c r="AQ109" i="1"/>
  <c r="AA98" i="1"/>
  <c r="AP291" i="1"/>
  <c r="BK108" i="1"/>
  <c r="AP97" i="1"/>
  <c r="BE290" i="1"/>
  <c r="AA113" i="1"/>
  <c r="AA112" i="1" s="1"/>
  <c r="AP304" i="1"/>
  <c r="AA303" i="1"/>
  <c r="AT125" i="1"/>
  <c r="BI316" i="1"/>
  <c r="AQ127" i="1"/>
  <c r="BF318" i="1"/>
  <c r="BT121" i="1"/>
  <c r="CD312" i="1"/>
  <c r="AR154" i="1"/>
  <c r="BG337" i="1"/>
  <c r="AQ130" i="1"/>
  <c r="BF321" i="1"/>
  <c r="BH166" i="1"/>
  <c r="BU348" i="1"/>
  <c r="AS185" i="1"/>
  <c r="BH357" i="1"/>
  <c r="AT532" i="1"/>
  <c r="BI533" i="1"/>
  <c r="DB484" i="1"/>
  <c r="DD484" i="1"/>
  <c r="BE993" i="1"/>
  <c r="AP992" i="1"/>
  <c r="AP991" i="1" s="1"/>
  <c r="AP990" i="1" s="1"/>
  <c r="AP989" i="1" s="1"/>
  <c r="AP994" i="1" s="1"/>
  <c r="AP76" i="1"/>
  <c r="BE270" i="1"/>
  <c r="CA47" i="1"/>
  <c r="CA61" i="1"/>
  <c r="CA60" i="1" s="1"/>
  <c r="BK111" i="1"/>
  <c r="BI81" i="1"/>
  <c r="BV274" i="1"/>
  <c r="AW107" i="1"/>
  <c r="AW106" i="1" s="1"/>
  <c r="AW297" i="1"/>
  <c r="AW138" i="1"/>
  <c r="AW137" i="1" s="1"/>
  <c r="AW136" i="1" s="1"/>
  <c r="AW50" i="1" s="1"/>
  <c r="AW35" i="1" s="1"/>
  <c r="AW327" i="1"/>
  <c r="AW326" i="1" s="1"/>
  <c r="AW246" i="1" s="1"/>
  <c r="AI160" i="1"/>
  <c r="AI159" i="1" s="1"/>
  <c r="AI341" i="1"/>
  <c r="AI248" i="1" s="1"/>
  <c r="AI52" i="1" s="1"/>
  <c r="AI37" i="1" s="1"/>
  <c r="AW303" i="1"/>
  <c r="AT120" i="1"/>
  <c r="BI311" i="1"/>
  <c r="CE126" i="1"/>
  <c r="CO317" i="1"/>
  <c r="AR184" i="1"/>
  <c r="BG356" i="1"/>
  <c r="BK191" i="1"/>
  <c r="BI196" i="1"/>
  <c r="BV368" i="1"/>
  <c r="AP202" i="1"/>
  <c r="AP373" i="1"/>
  <c r="BE374" i="1"/>
  <c r="BR395" i="1"/>
  <c r="AT516" i="1"/>
  <c r="BI517" i="1"/>
  <c r="BU551" i="1"/>
  <c r="BH550" i="1"/>
  <c r="BH549" i="1" s="1"/>
  <c r="BH548" i="1" s="1"/>
  <c r="BH471" i="1" s="1"/>
  <c r="BH470" i="1" s="1"/>
  <c r="CW458" i="1"/>
  <c r="BI493" i="1"/>
  <c r="BV494" i="1"/>
  <c r="AP968" i="1"/>
  <c r="AP967" i="1" s="1"/>
  <c r="BE969" i="1"/>
  <c r="AQ933" i="1"/>
  <c r="AQ930" i="1" s="1"/>
  <c r="AQ929" i="1" s="1"/>
  <c r="AQ939" i="1"/>
  <c r="AQ938" i="1" s="1"/>
  <c r="AQ987" i="1" s="1"/>
  <c r="AQ988" i="1" s="1"/>
  <c r="AR70" i="1"/>
  <c r="BG264" i="1"/>
  <c r="AW64" i="1"/>
  <c r="AA70" i="1"/>
  <c r="AP264" i="1"/>
  <c r="BI110" i="1"/>
  <c r="BI300" i="1"/>
  <c r="BV301" i="1"/>
  <c r="AT67" i="1"/>
  <c r="BI261" i="1"/>
  <c r="AA138" i="1"/>
  <c r="AA137" i="1" s="1"/>
  <c r="AA136" i="1" s="1"/>
  <c r="AA50" i="1" s="1"/>
  <c r="AA35" i="1" s="1"/>
  <c r="AA327" i="1"/>
  <c r="AA326" i="1" s="1"/>
  <c r="AA246" i="1" s="1"/>
  <c r="AP328" i="1"/>
  <c r="BF117" i="1"/>
  <c r="BS308" i="1"/>
  <c r="BM333" i="1"/>
  <c r="BM247" i="1" s="1"/>
  <c r="AH157" i="1"/>
  <c r="AH156" i="1" s="1"/>
  <c r="AH338" i="1"/>
  <c r="AH333" i="1" s="1"/>
  <c r="AH247" i="1" s="1"/>
  <c r="BI158" i="1"/>
  <c r="BV340" i="1"/>
  <c r="AR166" i="1"/>
  <c r="BG348" i="1"/>
  <c r="BT117" i="1"/>
  <c r="CD308" i="1"/>
  <c r="AQ120" i="1"/>
  <c r="BF311" i="1"/>
  <c r="BE163" i="1"/>
  <c r="BR345" i="1"/>
  <c r="AS217" i="1"/>
  <c r="BH386" i="1"/>
  <c r="AU231" i="1"/>
  <c r="AU394" i="1"/>
  <c r="AU393" i="1" s="1"/>
  <c r="AU392" i="1" s="1"/>
  <c r="AU253" i="1" s="1"/>
  <c r="AU252" i="1" s="1"/>
  <c r="AW395" i="1"/>
  <c r="BJ395" i="1"/>
  <c r="AH182" i="1"/>
  <c r="AH186" i="1"/>
  <c r="DB415" i="1"/>
  <c r="DD415" i="1"/>
  <c r="AP458" i="1"/>
  <c r="BE458" i="1" s="1"/>
  <c r="AA457" i="1"/>
  <c r="AA456" i="1" s="1"/>
  <c r="AA455" i="1" s="1"/>
  <c r="CD440" i="1"/>
  <c r="BT114" i="1"/>
  <c r="CC452" i="1"/>
  <c r="CM453" i="1"/>
  <c r="AW516" i="1"/>
  <c r="AS532" i="1"/>
  <c r="BH533" i="1"/>
  <c r="AD934" i="1"/>
  <c r="AD930" i="1" s="1"/>
  <c r="AD929" i="1" s="1"/>
  <c r="AD939" i="1"/>
  <c r="AD938" i="1" s="1"/>
  <c r="AD987" i="1" s="1"/>
  <c r="AD988" i="1" s="1"/>
  <c r="CF536" i="1"/>
  <c r="BV535" i="1"/>
  <c r="BV468" i="1" s="1"/>
  <c r="AJ47" i="1"/>
  <c r="AJ61" i="1"/>
  <c r="BT68" i="1"/>
  <c r="CD262" i="1"/>
  <c r="AA67" i="1"/>
  <c r="AP261" i="1"/>
  <c r="BG108" i="1"/>
  <c r="BT299" i="1"/>
  <c r="AC160" i="1"/>
  <c r="AC159" i="1" s="1"/>
  <c r="AC341" i="1"/>
  <c r="AC248" i="1" s="1"/>
  <c r="AC52" i="1" s="1"/>
  <c r="AC37" i="1" s="1"/>
  <c r="AS129" i="1"/>
  <c r="BH320" i="1"/>
  <c r="AW152" i="1"/>
  <c r="AW334" i="1"/>
  <c r="BT85" i="1"/>
  <c r="CD278" i="1"/>
  <c r="CJ42" i="1"/>
  <c r="CJ41" i="1" s="1"/>
  <c r="CJ56" i="1"/>
  <c r="U42" i="1"/>
  <c r="U41" i="1" s="1"/>
  <c r="U56" i="1"/>
  <c r="BG225" i="1"/>
  <c r="BT389" i="1"/>
  <c r="BJ380" i="1"/>
  <c r="AU379" i="1"/>
  <c r="AW380" i="1"/>
  <c r="AB404" i="1"/>
  <c r="AB403" i="1" s="1"/>
  <c r="AB461" i="1" s="1"/>
  <c r="BV212" i="1"/>
  <c r="CF384" i="1"/>
  <c r="AA234" i="1"/>
  <c r="AP398" i="1"/>
  <c r="BH199" i="1"/>
  <c r="BU371" i="1"/>
  <c r="CC493" i="1"/>
  <c r="CM494" i="1"/>
  <c r="AP214" i="1"/>
  <c r="BE539" i="1"/>
  <c r="BU535" i="1"/>
  <c r="BU468" i="1" s="1"/>
  <c r="CE536" i="1"/>
  <c r="BE756" i="1"/>
  <c r="AP755" i="1"/>
  <c r="AP754" i="1" s="1"/>
  <c r="BJ975" i="1"/>
  <c r="BJ971" i="1" s="1"/>
  <c r="BJ934" i="1" s="1"/>
  <c r="BL979" i="1"/>
  <c r="AP80" i="1"/>
  <c r="BE273" i="1"/>
  <c r="AP64" i="1"/>
  <c r="BE258" i="1"/>
  <c r="BG67" i="1"/>
  <c r="BT261" i="1"/>
  <c r="BG65" i="1"/>
  <c r="BT259" i="1"/>
  <c r="BG80" i="1"/>
  <c r="BT273" i="1"/>
  <c r="AH110" i="1"/>
  <c r="AH300" i="1"/>
  <c r="AH284" i="1" s="1"/>
  <c r="AQ232" i="1"/>
  <c r="BF396" i="1"/>
  <c r="BK190" i="1"/>
  <c r="BU235" i="1"/>
  <c r="CE399" i="1"/>
  <c r="BK183" i="1"/>
  <c r="T372" i="1"/>
  <c r="T249" i="1" s="1"/>
  <c r="BJ422" i="1"/>
  <c r="BL422" i="1" s="1"/>
  <c r="AW422" i="1"/>
  <c r="AF425" i="1"/>
  <c r="AF404" i="1" s="1"/>
  <c r="AF403" i="1" s="1"/>
  <c r="AF461" i="1" s="1"/>
  <c r="CE482" i="1"/>
  <c r="BL423" i="1"/>
  <c r="BJ88" i="1"/>
  <c r="CD636" i="1"/>
  <c r="BT635" i="1"/>
  <c r="BT634" i="1" s="1"/>
  <c r="BI975" i="1"/>
  <c r="BI971" i="1" s="1"/>
  <c r="BV979" i="1"/>
  <c r="AO243" i="1"/>
  <c r="AO242" i="1" s="1"/>
  <c r="AO241" i="1" s="1"/>
  <c r="AO255" i="1"/>
  <c r="AO254" i="1" s="1"/>
  <c r="AO400" i="1" s="1"/>
  <c r="AO401" i="1" s="1"/>
  <c r="AA69" i="1"/>
  <c r="AP263" i="1"/>
  <c r="AA87" i="1"/>
  <c r="AP280" i="1"/>
  <c r="BG96" i="1"/>
  <c r="BT289" i="1"/>
  <c r="AQ107" i="1"/>
  <c r="AQ106" i="1" s="1"/>
  <c r="AQ297" i="1"/>
  <c r="BF298" i="1"/>
  <c r="AM37" i="1"/>
  <c r="BF165" i="1"/>
  <c r="BS347" i="1"/>
  <c r="AR205" i="1"/>
  <c r="AR204" i="1" s="1"/>
  <c r="AR376" i="1"/>
  <c r="BG377" i="1"/>
  <c r="BJ441" i="1"/>
  <c r="BL441" i="1" s="1"/>
  <c r="AW441" i="1"/>
  <c r="AK42" i="1"/>
  <c r="AK41" i="1" s="1"/>
  <c r="AK56" i="1"/>
  <c r="BH195" i="1"/>
  <c r="BU367" i="1"/>
  <c r="BI223" i="1"/>
  <c r="BV388" i="1"/>
  <c r="BS235" i="1"/>
  <c r="CC399" i="1"/>
  <c r="AR234" i="1"/>
  <c r="AR230" i="1" s="1"/>
  <c r="AR229" i="1" s="1"/>
  <c r="BG398" i="1"/>
  <c r="CC434" i="1"/>
  <c r="BS101" i="1"/>
  <c r="AX372" i="1"/>
  <c r="AX249" i="1" s="1"/>
  <c r="BK426" i="1"/>
  <c r="BK425" i="1" s="1"/>
  <c r="BK93" i="1"/>
  <c r="BJ442" i="1"/>
  <c r="BL442" i="1" s="1"/>
  <c r="AW442" i="1"/>
  <c r="BL533" i="1"/>
  <c r="CR479" i="1"/>
  <c r="CR478" i="1" s="1"/>
  <c r="CR555" i="1" s="1"/>
  <c r="CR464" i="1"/>
  <c r="CR463" i="1" s="1"/>
  <c r="CR462" i="1" s="1"/>
  <c r="AV687" i="1"/>
  <c r="AV683" i="1" s="1"/>
  <c r="AV682" i="1" s="1"/>
  <c r="AV697" i="1"/>
  <c r="AV696" i="1" s="1"/>
  <c r="AV793" i="1" s="1"/>
  <c r="AV794" i="1" s="1"/>
  <c r="AP18" i="1"/>
  <c r="AP15" i="1" s="1"/>
  <c r="BE19" i="1"/>
  <c r="CG256" i="1"/>
  <c r="BH74" i="1"/>
  <c r="BU268" i="1"/>
  <c r="BF71" i="1"/>
  <c r="BS265" i="1"/>
  <c r="AI83" i="1"/>
  <c r="AD37" i="1"/>
  <c r="AQ160" i="1"/>
  <c r="AQ341" i="1"/>
  <c r="AQ248" i="1" s="1"/>
  <c r="AQ52" i="1" s="1"/>
  <c r="AQ37" i="1" s="1"/>
  <c r="BL362" i="1"/>
  <c r="BF231" i="1"/>
  <c r="BF394" i="1"/>
  <c r="BF393" i="1" s="1"/>
  <c r="BF392" i="1" s="1"/>
  <c r="BF253" i="1" s="1"/>
  <c r="BF252" i="1" s="1"/>
  <c r="BS395" i="1"/>
  <c r="AT213" i="1"/>
  <c r="AT537" i="1"/>
  <c r="AT469" i="1" s="1"/>
  <c r="BI538" i="1"/>
  <c r="BL224" i="1"/>
  <c r="DD488" i="1"/>
  <c r="DB488" i="1"/>
  <c r="AA516" i="1"/>
  <c r="AP517" i="1"/>
  <c r="BF213" i="1"/>
  <c r="BS538" i="1"/>
  <c r="BF537" i="1"/>
  <c r="BF469" i="1" s="1"/>
  <c r="AI256" i="1"/>
  <c r="AW65" i="1"/>
  <c r="BA32" i="1"/>
  <c r="BA31" i="1" s="1"/>
  <c r="BA46" i="1"/>
  <c r="BL286" i="1"/>
  <c r="AA75" i="1"/>
  <c r="AP269" i="1"/>
  <c r="AV86" i="1"/>
  <c r="BK279" i="1"/>
  <c r="BF108" i="1"/>
  <c r="BS299" i="1"/>
  <c r="BR294" i="1"/>
  <c r="BH131" i="1"/>
  <c r="BU322" i="1"/>
  <c r="AR346" i="1"/>
  <c r="CW305" i="1"/>
  <c r="AX36" i="1"/>
  <c r="AR186" i="1"/>
  <c r="BG358" i="1"/>
  <c r="AA217" i="1"/>
  <c r="AP386" i="1"/>
  <c r="BG158" i="1"/>
  <c r="BT340" i="1"/>
  <c r="AQ187" i="1"/>
  <c r="BF359" i="1"/>
  <c r="AS426" i="1"/>
  <c r="AS425" i="1" s="1"/>
  <c r="BH427" i="1"/>
  <c r="AS93" i="1"/>
  <c r="AH203" i="1"/>
  <c r="CD445" i="1"/>
  <c r="BT444" i="1"/>
  <c r="BG219" i="1"/>
  <c r="BT544" i="1"/>
  <c r="BE482" i="1"/>
  <c r="AP481" i="1"/>
  <c r="CD482" i="1"/>
  <c r="BT481" i="1"/>
  <c r="BL490" i="1"/>
  <c r="AW526" i="1"/>
  <c r="AW525" i="1"/>
  <c r="AW466" i="1" s="1"/>
  <c r="BF550" i="1"/>
  <c r="BF549" i="1" s="1"/>
  <c r="BF548" i="1" s="1"/>
  <c r="BF471" i="1" s="1"/>
  <c r="BF470" i="1" s="1"/>
  <c r="BS551" i="1"/>
  <c r="AP161" i="1"/>
  <c r="BE343" i="1"/>
  <c r="AS65" i="1"/>
  <c r="BH259" i="1"/>
  <c r="AS257" i="1"/>
  <c r="AQ65" i="1"/>
  <c r="BF259" i="1"/>
  <c r="BF257" i="1" s="1"/>
  <c r="X47" i="1"/>
  <c r="X61" i="1"/>
  <c r="BF75" i="1"/>
  <c r="BS269" i="1"/>
  <c r="T109" i="1"/>
  <c r="AQ113" i="1"/>
  <c r="BF304" i="1"/>
  <c r="AQ303" i="1"/>
  <c r="K37" i="1"/>
  <c r="AS122" i="1"/>
  <c r="BH313" i="1"/>
  <c r="AU160" i="1"/>
  <c r="BI166" i="1"/>
  <c r="BV348" i="1"/>
  <c r="AQ118" i="1"/>
  <c r="BF309" i="1"/>
  <c r="CD153" i="1"/>
  <c r="CN336" i="1"/>
  <c r="BI119" i="1"/>
  <c r="BV310" i="1"/>
  <c r="AH124" i="1"/>
  <c r="AU196" i="1"/>
  <c r="BJ368" i="1"/>
  <c r="AW368" i="1"/>
  <c r="AW196" i="1" s="1"/>
  <c r="AH225" i="1"/>
  <c r="AU184" i="1"/>
  <c r="BJ356" i="1"/>
  <c r="AW356" i="1"/>
  <c r="AW184" i="1" s="1"/>
  <c r="BT194" i="1"/>
  <c r="CD366" i="1"/>
  <c r="AR150" i="1"/>
  <c r="AR149" i="1" s="1"/>
  <c r="AR51" i="1" s="1"/>
  <c r="BH192" i="1"/>
  <c r="BU364" i="1"/>
  <c r="BG232" i="1"/>
  <c r="BT396" i="1"/>
  <c r="BF202" i="1"/>
  <c r="BF373" i="1"/>
  <c r="BS374" i="1"/>
  <c r="DB435" i="1"/>
  <c r="DD435" i="1"/>
  <c r="AF201" i="1"/>
  <c r="AF200" i="1" s="1"/>
  <c r="AF53" i="1" s="1"/>
  <c r="AF38" i="1" s="1"/>
  <c r="DD448" i="1"/>
  <c r="DB448" i="1"/>
  <c r="BV445" i="1"/>
  <c r="BI444" i="1"/>
  <c r="AT687" i="1"/>
  <c r="AT683" i="1" s="1"/>
  <c r="AT682" i="1" s="1"/>
  <c r="AT697" i="1"/>
  <c r="AT696" i="1" s="1"/>
  <c r="AT793" i="1" s="1"/>
  <c r="AT794" i="1" s="1"/>
  <c r="AQ687" i="1"/>
  <c r="AQ683" i="1" s="1"/>
  <c r="AQ682" i="1" s="1"/>
  <c r="AQ697" i="1"/>
  <c r="AQ696" i="1" s="1"/>
  <c r="AQ793" i="1" s="1"/>
  <c r="AQ794" i="1" s="1"/>
  <c r="DB973" i="1"/>
  <c r="CV972" i="1"/>
  <c r="DD973" i="1"/>
  <c r="BI73" i="1"/>
  <c r="BV267" i="1"/>
  <c r="AA107" i="1"/>
  <c r="AA106" i="1" s="1"/>
  <c r="AA297" i="1"/>
  <c r="AP298" i="1"/>
  <c r="AT113" i="1"/>
  <c r="AT112" i="1" s="1"/>
  <c r="AT303" i="1"/>
  <c r="BI304" i="1"/>
  <c r="BH127" i="1"/>
  <c r="BU318" i="1"/>
  <c r="BJ121" i="1"/>
  <c r="BL312" i="1"/>
  <c r="BL121" i="1" s="1"/>
  <c r="AP124" i="1"/>
  <c r="BE315" i="1"/>
  <c r="BT124" i="1"/>
  <c r="CD315" i="1"/>
  <c r="AE200" i="1"/>
  <c r="AE53" i="1" s="1"/>
  <c r="AE38" i="1" s="1"/>
  <c r="AT233" i="1"/>
  <c r="BI397" i="1"/>
  <c r="BJ447" i="1"/>
  <c r="BL447" i="1" s="1"/>
  <c r="AW447" i="1"/>
  <c r="BI198" i="1"/>
  <c r="BV370" i="1"/>
  <c r="BJ217" i="1"/>
  <c r="BL386" i="1"/>
  <c r="BL217" i="1" s="1"/>
  <c r="BV439" i="1"/>
  <c r="BI438" i="1"/>
  <c r="CO450" i="1"/>
  <c r="CO449" i="1" s="1"/>
  <c r="CY451" i="1"/>
  <c r="CO460" i="1"/>
  <c r="BS224" i="1"/>
  <c r="CC547" i="1"/>
  <c r="BL492" i="1"/>
  <c r="BK930" i="1"/>
  <c r="BK929" i="1" s="1"/>
  <c r="BE561" i="1"/>
  <c r="BE557" i="1" s="1"/>
  <c r="BE556" i="1" s="1"/>
  <c r="BE571" i="1"/>
  <c r="BE570" i="1" s="1"/>
  <c r="BE680" i="1" s="1"/>
  <c r="AP12" i="1"/>
  <c r="BE14" i="1"/>
  <c r="BF64" i="1"/>
  <c r="BS258" i="1"/>
  <c r="BU71" i="1"/>
  <c r="CE265" i="1"/>
  <c r="AQ73" i="1"/>
  <c r="BF267" i="1"/>
  <c r="BG98" i="1"/>
  <c r="BT291" i="1"/>
  <c r="CS243" i="1"/>
  <c r="CS242" i="1" s="1"/>
  <c r="CS241" i="1" s="1"/>
  <c r="CS255" i="1"/>
  <c r="CS254" i="1" s="1"/>
  <c r="CS400" i="1" s="1"/>
  <c r="CS401" i="1" s="1"/>
  <c r="CM90" i="1"/>
  <c r="CW283" i="1"/>
  <c r="CW90" i="1" s="1"/>
  <c r="AH111" i="1"/>
  <c r="AQ138" i="1"/>
  <c r="AQ137" i="1" s="1"/>
  <c r="AQ136" i="1" s="1"/>
  <c r="AQ50" i="1" s="1"/>
  <c r="AQ35" i="1" s="1"/>
  <c r="AQ327" i="1"/>
  <c r="AQ326" i="1" s="1"/>
  <c r="AQ246" i="1" s="1"/>
  <c r="BF328" i="1"/>
  <c r="AA156" i="1"/>
  <c r="AS160" i="1"/>
  <c r="AH222" i="1"/>
  <c r="BG190" i="1"/>
  <c r="BT362" i="1"/>
  <c r="AP194" i="1"/>
  <c r="BE366" i="1"/>
  <c r="AQ186" i="1"/>
  <c r="BF358" i="1"/>
  <c r="BG193" i="1"/>
  <c r="BT365" i="1"/>
  <c r="AA222" i="1"/>
  <c r="AP387" i="1"/>
  <c r="AG372" i="1"/>
  <c r="AG249" i="1" s="1"/>
  <c r="AV203" i="1"/>
  <c r="BK375" i="1"/>
  <c r="AP216" i="1"/>
  <c r="BE385" i="1"/>
  <c r="CQ404" i="1"/>
  <c r="CQ403" i="1" s="1"/>
  <c r="CQ461" i="1" s="1"/>
  <c r="AU216" i="1"/>
  <c r="AU211" i="1" s="1"/>
  <c r="AU54" i="1" s="1"/>
  <c r="AU39" i="1" s="1"/>
  <c r="BJ385" i="1"/>
  <c r="AW385" i="1"/>
  <c r="AU383" i="1"/>
  <c r="AU250" i="1" s="1"/>
  <c r="CU42" i="1"/>
  <c r="CU41" i="1" s="1"/>
  <c r="CU56" i="1"/>
  <c r="AW406" i="1"/>
  <c r="DB498" i="1"/>
  <c r="DD498" i="1"/>
  <c r="BV481" i="1"/>
  <c r="CF482" i="1"/>
  <c r="BI76" i="1"/>
  <c r="BV270" i="1"/>
  <c r="CT61" i="1"/>
  <c r="CT60" i="1" s="1"/>
  <c r="AA88" i="1"/>
  <c r="AP281" i="1"/>
  <c r="CU32" i="1"/>
  <c r="CU31" i="1" s="1"/>
  <c r="CU46" i="1"/>
  <c r="BG100" i="1"/>
  <c r="BT293" i="1"/>
  <c r="AR106" i="1"/>
  <c r="AT100" i="1"/>
  <c r="BI293" i="1"/>
  <c r="AD284" i="1"/>
  <c r="AD244" i="1" s="1"/>
  <c r="AX123" i="1"/>
  <c r="AI150" i="1"/>
  <c r="AI149" i="1" s="1"/>
  <c r="AI51" i="1" s="1"/>
  <c r="AI36" i="1" s="1"/>
  <c r="AH87" i="1"/>
  <c r="AH83" i="1" s="1"/>
  <c r="AP117" i="1"/>
  <c r="BE308" i="1"/>
  <c r="CN286" i="1"/>
  <c r="AZ42" i="1"/>
  <c r="AZ41" i="1" s="1"/>
  <c r="AZ56" i="1"/>
  <c r="AP192" i="1"/>
  <c r="BE364" i="1"/>
  <c r="AQ183" i="1"/>
  <c r="BF355" i="1"/>
  <c r="AH233" i="1"/>
  <c r="BG223" i="1"/>
  <c r="BT388" i="1"/>
  <c r="AG63" i="1"/>
  <c r="BI231" i="1"/>
  <c r="BV395" i="1"/>
  <c r="BI394" i="1"/>
  <c r="BI393" i="1" s="1"/>
  <c r="BI392" i="1" s="1"/>
  <c r="BI253" i="1" s="1"/>
  <c r="BI252" i="1" s="1"/>
  <c r="CG404" i="1"/>
  <c r="CG403" i="1" s="1"/>
  <c r="CG461" i="1" s="1"/>
  <c r="BU521" i="1"/>
  <c r="BH119" i="1"/>
  <c r="CG57" i="1"/>
  <c r="CG228" i="1"/>
  <c r="W255" i="1"/>
  <c r="W254" i="1" s="1"/>
  <c r="W400" i="1" s="1"/>
  <c r="W401" i="1" s="1"/>
  <c r="W243" i="1"/>
  <c r="W242" i="1" s="1"/>
  <c r="W241" i="1" s="1"/>
  <c r="BL68" i="1"/>
  <c r="AS73" i="1"/>
  <c r="BH267" i="1"/>
  <c r="BF82" i="1"/>
  <c r="BS275" i="1"/>
  <c r="BG73" i="1"/>
  <c r="BT267" i="1"/>
  <c r="BT97" i="1"/>
  <c r="CD290" i="1"/>
  <c r="AA74" i="1"/>
  <c r="AP268" i="1"/>
  <c r="AT107" i="1"/>
  <c r="AT106" i="1" s="1"/>
  <c r="AT297" i="1"/>
  <c r="AT284" i="1" s="1"/>
  <c r="AT244" i="1" s="1"/>
  <c r="BI298" i="1"/>
  <c r="AT152" i="1"/>
  <c r="AT334" i="1"/>
  <c r="AT333" i="1" s="1"/>
  <c r="BI335" i="1"/>
  <c r="AF37" i="1"/>
  <c r="BK394" i="1"/>
  <c r="BK393" i="1" s="1"/>
  <c r="BK392" i="1" s="1"/>
  <c r="BK253" i="1" s="1"/>
  <c r="BK252" i="1" s="1"/>
  <c r="AH450" i="1"/>
  <c r="AH449" i="1" s="1"/>
  <c r="AH460" i="1"/>
  <c r="AT234" i="1"/>
  <c r="BI398" i="1"/>
  <c r="BJ420" i="1"/>
  <c r="AW420" i="1"/>
  <c r="AW85" i="1" s="1"/>
  <c r="AU85" i="1"/>
  <c r="BT451" i="1"/>
  <c r="BG460" i="1"/>
  <c r="BG450" i="1"/>
  <c r="BG449" i="1" s="1"/>
  <c r="BK218" i="1"/>
  <c r="BS561" i="1"/>
  <c r="BS557" i="1" s="1"/>
  <c r="BS556" i="1" s="1"/>
  <c r="BS571" i="1"/>
  <c r="BS570" i="1" s="1"/>
  <c r="BS680" i="1" s="1"/>
  <c r="J542" i="1"/>
  <c r="J217" i="1" s="1"/>
  <c r="CL542" i="1"/>
  <c r="CV542" i="1" s="1"/>
  <c r="AW18" i="1"/>
  <c r="AW15" i="1" s="1"/>
  <c r="AH73" i="1"/>
  <c r="AA86" i="1"/>
  <c r="AP279" i="1"/>
  <c r="CE115" i="1"/>
  <c r="CO306" i="1"/>
  <c r="AE160" i="1"/>
  <c r="AE159" i="1" s="1"/>
  <c r="AE341" i="1"/>
  <c r="AE248" i="1" s="1"/>
  <c r="AE52" i="1" s="1"/>
  <c r="AE37" i="1" s="1"/>
  <c r="BJ439" i="1"/>
  <c r="AW439" i="1"/>
  <c r="AW113" i="1" s="1"/>
  <c r="AW112" i="1" s="1"/>
  <c r="AU438" i="1"/>
  <c r="AS186" i="1"/>
  <c r="BH358" i="1"/>
  <c r="AS216" i="1"/>
  <c r="AS211" i="1" s="1"/>
  <c r="AS54" i="1" s="1"/>
  <c r="AS39" i="1" s="1"/>
  <c r="BH385" i="1"/>
  <c r="AT232" i="1"/>
  <c r="BI396" i="1"/>
  <c r="BT427" i="1"/>
  <c r="BG426" i="1"/>
  <c r="BG425" i="1" s="1"/>
  <c r="BG93" i="1"/>
  <c r="AW433" i="1"/>
  <c r="BJ433" i="1"/>
  <c r="AU100" i="1"/>
  <c r="BU218" i="1"/>
  <c r="CE543" i="1"/>
  <c r="BF934" i="1"/>
  <c r="BU18" i="1"/>
  <c r="BU15" i="1" s="1"/>
  <c r="CE19" i="1"/>
  <c r="AV65" i="1"/>
  <c r="BK259" i="1"/>
  <c r="AV257" i="1"/>
  <c r="Z243" i="1"/>
  <c r="Z242" i="1" s="1"/>
  <c r="Z241" i="1" s="1"/>
  <c r="Z255" i="1"/>
  <c r="Z254" i="1" s="1"/>
  <c r="Z400" i="1" s="1"/>
  <c r="Z401" i="1" s="1"/>
  <c r="BI96" i="1"/>
  <c r="BV289" i="1"/>
  <c r="AR79" i="1"/>
  <c r="AR77" i="1" s="1"/>
  <c r="AR271" i="1"/>
  <c r="BG272" i="1"/>
  <c r="BI115" i="1"/>
  <c r="BV306" i="1"/>
  <c r="AA79" i="1"/>
  <c r="AA77" i="1" s="1"/>
  <c r="AA271" i="1"/>
  <c r="AP272" i="1"/>
  <c r="CC286" i="1"/>
  <c r="BL293" i="1"/>
  <c r="CG333" i="1"/>
  <c r="CG247" i="1" s="1"/>
  <c r="BF128" i="1"/>
  <c r="BS319" i="1"/>
  <c r="BG131" i="1"/>
  <c r="BT322" i="1"/>
  <c r="AA120" i="1"/>
  <c r="AP311" i="1"/>
  <c r="AR185" i="1"/>
  <c r="BG357" i="1"/>
  <c r="AU198" i="1"/>
  <c r="BJ370" i="1"/>
  <c r="AW370" i="1"/>
  <c r="CH42" i="1"/>
  <c r="CH41" i="1" s="1"/>
  <c r="CH56" i="1"/>
  <c r="BH167" i="1"/>
  <c r="BU349" i="1"/>
  <c r="BI182" i="1"/>
  <c r="BV354" i="1"/>
  <c r="AS187" i="1"/>
  <c r="BH359" i="1"/>
  <c r="BU231" i="1"/>
  <c r="CE395" i="1"/>
  <c r="BF431" i="1"/>
  <c r="AQ97" i="1"/>
  <c r="AD63" i="1"/>
  <c r="AD62" i="1" s="1"/>
  <c r="BK185" i="1"/>
  <c r="AF92" i="1"/>
  <c r="AF91" i="1" s="1"/>
  <c r="AF48" i="1" s="1"/>
  <c r="AF33" i="1" s="1"/>
  <c r="CD536" i="1"/>
  <c r="BT535" i="1"/>
  <c r="BT468" i="1" s="1"/>
  <c r="BI992" i="1"/>
  <c r="BI991" i="1" s="1"/>
  <c r="BI990" i="1" s="1"/>
  <c r="BI989" i="1" s="1"/>
  <c r="BI994" i="1" s="1"/>
  <c r="BV993" i="1"/>
  <c r="AH687" i="1"/>
  <c r="AH683" i="1" s="1"/>
  <c r="AH682" i="1" s="1"/>
  <c r="AH697" i="1"/>
  <c r="AH696" i="1" s="1"/>
  <c r="AH793" i="1" s="1"/>
  <c r="AH794" i="1" s="1"/>
  <c r="BI524" i="1"/>
  <c r="AT522" i="1"/>
  <c r="BJ969" i="1"/>
  <c r="AW969" i="1"/>
  <c r="AU968" i="1"/>
  <c r="AU967" i="1" s="1"/>
  <c r="BG975" i="1"/>
  <c r="BG971" i="1" s="1"/>
  <c r="BG934" i="1" s="1"/>
  <c r="BT979" i="1"/>
  <c r="K43" i="1"/>
  <c r="BX242" i="1"/>
  <c r="BX241" i="1" s="1"/>
  <c r="BY255" i="1"/>
  <c r="BY254" i="1" s="1"/>
  <c r="BY400" i="1" s="1"/>
  <c r="BY401" i="1" s="1"/>
  <c r="CQ77" i="1"/>
  <c r="AU102" i="1"/>
  <c r="AW295" i="1"/>
  <c r="BJ295" i="1"/>
  <c r="BG102" i="1"/>
  <c r="BT295" i="1"/>
  <c r="BH153" i="1"/>
  <c r="BU336" i="1"/>
  <c r="BI157" i="1"/>
  <c r="BI156" i="1" s="1"/>
  <c r="BV339" i="1"/>
  <c r="BI338" i="1"/>
  <c r="BJ162" i="1"/>
  <c r="BL344" i="1"/>
  <c r="AW119" i="1"/>
  <c r="BK156" i="1"/>
  <c r="AQ131" i="1"/>
  <c r="BF322" i="1"/>
  <c r="BV181" i="1"/>
  <c r="CF353" i="1"/>
  <c r="AU187" i="1"/>
  <c r="BJ359" i="1"/>
  <c r="AW359" i="1"/>
  <c r="AU195" i="1"/>
  <c r="BJ367" i="1"/>
  <c r="AW367" i="1"/>
  <c r="BF194" i="1"/>
  <c r="BS366" i="1"/>
  <c r="BF198" i="1"/>
  <c r="BS370" i="1"/>
  <c r="Q32" i="1"/>
  <c r="Q31" i="1" s="1"/>
  <c r="Q30" i="1" s="1"/>
  <c r="Q46" i="1"/>
  <c r="Q45" i="1" s="1"/>
  <c r="BG504" i="1"/>
  <c r="BT505" i="1"/>
  <c r="AR933" i="1"/>
  <c r="AR930" i="1" s="1"/>
  <c r="AR929" i="1" s="1"/>
  <c r="AR939" i="1"/>
  <c r="AR938" i="1" s="1"/>
  <c r="AR987" i="1" s="1"/>
  <c r="AR988" i="1" s="1"/>
  <c r="BT992" i="1"/>
  <c r="BT991" i="1" s="1"/>
  <c r="BT990" i="1" s="1"/>
  <c r="BT989" i="1" s="1"/>
  <c r="BT994" i="1" s="1"/>
  <c r="CD993" i="1"/>
  <c r="Y32" i="1"/>
  <c r="Y31" i="1" s="1"/>
  <c r="Y46" i="1"/>
  <c r="AK242" i="1"/>
  <c r="AK241" i="1" s="1"/>
  <c r="W32" i="1"/>
  <c r="W31" i="1" s="1"/>
  <c r="W46" i="1"/>
  <c r="X36" i="1"/>
  <c r="BO61" i="1"/>
  <c r="BO60" i="1" s="1"/>
  <c r="BO255" i="1"/>
  <c r="BO254" i="1" s="1"/>
  <c r="BO400" i="1" s="1"/>
  <c r="BO401" i="1" s="1"/>
  <c r="AW426" i="1"/>
  <c r="CN12" i="1"/>
  <c r="CX14" i="1"/>
  <c r="CX12" i="1" s="1"/>
  <c r="AV69" i="1"/>
  <c r="BK263" i="1"/>
  <c r="BK69" i="1" s="1"/>
  <c r="BN243" i="1"/>
  <c r="BN242" i="1" s="1"/>
  <c r="BN241" i="1" s="1"/>
  <c r="BN255" i="1"/>
  <c r="BN254" i="1" s="1"/>
  <c r="BN400" i="1" s="1"/>
  <c r="BN401" i="1" s="1"/>
  <c r="BF111" i="1"/>
  <c r="BS302" i="1"/>
  <c r="AR86" i="1"/>
  <c r="BG279" i="1"/>
  <c r="AT131" i="1"/>
  <c r="BI322" i="1"/>
  <c r="AQ314" i="1"/>
  <c r="BI117" i="1"/>
  <c r="BV308" i="1"/>
  <c r="BL315" i="1"/>
  <c r="AU194" i="1"/>
  <c r="BJ366" i="1"/>
  <c r="AW366" i="1"/>
  <c r="AN42" i="1"/>
  <c r="AN41" i="1" s="1"/>
  <c r="AN56" i="1"/>
  <c r="BG189" i="1"/>
  <c r="BG360" i="1"/>
  <c r="BG188" i="1" s="1"/>
  <c r="BT361" i="1"/>
  <c r="BT196" i="1"/>
  <c r="CD368" i="1"/>
  <c r="BG191" i="1"/>
  <c r="BT363" i="1"/>
  <c r="CD439" i="1"/>
  <c r="BT438" i="1"/>
  <c r="AA526" i="1"/>
  <c r="AA525" i="1"/>
  <c r="AA466" i="1" s="1"/>
  <c r="AP527" i="1"/>
  <c r="AP550" i="1"/>
  <c r="AP549" i="1" s="1"/>
  <c r="AP548" i="1" s="1"/>
  <c r="AP471" i="1" s="1"/>
  <c r="AP470" i="1" s="1"/>
  <c r="BE551" i="1"/>
  <c r="AH66" i="1"/>
  <c r="AW67" i="1"/>
  <c r="BV108" i="1"/>
  <c r="CF299" i="1"/>
  <c r="BJ101" i="1"/>
  <c r="BL294" i="1"/>
  <c r="AT138" i="1"/>
  <c r="AT137" i="1" s="1"/>
  <c r="AT136" i="1" s="1"/>
  <c r="AT50" i="1" s="1"/>
  <c r="AT35" i="1" s="1"/>
  <c r="AT327" i="1"/>
  <c r="AT326" i="1" s="1"/>
  <c r="AT246" i="1" s="1"/>
  <c r="BI328" i="1"/>
  <c r="AQ152" i="1"/>
  <c r="AQ334" i="1"/>
  <c r="AQ333" i="1" s="1"/>
  <c r="AQ247" i="1" s="1"/>
  <c r="BF335" i="1"/>
  <c r="BK167" i="1"/>
  <c r="BJ113" i="1"/>
  <c r="BJ303" i="1"/>
  <c r="BL304" i="1"/>
  <c r="BI121" i="1"/>
  <c r="BV312" i="1"/>
  <c r="BH152" i="1"/>
  <c r="BH334" i="1"/>
  <c r="BU335" i="1"/>
  <c r="BI202" i="1"/>
  <c r="BI373" i="1"/>
  <c r="BV374" i="1"/>
  <c r="AA185" i="1"/>
  <c r="AP357" i="1"/>
  <c r="AT222" i="1"/>
  <c r="BI387" i="1"/>
  <c r="BU232" i="1"/>
  <c r="CE396" i="1"/>
  <c r="CG479" i="1"/>
  <c r="CG478" i="1" s="1"/>
  <c r="CG555" i="1" s="1"/>
  <c r="CG464" i="1"/>
  <c r="CG463" i="1" s="1"/>
  <c r="CG462" i="1" s="1"/>
  <c r="W479" i="1"/>
  <c r="W478" i="1" s="1"/>
  <c r="W555" i="1" s="1"/>
  <c r="W464" i="1"/>
  <c r="W463" i="1" s="1"/>
  <c r="W462" i="1" s="1"/>
  <c r="BU523" i="1"/>
  <c r="BH522" i="1"/>
  <c r="BG214" i="1"/>
  <c r="BT539" i="1"/>
  <c r="BH224" i="1"/>
  <c r="BU547" i="1"/>
  <c r="AA933" i="1"/>
  <c r="BF968" i="1"/>
  <c r="BF967" i="1" s="1"/>
  <c r="BS969" i="1"/>
  <c r="BI64" i="1"/>
  <c r="BV258" i="1"/>
  <c r="BI72" i="1"/>
  <c r="BV266" i="1"/>
  <c r="CH32" i="1"/>
  <c r="CH31" i="1" s="1"/>
  <c r="CH30" i="1" s="1"/>
  <c r="CH46" i="1"/>
  <c r="CH45" i="1" s="1"/>
  <c r="AP82" i="1"/>
  <c r="BE275" i="1"/>
  <c r="CC89" i="1"/>
  <c r="CM282" i="1"/>
  <c r="AH131" i="1"/>
  <c r="AP158" i="1"/>
  <c r="BE340" i="1"/>
  <c r="AA162" i="1"/>
  <c r="AP344" i="1"/>
  <c r="BM149" i="1"/>
  <c r="BM51" i="1" s="1"/>
  <c r="BM36" i="1" s="1"/>
  <c r="BI163" i="1"/>
  <c r="BV345" i="1"/>
  <c r="BJ276" i="1"/>
  <c r="BT82" i="1"/>
  <c r="CD275" i="1"/>
  <c r="AP193" i="1"/>
  <c r="BE365" i="1"/>
  <c r="AT197" i="1"/>
  <c r="BI369" i="1"/>
  <c r="AU182" i="1"/>
  <c r="BJ354" i="1"/>
  <c r="AW354" i="1"/>
  <c r="AU186" i="1"/>
  <c r="BJ358" i="1"/>
  <c r="AW358" i="1"/>
  <c r="BG195" i="1"/>
  <c r="BT367" i="1"/>
  <c r="AG200" i="1"/>
  <c r="AG53" i="1" s="1"/>
  <c r="AG38" i="1" s="1"/>
  <c r="BG235" i="1"/>
  <c r="BT399" i="1"/>
  <c r="BF197" i="1"/>
  <c r="BS369" i="1"/>
  <c r="BG233" i="1"/>
  <c r="BT397" i="1"/>
  <c r="AI404" i="1"/>
  <c r="AI403" i="1" s="1"/>
  <c r="AI461" i="1" s="1"/>
  <c r="BH222" i="1"/>
  <c r="BU387" i="1"/>
  <c r="BK216" i="1"/>
  <c r="AT219" i="1"/>
  <c r="BI544" i="1"/>
  <c r="AZ255" i="1"/>
  <c r="AZ254" i="1" s="1"/>
  <c r="AZ400" i="1" s="1"/>
  <c r="AZ401" i="1" s="1"/>
  <c r="AZ243" i="1"/>
  <c r="AZ242" i="1" s="1"/>
  <c r="AZ241" i="1" s="1"/>
  <c r="BC32" i="1"/>
  <c r="BC31" i="1" s="1"/>
  <c r="BC46" i="1"/>
  <c r="AV87" i="1"/>
  <c r="BK280" i="1"/>
  <c r="BH101" i="1"/>
  <c r="BU294" i="1"/>
  <c r="BK152" i="1"/>
  <c r="AR161" i="1"/>
  <c r="BG343" i="1"/>
  <c r="AR342" i="1"/>
  <c r="BM160" i="1"/>
  <c r="BM159" i="1" s="1"/>
  <c r="BM341" i="1"/>
  <c r="BM248" i="1" s="1"/>
  <c r="BM52" i="1" s="1"/>
  <c r="BM37" i="1" s="1"/>
  <c r="AT130" i="1"/>
  <c r="BI321" i="1"/>
  <c r="AT195" i="1"/>
  <c r="BI367" i="1"/>
  <c r="BI183" i="1"/>
  <c r="BV355" i="1"/>
  <c r="AA187" i="1"/>
  <c r="AP359" i="1"/>
  <c r="AA379" i="1"/>
  <c r="AP380" i="1"/>
  <c r="AR203" i="1"/>
  <c r="BG375" i="1"/>
  <c r="AH379" i="1"/>
  <c r="BH193" i="1"/>
  <c r="BU365" i="1"/>
  <c r="BH505" i="1"/>
  <c r="AS504" i="1"/>
  <c r="BL498" i="1"/>
  <c r="BU214" i="1"/>
  <c r="CE539" i="1"/>
  <c r="AA687" i="1"/>
  <c r="AA683" i="1" s="1"/>
  <c r="AA682" i="1" s="1"/>
  <c r="AA697" i="1"/>
  <c r="AA696" i="1" s="1"/>
  <c r="AA793" i="1" s="1"/>
  <c r="AA794" i="1" s="1"/>
  <c r="CC535" i="1"/>
  <c r="CC468" i="1" s="1"/>
  <c r="CM536" i="1"/>
  <c r="AW975" i="1"/>
  <c r="AW971" i="1" s="1"/>
  <c r="AW934" i="1" s="1"/>
  <c r="CD10" i="1"/>
  <c r="CD9" i="1" s="1"/>
  <c r="CN11" i="1"/>
  <c r="AA257" i="1"/>
  <c r="BF80" i="1"/>
  <c r="BS273" i="1"/>
  <c r="AC243" i="1"/>
  <c r="AR74" i="1"/>
  <c r="BG268" i="1"/>
  <c r="BL76" i="1"/>
  <c r="CC290" i="1"/>
  <c r="AS110" i="1"/>
  <c r="AS109" i="1" s="1"/>
  <c r="BH301" i="1"/>
  <c r="AS300" i="1"/>
  <c r="AS284" i="1" s="1"/>
  <c r="AS244" i="1" s="1"/>
  <c r="AA84" i="1"/>
  <c r="AA83" i="1" s="1"/>
  <c r="AP277" i="1"/>
  <c r="AA276" i="1"/>
  <c r="AU110" i="1"/>
  <c r="AU300" i="1"/>
  <c r="AW301" i="1"/>
  <c r="BJ301" i="1"/>
  <c r="BH157" i="1"/>
  <c r="BU339" i="1"/>
  <c r="BK162" i="1"/>
  <c r="BH103" i="1"/>
  <c r="BU296" i="1"/>
  <c r="AP121" i="1"/>
  <c r="BE312" i="1"/>
  <c r="AA118" i="1"/>
  <c r="AP309" i="1"/>
  <c r="AV125" i="1"/>
  <c r="BK316" i="1"/>
  <c r="BX57" i="1"/>
  <c r="BX228" i="1"/>
  <c r="BE190" i="1"/>
  <c r="BR362" i="1"/>
  <c r="AP430" i="1"/>
  <c r="AA96" i="1"/>
  <c r="CL381" i="1"/>
  <c r="CV381" i="1" s="1"/>
  <c r="J381" i="1"/>
  <c r="BM372" i="1"/>
  <c r="BM249" i="1" s="1"/>
  <c r="T201" i="1"/>
  <c r="AU81" i="1"/>
  <c r="AU77" i="1" s="1"/>
  <c r="AW494" i="1"/>
  <c r="BJ494" i="1"/>
  <c r="AU493" i="1"/>
  <c r="AU480" i="1" s="1"/>
  <c r="AS526" i="1"/>
  <c r="BH527" i="1"/>
  <c r="AS525" i="1"/>
  <c r="AS466" i="1" s="1"/>
  <c r="BG561" i="1"/>
  <c r="BG557" i="1" s="1"/>
  <c r="BG556" i="1" s="1"/>
  <c r="BG571" i="1"/>
  <c r="BG570" i="1" s="1"/>
  <c r="BG680" i="1" s="1"/>
  <c r="DD511" i="1"/>
  <c r="DB511" i="1"/>
  <c r="K32" i="1"/>
  <c r="K46" i="1"/>
  <c r="AV109" i="1"/>
  <c r="BU88" i="1"/>
  <c r="CE281" i="1"/>
  <c r="CC296" i="1"/>
  <c r="BV161" i="1"/>
  <c r="CF343" i="1"/>
  <c r="AU116" i="1"/>
  <c r="BJ307" i="1"/>
  <c r="AW307" i="1"/>
  <c r="AS125" i="1"/>
  <c r="BH316" i="1"/>
  <c r="AS314" i="1"/>
  <c r="BL327" i="1"/>
  <c r="BL326" i="1" s="1"/>
  <c r="BL246" i="1" s="1"/>
  <c r="BS166" i="1"/>
  <c r="CC348" i="1"/>
  <c r="BT157" i="1"/>
  <c r="BT338" i="1"/>
  <c r="CD339" i="1"/>
  <c r="BK193" i="1"/>
  <c r="BH205" i="1"/>
  <c r="BU377" i="1"/>
  <c r="BK483" i="1"/>
  <c r="BL483" i="1" s="1"/>
  <c r="AV481" i="1"/>
  <c r="AV480" i="1" s="1"/>
  <c r="BG221" i="1"/>
  <c r="BT545" i="1"/>
  <c r="DB459" i="1"/>
  <c r="DD459" i="1"/>
  <c r="AP524" i="1"/>
  <c r="AA522" i="1"/>
  <c r="BF219" i="1"/>
  <c r="BS544" i="1"/>
  <c r="BK755" i="1"/>
  <c r="BK754" i="1" s="1"/>
  <c r="CG63" i="1"/>
  <c r="CG62" i="1" s="1"/>
  <c r="CY258" i="1"/>
  <c r="AT102" i="1"/>
  <c r="BI295" i="1"/>
  <c r="BG89" i="1"/>
  <c r="BT282" i="1"/>
  <c r="BU303" i="1"/>
  <c r="CE304" i="1"/>
  <c r="AD159" i="1"/>
  <c r="BK138" i="1"/>
  <c r="BK137" i="1" s="1"/>
  <c r="BK136" i="1" s="1"/>
  <c r="BK50" i="1" s="1"/>
  <c r="BK35" i="1" s="1"/>
  <c r="BK327" i="1"/>
  <c r="BK326" i="1" s="1"/>
  <c r="BK246" i="1" s="1"/>
  <c r="CQ57" i="1"/>
  <c r="CQ228" i="1"/>
  <c r="AA186" i="1"/>
  <c r="AP358" i="1"/>
  <c r="AQ394" i="1"/>
  <c r="AQ393" i="1" s="1"/>
  <c r="AQ392" i="1" s="1"/>
  <c r="AQ253" i="1" s="1"/>
  <c r="AQ252" i="1" s="1"/>
  <c r="BK202" i="1"/>
  <c r="BK373" i="1"/>
  <c r="AT216" i="1"/>
  <c r="BI385" i="1"/>
  <c r="AT383" i="1"/>
  <c r="AT250" i="1" s="1"/>
  <c r="AI464" i="1"/>
  <c r="AI463" i="1" s="1"/>
  <c r="AI462" i="1" s="1"/>
  <c r="AI479" i="1"/>
  <c r="AI478" i="1" s="1"/>
  <c r="AI555" i="1" s="1"/>
  <c r="AA495" i="1"/>
  <c r="AA480" i="1" s="1"/>
  <c r="AP496" i="1"/>
  <c r="BG517" i="1"/>
  <c r="AR516" i="1"/>
  <c r="CM800" i="1"/>
  <c r="CM799" i="1" s="1"/>
  <c r="CM798" i="1" s="1"/>
  <c r="CM797" i="1" s="1"/>
  <c r="CM802" i="1" s="1"/>
  <c r="CW801" i="1"/>
  <c r="CW800" i="1" s="1"/>
  <c r="CW799" i="1" s="1"/>
  <c r="CW798" i="1" s="1"/>
  <c r="CW797" i="1" s="1"/>
  <c r="CW802" i="1" s="1"/>
  <c r="BV14" i="1"/>
  <c r="BI12" i="1"/>
  <c r="BI8" i="1" s="1"/>
  <c r="K42" i="1"/>
  <c r="K56" i="1"/>
  <c r="BJ65" i="1"/>
  <c r="BL259" i="1"/>
  <c r="CR47" i="1"/>
  <c r="BF74" i="1"/>
  <c r="BS268" i="1"/>
  <c r="BJ126" i="1"/>
  <c r="BL317" i="1"/>
  <c r="BL126" i="1" s="1"/>
  <c r="AR164" i="1"/>
  <c r="AT118" i="1"/>
  <c r="BI309" i="1"/>
  <c r="AH183" i="1"/>
  <c r="BF212" i="1"/>
  <c r="BS384" i="1"/>
  <c r="BF426" i="1"/>
  <c r="BS427" i="1"/>
  <c r="CQ464" i="1"/>
  <c r="CQ463" i="1" s="1"/>
  <c r="CQ462" i="1" s="1"/>
  <c r="CQ479" i="1"/>
  <c r="CQ478" i="1" s="1"/>
  <c r="CQ555" i="1" s="1"/>
  <c r="BG218" i="1"/>
  <c r="BT543" i="1"/>
  <c r="BL524" i="1"/>
  <c r="BJ522" i="1"/>
  <c r="BL980" i="1"/>
  <c r="AA342" i="1"/>
  <c r="AP219" i="1"/>
  <c r="BE544" i="1"/>
  <c r="AL243" i="1"/>
  <c r="AL242" i="1" s="1"/>
  <c r="AL241" i="1" s="1"/>
  <c r="AL255" i="1"/>
  <c r="AL254" i="1" s="1"/>
  <c r="AL400" i="1" s="1"/>
  <c r="AL401" i="1" s="1"/>
  <c r="BI86" i="1"/>
  <c r="BV279" i="1"/>
  <c r="AC284" i="1"/>
  <c r="AC244" i="1" s="1"/>
  <c r="AB83" i="1"/>
  <c r="AB62" i="1" s="1"/>
  <c r="AQ100" i="1"/>
  <c r="BF293" i="1"/>
  <c r="AS106" i="1"/>
  <c r="AP85" i="1"/>
  <c r="BE278" i="1"/>
  <c r="BK89" i="1"/>
  <c r="BL282" i="1"/>
  <c r="CH244" i="1"/>
  <c r="AP129" i="1"/>
  <c r="BE320" i="1"/>
  <c r="AP128" i="1"/>
  <c r="BE319" i="1"/>
  <c r="AH196" i="1"/>
  <c r="AV225" i="1"/>
  <c r="BK389" i="1"/>
  <c r="AW389" i="1"/>
  <c r="AA232" i="1"/>
  <c r="AP396" i="1"/>
  <c r="AA394" i="1"/>
  <c r="AA393" i="1" s="1"/>
  <c r="AA392" i="1" s="1"/>
  <c r="AA253" i="1" s="1"/>
  <c r="AA252" i="1" s="1"/>
  <c r="BJ180" i="1"/>
  <c r="BK195" i="1"/>
  <c r="BT198" i="1"/>
  <c r="CD370" i="1"/>
  <c r="BF203" i="1"/>
  <c r="BS375" i="1"/>
  <c r="AQ201" i="1"/>
  <c r="AQ200" i="1" s="1"/>
  <c r="AQ53" i="1" s="1"/>
  <c r="AQ38" i="1" s="1"/>
  <c r="AR202" i="1"/>
  <c r="AR201" i="1" s="1"/>
  <c r="AR200" i="1" s="1"/>
  <c r="AR53" i="1" s="1"/>
  <c r="AR38" i="1" s="1"/>
  <c r="AR373" i="1"/>
  <c r="AR372" i="1" s="1"/>
  <c r="AR249" i="1" s="1"/>
  <c r="BG374" i="1"/>
  <c r="AF372" i="1"/>
  <c r="AF249" i="1" s="1"/>
  <c r="BI214" i="1"/>
  <c r="BV539" i="1"/>
  <c r="AB480" i="1"/>
  <c r="K556" i="1"/>
  <c r="BI755" i="1"/>
  <c r="BI754" i="1" s="1"/>
  <c r="BV756" i="1"/>
  <c r="CN898" i="1"/>
  <c r="CN897" i="1" s="1"/>
  <c r="CN886" i="1" s="1"/>
  <c r="CN885" i="1" s="1"/>
  <c r="CN927" i="1" s="1"/>
  <c r="CN928" i="1" s="1"/>
  <c r="CX901" i="1"/>
  <c r="CX898" i="1" s="1"/>
  <c r="CX897" i="1" s="1"/>
  <c r="CX886" i="1" s="1"/>
  <c r="CX885" i="1" s="1"/>
  <c r="CX927" i="1" s="1"/>
  <c r="CX928" i="1" s="1"/>
  <c r="V243" i="1"/>
  <c r="V242" i="1" s="1"/>
  <c r="V241" i="1" s="1"/>
  <c r="V255" i="1"/>
  <c r="V254" i="1" s="1"/>
  <c r="V400" i="1" s="1"/>
  <c r="V401" i="1" s="1"/>
  <c r="BZ243" i="1"/>
  <c r="BZ242" i="1" s="1"/>
  <c r="BZ241" i="1" s="1"/>
  <c r="BZ255" i="1"/>
  <c r="BZ254" i="1" s="1"/>
  <c r="BZ400" i="1" s="1"/>
  <c r="BZ401" i="1" s="1"/>
  <c r="AQ87" i="1"/>
  <c r="BF280" i="1"/>
  <c r="AT65" i="1"/>
  <c r="BI259" i="1"/>
  <c r="BU277" i="1"/>
  <c r="AP115" i="1"/>
  <c r="BE306" i="1"/>
  <c r="AV95" i="1"/>
  <c r="AR120" i="1"/>
  <c r="BG311" i="1"/>
  <c r="BG323" i="1"/>
  <c r="BG245" i="1" s="1"/>
  <c r="BT325" i="1"/>
  <c r="CY310" i="1"/>
  <c r="BS158" i="1"/>
  <c r="CC340" i="1"/>
  <c r="AP196" i="1"/>
  <c r="BE368" i="1"/>
  <c r="S211" i="1"/>
  <c r="S54" i="1" s="1"/>
  <c r="S39" i="1" s="1"/>
  <c r="AA450" i="1"/>
  <c r="AA449" i="1" s="1"/>
  <c r="AP451" i="1"/>
  <c r="AA460" i="1"/>
  <c r="BF215" i="1"/>
  <c r="BS540" i="1"/>
  <c r="Z479" i="1"/>
  <c r="Z478" i="1" s="1"/>
  <c r="Z555" i="1" s="1"/>
  <c r="Z464" i="1"/>
  <c r="Z463" i="1" s="1"/>
  <c r="Z462" i="1" s="1"/>
  <c r="AT66" i="1"/>
  <c r="BI260" i="1"/>
  <c r="CC279" i="1"/>
  <c r="AG83" i="1"/>
  <c r="AP108" i="1"/>
  <c r="BE299" i="1"/>
  <c r="AU111" i="1"/>
  <c r="BJ302" i="1"/>
  <c r="AW302" i="1"/>
  <c r="AR113" i="1"/>
  <c r="AR112" i="1" s="1"/>
  <c r="AJ36" i="1"/>
  <c r="BH116" i="1"/>
  <c r="BU307" i="1"/>
  <c r="BH161" i="1"/>
  <c r="BH342" i="1"/>
  <c r="BU343" i="1"/>
  <c r="AQ125" i="1"/>
  <c r="BF316" i="1"/>
  <c r="AB159" i="1"/>
  <c r="BA42" i="1"/>
  <c r="BA41" i="1" s="1"/>
  <c r="BA56" i="1"/>
  <c r="AS203" i="1"/>
  <c r="BH375" i="1"/>
  <c r="BF206" i="1"/>
  <c r="BS378" i="1"/>
  <c r="AA233" i="1"/>
  <c r="AP397" i="1"/>
  <c r="AH216" i="1"/>
  <c r="AP223" i="1"/>
  <c r="BE388" i="1"/>
  <c r="AP235" i="1"/>
  <c r="BE399" i="1"/>
  <c r="DB487" i="1"/>
  <c r="DD487" i="1"/>
  <c r="BF504" i="1"/>
  <c r="BS505" i="1"/>
  <c r="BS218" i="1"/>
  <c r="CC543" i="1"/>
  <c r="BJ448" i="1"/>
  <c r="BL448" i="1" s="1"/>
  <c r="AW448" i="1"/>
  <c r="BK214" i="1"/>
  <c r="CF551" i="1"/>
  <c r="BV550" i="1"/>
  <c r="BV549" i="1" s="1"/>
  <c r="BV548" i="1" s="1"/>
  <c r="BV471" i="1" s="1"/>
  <c r="BV470" i="1" s="1"/>
  <c r="AT525" i="1"/>
  <c r="AT466" i="1" s="1"/>
  <c r="AT526" i="1"/>
  <c r="BI527" i="1"/>
  <c r="BJ755" i="1"/>
  <c r="BJ754" i="1" s="1"/>
  <c r="BL756" i="1"/>
  <c r="CT32" i="1"/>
  <c r="CT31" i="1" s="1"/>
  <c r="CT46" i="1"/>
  <c r="AI284" i="1"/>
  <c r="AI244" i="1" s="1"/>
  <c r="BK107" i="1"/>
  <c r="BK106" i="1" s="1"/>
  <c r="BK297" i="1"/>
  <c r="BH89" i="1"/>
  <c r="BU282" i="1"/>
  <c r="AS97" i="1"/>
  <c r="BH290" i="1"/>
  <c r="AA166" i="1"/>
  <c r="AP348" i="1"/>
  <c r="AW98" i="1"/>
  <c r="BF121" i="1"/>
  <c r="BS312" i="1"/>
  <c r="BV89" i="1"/>
  <c r="CF282" i="1"/>
  <c r="AA131" i="1"/>
  <c r="AP322" i="1"/>
  <c r="BI129" i="1"/>
  <c r="BV320" i="1"/>
  <c r="AT193" i="1"/>
  <c r="BI365" i="1"/>
  <c r="AG405" i="1"/>
  <c r="AG404" i="1" s="1"/>
  <c r="AG403" i="1" s="1"/>
  <c r="AG461" i="1" s="1"/>
  <c r="AT394" i="1"/>
  <c r="AT393" i="1" s="1"/>
  <c r="AT392" i="1" s="1"/>
  <c r="AT253" i="1" s="1"/>
  <c r="AT252" i="1" s="1"/>
  <c r="BJ446" i="1"/>
  <c r="BL446" i="1" s="1"/>
  <c r="AW446" i="1"/>
  <c r="BE439" i="1"/>
  <c r="AP438" i="1"/>
  <c r="AW484" i="1"/>
  <c r="BJ484" i="1"/>
  <c r="AU66" i="1"/>
  <c r="BL539" i="1"/>
  <c r="AA532" i="1"/>
  <c r="AP533" i="1"/>
  <c r="CV801" i="1"/>
  <c r="CL800" i="1"/>
  <c r="CL799" i="1" s="1"/>
  <c r="CL798" i="1" s="1"/>
  <c r="CL797" i="1" s="1"/>
  <c r="CL802" i="1" s="1"/>
  <c r="AH971" i="1"/>
  <c r="AH934" i="1" s="1"/>
  <c r="CE496" i="1"/>
  <c r="BU495" i="1"/>
  <c r="BL427" i="1"/>
  <c r="BW284" i="1"/>
  <c r="BW244" i="1" s="1"/>
  <c r="CJ243" i="1"/>
  <c r="CJ242" i="1" s="1"/>
  <c r="CJ241" i="1" s="1"/>
  <c r="CJ255" i="1"/>
  <c r="CJ254" i="1" s="1"/>
  <c r="CJ400" i="1" s="1"/>
  <c r="CJ401" i="1" s="1"/>
  <c r="AV103" i="1"/>
  <c r="BK296" i="1"/>
  <c r="AP81" i="1"/>
  <c r="BE274" i="1"/>
  <c r="BV286" i="1"/>
  <c r="AQ98" i="1"/>
  <c r="BF291" i="1"/>
  <c r="AW325" i="1"/>
  <c r="AW323" i="1" s="1"/>
  <c r="AW245" i="1" s="1"/>
  <c r="AU323" i="1"/>
  <c r="AU245" i="1" s="1"/>
  <c r="BJ325" i="1"/>
  <c r="AE247" i="1"/>
  <c r="BJ158" i="1"/>
  <c r="BL340" i="1"/>
  <c r="BL158" i="1" s="1"/>
  <c r="AR116" i="1"/>
  <c r="BG307" i="1"/>
  <c r="AF159" i="1"/>
  <c r="BU114" i="1"/>
  <c r="CE305" i="1"/>
  <c r="AR183" i="1"/>
  <c r="BG355" i="1"/>
  <c r="AU192" i="1"/>
  <c r="BJ364" i="1"/>
  <c r="AW364" i="1"/>
  <c r="AW192" i="1" s="1"/>
  <c r="AV212" i="1"/>
  <c r="BK384" i="1"/>
  <c r="AV383" i="1"/>
  <c r="AV250" i="1" s="1"/>
  <c r="AW384" i="1"/>
  <c r="BG162" i="1"/>
  <c r="BT344" i="1"/>
  <c r="AH193" i="1"/>
  <c r="DD446" i="1"/>
  <c r="DB446" i="1"/>
  <c r="CT42" i="1"/>
  <c r="CT41" i="1" s="1"/>
  <c r="CT56" i="1"/>
  <c r="BT217" i="1"/>
  <c r="CD386" i="1"/>
  <c r="AT379" i="1"/>
  <c r="BI380" i="1"/>
  <c r="AW520" i="1"/>
  <c r="BK520" i="1"/>
  <c r="K40" i="1"/>
  <c r="DB55" i="1"/>
  <c r="N32" i="1"/>
  <c r="N31" i="1" s="1"/>
  <c r="N30" i="1" s="1"/>
  <c r="N46" i="1"/>
  <c r="N45" i="1" s="1"/>
  <c r="BJ69" i="1"/>
  <c r="BL263" i="1"/>
  <c r="AV74" i="1"/>
  <c r="BK268" i="1"/>
  <c r="AW268" i="1"/>
  <c r="BK75" i="1"/>
  <c r="BL269" i="1"/>
  <c r="BH82" i="1"/>
  <c r="BU275" i="1"/>
  <c r="AI77" i="1"/>
  <c r="AI62" i="1" s="1"/>
  <c r="AA102" i="1"/>
  <c r="AP295" i="1"/>
  <c r="BV90" i="1"/>
  <c r="CF283" i="1"/>
  <c r="AT162" i="1"/>
  <c r="BI344" i="1"/>
  <c r="AT342" i="1"/>
  <c r="BU98" i="1"/>
  <c r="CE291" i="1"/>
  <c r="BF119" i="1"/>
  <c r="BS310" i="1"/>
  <c r="BJ153" i="1"/>
  <c r="BL336" i="1"/>
  <c r="BL153" i="1" s="1"/>
  <c r="AS165" i="1"/>
  <c r="AS164" i="1" s="1"/>
  <c r="AS346" i="1"/>
  <c r="AS341" i="1" s="1"/>
  <c r="AS248" i="1" s="1"/>
  <c r="AS52" i="1" s="1"/>
  <c r="BH347" i="1"/>
  <c r="BP42" i="1"/>
  <c r="BP41" i="1" s="1"/>
  <c r="BP56" i="1"/>
  <c r="AQ418" i="1"/>
  <c r="BF419" i="1"/>
  <c r="DB424" i="1"/>
  <c r="DD424" i="1"/>
  <c r="DB411" i="1"/>
  <c r="DD411" i="1"/>
  <c r="AD480" i="1"/>
  <c r="DB421" i="1"/>
  <c r="DD421" i="1"/>
  <c r="AT495" i="1"/>
  <c r="BI496" i="1"/>
  <c r="BL546" i="1"/>
  <c r="BS898" i="1"/>
  <c r="BS897" i="1" s="1"/>
  <c r="BS886" i="1" s="1"/>
  <c r="BS885" i="1" s="1"/>
  <c r="BS927" i="1" s="1"/>
  <c r="BS928" i="1" s="1"/>
  <c r="CC901" i="1"/>
  <c r="BU8" i="1"/>
  <c r="AG256" i="1"/>
  <c r="BQ243" i="1"/>
  <c r="BQ242" i="1" s="1"/>
  <c r="BQ241" i="1" s="1"/>
  <c r="BQ255" i="1"/>
  <c r="BQ254" i="1" s="1"/>
  <c r="BQ400" i="1" s="1"/>
  <c r="BQ401" i="1" s="1"/>
  <c r="AS80" i="1"/>
  <c r="BH273" i="1"/>
  <c r="CJ61" i="1"/>
  <c r="CJ60" i="1" s="1"/>
  <c r="CE76" i="1"/>
  <c r="CO270" i="1"/>
  <c r="BF93" i="1"/>
  <c r="CG150" i="1"/>
  <c r="CG149" i="1" s="1"/>
  <c r="CG51" i="1" s="1"/>
  <c r="CG36" i="1" s="1"/>
  <c r="AQ162" i="1"/>
  <c r="BF344" i="1"/>
  <c r="AT167" i="1"/>
  <c r="BI349" i="1"/>
  <c r="AA165" i="1"/>
  <c r="AA346" i="1"/>
  <c r="AP347" i="1"/>
  <c r="BH233" i="1"/>
  <c r="BU397" i="1"/>
  <c r="AQ182" i="1"/>
  <c r="BF354" i="1"/>
  <c r="AS379" i="1"/>
  <c r="BH380" i="1"/>
  <c r="AS406" i="1"/>
  <c r="BH407" i="1"/>
  <c r="AS64" i="1"/>
  <c r="BL485" i="1"/>
  <c r="BL432" i="1"/>
  <c r="BJ98" i="1"/>
  <c r="DB483" i="1"/>
  <c r="DD483" i="1"/>
  <c r="AT480" i="1"/>
  <c r="CD551" i="1"/>
  <c r="BT550" i="1"/>
  <c r="BT549" i="1" s="1"/>
  <c r="BT548" i="1" s="1"/>
  <c r="BT471" i="1" s="1"/>
  <c r="BT470" i="1" s="1"/>
  <c r="AH968" i="1"/>
  <c r="AH967" i="1" s="1"/>
  <c r="BV10" i="1"/>
  <c r="BV9" i="1" s="1"/>
  <c r="CF11" i="1"/>
  <c r="CK61" i="1"/>
  <c r="CK60" i="1" s="1"/>
  <c r="AZ47" i="1"/>
  <c r="AZ61" i="1"/>
  <c r="AZ60" i="1" s="1"/>
  <c r="BY242" i="1"/>
  <c r="BY241" i="1" s="1"/>
  <c r="BF76" i="1"/>
  <c r="BS270" i="1"/>
  <c r="AW88" i="1"/>
  <c r="AP90" i="1"/>
  <c r="BE283" i="1"/>
  <c r="AP114" i="1"/>
  <c r="BE305" i="1"/>
  <c r="AP93" i="1"/>
  <c r="BE286" i="1"/>
  <c r="AR84" i="1"/>
  <c r="AR83" i="1" s="1"/>
  <c r="AR276" i="1"/>
  <c r="BG277" i="1"/>
  <c r="BK113" i="1"/>
  <c r="BK112" i="1" s="1"/>
  <c r="BK303" i="1"/>
  <c r="BJ86" i="1"/>
  <c r="BL279" i="1"/>
  <c r="BJ87" i="1"/>
  <c r="BL280" i="1"/>
  <c r="AW162" i="1"/>
  <c r="BF181" i="1"/>
  <c r="BS353" i="1"/>
  <c r="BJ119" i="1"/>
  <c r="BL310" i="1"/>
  <c r="CE128" i="1"/>
  <c r="CO319" i="1"/>
  <c r="BH198" i="1"/>
  <c r="BU370" i="1"/>
  <c r="AD201" i="1"/>
  <c r="AD200" i="1" s="1"/>
  <c r="AD53" i="1" s="1"/>
  <c r="AD38" i="1" s="1"/>
  <c r="BU219" i="1"/>
  <c r="CE544" i="1"/>
  <c r="CI464" i="1"/>
  <c r="CI463" i="1" s="1"/>
  <c r="CI462" i="1" s="1"/>
  <c r="CI479" i="1"/>
  <c r="CI478" i="1" s="1"/>
  <c r="CI555" i="1" s="1"/>
  <c r="AR503" i="1"/>
  <c r="AR465" i="1" s="1"/>
  <c r="DB546" i="1"/>
  <c r="DD546" i="1"/>
  <c r="AR394" i="1"/>
  <c r="AR393" i="1" s="1"/>
  <c r="AR392" i="1" s="1"/>
  <c r="AR253" i="1" s="1"/>
  <c r="AR252" i="1" s="1"/>
  <c r="AK61" i="1"/>
  <c r="AK60" i="1" s="1"/>
  <c r="X255" i="1"/>
  <c r="X254" i="1" s="1"/>
  <c r="X400" i="1" s="1"/>
  <c r="X401" i="1" s="1"/>
  <c r="BQ61" i="1"/>
  <c r="BQ60" i="1" s="1"/>
  <c r="Y255" i="1"/>
  <c r="Y254" i="1" s="1"/>
  <c r="Y400" i="1" s="1"/>
  <c r="Y401" i="1" s="1"/>
  <c r="AH160" i="1"/>
  <c r="BM463" i="1"/>
  <c r="BM462" i="1" s="1"/>
  <c r="BO32" i="1"/>
  <c r="BO31" i="1" s="1"/>
  <c r="BO46" i="1"/>
  <c r="BO242" i="1"/>
  <c r="BO241" i="1" s="1"/>
  <c r="AP197" i="1"/>
  <c r="BE369" i="1"/>
  <c r="CS47" i="1"/>
  <c r="CS61" i="1"/>
  <c r="CS60" i="1" s="1"/>
  <c r="BF110" i="1"/>
  <c r="BF109" i="1" s="1"/>
  <c r="BF300" i="1"/>
  <c r="BS301" i="1"/>
  <c r="AA94" i="1"/>
  <c r="AP287" i="1"/>
  <c r="AS118" i="1"/>
  <c r="BH309" i="1"/>
  <c r="BH154" i="1"/>
  <c r="BU337" i="1"/>
  <c r="BF163" i="1"/>
  <c r="BS345" i="1"/>
  <c r="CD128" i="1"/>
  <c r="CN319" i="1"/>
  <c r="CD274" i="1"/>
  <c r="BF124" i="1"/>
  <c r="BF314" i="1"/>
  <c r="BS315" i="1"/>
  <c r="CC189" i="1"/>
  <c r="CM361" i="1"/>
  <c r="BL191" i="1"/>
  <c r="AH194" i="1"/>
  <c r="AH205" i="1"/>
  <c r="AH376" i="1"/>
  <c r="BI184" i="1"/>
  <c r="BV356" i="1"/>
  <c r="AS418" i="1"/>
  <c r="BH419" i="1"/>
  <c r="BK187" i="1"/>
  <c r="BJ232" i="1"/>
  <c r="BL396" i="1"/>
  <c r="BL232" i="1" s="1"/>
  <c r="CF452" i="1"/>
  <c r="CP453" i="1"/>
  <c r="CE969" i="1"/>
  <c r="BU968" i="1"/>
  <c r="BU967" i="1" s="1"/>
  <c r="BE981" i="1"/>
  <c r="AP980" i="1"/>
  <c r="CR243" i="1"/>
  <c r="CR242" i="1" s="1"/>
  <c r="CR241" i="1" s="1"/>
  <c r="CR255" i="1"/>
  <c r="CR254" i="1" s="1"/>
  <c r="CR400" i="1" s="1"/>
  <c r="CR401" i="1" s="1"/>
  <c r="BT72" i="1"/>
  <c r="CD266" i="1"/>
  <c r="AW101" i="1"/>
  <c r="AV131" i="1"/>
  <c r="BK322" i="1"/>
  <c r="AT122" i="1"/>
  <c r="BI313" i="1"/>
  <c r="AS150" i="1"/>
  <c r="BH190" i="1"/>
  <c r="BU362" i="1"/>
  <c r="BJ445" i="1"/>
  <c r="AW445" i="1"/>
  <c r="AW444" i="1" s="1"/>
  <c r="AU444" i="1"/>
  <c r="BJ181" i="1"/>
  <c r="AH185" i="1"/>
  <c r="BI192" i="1"/>
  <c r="BV364" i="1"/>
  <c r="BL491" i="1"/>
  <c r="AP231" i="1"/>
  <c r="AT503" i="1"/>
  <c r="AT465" i="1" s="1"/>
  <c r="AP224" i="1"/>
  <c r="BE547" i="1"/>
  <c r="DB491" i="1"/>
  <c r="DD491" i="1"/>
  <c r="BG532" i="1"/>
  <c r="BT533" i="1"/>
  <c r="CO458" i="1"/>
  <c r="CE457" i="1"/>
  <c r="CE456" i="1" s="1"/>
  <c r="CE455" i="1" s="1"/>
  <c r="BG71" i="1"/>
  <c r="BT265" i="1"/>
  <c r="AQ95" i="1"/>
  <c r="AQ92" i="1" s="1"/>
  <c r="BF288" i="1"/>
  <c r="AQ285" i="1"/>
  <c r="AQ284" i="1" s="1"/>
  <c r="BJ64" i="1"/>
  <c r="BJ257" i="1"/>
  <c r="BJ256" i="1" s="1"/>
  <c r="BL258" i="1"/>
  <c r="AT79" i="1"/>
  <c r="AT77" i="1" s="1"/>
  <c r="BI272" i="1"/>
  <c r="AT271" i="1"/>
  <c r="AT256" i="1" s="1"/>
  <c r="BG69" i="1"/>
  <c r="BT263" i="1"/>
  <c r="AQ79" i="1"/>
  <c r="AQ77" i="1" s="1"/>
  <c r="AQ271" i="1"/>
  <c r="BF272" i="1"/>
  <c r="CE85" i="1"/>
  <c r="CO278" i="1"/>
  <c r="CY315" i="1"/>
  <c r="AU131" i="1"/>
  <c r="AW322" i="1"/>
  <c r="AW131" i="1" s="1"/>
  <c r="BJ322" i="1"/>
  <c r="AG160" i="1"/>
  <c r="AG159" i="1" s="1"/>
  <c r="AG341" i="1"/>
  <c r="AG248" i="1" s="1"/>
  <c r="AG52" i="1" s="1"/>
  <c r="AG37" i="1" s="1"/>
  <c r="AV181" i="1"/>
  <c r="BK353" i="1"/>
  <c r="BL353" i="1" s="1"/>
  <c r="AU122" i="1"/>
  <c r="AW313" i="1"/>
  <c r="AW122" i="1" s="1"/>
  <c r="BJ313" i="1"/>
  <c r="BK124" i="1"/>
  <c r="AU157" i="1"/>
  <c r="AU156" i="1" s="1"/>
  <c r="AU149" i="1" s="1"/>
  <c r="AU51" i="1" s="1"/>
  <c r="BJ339" i="1"/>
  <c r="AU338" i="1"/>
  <c r="AW339" i="1"/>
  <c r="DB351" i="1"/>
  <c r="DD351" i="1"/>
  <c r="BI114" i="1"/>
  <c r="BV305" i="1"/>
  <c r="AV118" i="1"/>
  <c r="BK309" i="1"/>
  <c r="BK118" i="1" s="1"/>
  <c r="AA122" i="1"/>
  <c r="AP313" i="1"/>
  <c r="BK165" i="1"/>
  <c r="AH125" i="1"/>
  <c r="BT163" i="1"/>
  <c r="CD345" i="1"/>
  <c r="BH189" i="1"/>
  <c r="BH360" i="1"/>
  <c r="BH188" i="1" s="1"/>
  <c r="BU361" i="1"/>
  <c r="AF230" i="1"/>
  <c r="AF229" i="1" s="1"/>
  <c r="CC407" i="1"/>
  <c r="BS406" i="1"/>
  <c r="AW506" i="1"/>
  <c r="BK506" i="1"/>
  <c r="BK504" i="1" s="1"/>
  <c r="BK503" i="1" s="1"/>
  <c r="BK465" i="1" s="1"/>
  <c r="AW453" i="1"/>
  <c r="BJ453" i="1"/>
  <c r="BL453" i="1" s="1"/>
  <c r="AQ495" i="1"/>
  <c r="BF496" i="1"/>
  <c r="T92" i="1"/>
  <c r="T91" i="1" s="1"/>
  <c r="T48" i="1" s="1"/>
  <c r="T33" i="1" s="1"/>
  <c r="BG495" i="1"/>
  <c r="BT496" i="1"/>
  <c r="BL513" i="1"/>
  <c r="CQ934" i="1"/>
  <c r="CQ930" i="1" s="1"/>
  <c r="CQ929" i="1" s="1"/>
  <c r="CQ939" i="1"/>
  <c r="CQ938" i="1" s="1"/>
  <c r="CQ987" i="1" s="1"/>
  <c r="CQ988" i="1" s="1"/>
  <c r="CT255" i="1"/>
  <c r="CT254" i="1" s="1"/>
  <c r="CT400" i="1" s="1"/>
  <c r="CT401" i="1" s="1"/>
  <c r="AH70" i="1"/>
  <c r="AV94" i="1"/>
  <c r="BK287" i="1"/>
  <c r="AV285" i="1"/>
  <c r="AV284" i="1" s="1"/>
  <c r="AV244" i="1" s="1"/>
  <c r="AP99" i="1"/>
  <c r="BE292" i="1"/>
  <c r="T63" i="1"/>
  <c r="T62" i="1" s="1"/>
  <c r="BI99" i="1"/>
  <c r="BV292" i="1"/>
  <c r="BF102" i="1"/>
  <c r="BS295" i="1"/>
  <c r="BJ97" i="1"/>
  <c r="BL290" i="1"/>
  <c r="CQ123" i="1"/>
  <c r="CQ91" i="1" s="1"/>
  <c r="CQ48" i="1" s="1"/>
  <c r="CQ33" i="1" s="1"/>
  <c r="AT127" i="1"/>
  <c r="AT123" i="1" s="1"/>
  <c r="BI318" i="1"/>
  <c r="BJ152" i="1"/>
  <c r="BJ334" i="1"/>
  <c r="BL335" i="1"/>
  <c r="BL349" i="1"/>
  <c r="BL167" i="1" s="1"/>
  <c r="BJ117" i="1"/>
  <c r="BL308" i="1"/>
  <c r="BL117" i="1" s="1"/>
  <c r="AX57" i="1"/>
  <c r="AX228" i="1"/>
  <c r="BK182" i="1"/>
  <c r="BF216" i="1"/>
  <c r="BS385" i="1"/>
  <c r="BG213" i="1"/>
  <c r="BT538" i="1"/>
  <c r="BG537" i="1"/>
  <c r="BG469" i="1" s="1"/>
  <c r="BU215" i="1"/>
  <c r="CE540" i="1"/>
  <c r="CO687" i="1"/>
  <c r="CO683" i="1" s="1"/>
  <c r="CO682" i="1" s="1"/>
  <c r="CO697" i="1"/>
  <c r="CO696" i="1" s="1"/>
  <c r="CO793" i="1" s="1"/>
  <c r="CO794" i="1" s="1"/>
  <c r="AF244" i="1"/>
  <c r="BE427" i="1"/>
  <c r="AP203" i="1"/>
  <c r="BE375" i="1"/>
  <c r="AR66" i="1"/>
  <c r="AR63" i="1" s="1"/>
  <c r="AR62" i="1" s="1"/>
  <c r="BG260" i="1"/>
  <c r="AR257" i="1"/>
  <c r="AR256" i="1" s="1"/>
  <c r="AA65" i="1"/>
  <c r="AA63" i="1" s="1"/>
  <c r="AA62" i="1" s="1"/>
  <c r="AP259" i="1"/>
  <c r="AP257" i="1" s="1"/>
  <c r="BH90" i="1"/>
  <c r="BU283" i="1"/>
  <c r="BI82" i="1"/>
  <c r="BV275" i="1"/>
  <c r="BH94" i="1"/>
  <c r="BU287" i="1"/>
  <c r="AU103" i="1"/>
  <c r="AW296" i="1"/>
  <c r="BJ296" i="1"/>
  <c r="BM123" i="1"/>
  <c r="BM91" i="1" s="1"/>
  <c r="BM48" i="1" s="1"/>
  <c r="BM33" i="1" s="1"/>
  <c r="BH138" i="1"/>
  <c r="BH137" i="1" s="1"/>
  <c r="BH136" i="1" s="1"/>
  <c r="BH50" i="1" s="1"/>
  <c r="BH35" i="1" s="1"/>
  <c r="BH327" i="1"/>
  <c r="BH326" i="1" s="1"/>
  <c r="BH246" i="1" s="1"/>
  <c r="BU328" i="1"/>
  <c r="DB416" i="1"/>
  <c r="DD416" i="1"/>
  <c r="CE223" i="1"/>
  <c r="CO388" i="1"/>
  <c r="AS206" i="1"/>
  <c r="BH378" i="1"/>
  <c r="CV40" i="1"/>
  <c r="DD40" i="1" s="1"/>
  <c r="DD55" i="1"/>
  <c r="BT511" i="1"/>
  <c r="BG101" i="1"/>
  <c r="CF898" i="1"/>
  <c r="CF897" i="1" s="1"/>
  <c r="CF886" i="1" s="1"/>
  <c r="CF885" i="1" s="1"/>
  <c r="CF927" i="1" s="1"/>
  <c r="CF928" i="1" s="1"/>
  <c r="CP901" i="1"/>
  <c r="CY981" i="1"/>
  <c r="CY980" i="1" s="1"/>
  <c r="CO980" i="1"/>
  <c r="BW256" i="1"/>
  <c r="AA71" i="1"/>
  <c r="AP265" i="1"/>
  <c r="AW99" i="1"/>
  <c r="BH108" i="1"/>
  <c r="BU299" i="1"/>
  <c r="BT115" i="1"/>
  <c r="CD306" i="1"/>
  <c r="BJ128" i="1"/>
  <c r="BL319" i="1"/>
  <c r="AA152" i="1"/>
  <c r="AP335" i="1"/>
  <c r="AA334" i="1"/>
  <c r="AA333" i="1" s="1"/>
  <c r="AA247" i="1" s="1"/>
  <c r="AH116" i="1"/>
  <c r="AD123" i="1"/>
  <c r="BG138" i="1"/>
  <c r="BG137" i="1" s="1"/>
  <c r="BG136" i="1" s="1"/>
  <c r="BG50" i="1" s="1"/>
  <c r="BG35" i="1" s="1"/>
  <c r="BG327" i="1"/>
  <c r="BG326" i="1" s="1"/>
  <c r="BG246" i="1" s="1"/>
  <c r="BT328" i="1"/>
  <c r="AJ57" i="1"/>
  <c r="AJ228" i="1"/>
  <c r="BF180" i="1"/>
  <c r="BS352" i="1"/>
  <c r="AS182" i="1"/>
  <c r="BH354" i="1"/>
  <c r="AS204" i="1"/>
  <c r="AP206" i="1"/>
  <c r="BE378" i="1"/>
  <c r="AA418" i="1"/>
  <c r="AA405" i="1" s="1"/>
  <c r="AA404" i="1" s="1"/>
  <c r="AA403" i="1" s="1"/>
  <c r="AA461" i="1" s="1"/>
  <c r="AP419" i="1"/>
  <c r="AU206" i="1"/>
  <c r="AU204" i="1" s="1"/>
  <c r="BJ378" i="1"/>
  <c r="AW378" i="1"/>
  <c r="AU376" i="1"/>
  <c r="CP189" i="1"/>
  <c r="CZ361" i="1"/>
  <c r="AH481" i="1"/>
  <c r="CP18" i="1"/>
  <c r="CP15" i="1" s="1"/>
  <c r="CZ19" i="1"/>
  <c r="CZ18" i="1" s="1"/>
  <c r="CZ15" i="1" s="1"/>
  <c r="BH66" i="1"/>
  <c r="BU260" i="1"/>
  <c r="O47" i="1"/>
  <c r="O61" i="1"/>
  <c r="O60" i="1" s="1"/>
  <c r="BS81" i="1"/>
  <c r="CC274" i="1"/>
  <c r="AA95" i="1"/>
  <c r="AP288" i="1"/>
  <c r="AF255" i="1"/>
  <c r="AF254" i="1" s="1"/>
  <c r="AF400" i="1" s="1"/>
  <c r="AF401" i="1" s="1"/>
  <c r="AF243" i="1"/>
  <c r="AF242" i="1" s="1"/>
  <c r="AF241" i="1" s="1"/>
  <c r="BL299" i="1"/>
  <c r="BS94" i="1"/>
  <c r="CC287" i="1"/>
  <c r="AQ122" i="1"/>
  <c r="BF313" i="1"/>
  <c r="AT165" i="1"/>
  <c r="AT164" i="1" s="1"/>
  <c r="BI347" i="1"/>
  <c r="AT346" i="1"/>
  <c r="BK189" i="1"/>
  <c r="BK360" i="1"/>
  <c r="BK188" i="1" s="1"/>
  <c r="BL361" i="1"/>
  <c r="AU199" i="1"/>
  <c r="BJ371" i="1"/>
  <c r="AW371" i="1"/>
  <c r="AA225" i="1"/>
  <c r="AP389" i="1"/>
  <c r="AQ230" i="1"/>
  <c r="AQ229" i="1" s="1"/>
  <c r="AV201" i="1"/>
  <c r="R32" i="1"/>
  <c r="R31" i="1" s="1"/>
  <c r="R30" i="1" s="1"/>
  <c r="R46" i="1"/>
  <c r="R45" i="1" s="1"/>
  <c r="AE211" i="1"/>
  <c r="AE54" i="1" s="1"/>
  <c r="AE39" i="1" s="1"/>
  <c r="BK101" i="1"/>
  <c r="BL519" i="1"/>
  <c r="BL487" i="1"/>
  <c r="CO898" i="1"/>
  <c r="CO897" i="1" s="1"/>
  <c r="CO886" i="1" s="1"/>
  <c r="CO885" i="1" s="1"/>
  <c r="CO927" i="1" s="1"/>
  <c r="CO928" i="1" s="1"/>
  <c r="CY901" i="1"/>
  <c r="CY898" i="1" s="1"/>
  <c r="CY897" i="1" s="1"/>
  <c r="CY886" i="1" s="1"/>
  <c r="CY885" i="1" s="1"/>
  <c r="CY927" i="1" s="1"/>
  <c r="CY928" i="1" s="1"/>
  <c r="CD755" i="1"/>
  <c r="CD754" i="1" s="1"/>
  <c r="CN756" i="1"/>
  <c r="AX243" i="1"/>
  <c r="T255" i="1"/>
  <c r="T254" i="1" s="1"/>
  <c r="T400" i="1" s="1"/>
  <c r="T401" i="1" s="1"/>
  <c r="T243" i="1"/>
  <c r="AU284" i="1"/>
  <c r="AA103" i="1"/>
  <c r="AP296" i="1"/>
  <c r="BG111" i="1"/>
  <c r="BT302" i="1"/>
  <c r="BG110" i="1"/>
  <c r="BG300" i="1"/>
  <c r="BT301" i="1"/>
  <c r="AW126" i="1"/>
  <c r="BV180" i="1"/>
  <c r="CF352" i="1"/>
  <c r="AQ154" i="1"/>
  <c r="BF337" i="1"/>
  <c r="BJ94" i="1"/>
  <c r="BL287" i="1"/>
  <c r="AR182" i="1"/>
  <c r="BG354" i="1"/>
  <c r="AU183" i="1"/>
  <c r="BJ355" i="1"/>
  <c r="AW355" i="1"/>
  <c r="AA183" i="1"/>
  <c r="AP355" i="1"/>
  <c r="AP191" i="1"/>
  <c r="BE363" i="1"/>
  <c r="AD91" i="1"/>
  <c r="AD48" i="1" s="1"/>
  <c r="AD33" i="1" s="1"/>
  <c r="CK42" i="1"/>
  <c r="CK41" i="1" s="1"/>
  <c r="CK56" i="1"/>
  <c r="AQ425" i="1"/>
  <c r="BE445" i="1"/>
  <c r="AP444" i="1"/>
  <c r="BL522" i="1"/>
  <c r="BL218" i="1"/>
  <c r="AS493" i="1"/>
  <c r="BH494" i="1"/>
  <c r="CE635" i="1"/>
  <c r="CE634" i="1" s="1"/>
  <c r="CO636" i="1"/>
  <c r="BJ526" i="1"/>
  <c r="BJ525" i="1"/>
  <c r="BJ466" i="1" s="1"/>
  <c r="BL527" i="1"/>
  <c r="BL138" i="1" s="1"/>
  <c r="BL137" i="1" s="1"/>
  <c r="BL136" i="1" s="1"/>
  <c r="BL50" i="1" s="1"/>
  <c r="BL35" i="1" s="1"/>
  <c r="CF636" i="1"/>
  <c r="BV635" i="1"/>
  <c r="BV634" i="1" s="1"/>
  <c r="BL509" i="1"/>
  <c r="BV969" i="1"/>
  <c r="BI968" i="1"/>
  <c r="BI967" i="1" s="1"/>
  <c r="AP213" i="1"/>
  <c r="AP537" i="1"/>
  <c r="AP469" i="1" s="1"/>
  <c r="BE538" i="1"/>
  <c r="K33" i="1"/>
  <c r="AY255" i="1"/>
  <c r="AY254" i="1" s="1"/>
  <c r="AY400" i="1" s="1"/>
  <c r="AY401" i="1" s="1"/>
  <c r="AY243" i="1"/>
  <c r="AY242" i="1" s="1"/>
  <c r="AY241" i="1" s="1"/>
  <c r="AR94" i="1"/>
  <c r="BG287" i="1"/>
  <c r="AR285" i="1"/>
  <c r="BF67" i="1"/>
  <c r="BS261" i="1"/>
  <c r="AS86" i="1"/>
  <c r="BH279" i="1"/>
  <c r="BH276" i="1" s="1"/>
  <c r="BU111" i="1"/>
  <c r="CE302" i="1"/>
  <c r="BU100" i="1"/>
  <c r="CE293" i="1"/>
  <c r="BJ161" i="1"/>
  <c r="BJ342" i="1"/>
  <c r="S230" i="1"/>
  <c r="S229" i="1" s="1"/>
  <c r="AR334" i="1"/>
  <c r="AR333" i="1" s="1"/>
  <c r="AR247" i="1" s="1"/>
  <c r="AV418" i="1"/>
  <c r="BK419" i="1"/>
  <c r="BK418" i="1" s="1"/>
  <c r="CD407" i="1"/>
  <c r="BT406" i="1"/>
  <c r="AC372" i="1"/>
  <c r="AC249" i="1" s="1"/>
  <c r="AH202" i="1"/>
  <c r="AH201" i="1" s="1"/>
  <c r="AH373" i="1"/>
  <c r="AH372" i="1" s="1"/>
  <c r="AH249" i="1" s="1"/>
  <c r="BL430" i="1"/>
  <c r="BL96" i="1" s="1"/>
  <c r="BJ96" i="1"/>
  <c r="BJ481" i="1"/>
  <c r="AP221" i="1"/>
  <c r="BE545" i="1"/>
  <c r="BI451" i="1"/>
  <c r="AT460" i="1"/>
  <c r="AT450" i="1"/>
  <c r="AT449" i="1" s="1"/>
  <c r="AT221" i="1"/>
  <c r="BI545" i="1"/>
  <c r="BE494" i="1"/>
  <c r="AP493" i="1"/>
  <c r="BL488" i="1"/>
  <c r="K988" i="1"/>
  <c r="CA243" i="1"/>
  <c r="CA242" i="1" s="1"/>
  <c r="CA241" i="1" s="1"/>
  <c r="CA255" i="1"/>
  <c r="CA254" i="1" s="1"/>
  <c r="CA400" i="1" s="1"/>
  <c r="CA401" i="1" s="1"/>
  <c r="BT64" i="1"/>
  <c r="CD258" i="1"/>
  <c r="CK255" i="1"/>
  <c r="CK254" i="1" s="1"/>
  <c r="CK400" i="1" s="1"/>
  <c r="CK401" i="1" s="1"/>
  <c r="BF72" i="1"/>
  <c r="BS266" i="1"/>
  <c r="AS276" i="1"/>
  <c r="AT314" i="1"/>
  <c r="AS158" i="1"/>
  <c r="BH340" i="1"/>
  <c r="BH338" i="1" s="1"/>
  <c r="CD126" i="1"/>
  <c r="CN317" i="1"/>
  <c r="BT129" i="1"/>
  <c r="CD320" i="1"/>
  <c r="AR122" i="1"/>
  <c r="BG313" i="1"/>
  <c r="BF153" i="1"/>
  <c r="BS336" i="1"/>
  <c r="BF191" i="1"/>
  <c r="BS363" i="1"/>
  <c r="AR212" i="1"/>
  <c r="AR211" i="1" s="1"/>
  <c r="AR54" i="1" s="1"/>
  <c r="AR39" i="1" s="1"/>
  <c r="AR383" i="1"/>
  <c r="AR250" i="1" s="1"/>
  <c r="BG384" i="1"/>
  <c r="BI194" i="1"/>
  <c r="BV366" i="1"/>
  <c r="BE407" i="1"/>
  <c r="AP406" i="1"/>
  <c r="AY464" i="1"/>
  <c r="AY463" i="1" s="1"/>
  <c r="AY462" i="1" s="1"/>
  <c r="AY479" i="1"/>
  <c r="AY478" i="1" s="1"/>
  <c r="AY555" i="1" s="1"/>
  <c r="BF522" i="1"/>
  <c r="BS523" i="1"/>
  <c r="K680" i="1"/>
  <c r="BR901" i="1"/>
  <c r="BE898" i="1"/>
  <c r="BE897" i="1" s="1"/>
  <c r="BE886" i="1" s="1"/>
  <c r="BE885" i="1" s="1"/>
  <c r="BE927" i="1" s="1"/>
  <c r="BE928" i="1" s="1"/>
  <c r="BR11" i="1"/>
  <c r="BE10" i="1"/>
  <c r="BE9" i="1" s="1"/>
  <c r="CH255" i="1"/>
  <c r="CH254" i="1" s="1"/>
  <c r="CH400" i="1" s="1"/>
  <c r="CH401" i="1" s="1"/>
  <c r="AL61" i="1"/>
  <c r="AL60" i="1" s="1"/>
  <c r="BV94" i="1"/>
  <c r="CF287" i="1"/>
  <c r="BI111" i="1"/>
  <c r="BV302" i="1"/>
  <c r="BF88" i="1"/>
  <c r="BS281" i="1"/>
  <c r="BJ129" i="1"/>
  <c r="BL320" i="1"/>
  <c r="BL129" i="1" s="1"/>
  <c r="AV130" i="1"/>
  <c r="BK321" i="1"/>
  <c r="BK325" i="1"/>
  <c r="BK323" i="1" s="1"/>
  <c r="BK245" i="1" s="1"/>
  <c r="AV323" i="1"/>
  <c r="AV245" i="1" s="1"/>
  <c r="CX305" i="1"/>
  <c r="X57" i="1"/>
  <c r="X228" i="1"/>
  <c r="BF195" i="1"/>
  <c r="BS367" i="1"/>
  <c r="BH196" i="1"/>
  <c r="BU368" i="1"/>
  <c r="AA182" i="1"/>
  <c r="AP354" i="1"/>
  <c r="BG197" i="1"/>
  <c r="BT369" i="1"/>
  <c r="AQ225" i="1"/>
  <c r="BF389" i="1"/>
  <c r="BH197" i="1"/>
  <c r="BU369" i="1"/>
  <c r="DB431" i="1"/>
  <c r="DD431" i="1"/>
  <c r="BG206" i="1"/>
  <c r="BT378" i="1"/>
  <c r="BJ406" i="1"/>
  <c r="BL407" i="1"/>
  <c r="AW496" i="1"/>
  <c r="AU495" i="1"/>
  <c r="BJ496" i="1"/>
  <c r="AQ503" i="1"/>
  <c r="AQ465" i="1" s="1"/>
  <c r="CO439" i="1"/>
  <c r="CE438" i="1"/>
  <c r="BW934" i="1"/>
  <c r="BW930" i="1" s="1"/>
  <c r="BW929" i="1" s="1"/>
  <c r="BW939" i="1"/>
  <c r="BW938" i="1" s="1"/>
  <c r="BW987" i="1" s="1"/>
  <c r="BW988" i="1" s="1"/>
  <c r="AW755" i="1"/>
  <c r="AW754" i="1" s="1"/>
  <c r="AJ242" i="1"/>
  <c r="AJ241" i="1" s="1"/>
  <c r="BF68" i="1"/>
  <c r="BS262" i="1"/>
  <c r="BG95" i="1"/>
  <c r="BT288" i="1"/>
  <c r="BI97" i="1"/>
  <c r="BV290" i="1"/>
  <c r="AV106" i="1"/>
  <c r="BF85" i="1"/>
  <c r="BS278" i="1"/>
  <c r="BK98" i="1"/>
  <c r="BL291" i="1"/>
  <c r="AU120" i="1"/>
  <c r="AW311" i="1"/>
  <c r="BJ311" i="1"/>
  <c r="AA323" i="1"/>
  <c r="AA245" i="1" s="1"/>
  <c r="AP325" i="1"/>
  <c r="CS42" i="1"/>
  <c r="CS41" i="1" s="1"/>
  <c r="CS56" i="1"/>
  <c r="BI187" i="1"/>
  <c r="BV359" i="1"/>
  <c r="BH194" i="1"/>
  <c r="BU366" i="1"/>
  <c r="BS129" i="1"/>
  <c r="CC320" i="1"/>
  <c r="AV406" i="1"/>
  <c r="AV405" i="1" s="1"/>
  <c r="AV404" i="1" s="1"/>
  <c r="AV403" i="1" s="1"/>
  <c r="AV461" i="1" s="1"/>
  <c r="BK407" i="1"/>
  <c r="AV64" i="1"/>
  <c r="BF440" i="1"/>
  <c r="AQ114" i="1"/>
  <c r="AT230" i="1"/>
  <c r="AT229" i="1" s="1"/>
  <c r="BS217" i="1"/>
  <c r="CC386" i="1"/>
  <c r="AF480" i="1"/>
  <c r="BL507" i="1"/>
  <c r="AE930" i="1"/>
  <c r="AE929" i="1" s="1"/>
  <c r="AX160" i="1"/>
  <c r="AX159" i="1" s="1"/>
  <c r="AX341" i="1"/>
  <c r="AX248" i="1" s="1"/>
  <c r="AX52" i="1" s="1"/>
  <c r="AX37" i="1" s="1"/>
  <c r="BJ426" i="1"/>
  <c r="BM256" i="1"/>
  <c r="BU67" i="1"/>
  <c r="CE261" i="1"/>
  <c r="BU75" i="1"/>
  <c r="CE269" i="1"/>
  <c r="AS102" i="1"/>
  <c r="BH295" i="1"/>
  <c r="AE150" i="1"/>
  <c r="AE149" i="1" s="1"/>
  <c r="AE51" i="1" s="1"/>
  <c r="AE36" i="1" s="1"/>
  <c r="AV120" i="1"/>
  <c r="BK311" i="1"/>
  <c r="AU193" i="1"/>
  <c r="BJ365" i="1"/>
  <c r="AW365" i="1"/>
  <c r="BJ451" i="1"/>
  <c r="AU450" i="1"/>
  <c r="AU449" i="1" s="1"/>
  <c r="AW451" i="1"/>
  <c r="AU460" i="1"/>
  <c r="CI42" i="1"/>
  <c r="CI41" i="1" s="1"/>
  <c r="CI56" i="1"/>
  <c r="BW464" i="1"/>
  <c r="BW463" i="1" s="1"/>
  <c r="BW462" i="1" s="1"/>
  <c r="BW479" i="1"/>
  <c r="BW478" i="1" s="1"/>
  <c r="BW555" i="1" s="1"/>
  <c r="BR453" i="1"/>
  <c r="BE452" i="1"/>
  <c r="AA503" i="1"/>
  <c r="AA465" i="1" s="1"/>
  <c r="AW510" i="1"/>
  <c r="BK510" i="1"/>
  <c r="BF221" i="1"/>
  <c r="BS545" i="1"/>
  <c r="AQ480" i="1"/>
  <c r="AC464" i="1"/>
  <c r="AC463" i="1" s="1"/>
  <c r="AC462" i="1" s="1"/>
  <c r="AC479" i="1"/>
  <c r="AC478" i="1" s="1"/>
  <c r="AC555" i="1" s="1"/>
  <c r="BF513" i="1"/>
  <c r="AQ103" i="1"/>
  <c r="BH221" i="1"/>
  <c r="BU545" i="1"/>
  <c r="BU537" i="1" s="1"/>
  <c r="BU469" i="1" s="1"/>
  <c r="BK18" i="1"/>
  <c r="BK15" i="1" s="1"/>
  <c r="BK8" i="1" s="1"/>
  <c r="BL19" i="1"/>
  <c r="AV73" i="1"/>
  <c r="BK267" i="1"/>
  <c r="AW267" i="1"/>
  <c r="BC242" i="1"/>
  <c r="BC241" i="1" s="1"/>
  <c r="CV44" i="1"/>
  <c r="DB44" i="1" s="1"/>
  <c r="CV58" i="1"/>
  <c r="DD58" i="1" s="1"/>
  <c r="DD59" i="1"/>
  <c r="BG88" i="1"/>
  <c r="BT281" i="1"/>
  <c r="BG99" i="1"/>
  <c r="BT292" i="1"/>
  <c r="CW294" i="1"/>
  <c r="BK119" i="1"/>
  <c r="AU118" i="1"/>
  <c r="AW309" i="1"/>
  <c r="AW118" i="1" s="1"/>
  <c r="BJ309" i="1"/>
  <c r="AH166" i="1"/>
  <c r="BI325" i="1"/>
  <c r="AT323" i="1"/>
  <c r="AT245" i="1" s="1"/>
  <c r="BI185" i="1"/>
  <c r="BV357" i="1"/>
  <c r="AS234" i="1"/>
  <c r="AS230" i="1" s="1"/>
  <c r="AS229" i="1" s="1"/>
  <c r="BH398" i="1"/>
  <c r="BH394" i="1" s="1"/>
  <c r="BH393" i="1" s="1"/>
  <c r="BH392" i="1" s="1"/>
  <c r="BH253" i="1" s="1"/>
  <c r="BH252" i="1" s="1"/>
  <c r="BK199" i="1"/>
  <c r="AX480" i="1"/>
  <c r="DB433" i="1"/>
  <c r="DD433" i="1"/>
  <c r="DB423" i="1"/>
  <c r="DD423" i="1"/>
  <c r="BH483" i="1"/>
  <c r="AS481" i="1"/>
  <c r="AS480" i="1" s="1"/>
  <c r="BL561" i="1"/>
  <c r="BL557" i="1" s="1"/>
  <c r="BL556" i="1" s="1"/>
  <c r="BL571" i="1"/>
  <c r="BL570" i="1" s="1"/>
  <c r="BL680" i="1" s="1"/>
  <c r="CO11" i="1"/>
  <c r="CE10" i="1"/>
  <c r="CE9" i="1" s="1"/>
  <c r="AH65" i="1"/>
  <c r="AH63" i="1" s="1"/>
  <c r="AH62" i="1" s="1"/>
  <c r="AS69" i="1"/>
  <c r="BH263" i="1"/>
  <c r="CJ32" i="1"/>
  <c r="CJ31" i="1" s="1"/>
  <c r="CJ30" i="1" s="1"/>
  <c r="CJ46" i="1"/>
  <c r="CJ45" i="1" s="1"/>
  <c r="AA66" i="1"/>
  <c r="AP260" i="1"/>
  <c r="CG123" i="1"/>
  <c r="CG91" i="1" s="1"/>
  <c r="CG48" i="1" s="1"/>
  <c r="CG33" i="1" s="1"/>
  <c r="AW100" i="1"/>
  <c r="AH165" i="1"/>
  <c r="AH164" i="1" s="1"/>
  <c r="AH346" i="1"/>
  <c r="AH341" i="1" s="1"/>
  <c r="AH248" i="1" s="1"/>
  <c r="AH52" i="1" s="1"/>
  <c r="AH37" i="1" s="1"/>
  <c r="AT95" i="1"/>
  <c r="BI288" i="1"/>
  <c r="AR130" i="1"/>
  <c r="BG321" i="1"/>
  <c r="BN36" i="1"/>
  <c r="BL318" i="1"/>
  <c r="BL127" i="1" s="1"/>
  <c r="S164" i="1"/>
  <c r="S159" i="1" s="1"/>
  <c r="AP126" i="1"/>
  <c r="BE317" i="1"/>
  <c r="BL351" i="1"/>
  <c r="T230" i="1"/>
  <c r="T229" i="1" s="1"/>
  <c r="AS183" i="1"/>
  <c r="BH355" i="1"/>
  <c r="BI186" i="1"/>
  <c r="BV358" i="1"/>
  <c r="AU197" i="1"/>
  <c r="BJ369" i="1"/>
  <c r="AW369" i="1"/>
  <c r="BH231" i="1"/>
  <c r="AQ405" i="1"/>
  <c r="AQ404" i="1" s="1"/>
  <c r="AQ403" i="1" s="1"/>
  <c r="AQ461" i="1" s="1"/>
  <c r="AD405" i="1"/>
  <c r="AD404" i="1" s="1"/>
  <c r="AD403" i="1" s="1"/>
  <c r="AD461" i="1" s="1"/>
  <c r="BE189" i="1"/>
  <c r="BR361" i="1"/>
  <c r="BE360" i="1"/>
  <c r="BE188" i="1" s="1"/>
  <c r="K253" i="1"/>
  <c r="BI224" i="1"/>
  <c r="BV547" i="1"/>
  <c r="BL500" i="1"/>
  <c r="AH504" i="1"/>
  <c r="AH503" i="1" s="1"/>
  <c r="AH465" i="1" s="1"/>
  <c r="AH93" i="1"/>
  <c r="CV692" i="1"/>
  <c r="DD692" i="1" s="1"/>
  <c r="DD693" i="1"/>
  <c r="AF933" i="1"/>
  <c r="AF930" i="1" s="1"/>
  <c r="AF929" i="1" s="1"/>
  <c r="AF939" i="1"/>
  <c r="AF938" i="1" s="1"/>
  <c r="AF987" i="1" s="1"/>
  <c r="AF988" i="1" s="1"/>
  <c r="DB59" i="1"/>
  <c r="CK32" i="1"/>
  <c r="CK31" i="1" s="1"/>
  <c r="CK30" i="1" s="1"/>
  <c r="CK46" i="1"/>
  <c r="CK45" i="1" s="1"/>
  <c r="CQ256" i="1"/>
  <c r="AW71" i="1"/>
  <c r="V61" i="1"/>
  <c r="V60" i="1" s="1"/>
  <c r="AA285" i="1"/>
  <c r="AA181" i="1"/>
  <c r="AP353" i="1"/>
  <c r="AW279" i="1"/>
  <c r="AW276" i="1" s="1"/>
  <c r="AW280" i="1"/>
  <c r="AT156" i="1"/>
  <c r="AR118" i="1"/>
  <c r="BG309" i="1"/>
  <c r="CO121" i="1"/>
  <c r="CY312" i="1"/>
  <c r="CY121" i="1" s="1"/>
  <c r="BF192" i="1"/>
  <c r="BS364" i="1"/>
  <c r="BF196" i="1"/>
  <c r="BS368" i="1"/>
  <c r="BF380" i="1"/>
  <c r="AQ379" i="1"/>
  <c r="DD440" i="1"/>
  <c r="DB440" i="1"/>
  <c r="W42" i="1"/>
  <c r="W41" i="1" s="1"/>
  <c r="W56" i="1"/>
  <c r="BU213" i="1"/>
  <c r="CE538" i="1"/>
  <c r="BY42" i="1"/>
  <c r="BY41" i="1" s="1"/>
  <c r="BY56" i="1"/>
  <c r="AY42" i="1"/>
  <c r="AY41" i="1" s="1"/>
  <c r="AY56" i="1"/>
  <c r="U255" i="1"/>
  <c r="U254" i="1" s="1"/>
  <c r="U400" i="1" s="1"/>
  <c r="U401" i="1" s="1"/>
  <c r="AK32" i="1"/>
  <c r="AK31" i="1" s="1"/>
  <c r="AK30" i="1" s="1"/>
  <c r="AK46" i="1"/>
  <c r="AK45" i="1" s="1"/>
  <c r="BQ32" i="1"/>
  <c r="BQ31" i="1" s="1"/>
  <c r="BQ46" i="1"/>
  <c r="Y242" i="1"/>
  <c r="Y241" i="1" s="1"/>
  <c r="BM479" i="1"/>
  <c r="BM478" i="1" s="1"/>
  <c r="BM555" i="1" s="1"/>
  <c r="BY61" i="1"/>
  <c r="BY60" i="1" s="1"/>
  <c r="BF18" i="1"/>
  <c r="BF15" i="1" s="1"/>
  <c r="BF8" i="1" s="1"/>
  <c r="BS19" i="1"/>
  <c r="AH69" i="1"/>
  <c r="CO72" i="1"/>
  <c r="CY266" i="1"/>
  <c r="CY72" i="1" s="1"/>
  <c r="BI85" i="1"/>
  <c r="BV278" i="1"/>
  <c r="AV122" i="1"/>
  <c r="BK313" i="1"/>
  <c r="AQ123" i="1"/>
  <c r="BH180" i="1"/>
  <c r="BU352" i="1"/>
  <c r="AW124" i="1"/>
  <c r="AV205" i="1"/>
  <c r="AV204" i="1" s="1"/>
  <c r="BK377" i="1"/>
  <c r="AV376" i="1"/>
  <c r="AV372" i="1" s="1"/>
  <c r="AV249" i="1" s="1"/>
  <c r="AW377" i="1"/>
  <c r="BT192" i="1"/>
  <c r="CD364" i="1"/>
  <c r="BT231" i="1"/>
  <c r="CD395" i="1"/>
  <c r="K555" i="1"/>
  <c r="BK219" i="1"/>
  <c r="BL489" i="1"/>
  <c r="BH933" i="1"/>
  <c r="BR523" i="1"/>
  <c r="BS12" i="1"/>
  <c r="CC14" i="1"/>
  <c r="BZ47" i="1"/>
  <c r="BZ61" i="1"/>
  <c r="BZ60" i="1" s="1"/>
  <c r="AV66" i="1"/>
  <c r="BK260" i="1"/>
  <c r="AW260" i="1"/>
  <c r="AW66" i="1" s="1"/>
  <c r="BK67" i="1"/>
  <c r="BL261" i="1"/>
  <c r="BF70" i="1"/>
  <c r="BS264" i="1"/>
  <c r="BI153" i="1"/>
  <c r="BV336" i="1"/>
  <c r="AR180" i="1"/>
  <c r="BG352" i="1"/>
  <c r="AA116" i="1"/>
  <c r="AP307" i="1"/>
  <c r="BF126" i="1"/>
  <c r="BS317" i="1"/>
  <c r="BK194" i="1"/>
  <c r="AW181" i="1"/>
  <c r="AU185" i="1"/>
  <c r="BJ357" i="1"/>
  <c r="AW357" i="1"/>
  <c r="BH212" i="1"/>
  <c r="BU384" i="1"/>
  <c r="BH383" i="1"/>
  <c r="BH250" i="1" s="1"/>
  <c r="AA205" i="1"/>
  <c r="AA204" i="1" s="1"/>
  <c r="AA200" i="1" s="1"/>
  <c r="AA53" i="1" s="1"/>
  <c r="AA38" i="1" s="1"/>
  <c r="AP377" i="1"/>
  <c r="AA376" i="1"/>
  <c r="BF444" i="1"/>
  <c r="BS445" i="1"/>
  <c r="AA372" i="1"/>
  <c r="AA249" i="1" s="1"/>
  <c r="AT206" i="1"/>
  <c r="AT204" i="1" s="1"/>
  <c r="AT200" i="1" s="1"/>
  <c r="AT53" i="1" s="1"/>
  <c r="AT38" i="1" s="1"/>
  <c r="BI378" i="1"/>
  <c r="AT376" i="1"/>
  <c r="AT372" i="1" s="1"/>
  <c r="AT249" i="1" s="1"/>
  <c r="BL223" i="1"/>
  <c r="CZ458" i="1"/>
  <c r="CZ457" i="1" s="1"/>
  <c r="CZ456" i="1" s="1"/>
  <c r="CZ455" i="1" s="1"/>
  <c r="CP457" i="1"/>
  <c r="CP456" i="1" s="1"/>
  <c r="CP455" i="1" s="1"/>
  <c r="T480" i="1"/>
  <c r="BI504" i="1"/>
  <c r="BV505" i="1"/>
  <c r="BF421" i="1"/>
  <c r="AQ86" i="1"/>
  <c r="BG224" i="1"/>
  <c r="BT547" i="1"/>
  <c r="CM980" i="1"/>
  <c r="CW981" i="1"/>
  <c r="CW980" i="1" s="1"/>
  <c r="AP68" i="1"/>
  <c r="BE262" i="1"/>
  <c r="BP243" i="1"/>
  <c r="BP242" i="1" s="1"/>
  <c r="BP241" i="1" s="1"/>
  <c r="BP255" i="1"/>
  <c r="BP254" i="1" s="1"/>
  <c r="BP400" i="1" s="1"/>
  <c r="BP401" i="1" s="1"/>
  <c r="BH87" i="1"/>
  <c r="BU280" i="1"/>
  <c r="AB91" i="1"/>
  <c r="AB48" i="1" s="1"/>
  <c r="AB33" i="1" s="1"/>
  <c r="AU63" i="1"/>
  <c r="BW160" i="1"/>
  <c r="BW159" i="1" s="1"/>
  <c r="BW341" i="1"/>
  <c r="BW248" i="1" s="1"/>
  <c r="BW52" i="1" s="1"/>
  <c r="AV161" i="1"/>
  <c r="AV342" i="1"/>
  <c r="BK343" i="1"/>
  <c r="AH122" i="1"/>
  <c r="AV123" i="1"/>
  <c r="CO117" i="1"/>
  <c r="CY308" i="1"/>
  <c r="CY117" i="1" s="1"/>
  <c r="AU125" i="1"/>
  <c r="AU123" i="1" s="1"/>
  <c r="BJ316" i="1"/>
  <c r="AW316" i="1"/>
  <c r="AP195" i="1"/>
  <c r="BE367" i="1"/>
  <c r="BK381" i="1"/>
  <c r="AW381" i="1"/>
  <c r="AH231" i="1"/>
  <c r="AH230" i="1" s="1"/>
  <c r="AH229" i="1" s="1"/>
  <c r="AH394" i="1"/>
  <c r="AH393" i="1" s="1"/>
  <c r="AH392" i="1" s="1"/>
  <c r="AH253" i="1" s="1"/>
  <c r="AH252" i="1" s="1"/>
  <c r="BF193" i="1"/>
  <c r="BS365" i="1"/>
  <c r="BU323" i="1"/>
  <c r="BU245" i="1" s="1"/>
  <c r="CE325" i="1"/>
  <c r="BV191" i="1"/>
  <c r="CF363" i="1"/>
  <c r="BG199" i="1"/>
  <c r="BT371" i="1"/>
  <c r="BG222" i="1"/>
  <c r="BT387" i="1"/>
  <c r="BF234" i="1"/>
  <c r="BS398" i="1"/>
  <c r="BF450" i="1"/>
  <c r="BF449" i="1" s="1"/>
  <c r="BF460" i="1"/>
  <c r="BS451" i="1"/>
  <c r="BL497" i="1"/>
  <c r="CD523" i="1"/>
  <c r="BT522" i="1"/>
  <c r="AT215" i="1"/>
  <c r="BI540" i="1"/>
  <c r="AD149" i="1"/>
  <c r="AD51" i="1" s="1"/>
  <c r="AD36" i="1" s="1"/>
  <c r="BL213" i="1"/>
  <c r="BH979" i="1"/>
  <c r="AS975" i="1"/>
  <c r="AS971" i="1" s="1"/>
  <c r="CE992" i="1"/>
  <c r="CE991" i="1" s="1"/>
  <c r="CE990" i="1" s="1"/>
  <c r="CE989" i="1" s="1"/>
  <c r="CE994" i="1" s="1"/>
  <c r="CO993" i="1"/>
  <c r="CT242" i="1"/>
  <c r="CT241" i="1" s="1"/>
  <c r="AV70" i="1"/>
  <c r="BK264" i="1"/>
  <c r="AW264" i="1"/>
  <c r="AX91" i="1"/>
  <c r="AX48" i="1" s="1"/>
  <c r="AX33" i="1" s="1"/>
  <c r="AG91" i="1"/>
  <c r="AG48" i="1" s="1"/>
  <c r="AG33" i="1" s="1"/>
  <c r="BH81" i="1"/>
  <c r="BU274" i="1"/>
  <c r="AW97" i="1"/>
  <c r="BI128" i="1"/>
  <c r="BV319" i="1"/>
  <c r="AR181" i="1"/>
  <c r="BG353" i="1"/>
  <c r="AU333" i="1"/>
  <c r="AU247" i="1" s="1"/>
  <c r="BF157" i="1"/>
  <c r="BF156" i="1" s="1"/>
  <c r="BF338" i="1"/>
  <c r="BS339" i="1"/>
  <c r="BU95" i="1"/>
  <c r="CE288" i="1"/>
  <c r="BH191" i="1"/>
  <c r="BU363" i="1"/>
  <c r="AS184" i="1"/>
  <c r="BH356" i="1"/>
  <c r="AE57" i="1"/>
  <c r="AE228" i="1"/>
  <c r="BO42" i="1"/>
  <c r="BO41" i="1" s="1"/>
  <c r="BO56" i="1"/>
  <c r="BL416" i="1"/>
  <c r="BL72" i="1" s="1"/>
  <c r="BJ72" i="1"/>
  <c r="T404" i="1"/>
  <c r="T403" i="1" s="1"/>
  <c r="T461" i="1" s="1"/>
  <c r="AR480" i="1"/>
  <c r="AS516" i="1"/>
  <c r="BH517" i="1"/>
  <c r="AS113" i="1"/>
  <c r="AS112" i="1" s="1"/>
  <c r="BS517" i="1"/>
  <c r="BF516" i="1"/>
  <c r="CY687" i="1"/>
  <c r="CY683" i="1" s="1"/>
  <c r="CY682" i="1" s="1"/>
  <c r="CY697" i="1"/>
  <c r="CY696" i="1" s="1"/>
  <c r="CY793" i="1" s="1"/>
  <c r="CY794" i="1" s="1"/>
  <c r="CZ981" i="1"/>
  <c r="CZ980" i="1" s="1"/>
  <c r="CP980" i="1"/>
  <c r="P32" i="1"/>
  <c r="P31" i="1" s="1"/>
  <c r="P30" i="1" s="1"/>
  <c r="P46" i="1"/>
  <c r="P45" i="1" s="1"/>
  <c r="AP72" i="1"/>
  <c r="BE266" i="1"/>
  <c r="AN255" i="1"/>
  <c r="AN254" i="1" s="1"/>
  <c r="AN400" i="1" s="1"/>
  <c r="AN401" i="1" s="1"/>
  <c r="AN243" i="1"/>
  <c r="AN242" i="1" s="1"/>
  <c r="AN241" i="1" s="1"/>
  <c r="AC63" i="1"/>
  <c r="BH70" i="1"/>
  <c r="BU264" i="1"/>
  <c r="BG75" i="1"/>
  <c r="BT269" i="1"/>
  <c r="BK76" i="1"/>
  <c r="CX294" i="1"/>
  <c r="CD90" i="1"/>
  <c r="CN283" i="1"/>
  <c r="AH103" i="1"/>
  <c r="AS156" i="1"/>
  <c r="CR159" i="1"/>
  <c r="CR61" i="1" s="1"/>
  <c r="CR60" i="1" s="1"/>
  <c r="AV180" i="1"/>
  <c r="BK352" i="1"/>
  <c r="BK180" i="1" s="1"/>
  <c r="AT116" i="1"/>
  <c r="BI307" i="1"/>
  <c r="AA127" i="1"/>
  <c r="AP318" i="1"/>
  <c r="AH154" i="1"/>
  <c r="AH150" i="1" s="1"/>
  <c r="AH149" i="1" s="1"/>
  <c r="AH51" i="1" s="1"/>
  <c r="T244" i="1"/>
  <c r="AA130" i="1"/>
  <c r="AP321" i="1"/>
  <c r="T204" i="1"/>
  <c r="AA184" i="1"/>
  <c r="AP356" i="1"/>
  <c r="AC57" i="1"/>
  <c r="AC228" i="1"/>
  <c r="BF438" i="1"/>
  <c r="BS439" i="1"/>
  <c r="BL398" i="1"/>
  <c r="AH81" i="1"/>
  <c r="AH77" i="1" s="1"/>
  <c r="AH493" i="1"/>
  <c r="DD499" i="1"/>
  <c r="DB499" i="1"/>
  <c r="K60" i="1"/>
  <c r="BW62" i="1"/>
  <c r="BJ95" i="1"/>
  <c r="BL288" i="1"/>
  <c r="AA110" i="1"/>
  <c r="AA109" i="1" s="1"/>
  <c r="AP301" i="1"/>
  <c r="AA300" i="1"/>
  <c r="BK110" i="1"/>
  <c r="BK109" i="1" s="1"/>
  <c r="BK300" i="1"/>
  <c r="BL107" i="1"/>
  <c r="BL297" i="1"/>
  <c r="BW123" i="1"/>
  <c r="BW91" i="1" s="1"/>
  <c r="BW48" i="1" s="1"/>
  <c r="BW33" i="1" s="1"/>
  <c r="BI126" i="1"/>
  <c r="BV317" i="1"/>
  <c r="AW128" i="1"/>
  <c r="S149" i="1"/>
  <c r="S51" i="1" s="1"/>
  <c r="S36" i="1" s="1"/>
  <c r="BG156" i="1"/>
  <c r="BH181" i="1"/>
  <c r="BU353" i="1"/>
  <c r="AQ185" i="1"/>
  <c r="BF357" i="1"/>
  <c r="AH206" i="1"/>
  <c r="BM57" i="1"/>
  <c r="BM228" i="1"/>
  <c r="BI427" i="1"/>
  <c r="AT426" i="1"/>
  <c r="AT425" i="1" s="1"/>
  <c r="AT404" i="1" s="1"/>
  <c r="AT403" i="1" s="1"/>
  <c r="AT461" i="1" s="1"/>
  <c r="AG464" i="1"/>
  <c r="AG463" i="1" s="1"/>
  <c r="AG462" i="1" s="1"/>
  <c r="AG479" i="1"/>
  <c r="AG478" i="1" s="1"/>
  <c r="AG555" i="1" s="1"/>
  <c r="AV92" i="1"/>
  <c r="BK526" i="1"/>
  <c r="BK525" i="1"/>
  <c r="BK466" i="1" s="1"/>
  <c r="AA73" i="1"/>
  <c r="AP267" i="1"/>
  <c r="AT71" i="1"/>
  <c r="BI265" i="1"/>
  <c r="AT75" i="1"/>
  <c r="BI269" i="1"/>
  <c r="CE99" i="1"/>
  <c r="CO292" i="1"/>
  <c r="BF115" i="1"/>
  <c r="BS306" i="1"/>
  <c r="AT154" i="1"/>
  <c r="BI337" i="1"/>
  <c r="BG127" i="1"/>
  <c r="BT318" i="1"/>
  <c r="BF161" i="1"/>
  <c r="BS343" i="1"/>
  <c r="BF342" i="1"/>
  <c r="AW189" i="1"/>
  <c r="AW360" i="1"/>
  <c r="AW188" i="1" s="1"/>
  <c r="AH199" i="1"/>
  <c r="BI203" i="1"/>
  <c r="BV375" i="1"/>
  <c r="DB417" i="1"/>
  <c r="DD417" i="1"/>
  <c r="AM42" i="1"/>
  <c r="AM41" i="1" s="1"/>
  <c r="AM56" i="1"/>
  <c r="AP434" i="1"/>
  <c r="AP426" i="1" s="1"/>
  <c r="AP425" i="1" s="1"/>
  <c r="AA101" i="1"/>
  <c r="BK516" i="1"/>
  <c r="AL464" i="1"/>
  <c r="AL463" i="1" s="1"/>
  <c r="AL462" i="1" s="1"/>
  <c r="AL479" i="1"/>
  <c r="AL478" i="1" s="1"/>
  <c r="AL555" i="1" s="1"/>
  <c r="BT687" i="1"/>
  <c r="BT683" i="1" s="1"/>
  <c r="BT682" i="1" s="1"/>
  <c r="BT697" i="1"/>
  <c r="BT696" i="1" s="1"/>
  <c r="BT793" i="1" s="1"/>
  <c r="BT794" i="1" s="1"/>
  <c r="CE12" i="1"/>
  <c r="CO14" i="1"/>
  <c r="AX63" i="1"/>
  <c r="AX62" i="1" s="1"/>
  <c r="BT76" i="1"/>
  <c r="CD270" i="1"/>
  <c r="BA61" i="1"/>
  <c r="BA60" i="1" s="1"/>
  <c r="AI91" i="1"/>
  <c r="AI48" i="1" s="1"/>
  <c r="AI33" i="1" s="1"/>
  <c r="AU92" i="1"/>
  <c r="K400" i="1"/>
  <c r="AT84" i="1"/>
  <c r="BI277" i="1"/>
  <c r="AT276" i="1"/>
  <c r="AT98" i="1"/>
  <c r="BI291" i="1"/>
  <c r="BG165" i="1"/>
  <c r="BG346" i="1"/>
  <c r="BT347" i="1"/>
  <c r="AV116" i="1"/>
  <c r="BK307" i="1"/>
  <c r="AQ167" i="1"/>
  <c r="AQ164" i="1" s="1"/>
  <c r="BF349" i="1"/>
  <c r="BF346" i="1" s="1"/>
  <c r="AW287" i="1"/>
  <c r="AW285" i="1" s="1"/>
  <c r="AX247" i="1"/>
  <c r="V42" i="1"/>
  <c r="V41" i="1" s="1"/>
  <c r="V56" i="1"/>
  <c r="BQ42" i="1"/>
  <c r="BQ41" i="1" s="1"/>
  <c r="BQ56" i="1"/>
  <c r="BF205" i="1"/>
  <c r="BF204" i="1" s="1"/>
  <c r="BF376" i="1"/>
  <c r="BS377" i="1"/>
  <c r="BG419" i="1"/>
  <c r="AR418" i="1"/>
  <c r="AR405" i="1" s="1"/>
  <c r="AR404" i="1" s="1"/>
  <c r="AR403" i="1" s="1"/>
  <c r="AR461" i="1" s="1"/>
  <c r="BF199" i="1"/>
  <c r="BS371" i="1"/>
  <c r="AU203" i="1"/>
  <c r="AW375" i="1"/>
  <c r="BJ375" i="1"/>
  <c r="BF233" i="1"/>
  <c r="BS397" i="1"/>
  <c r="AI372" i="1"/>
  <c r="AI249" i="1" s="1"/>
  <c r="BK499" i="1"/>
  <c r="CO445" i="1"/>
  <c r="CO124" i="1" s="1"/>
  <c r="CE444" i="1"/>
  <c r="AE479" i="1"/>
  <c r="AE478" i="1" s="1"/>
  <c r="AE555" i="1" s="1"/>
  <c r="AE464" i="1"/>
  <c r="AE463" i="1" s="1"/>
  <c r="AE462" i="1" s="1"/>
  <c r="DB995" i="1"/>
  <c r="K1006" i="1"/>
  <c r="DB1006" i="1" s="1"/>
  <c r="BU561" i="1"/>
  <c r="BU557" i="1" s="1"/>
  <c r="BU556" i="1" s="1"/>
  <c r="BU571" i="1"/>
  <c r="BU570" i="1" s="1"/>
  <c r="BU680" i="1" s="1"/>
  <c r="AA975" i="1"/>
  <c r="AA971" i="1" s="1"/>
  <c r="AA934" i="1" s="1"/>
  <c r="AP979" i="1"/>
  <c r="BI561" i="1"/>
  <c r="BI557" i="1" s="1"/>
  <c r="BI556" i="1" s="1"/>
  <c r="BI571" i="1"/>
  <c r="BI570" i="1" s="1"/>
  <c r="BI680" i="1" s="1"/>
  <c r="AT933" i="1"/>
  <c r="AT930" i="1" s="1"/>
  <c r="AT929" i="1" s="1"/>
  <c r="AT939" i="1"/>
  <c r="AT938" i="1" s="1"/>
  <c r="AT987" i="1" s="1"/>
  <c r="AT988" i="1" s="1"/>
  <c r="BS992" i="1"/>
  <c r="BS991" i="1" s="1"/>
  <c r="BS990" i="1" s="1"/>
  <c r="BS989" i="1" s="1"/>
  <c r="BS994" i="1" s="1"/>
  <c r="CC993" i="1"/>
  <c r="AU425" i="1"/>
  <c r="BI406" i="1"/>
  <c r="BV407" i="1"/>
  <c r="CG284" i="1"/>
  <c r="CG244" i="1" s="1"/>
  <c r="BG18" i="1"/>
  <c r="BG15" i="1" s="1"/>
  <c r="BG8" i="1" s="1"/>
  <c r="BT19" i="1"/>
  <c r="BI68" i="1"/>
  <c r="BV262" i="1"/>
  <c r="AD243" i="1"/>
  <c r="AD242" i="1" s="1"/>
  <c r="AD241" i="1" s="1"/>
  <c r="AD255" i="1"/>
  <c r="AD254" i="1" s="1"/>
  <c r="AD400" i="1" s="1"/>
  <c r="AD401" i="1" s="1"/>
  <c r="AW68" i="1"/>
  <c r="AT87" i="1"/>
  <c r="BI280" i="1"/>
  <c r="AC91" i="1"/>
  <c r="AC48" i="1" s="1"/>
  <c r="AC33" i="1" s="1"/>
  <c r="AQ84" i="1"/>
  <c r="AQ83" i="1" s="1"/>
  <c r="AQ276" i="1"/>
  <c r="BF277" i="1"/>
  <c r="BH107" i="1"/>
  <c r="BH106" i="1" s="1"/>
  <c r="BH297" i="1"/>
  <c r="BU298" i="1"/>
  <c r="AR125" i="1"/>
  <c r="AR123" i="1" s="1"/>
  <c r="BG316" i="1"/>
  <c r="AR314" i="1"/>
  <c r="CQ160" i="1"/>
  <c r="CQ159" i="1" s="1"/>
  <c r="CQ341" i="1"/>
  <c r="CQ248" i="1" s="1"/>
  <c r="CQ52" i="1" s="1"/>
  <c r="CQ37" i="1" s="1"/>
  <c r="BK129" i="1"/>
  <c r="AW343" i="1"/>
  <c r="AH314" i="1"/>
  <c r="AG57" i="1"/>
  <c r="AG228" i="1"/>
  <c r="BG152" i="1"/>
  <c r="BG334" i="1"/>
  <c r="BG333" i="1" s="1"/>
  <c r="BG247" i="1" s="1"/>
  <c r="BT335" i="1"/>
  <c r="AQ184" i="1"/>
  <c r="BF356" i="1"/>
  <c r="AP198" i="1"/>
  <c r="BE370" i="1"/>
  <c r="AQ372" i="1"/>
  <c r="AQ249" i="1" s="1"/>
  <c r="BC42" i="1"/>
  <c r="BC41" i="1" s="1"/>
  <c r="BC56" i="1"/>
  <c r="DB413" i="1"/>
  <c r="DD413" i="1"/>
  <c r="AC201" i="1"/>
  <c r="AC200" i="1" s="1"/>
  <c r="AC53" i="1" s="1"/>
  <c r="AC38" i="1" s="1"/>
  <c r="AU202" i="1"/>
  <c r="AU201" i="1" s="1"/>
  <c r="AU200" i="1" s="1"/>
  <c r="AU53" i="1" s="1"/>
  <c r="AU38" i="1" s="1"/>
  <c r="AU373" i="1"/>
  <c r="AU372" i="1" s="1"/>
  <c r="AU249" i="1" s="1"/>
  <c r="AW374" i="1"/>
  <c r="BJ374" i="1"/>
  <c r="BY479" i="1"/>
  <c r="BY478" i="1" s="1"/>
  <c r="BY555" i="1" s="1"/>
  <c r="BY464" i="1"/>
  <c r="BY463" i="1" s="1"/>
  <c r="BY462" i="1" s="1"/>
  <c r="BK213" i="1"/>
  <c r="BK537" i="1"/>
  <c r="BK469" i="1" s="1"/>
  <c r="BI218" i="1"/>
  <c r="BV543" i="1"/>
  <c r="AW551" i="1"/>
  <c r="BK551" i="1"/>
  <c r="BK231" i="1" s="1"/>
  <c r="BK230" i="1" s="1"/>
  <c r="BK229" i="1" s="1"/>
  <c r="DB520" i="1"/>
  <c r="DD520" i="1"/>
  <c r="BS756" i="1"/>
  <c r="BF755" i="1"/>
  <c r="BF754" i="1" s="1"/>
  <c r="AT74" i="1"/>
  <c r="BI268" i="1"/>
  <c r="BG257" i="1"/>
  <c r="CK242" i="1"/>
  <c r="CK241" i="1" s="1"/>
  <c r="AQ69" i="1"/>
  <c r="AQ63" i="1" s="1"/>
  <c r="AQ62" i="1" s="1"/>
  <c r="BF263" i="1"/>
  <c r="AR103" i="1"/>
  <c r="BG296" i="1"/>
  <c r="AS84" i="1"/>
  <c r="AS83" i="1" s="1"/>
  <c r="BF66" i="1"/>
  <c r="BS260" i="1"/>
  <c r="BI124" i="1"/>
  <c r="BV315" i="1"/>
  <c r="BI314" i="1"/>
  <c r="BE89" i="1"/>
  <c r="BR282" i="1"/>
  <c r="AT225" i="1"/>
  <c r="BI389" i="1"/>
  <c r="AA212" i="1"/>
  <c r="AA211" i="1" s="1"/>
  <c r="AA54" i="1" s="1"/>
  <c r="AA39" i="1" s="1"/>
  <c r="AP384" i="1"/>
  <c r="AA383" i="1"/>
  <c r="AA250" i="1" s="1"/>
  <c r="BI418" i="1"/>
  <c r="BV419" i="1"/>
  <c r="BF223" i="1"/>
  <c r="BS388" i="1"/>
  <c r="BG493" i="1"/>
  <c r="BG480" i="1" s="1"/>
  <c r="BT494" i="1"/>
  <c r="BT81" i="1" s="1"/>
  <c r="BS459" i="1"/>
  <c r="CC459" i="1" s="1"/>
  <c r="BF457" i="1"/>
  <c r="BF456" i="1" s="1"/>
  <c r="BF455" i="1" s="1"/>
  <c r="BL521" i="1"/>
  <c r="BF532" i="1"/>
  <c r="BS533" i="1"/>
  <c r="BK939" i="1"/>
  <c r="BK938" i="1" s="1"/>
  <c r="BK987" i="1" s="1"/>
  <c r="BK988" i="1" s="1"/>
  <c r="BF526" i="1"/>
  <c r="BS527" i="1"/>
  <c r="BF525" i="1"/>
  <c r="BF466" i="1" s="1"/>
  <c r="CB636" i="1"/>
  <c r="BR635" i="1"/>
  <c r="BR634" i="1" s="1"/>
  <c r="BG526" i="1"/>
  <c r="BT527" i="1"/>
  <c r="BG525" i="1"/>
  <c r="BG466" i="1" s="1"/>
  <c r="AP8" i="1"/>
  <c r="AQ257" i="1"/>
  <c r="AQ256" i="1" s="1"/>
  <c r="CH242" i="1"/>
  <c r="CH241" i="1" s="1"/>
  <c r="AL32" i="1"/>
  <c r="AL31" i="1" s="1"/>
  <c r="AL30" i="1" s="1"/>
  <c r="AL46" i="1"/>
  <c r="AL45" i="1" s="1"/>
  <c r="AS79" i="1"/>
  <c r="AS77" i="1" s="1"/>
  <c r="BH272" i="1"/>
  <c r="AS271" i="1"/>
  <c r="BM284" i="1"/>
  <c r="BM244" i="1" s="1"/>
  <c r="AV84" i="1"/>
  <c r="AV83" i="1" s="1"/>
  <c r="AV276" i="1"/>
  <c r="BK277" i="1"/>
  <c r="BF96" i="1"/>
  <c r="BS289" i="1"/>
  <c r="BG113" i="1"/>
  <c r="BG112" i="1" s="1"/>
  <c r="BT304" i="1"/>
  <c r="BG303" i="1"/>
  <c r="AS120" i="1"/>
  <c r="BH311" i="1"/>
  <c r="AW129" i="1"/>
  <c r="AP157" i="1"/>
  <c r="AP156" i="1" s="1"/>
  <c r="AP338" i="1"/>
  <c r="BE339" i="1"/>
  <c r="BJ115" i="1"/>
  <c r="BL306" i="1"/>
  <c r="BL115" i="1" s="1"/>
  <c r="AP119" i="1"/>
  <c r="BE310" i="1"/>
  <c r="BG167" i="1"/>
  <c r="BT349" i="1"/>
  <c r="BH162" i="1"/>
  <c r="BU344" i="1"/>
  <c r="AV222" i="1"/>
  <c r="BK387" i="1"/>
  <c r="AW387" i="1"/>
  <c r="AW222" i="1" s="1"/>
  <c r="AA199" i="1"/>
  <c r="AP371" i="1"/>
  <c r="BV205" i="1"/>
  <c r="CF377" i="1"/>
  <c r="BN42" i="1"/>
  <c r="BN41" i="1" s="1"/>
  <c r="BN56" i="1"/>
  <c r="BI217" i="1"/>
  <c r="BV386" i="1"/>
  <c r="BK379" i="1"/>
  <c r="AU405" i="1"/>
  <c r="AU404" i="1" s="1"/>
  <c r="AU403" i="1" s="1"/>
  <c r="AU461" i="1" s="1"/>
  <c r="AH495" i="1"/>
  <c r="BS214" i="1"/>
  <c r="CC539" i="1"/>
  <c r="AW224" i="1"/>
  <c r="CN800" i="1"/>
  <c r="CN799" i="1" s="1"/>
  <c r="CN798" i="1" s="1"/>
  <c r="CN797" i="1" s="1"/>
  <c r="CN802" i="1" s="1"/>
  <c r="CX801" i="1"/>
  <c r="CX800" i="1" s="1"/>
  <c r="CX799" i="1" s="1"/>
  <c r="CX798" i="1" s="1"/>
  <c r="CX797" i="1" s="1"/>
  <c r="CX802" i="1" s="1"/>
  <c r="AU687" i="1"/>
  <c r="AU683" i="1" s="1"/>
  <c r="AU682" i="1" s="1"/>
  <c r="AU697" i="1"/>
  <c r="AU696" i="1" s="1"/>
  <c r="AU793" i="1" s="1"/>
  <c r="AU794" i="1" s="1"/>
  <c r="T933" i="1"/>
  <c r="T930" i="1" s="1"/>
  <c r="T929" i="1" s="1"/>
  <c r="T939" i="1"/>
  <c r="T938" i="1" s="1"/>
  <c r="T987" i="1" s="1"/>
  <c r="T988" i="1" s="1"/>
  <c r="K793" i="1"/>
  <c r="AJ255" i="1"/>
  <c r="AJ254" i="1" s="1"/>
  <c r="AJ400" i="1" s="1"/>
  <c r="AJ401" i="1" s="1"/>
  <c r="CU61" i="1"/>
  <c r="CU60" i="1" s="1"/>
  <c r="BG107" i="1"/>
  <c r="BG106" i="1" s="1"/>
  <c r="BT298" i="1"/>
  <c r="BG297" i="1"/>
  <c r="AI247" i="1"/>
  <c r="AH120" i="1"/>
  <c r="BJ130" i="1"/>
  <c r="BL321" i="1"/>
  <c r="BL130" i="1" s="1"/>
  <c r="AA154" i="1"/>
  <c r="AP337" i="1"/>
  <c r="AV154" i="1"/>
  <c r="AV150" i="1" s="1"/>
  <c r="AV149" i="1" s="1"/>
  <c r="AV51" i="1" s="1"/>
  <c r="AV36" i="1" s="1"/>
  <c r="BK337" i="1"/>
  <c r="BK154" i="1" s="1"/>
  <c r="BS190" i="1"/>
  <c r="CC362" i="1"/>
  <c r="AU233" i="1"/>
  <c r="BJ397" i="1"/>
  <c r="AW397" i="1"/>
  <c r="AI211" i="1"/>
  <c r="AI54" i="1" s="1"/>
  <c r="AI39" i="1" s="1"/>
  <c r="BZ42" i="1"/>
  <c r="BZ41" i="1" s="1"/>
  <c r="BZ56" i="1"/>
  <c r="BG216" i="1"/>
  <c r="BT385" i="1"/>
  <c r="BG215" i="1"/>
  <c r="BT540" i="1"/>
  <c r="AW522" i="1"/>
  <c r="BL540" i="1"/>
  <c r="BL215" i="1" s="1"/>
  <c r="CQ284" i="1"/>
  <c r="CQ244" i="1" s="1"/>
  <c r="BJ70" i="1"/>
  <c r="AE404" i="1"/>
  <c r="AE403" i="1" s="1"/>
  <c r="AE461" i="1" s="1"/>
  <c r="AT70" i="1"/>
  <c r="BI264" i="1"/>
  <c r="BM63" i="1"/>
  <c r="BM62" i="1" s="1"/>
  <c r="BP47" i="1"/>
  <c r="BP61" i="1"/>
  <c r="BP60" i="1" s="1"/>
  <c r="AP111" i="1"/>
  <c r="BE302" i="1"/>
  <c r="AT93" i="1"/>
  <c r="AA100" i="1"/>
  <c r="AP293" i="1"/>
  <c r="BS99" i="1"/>
  <c r="CC292" i="1"/>
  <c r="BR289" i="1"/>
  <c r="AS130" i="1"/>
  <c r="BH321" i="1"/>
  <c r="AR187" i="1"/>
  <c r="BG359" i="1"/>
  <c r="AH212" i="1"/>
  <c r="AH211" i="1" s="1"/>
  <c r="AH54" i="1" s="1"/>
  <c r="AH39" i="1" s="1"/>
  <c r="AH383" i="1"/>
  <c r="AH250" i="1" s="1"/>
  <c r="AG211" i="1"/>
  <c r="AG54" i="1" s="1"/>
  <c r="AG39" i="1" s="1"/>
  <c r="BW57" i="1"/>
  <c r="BW228" i="1"/>
  <c r="BK197" i="1"/>
  <c r="BG379" i="1"/>
  <c r="BT380" i="1"/>
  <c r="BJ424" i="1"/>
  <c r="AW424" i="1"/>
  <c r="AW418" i="1" s="1"/>
  <c r="AU89" i="1"/>
  <c r="BE505" i="1"/>
  <c r="AP504" i="1"/>
  <c r="BF481" i="1"/>
  <c r="BS482" i="1"/>
  <c r="CC635" i="1"/>
  <c r="CC634" i="1" s="1"/>
  <c r="CM636" i="1"/>
  <c r="AV934" i="1"/>
  <c r="AV930" i="1" s="1"/>
  <c r="AV929" i="1" s="1"/>
  <c r="AV939" i="1"/>
  <c r="AV938" i="1" s="1"/>
  <c r="AV987" i="1" s="1"/>
  <c r="AV988" i="1" s="1"/>
  <c r="DB34" i="1"/>
  <c r="BC255" i="1"/>
  <c r="BC254" i="1" s="1"/>
  <c r="BC400" i="1" s="1"/>
  <c r="BC401" i="1" s="1"/>
  <c r="AH74" i="1"/>
  <c r="AW75" i="1"/>
  <c r="AA180" i="1"/>
  <c r="AP352" i="1"/>
  <c r="AQ116" i="1"/>
  <c r="BF307" i="1"/>
  <c r="AH118" i="1"/>
  <c r="CG160" i="1"/>
  <c r="CG159" i="1" s="1"/>
  <c r="CG341" i="1"/>
  <c r="CG248" i="1" s="1"/>
  <c r="CG52" i="1" s="1"/>
  <c r="CG37" i="1" s="1"/>
  <c r="AV166" i="1"/>
  <c r="AV164" i="1" s="1"/>
  <c r="BK348" i="1"/>
  <c r="AW348" i="1"/>
  <c r="AW166" i="1" s="1"/>
  <c r="BU96" i="1"/>
  <c r="CE289" i="1"/>
  <c r="AT199" i="1"/>
  <c r="BI371" i="1"/>
  <c r="BM211" i="1"/>
  <c r="BM54" i="1" s="1"/>
  <c r="BM39" i="1" s="1"/>
  <c r="AI57" i="1"/>
  <c r="AI228" i="1"/>
  <c r="BJ443" i="1"/>
  <c r="BL443" i="1" s="1"/>
  <c r="AW443" i="1"/>
  <c r="BV190" i="1"/>
  <c r="CF362" i="1"/>
  <c r="BV360" i="1"/>
  <c r="BV188" i="1" s="1"/>
  <c r="BK223" i="1"/>
  <c r="S405" i="1"/>
  <c r="S404" i="1" s="1"/>
  <c r="S403" i="1" s="1"/>
  <c r="S461" i="1" s="1"/>
  <c r="BJ440" i="1"/>
  <c r="AW440" i="1"/>
  <c r="AW114" i="1" s="1"/>
  <c r="AU114" i="1"/>
  <c r="AU112" i="1" s="1"/>
  <c r="BL235" i="1"/>
  <c r="AR92" i="1"/>
  <c r="AR91" i="1" s="1"/>
  <c r="AR48" i="1" s="1"/>
  <c r="AR33" i="1" s="1"/>
  <c r="AW459" i="1"/>
  <c r="AW234" i="1" s="1"/>
  <c r="BJ459" i="1"/>
  <c r="BL459" i="1" s="1"/>
  <c r="AH425" i="1"/>
  <c r="AH404" i="1" s="1"/>
  <c r="AH403" i="1" s="1"/>
  <c r="AH461" i="1" s="1"/>
  <c r="BE535" i="1"/>
  <c r="BE468" i="1" s="1"/>
  <c r="BR536" i="1"/>
  <c r="CC979" i="1"/>
  <c r="BS975" i="1"/>
  <c r="BS971" i="1" s="1"/>
  <c r="CO68" i="1"/>
  <c r="CY262" i="1"/>
  <c r="CY68" i="1" s="1"/>
  <c r="BI80" i="1"/>
  <c r="BV273" i="1"/>
  <c r="BH163" i="1"/>
  <c r="BU345" i="1"/>
  <c r="AU165" i="1"/>
  <c r="AU164" i="1" s="1"/>
  <c r="AU346" i="1"/>
  <c r="AU341" i="1" s="1"/>
  <c r="AU248" i="1" s="1"/>
  <c r="AU52" i="1" s="1"/>
  <c r="AU37" i="1" s="1"/>
  <c r="AW347" i="1"/>
  <c r="BJ347" i="1"/>
  <c r="AP153" i="1"/>
  <c r="BE336" i="1"/>
  <c r="AA125" i="1"/>
  <c r="AA123" i="1" s="1"/>
  <c r="AP316" i="1"/>
  <c r="AH198" i="1"/>
  <c r="CR57" i="1"/>
  <c r="CR228" i="1"/>
  <c r="AH197" i="1"/>
  <c r="AQ222" i="1"/>
  <c r="AQ211" i="1" s="1"/>
  <c r="AQ54" i="1" s="1"/>
  <c r="AQ39" i="1" s="1"/>
  <c r="BF387" i="1"/>
  <c r="AP360" i="1"/>
  <c r="AP188" i="1" s="1"/>
  <c r="BT458" i="1"/>
  <c r="CD458" i="1" s="1"/>
  <c r="BG457" i="1"/>
  <c r="BG456" i="1" s="1"/>
  <c r="BG455" i="1" s="1"/>
  <c r="CD452" i="1"/>
  <c r="CN453" i="1"/>
  <c r="AU504" i="1"/>
  <c r="AU503" i="1" s="1"/>
  <c r="AU465" i="1" s="1"/>
  <c r="AW505" i="1"/>
  <c r="BJ505" i="1"/>
  <c r="BK224" i="1"/>
  <c r="AW8" i="1"/>
  <c r="DB58" i="1"/>
  <c r="BX255" i="1"/>
  <c r="BX254" i="1" s="1"/>
  <c r="BX400" i="1" s="1"/>
  <c r="BX401" i="1" s="1"/>
  <c r="CQ63" i="1"/>
  <c r="CQ62" i="1" s="1"/>
  <c r="BK71" i="1"/>
  <c r="BL265" i="1"/>
  <c r="BL71" i="1" s="1"/>
  <c r="AT88" i="1"/>
  <c r="BI281" i="1"/>
  <c r="V32" i="1"/>
  <c r="V31" i="1" s="1"/>
  <c r="V30" i="1" s="1"/>
  <c r="V46" i="1"/>
  <c r="V45" i="1" s="1"/>
  <c r="BK88" i="1"/>
  <c r="BL281" i="1"/>
  <c r="BI103" i="1"/>
  <c r="BV296" i="1"/>
  <c r="AA92" i="1"/>
  <c r="AC83" i="1"/>
  <c r="BK99" i="1"/>
  <c r="AT69" i="1"/>
  <c r="AT63" i="1" s="1"/>
  <c r="BI263" i="1"/>
  <c r="AH102" i="1"/>
  <c r="AU87" i="1"/>
  <c r="AU83" i="1" s="1"/>
  <c r="BV101" i="1"/>
  <c r="CF294" i="1"/>
  <c r="AA167" i="1"/>
  <c r="AP349" i="1"/>
  <c r="CO286" i="1"/>
  <c r="BT119" i="1"/>
  <c r="CD310" i="1"/>
  <c r="BF325" i="1"/>
  <c r="AQ323" i="1"/>
  <c r="AQ245" i="1" s="1"/>
  <c r="BK338" i="1"/>
  <c r="AH187" i="1"/>
  <c r="AH195" i="1"/>
  <c r="BH225" i="1"/>
  <c r="BU389" i="1"/>
  <c r="BI235" i="1"/>
  <c r="BV399" i="1"/>
  <c r="AS202" i="1"/>
  <c r="AS201" i="1" s="1"/>
  <c r="AS200" i="1" s="1"/>
  <c r="AS53" i="1" s="1"/>
  <c r="AS38" i="1" s="1"/>
  <c r="AS373" i="1"/>
  <c r="AS372" i="1" s="1"/>
  <c r="AS249" i="1" s="1"/>
  <c r="BH374" i="1"/>
  <c r="AO42" i="1"/>
  <c r="AO41" i="1" s="1"/>
  <c r="AO56" i="1"/>
  <c r="BH537" i="1"/>
  <c r="BH469" i="1" s="1"/>
  <c r="AP218" i="1"/>
  <c r="BE543" i="1"/>
  <c r="BU453" i="1"/>
  <c r="CE453" i="1" s="1"/>
  <c r="BH452" i="1"/>
  <c r="CF523" i="1"/>
  <c r="K470" i="1"/>
  <c r="BT969" i="1"/>
  <c r="BG968" i="1"/>
  <c r="BG967" i="1" s="1"/>
  <c r="AY47" i="1"/>
  <c r="AY61" i="1"/>
  <c r="AY60" i="1" s="1"/>
  <c r="Y42" i="1"/>
  <c r="Y41" i="1" s="1"/>
  <c r="Y56" i="1"/>
  <c r="Y61" i="1"/>
  <c r="Y60" i="1" s="1"/>
  <c r="U242" i="1"/>
  <c r="U241" i="1" s="1"/>
  <c r="BF360" i="1"/>
  <c r="BF188" i="1" s="1"/>
  <c r="AK255" i="1"/>
  <c r="AK254" i="1" s="1"/>
  <c r="AK400" i="1" s="1"/>
  <c r="AK401" i="1" s="1"/>
  <c r="O42" i="1"/>
  <c r="O41" i="1" s="1"/>
  <c r="O56" i="1"/>
  <c r="BY32" i="1"/>
  <c r="BY31" i="1" s="1"/>
  <c r="BY30" i="1" s="1"/>
  <c r="BY46" i="1"/>
  <c r="BY45" i="1" s="1"/>
  <c r="BS934" i="1" l="1"/>
  <c r="BW37" i="1"/>
  <c r="AQ47" i="1"/>
  <c r="AI47" i="1"/>
  <c r="AI61" i="1"/>
  <c r="AI60" i="1" s="1"/>
  <c r="AA464" i="1"/>
  <c r="AA463" i="1" s="1"/>
  <c r="AA462" i="1" s="1"/>
  <c r="AA479" i="1"/>
  <c r="AA478" i="1" s="1"/>
  <c r="AA555" i="1" s="1"/>
  <c r="AR47" i="1"/>
  <c r="AT243" i="1"/>
  <c r="AB47" i="1"/>
  <c r="AB61" i="1"/>
  <c r="AB60" i="1" s="1"/>
  <c r="AA47" i="1"/>
  <c r="BL181" i="1"/>
  <c r="AU479" i="1"/>
  <c r="AU478" i="1" s="1"/>
  <c r="AU555" i="1" s="1"/>
  <c r="AU464" i="1"/>
  <c r="AU463" i="1" s="1"/>
  <c r="AU462" i="1" s="1"/>
  <c r="AR57" i="1"/>
  <c r="AR228" i="1"/>
  <c r="BG464" i="1"/>
  <c r="BK57" i="1"/>
  <c r="BK228" i="1"/>
  <c r="AH47" i="1"/>
  <c r="AH244" i="1"/>
  <c r="AH255" i="1"/>
  <c r="AH254" i="1" s="1"/>
  <c r="AH400" i="1" s="1"/>
  <c r="AH401" i="1" s="1"/>
  <c r="AY32" i="1"/>
  <c r="AY31" i="1" s="1"/>
  <c r="AY30" i="1" s="1"/>
  <c r="AY46" i="1"/>
  <c r="AY45" i="1" s="1"/>
  <c r="CO453" i="1"/>
  <c r="CE452" i="1"/>
  <c r="BH202" i="1"/>
  <c r="BU374" i="1"/>
  <c r="BH373" i="1"/>
  <c r="CD119" i="1"/>
  <c r="CN310" i="1"/>
  <c r="AW504" i="1"/>
  <c r="AW503" i="1" s="1"/>
  <c r="AW465" i="1" s="1"/>
  <c r="CB536" i="1"/>
  <c r="BR535" i="1"/>
  <c r="BR468" i="1" s="1"/>
  <c r="BK166" i="1"/>
  <c r="BL348" i="1"/>
  <c r="BL166" i="1" s="1"/>
  <c r="AP180" i="1"/>
  <c r="BE352" i="1"/>
  <c r="BS481" i="1"/>
  <c r="CC482" i="1"/>
  <c r="BT379" i="1"/>
  <c r="CD380" i="1"/>
  <c r="BT215" i="1"/>
  <c r="CD540" i="1"/>
  <c r="CC190" i="1"/>
  <c r="CM362" i="1"/>
  <c r="AP154" i="1"/>
  <c r="BE337" i="1"/>
  <c r="BV217" i="1"/>
  <c r="CF386" i="1"/>
  <c r="CF205" i="1"/>
  <c r="CP377" i="1"/>
  <c r="BS526" i="1"/>
  <c r="BS525" i="1"/>
  <c r="BS466" i="1" s="1"/>
  <c r="CC527" i="1"/>
  <c r="CM459" i="1"/>
  <c r="CC457" i="1"/>
  <c r="CC456" i="1" s="1"/>
  <c r="CC455" i="1" s="1"/>
  <c r="AP212" i="1"/>
  <c r="AP383" i="1"/>
  <c r="AP250" i="1" s="1"/>
  <c r="BE384" i="1"/>
  <c r="BG103" i="1"/>
  <c r="BT296" i="1"/>
  <c r="BV218" i="1"/>
  <c r="CF543" i="1"/>
  <c r="BJ202" i="1"/>
  <c r="BJ373" i="1"/>
  <c r="BL374" i="1"/>
  <c r="BF184" i="1"/>
  <c r="BS356" i="1"/>
  <c r="AW161" i="1"/>
  <c r="AW342" i="1"/>
  <c r="BT18" i="1"/>
  <c r="BT15" i="1" s="1"/>
  <c r="BT8" i="1" s="1"/>
  <c r="CD19" i="1"/>
  <c r="BI405" i="1"/>
  <c r="BS233" i="1"/>
  <c r="CC397" i="1"/>
  <c r="AW203" i="1"/>
  <c r="BT165" i="1"/>
  <c r="CD347" i="1"/>
  <c r="BI84" i="1"/>
  <c r="BI276" i="1"/>
  <c r="BV277" i="1"/>
  <c r="CD76" i="1"/>
  <c r="CN270" i="1"/>
  <c r="BV203" i="1"/>
  <c r="CF375" i="1"/>
  <c r="BS161" i="1"/>
  <c r="CC343" i="1"/>
  <c r="BI154" i="1"/>
  <c r="BV337" i="1"/>
  <c r="BS115" i="1"/>
  <c r="CC306" i="1"/>
  <c r="BI75" i="1"/>
  <c r="BV269" i="1"/>
  <c r="AP73" i="1"/>
  <c r="BE267" i="1"/>
  <c r="AV91" i="1"/>
  <c r="AV48" i="1" s="1"/>
  <c r="AV33" i="1" s="1"/>
  <c r="BI426" i="1"/>
  <c r="BI425" i="1" s="1"/>
  <c r="BV427" i="1"/>
  <c r="BL234" i="1"/>
  <c r="CC439" i="1"/>
  <c r="AP184" i="1"/>
  <c r="BE356" i="1"/>
  <c r="CN90" i="1"/>
  <c r="CX283" i="1"/>
  <c r="CX90" i="1" s="1"/>
  <c r="BE72" i="1"/>
  <c r="BR266" i="1"/>
  <c r="AE42" i="1"/>
  <c r="AE41" i="1" s="1"/>
  <c r="AE56" i="1"/>
  <c r="BU979" i="1"/>
  <c r="BH975" i="1"/>
  <c r="BH971" i="1" s="1"/>
  <c r="BS234" i="1"/>
  <c r="CC398" i="1"/>
  <c r="BU87" i="1"/>
  <c r="CE280" i="1"/>
  <c r="BE68" i="1"/>
  <c r="BR262" i="1"/>
  <c r="BT224" i="1"/>
  <c r="CD547" i="1"/>
  <c r="BV504" i="1"/>
  <c r="CF505" i="1"/>
  <c r="BU212" i="1"/>
  <c r="CE384" i="1"/>
  <c r="BJ185" i="1"/>
  <c r="BL357" i="1"/>
  <c r="BS126" i="1"/>
  <c r="CC317" i="1"/>
  <c r="BG180" i="1"/>
  <c r="BT352" i="1"/>
  <c r="BS70" i="1"/>
  <c r="CC264" i="1"/>
  <c r="CE213" i="1"/>
  <c r="CO538" i="1"/>
  <c r="BF379" i="1"/>
  <c r="BS380" i="1"/>
  <c r="AP181" i="1"/>
  <c r="BE353" i="1"/>
  <c r="K252" i="1"/>
  <c r="BV186" i="1"/>
  <c r="CF358" i="1"/>
  <c r="T57" i="1"/>
  <c r="T228" i="1"/>
  <c r="BI95" i="1"/>
  <c r="BV288" i="1"/>
  <c r="BV185" i="1"/>
  <c r="CF357" i="1"/>
  <c r="AQ464" i="1"/>
  <c r="AQ463" i="1" s="1"/>
  <c r="AQ462" i="1" s="1"/>
  <c r="AQ479" i="1"/>
  <c r="AQ478" i="1" s="1"/>
  <c r="AQ555" i="1" s="1"/>
  <c r="BL510" i="1"/>
  <c r="BR452" i="1"/>
  <c r="CB453" i="1"/>
  <c r="BJ193" i="1"/>
  <c r="BL365" i="1"/>
  <c r="AT57" i="1"/>
  <c r="AT228" i="1"/>
  <c r="BK406" i="1"/>
  <c r="BK405" i="1" s="1"/>
  <c r="BK404" i="1" s="1"/>
  <c r="BK403" i="1" s="1"/>
  <c r="BK461" i="1" s="1"/>
  <c r="BK64" i="1"/>
  <c r="BT95" i="1"/>
  <c r="CD288" i="1"/>
  <c r="AW495" i="1"/>
  <c r="X42" i="1"/>
  <c r="X41" i="1" s="1"/>
  <c r="X56" i="1"/>
  <c r="BK130" i="1"/>
  <c r="BR10" i="1"/>
  <c r="BR9" i="1" s="1"/>
  <c r="CB11" i="1"/>
  <c r="BV194" i="1"/>
  <c r="CF366" i="1"/>
  <c r="BS153" i="1"/>
  <c r="CC336" i="1"/>
  <c r="CD64" i="1"/>
  <c r="CN258" i="1"/>
  <c r="S57" i="1"/>
  <c r="S228" i="1"/>
  <c r="BG94" i="1"/>
  <c r="BT287" i="1"/>
  <c r="BG285" i="1"/>
  <c r="BE213" i="1"/>
  <c r="BR538" i="1"/>
  <c r="BE537" i="1"/>
  <c r="BE469" i="1" s="1"/>
  <c r="CF969" i="1"/>
  <c r="BV968" i="1"/>
  <c r="BV967" i="1" s="1"/>
  <c r="CP636" i="1"/>
  <c r="CF635" i="1"/>
  <c r="CF634" i="1" s="1"/>
  <c r="BE191" i="1"/>
  <c r="BR363" i="1"/>
  <c r="BG182" i="1"/>
  <c r="BT354" i="1"/>
  <c r="BG109" i="1"/>
  <c r="AX255" i="1"/>
  <c r="AX254" i="1" s="1"/>
  <c r="AX400" i="1" s="1"/>
  <c r="AX401" i="1" s="1"/>
  <c r="BF122" i="1"/>
  <c r="BS313" i="1"/>
  <c r="BL108" i="1"/>
  <c r="O32" i="1"/>
  <c r="O31" i="1" s="1"/>
  <c r="O30" i="1" s="1"/>
  <c r="O46" i="1"/>
  <c r="O45" i="1" s="1"/>
  <c r="CZ189" i="1"/>
  <c r="AW206" i="1"/>
  <c r="BH182" i="1"/>
  <c r="BU354" i="1"/>
  <c r="CP898" i="1"/>
  <c r="CP897" i="1" s="1"/>
  <c r="CP886" i="1" s="1"/>
  <c r="CP885" i="1" s="1"/>
  <c r="CP927" i="1" s="1"/>
  <c r="CP928" i="1" s="1"/>
  <c r="CZ901" i="1"/>
  <c r="CZ898" i="1" s="1"/>
  <c r="CZ897" i="1" s="1"/>
  <c r="CZ886" i="1" s="1"/>
  <c r="CZ885" i="1" s="1"/>
  <c r="CZ927" i="1" s="1"/>
  <c r="CZ928" i="1" s="1"/>
  <c r="CD511" i="1"/>
  <c r="BT101" i="1"/>
  <c r="BV82" i="1"/>
  <c r="CF275" i="1"/>
  <c r="BU90" i="1"/>
  <c r="CE283" i="1"/>
  <c r="AR243" i="1"/>
  <c r="BE203" i="1"/>
  <c r="BR375" i="1"/>
  <c r="BT213" i="1"/>
  <c r="BT537" i="1"/>
  <c r="BT469" i="1" s="1"/>
  <c r="CD538" i="1"/>
  <c r="AX42" i="1"/>
  <c r="AX41" i="1" s="1"/>
  <c r="AX56" i="1"/>
  <c r="BI127" i="1"/>
  <c r="BV318" i="1"/>
  <c r="BE99" i="1"/>
  <c r="BR292" i="1"/>
  <c r="BK94" i="1"/>
  <c r="BK285" i="1"/>
  <c r="CM407" i="1"/>
  <c r="CC406" i="1"/>
  <c r="BU189" i="1"/>
  <c r="CE361" i="1"/>
  <c r="BU360" i="1"/>
  <c r="BU188" i="1" s="1"/>
  <c r="BK346" i="1"/>
  <c r="BU933" i="1"/>
  <c r="BU419" i="1"/>
  <c r="BH418" i="1"/>
  <c r="BS124" i="1"/>
  <c r="CC315" i="1"/>
  <c r="BO30" i="1"/>
  <c r="BU198" i="1"/>
  <c r="CE370" i="1"/>
  <c r="BL119" i="1"/>
  <c r="BL86" i="1"/>
  <c r="BE93" i="1"/>
  <c r="BR286" i="1"/>
  <c r="BU407" i="1"/>
  <c r="BH406" i="1"/>
  <c r="BH405" i="1" s="1"/>
  <c r="BH64" i="1"/>
  <c r="BF162" i="1"/>
  <c r="BS344" i="1"/>
  <c r="CO76" i="1"/>
  <c r="CY270" i="1"/>
  <c r="CY76" i="1" s="1"/>
  <c r="BI162" i="1"/>
  <c r="BV344" i="1"/>
  <c r="BI342" i="1"/>
  <c r="CF90" i="1"/>
  <c r="CP283" i="1"/>
  <c r="BK74" i="1"/>
  <c r="BL268" i="1"/>
  <c r="BV380" i="1"/>
  <c r="BI379" i="1"/>
  <c r="AW481" i="1"/>
  <c r="AW212" i="1"/>
  <c r="AW383" i="1"/>
  <c r="AW250" i="1" s="1"/>
  <c r="BG116" i="1"/>
  <c r="BT307" i="1"/>
  <c r="BF98" i="1"/>
  <c r="BS291" i="1"/>
  <c r="BI93" i="1"/>
  <c r="BK103" i="1"/>
  <c r="DD801" i="1"/>
  <c r="CV800" i="1"/>
  <c r="DB801" i="1"/>
  <c r="BV129" i="1"/>
  <c r="CF320" i="1"/>
  <c r="CF89" i="1"/>
  <c r="CP282" i="1"/>
  <c r="BS121" i="1"/>
  <c r="CC312" i="1"/>
  <c r="CT45" i="1"/>
  <c r="BI526" i="1"/>
  <c r="BV527" i="1"/>
  <c r="BI525" i="1"/>
  <c r="BI466" i="1" s="1"/>
  <c r="CP551" i="1"/>
  <c r="CF550" i="1"/>
  <c r="CF549" i="1" s="1"/>
  <c r="CF548" i="1" s="1"/>
  <c r="CF471" i="1" s="1"/>
  <c r="CF470" i="1" s="1"/>
  <c r="AP233" i="1"/>
  <c r="BE397" i="1"/>
  <c r="BH203" i="1"/>
  <c r="BU375" i="1"/>
  <c r="BU116" i="1"/>
  <c r="CE307" i="1"/>
  <c r="BJ111" i="1"/>
  <c r="BL302" i="1"/>
  <c r="AP460" i="1"/>
  <c r="BE451" i="1"/>
  <c r="AP450" i="1"/>
  <c r="AP449" i="1" s="1"/>
  <c r="BE196" i="1"/>
  <c r="BR368" i="1"/>
  <c r="BG120" i="1"/>
  <c r="BT311" i="1"/>
  <c r="BI65" i="1"/>
  <c r="BV259" i="1"/>
  <c r="CF756" i="1"/>
  <c r="BV755" i="1"/>
  <c r="BV754" i="1" s="1"/>
  <c r="CD198" i="1"/>
  <c r="CN370" i="1"/>
  <c r="BL352" i="1"/>
  <c r="BL180" i="1" s="1"/>
  <c r="AA230" i="1"/>
  <c r="AA229" i="1" s="1"/>
  <c r="BE129" i="1"/>
  <c r="BR320" i="1"/>
  <c r="CC427" i="1"/>
  <c r="BI118" i="1"/>
  <c r="BV309" i="1"/>
  <c r="CR32" i="1"/>
  <c r="CR31" i="1" s="1"/>
  <c r="CR46" i="1"/>
  <c r="BV12" i="1"/>
  <c r="BV8" i="1" s="1"/>
  <c r="CF14" i="1"/>
  <c r="BG516" i="1"/>
  <c r="BT517" i="1"/>
  <c r="AP186" i="1"/>
  <c r="BE358" i="1"/>
  <c r="BS219" i="1"/>
  <c r="CC544" i="1"/>
  <c r="AV464" i="1"/>
  <c r="AV463" i="1" s="1"/>
  <c r="AV462" i="1" s="1"/>
  <c r="AV479" i="1"/>
  <c r="AV478" i="1" s="1"/>
  <c r="AV555" i="1" s="1"/>
  <c r="BU205" i="1"/>
  <c r="CE377" i="1"/>
  <c r="AW116" i="1"/>
  <c r="CF161" i="1"/>
  <c r="CP343" i="1"/>
  <c r="CE88" i="1"/>
  <c r="CO281" i="1"/>
  <c r="T200" i="1"/>
  <c r="T53" i="1" s="1"/>
  <c r="T38" i="1" s="1"/>
  <c r="BR190" i="1"/>
  <c r="CB362" i="1"/>
  <c r="AW110" i="1"/>
  <c r="AW300" i="1"/>
  <c r="AW284" i="1" s="1"/>
  <c r="BH110" i="1"/>
  <c r="BH109" i="1" s="1"/>
  <c r="BU301" i="1"/>
  <c r="BH300" i="1"/>
  <c r="AC255" i="1"/>
  <c r="AC254" i="1" s="1"/>
  <c r="AC400" i="1" s="1"/>
  <c r="AC401" i="1" s="1"/>
  <c r="AA256" i="1"/>
  <c r="BU505" i="1"/>
  <c r="BH504" i="1"/>
  <c r="AP379" i="1"/>
  <c r="BE380" i="1"/>
  <c r="BV183" i="1"/>
  <c r="CF355" i="1"/>
  <c r="BI130" i="1"/>
  <c r="BV321" i="1"/>
  <c r="BK334" i="1"/>
  <c r="BK333" i="1" s="1"/>
  <c r="BK247" i="1" s="1"/>
  <c r="BC45" i="1"/>
  <c r="BS197" i="1"/>
  <c r="CC369" i="1"/>
  <c r="CD82" i="1"/>
  <c r="CN275" i="1"/>
  <c r="BV163" i="1"/>
  <c r="CF345" i="1"/>
  <c r="BV64" i="1"/>
  <c r="CF258" i="1"/>
  <c r="BS968" i="1"/>
  <c r="BS967" i="1" s="1"/>
  <c r="CC969" i="1"/>
  <c r="AA939" i="1"/>
  <c r="AA938" i="1" s="1"/>
  <c r="AA987" i="1" s="1"/>
  <c r="AA988" i="1" s="1"/>
  <c r="BT214" i="1"/>
  <c r="CD539" i="1"/>
  <c r="BI222" i="1"/>
  <c r="BV387" i="1"/>
  <c r="BI201" i="1"/>
  <c r="BV121" i="1"/>
  <c r="CF312" i="1"/>
  <c r="BF152" i="1"/>
  <c r="BS335" i="1"/>
  <c r="BF334" i="1"/>
  <c r="BF333" i="1" s="1"/>
  <c r="BF247" i="1" s="1"/>
  <c r="BR551" i="1"/>
  <c r="BE550" i="1"/>
  <c r="BE549" i="1" s="1"/>
  <c r="BE548" i="1" s="1"/>
  <c r="BE471" i="1" s="1"/>
  <c r="BE470" i="1" s="1"/>
  <c r="BT191" i="1"/>
  <c r="CD363" i="1"/>
  <c r="BT189" i="1"/>
  <c r="CD361" i="1"/>
  <c r="BT360" i="1"/>
  <c r="BT188" i="1" s="1"/>
  <c r="BV117" i="1"/>
  <c r="CF308" i="1"/>
  <c r="BI131" i="1"/>
  <c r="BV322" i="1"/>
  <c r="BS111" i="1"/>
  <c r="CC302" i="1"/>
  <c r="BG503" i="1"/>
  <c r="BG465" i="1" s="1"/>
  <c r="BL162" i="1"/>
  <c r="BV992" i="1"/>
  <c r="BV991" i="1" s="1"/>
  <c r="BV990" i="1" s="1"/>
  <c r="BV989" i="1" s="1"/>
  <c r="BV994" i="1" s="1"/>
  <c r="CF993" i="1"/>
  <c r="BS128" i="1"/>
  <c r="CC319" i="1"/>
  <c r="BS93" i="1"/>
  <c r="BV115" i="1"/>
  <c r="CF306" i="1"/>
  <c r="CE218" i="1"/>
  <c r="CO543" i="1"/>
  <c r="BI232" i="1"/>
  <c r="BV396" i="1"/>
  <c r="BH186" i="1"/>
  <c r="BU358" i="1"/>
  <c r="BJ438" i="1"/>
  <c r="BJ425" i="1" s="1"/>
  <c r="BL439" i="1"/>
  <c r="BI107" i="1"/>
  <c r="BI106" i="1" s="1"/>
  <c r="BI297" i="1"/>
  <c r="BV298" i="1"/>
  <c r="BV231" i="1"/>
  <c r="CF395" i="1"/>
  <c r="BF183" i="1"/>
  <c r="BS355" i="1"/>
  <c r="CU45" i="1"/>
  <c r="CP482" i="1"/>
  <c r="CF481" i="1"/>
  <c r="AW405" i="1"/>
  <c r="AP222" i="1"/>
  <c r="BE387" i="1"/>
  <c r="BF186" i="1"/>
  <c r="BS358" i="1"/>
  <c r="BT190" i="1"/>
  <c r="CD362" i="1"/>
  <c r="BF138" i="1"/>
  <c r="BF137" i="1" s="1"/>
  <c r="BF136" i="1" s="1"/>
  <c r="BF50" i="1" s="1"/>
  <c r="BF35" i="1" s="1"/>
  <c r="BS328" i="1"/>
  <c r="BF327" i="1"/>
  <c r="BF326" i="1" s="1"/>
  <c r="BF246" i="1" s="1"/>
  <c r="BR14" i="1"/>
  <c r="BE12" i="1"/>
  <c r="CY450" i="1"/>
  <c r="CY449" i="1" s="1"/>
  <c r="CY460" i="1"/>
  <c r="CD124" i="1"/>
  <c r="CN315" i="1"/>
  <c r="BE124" i="1"/>
  <c r="BR315" i="1"/>
  <c r="BU127" i="1"/>
  <c r="CE318" i="1"/>
  <c r="BK95" i="1"/>
  <c r="AP107" i="1"/>
  <c r="AP106" i="1" s="1"/>
  <c r="AP297" i="1"/>
  <c r="BE298" i="1"/>
  <c r="BV444" i="1"/>
  <c r="CF445" i="1"/>
  <c r="BS202" i="1"/>
  <c r="CC374" i="1"/>
  <c r="BS373" i="1"/>
  <c r="CD194" i="1"/>
  <c r="CN366" i="1"/>
  <c r="BJ196" i="1"/>
  <c r="BL368" i="1"/>
  <c r="BL196" i="1" s="1"/>
  <c r="AU159" i="1"/>
  <c r="BF113" i="1"/>
  <c r="BF303" i="1"/>
  <c r="BS304" i="1"/>
  <c r="BE161" i="1"/>
  <c r="BR343" i="1"/>
  <c r="DB692" i="1"/>
  <c r="CD481" i="1"/>
  <c r="CN482" i="1"/>
  <c r="BK86" i="1"/>
  <c r="BA45" i="1"/>
  <c r="BL190" i="1"/>
  <c r="BE18" i="1"/>
  <c r="BE15" i="1" s="1"/>
  <c r="BR19" i="1"/>
  <c r="CM434" i="1"/>
  <c r="CC101" i="1"/>
  <c r="BG205" i="1"/>
  <c r="BG204" i="1" s="1"/>
  <c r="BT377" i="1"/>
  <c r="BG376" i="1"/>
  <c r="BF107" i="1"/>
  <c r="BF106" i="1" s="1"/>
  <c r="BS298" i="1"/>
  <c r="BF297" i="1"/>
  <c r="CE235" i="1"/>
  <c r="CO399" i="1"/>
  <c r="BF232" i="1"/>
  <c r="BS396" i="1"/>
  <c r="BT65" i="1"/>
  <c r="CD259" i="1"/>
  <c r="BE80" i="1"/>
  <c r="BR273" i="1"/>
  <c r="CE535" i="1"/>
  <c r="CE468" i="1" s="1"/>
  <c r="CO536" i="1"/>
  <c r="CW494" i="1"/>
  <c r="CW493" i="1" s="1"/>
  <c r="CM493" i="1"/>
  <c r="AP234" i="1"/>
  <c r="BE398" i="1"/>
  <c r="CD85" i="1"/>
  <c r="CN278" i="1"/>
  <c r="AP67" i="1"/>
  <c r="BE261" i="1"/>
  <c r="AJ32" i="1"/>
  <c r="AJ31" i="1" s="1"/>
  <c r="AJ46" i="1"/>
  <c r="BH532" i="1"/>
  <c r="BU533" i="1"/>
  <c r="CW453" i="1"/>
  <c r="CW452" i="1" s="1"/>
  <c r="CM452" i="1"/>
  <c r="CN440" i="1"/>
  <c r="CD114" i="1"/>
  <c r="AW231" i="1"/>
  <c r="AW394" i="1"/>
  <c r="AW393" i="1" s="1"/>
  <c r="AW392" i="1" s="1"/>
  <c r="AW253" i="1" s="1"/>
  <c r="AW252" i="1" s="1"/>
  <c r="BR163" i="1"/>
  <c r="CB345" i="1"/>
  <c r="CD117" i="1"/>
  <c r="CN308" i="1"/>
  <c r="BV158" i="1"/>
  <c r="CF340" i="1"/>
  <c r="AP70" i="1"/>
  <c r="BE264" i="1"/>
  <c r="BG70" i="1"/>
  <c r="BT264" i="1"/>
  <c r="AP933" i="1"/>
  <c r="BE231" i="1"/>
  <c r="BV81" i="1"/>
  <c r="CF274" i="1"/>
  <c r="BE992" i="1"/>
  <c r="BE991" i="1" s="1"/>
  <c r="BE990" i="1" s="1"/>
  <c r="BE989" i="1" s="1"/>
  <c r="BE994" i="1" s="1"/>
  <c r="BR993" i="1"/>
  <c r="BU166" i="1"/>
  <c r="CE348" i="1"/>
  <c r="BG154" i="1"/>
  <c r="BG150" i="1" s="1"/>
  <c r="BG149" i="1" s="1"/>
  <c r="BG51" i="1" s="1"/>
  <c r="BG36" i="1" s="1"/>
  <c r="BT337" i="1"/>
  <c r="BF127" i="1"/>
  <c r="BS318" i="1"/>
  <c r="Z32" i="1"/>
  <c r="Z31" i="1" s="1"/>
  <c r="Z30" i="1" s="1"/>
  <c r="Z46" i="1"/>
  <c r="Z45" i="1" s="1"/>
  <c r="AF36" i="1"/>
  <c r="S243" i="1"/>
  <c r="S242" i="1" s="1"/>
  <c r="S241" i="1" s="1"/>
  <c r="AF61" i="1"/>
  <c r="CI32" i="1"/>
  <c r="CI31" i="1" s="1"/>
  <c r="CI30" i="1" s="1"/>
  <c r="CI46" i="1"/>
  <c r="CI45" i="1" s="1"/>
  <c r="AO32" i="1"/>
  <c r="AO31" i="1" s="1"/>
  <c r="AO30" i="1" s="1"/>
  <c r="AO46" i="1"/>
  <c r="AO45" i="1" s="1"/>
  <c r="AV42" i="1"/>
  <c r="AV41" i="1" s="1"/>
  <c r="AV56" i="1"/>
  <c r="BG933" i="1"/>
  <c r="BG930" i="1" s="1"/>
  <c r="BG929" i="1" s="1"/>
  <c r="BG939" i="1"/>
  <c r="BG938" i="1" s="1"/>
  <c r="BG987" i="1" s="1"/>
  <c r="BG988" i="1" s="1"/>
  <c r="CP523" i="1"/>
  <c r="BE218" i="1"/>
  <c r="BR543" i="1"/>
  <c r="BU225" i="1"/>
  <c r="CE389" i="1"/>
  <c r="AP167" i="1"/>
  <c r="BE349" i="1"/>
  <c r="BI69" i="1"/>
  <c r="BV263" i="1"/>
  <c r="BL88" i="1"/>
  <c r="CD457" i="1"/>
  <c r="CD456" i="1" s="1"/>
  <c r="CD455" i="1" s="1"/>
  <c r="CN458" i="1"/>
  <c r="BF222" i="1"/>
  <c r="BF211" i="1" s="1"/>
  <c r="BF54" i="1" s="1"/>
  <c r="BF39" i="1" s="1"/>
  <c r="BS387" i="1"/>
  <c r="BV80" i="1"/>
  <c r="CF273" i="1"/>
  <c r="BI199" i="1"/>
  <c r="BV371" i="1"/>
  <c r="K462" i="1"/>
  <c r="BW42" i="1"/>
  <c r="BW41" i="1" s="1"/>
  <c r="BW56" i="1"/>
  <c r="BH130" i="1"/>
  <c r="BU321" i="1"/>
  <c r="CC99" i="1"/>
  <c r="CM292" i="1"/>
  <c r="AT92" i="1"/>
  <c r="AT91" i="1" s="1"/>
  <c r="AT48" i="1" s="1"/>
  <c r="AT33" i="1" s="1"/>
  <c r="BP32" i="1"/>
  <c r="BP31" i="1" s="1"/>
  <c r="BP30" i="1" s="1"/>
  <c r="BP46" i="1"/>
  <c r="BP45" i="1" s="1"/>
  <c r="AW233" i="1"/>
  <c r="K794" i="1"/>
  <c r="CC214" i="1"/>
  <c r="CM539" i="1"/>
  <c r="BU162" i="1"/>
  <c r="CE344" i="1"/>
  <c r="BE119" i="1"/>
  <c r="BR310" i="1"/>
  <c r="BE157" i="1"/>
  <c r="BR339" i="1"/>
  <c r="BE338" i="1"/>
  <c r="BT113" i="1"/>
  <c r="BT112" i="1" s="1"/>
  <c r="CD304" i="1"/>
  <c r="BT303" i="1"/>
  <c r="BR561" i="1"/>
  <c r="BR557" i="1" s="1"/>
  <c r="BR556" i="1" s="1"/>
  <c r="BR571" i="1"/>
  <c r="BR570" i="1" s="1"/>
  <c r="BR680" i="1" s="1"/>
  <c r="BT493" i="1"/>
  <c r="CD494" i="1"/>
  <c r="BV418" i="1"/>
  <c r="CF419" i="1"/>
  <c r="BS66" i="1"/>
  <c r="CC260" i="1"/>
  <c r="BF687" i="1"/>
  <c r="BF683" i="1" s="1"/>
  <c r="BF682" i="1" s="1"/>
  <c r="BF697" i="1"/>
  <c r="BF696" i="1" s="1"/>
  <c r="BF793" i="1" s="1"/>
  <c r="BF794" i="1" s="1"/>
  <c r="AW202" i="1"/>
  <c r="AW201" i="1" s="1"/>
  <c r="AW373" i="1"/>
  <c r="AW89" i="1"/>
  <c r="BF84" i="1"/>
  <c r="BS277" i="1"/>
  <c r="BF276" i="1"/>
  <c r="BI87" i="1"/>
  <c r="BV280" i="1"/>
  <c r="AP975" i="1"/>
  <c r="AP971" i="1" s="1"/>
  <c r="AP934" i="1" s="1"/>
  <c r="BE979" i="1"/>
  <c r="BG418" i="1"/>
  <c r="BG405" i="1" s="1"/>
  <c r="BG404" i="1" s="1"/>
  <c r="BG403" i="1" s="1"/>
  <c r="BG461" i="1" s="1"/>
  <c r="BT419" i="1"/>
  <c r="BI98" i="1"/>
  <c r="BV291" i="1"/>
  <c r="AT83" i="1"/>
  <c r="AT62" i="1" s="1"/>
  <c r="BF185" i="1"/>
  <c r="BS357" i="1"/>
  <c r="BV126" i="1"/>
  <c r="CF317" i="1"/>
  <c r="BL106" i="1"/>
  <c r="AP110" i="1"/>
  <c r="AP109" i="1" s="1"/>
  <c r="BE301" i="1"/>
  <c r="AP300" i="1"/>
  <c r="BJ234" i="1"/>
  <c r="AP130" i="1"/>
  <c r="BE321" i="1"/>
  <c r="BI116" i="1"/>
  <c r="BV307" i="1"/>
  <c r="BT75" i="1"/>
  <c r="CD269" i="1"/>
  <c r="AC62" i="1"/>
  <c r="BS516" i="1"/>
  <c r="CC517" i="1"/>
  <c r="BH516" i="1"/>
  <c r="BU517" i="1"/>
  <c r="BH113" i="1"/>
  <c r="BH112" i="1" s="1"/>
  <c r="BH184" i="1"/>
  <c r="BU356" i="1"/>
  <c r="CE95" i="1"/>
  <c r="CO288" i="1"/>
  <c r="BS157" i="1"/>
  <c r="BS156" i="1" s="1"/>
  <c r="CC339" i="1"/>
  <c r="BS338" i="1"/>
  <c r="BG181" i="1"/>
  <c r="BT353" i="1"/>
  <c r="BV128" i="1"/>
  <c r="CF319" i="1"/>
  <c r="CE274" i="1"/>
  <c r="CO992" i="1"/>
  <c r="CO991" i="1" s="1"/>
  <c r="CO990" i="1" s="1"/>
  <c r="CO989" i="1" s="1"/>
  <c r="CO994" i="1" s="1"/>
  <c r="CY993" i="1"/>
  <c r="CY992" i="1" s="1"/>
  <c r="CY991" i="1" s="1"/>
  <c r="CY990" i="1" s="1"/>
  <c r="CY989" i="1" s="1"/>
  <c r="CY994" i="1" s="1"/>
  <c r="BS450" i="1"/>
  <c r="BS449" i="1" s="1"/>
  <c r="CC451" i="1"/>
  <c r="BS460" i="1"/>
  <c r="BT199" i="1"/>
  <c r="CD371" i="1"/>
  <c r="CO325" i="1"/>
  <c r="CE323" i="1"/>
  <c r="CE245" i="1" s="1"/>
  <c r="BL381" i="1"/>
  <c r="AW125" i="1"/>
  <c r="AW123" i="1" s="1"/>
  <c r="BK161" i="1"/>
  <c r="BK342" i="1"/>
  <c r="AP205" i="1"/>
  <c r="AP204" i="1" s="1"/>
  <c r="AP376" i="1"/>
  <c r="AP372" i="1" s="1"/>
  <c r="AP249" i="1" s="1"/>
  <c r="BE377" i="1"/>
  <c r="BZ32" i="1"/>
  <c r="BZ31" i="1" s="1"/>
  <c r="BZ30" i="1" s="1"/>
  <c r="BZ46" i="1"/>
  <c r="BZ45" i="1" s="1"/>
  <c r="CB523" i="1"/>
  <c r="CD192" i="1"/>
  <c r="CN364" i="1"/>
  <c r="BK205" i="1"/>
  <c r="BK204" i="1" s="1"/>
  <c r="BK376" i="1"/>
  <c r="BL377" i="1"/>
  <c r="BU180" i="1"/>
  <c r="CE352" i="1"/>
  <c r="BK122" i="1"/>
  <c r="BQ45" i="1"/>
  <c r="BS196" i="1"/>
  <c r="CC368" i="1"/>
  <c r="BV224" i="1"/>
  <c r="CF547" i="1"/>
  <c r="AW197" i="1"/>
  <c r="BE126" i="1"/>
  <c r="BR317" i="1"/>
  <c r="CY11" i="1"/>
  <c r="CY10" i="1" s="1"/>
  <c r="CY9" i="1" s="1"/>
  <c r="CO10" i="1"/>
  <c r="CO9" i="1" s="1"/>
  <c r="AS464" i="1"/>
  <c r="BT99" i="1"/>
  <c r="CD292" i="1"/>
  <c r="AW73" i="1"/>
  <c r="BL18" i="1"/>
  <c r="BL15" i="1" s="1"/>
  <c r="BL8" i="1" s="1"/>
  <c r="BS513" i="1"/>
  <c r="BF103" i="1"/>
  <c r="BS221" i="1"/>
  <c r="CC545" i="1"/>
  <c r="BJ450" i="1"/>
  <c r="BJ449" i="1" s="1"/>
  <c r="BL451" i="1"/>
  <c r="BJ460" i="1"/>
  <c r="BH102" i="1"/>
  <c r="BU295" i="1"/>
  <c r="CE67" i="1"/>
  <c r="CO261" i="1"/>
  <c r="AF464" i="1"/>
  <c r="AF463" i="1" s="1"/>
  <c r="AF462" i="1" s="1"/>
  <c r="AF479" i="1"/>
  <c r="AF478" i="1" s="1"/>
  <c r="AF555" i="1" s="1"/>
  <c r="BU194" i="1"/>
  <c r="CE366" i="1"/>
  <c r="BL98" i="1"/>
  <c r="BL406" i="1"/>
  <c r="BF225" i="1"/>
  <c r="BS389" i="1"/>
  <c r="AP182" i="1"/>
  <c r="BE354" i="1"/>
  <c r="BS195" i="1"/>
  <c r="CC367" i="1"/>
  <c r="BS88" i="1"/>
  <c r="CC281" i="1"/>
  <c r="BV111" i="1"/>
  <c r="CF302" i="1"/>
  <c r="BS191" i="1"/>
  <c r="CC363" i="1"/>
  <c r="CC360" i="1" s="1"/>
  <c r="CC188" i="1" s="1"/>
  <c r="BS360" i="1"/>
  <c r="BS188" i="1" s="1"/>
  <c r="CD129" i="1"/>
  <c r="CN320" i="1"/>
  <c r="BH158" i="1"/>
  <c r="BU340" i="1"/>
  <c r="BS72" i="1"/>
  <c r="CC266" i="1"/>
  <c r="BE493" i="1"/>
  <c r="BR494" i="1"/>
  <c r="CE100" i="1"/>
  <c r="CO293" i="1"/>
  <c r="BS67" i="1"/>
  <c r="CC261" i="1"/>
  <c r="CO635" i="1"/>
  <c r="CO634" i="1" s="1"/>
  <c r="CY636" i="1"/>
  <c r="CY635" i="1" s="1"/>
  <c r="CY634" i="1" s="1"/>
  <c r="AW183" i="1"/>
  <c r="BF154" i="1"/>
  <c r="BS337" i="1"/>
  <c r="BT111" i="1"/>
  <c r="CD302" i="1"/>
  <c r="AU244" i="1"/>
  <c r="AX242" i="1"/>
  <c r="AX241" i="1" s="1"/>
  <c r="AV200" i="1"/>
  <c r="AV53" i="1" s="1"/>
  <c r="AV38" i="1" s="1"/>
  <c r="BL189" i="1"/>
  <c r="BL360" i="1"/>
  <c r="BL188" i="1" s="1"/>
  <c r="CC81" i="1"/>
  <c r="CM274" i="1"/>
  <c r="BU66" i="1"/>
  <c r="CE260" i="1"/>
  <c r="AH480" i="1"/>
  <c r="BJ206" i="1"/>
  <c r="BJ204" i="1" s="1"/>
  <c r="BL378" i="1"/>
  <c r="BJ376" i="1"/>
  <c r="BE206" i="1"/>
  <c r="BR378" i="1"/>
  <c r="AJ42" i="1"/>
  <c r="AJ41" i="1" s="1"/>
  <c r="AJ56" i="1"/>
  <c r="BL128" i="1"/>
  <c r="BU108" i="1"/>
  <c r="CE299" i="1"/>
  <c r="BW243" i="1"/>
  <c r="BW242" i="1" s="1"/>
  <c r="BW241" i="1" s="1"/>
  <c r="BW255" i="1"/>
  <c r="BW254" i="1" s="1"/>
  <c r="BW400" i="1" s="1"/>
  <c r="BW401" i="1" s="1"/>
  <c r="CO223" i="1"/>
  <c r="CY388" i="1"/>
  <c r="CY223" i="1" s="1"/>
  <c r="BU327" i="1"/>
  <c r="BU326" i="1" s="1"/>
  <c r="BU246" i="1" s="1"/>
  <c r="CE328" i="1"/>
  <c r="BH285" i="1"/>
  <c r="BG66" i="1"/>
  <c r="BT260" i="1"/>
  <c r="CE215" i="1"/>
  <c r="CO540" i="1"/>
  <c r="BL152" i="1"/>
  <c r="BL97" i="1"/>
  <c r="BV99" i="1"/>
  <c r="CF292" i="1"/>
  <c r="AF57" i="1"/>
  <c r="AF228" i="1"/>
  <c r="BK164" i="1"/>
  <c r="AW157" i="1"/>
  <c r="AW156" i="1" s="1"/>
  <c r="AW338" i="1"/>
  <c r="AW333" i="1" s="1"/>
  <c r="AW247" i="1" s="1"/>
  <c r="BK314" i="1"/>
  <c r="CO85" i="1"/>
  <c r="CY278" i="1"/>
  <c r="CY85" i="1" s="1"/>
  <c r="BI79" i="1"/>
  <c r="BI77" i="1" s="1"/>
  <c r="BI271" i="1"/>
  <c r="BV272" i="1"/>
  <c r="BT71" i="1"/>
  <c r="CD265" i="1"/>
  <c r="CO457" i="1"/>
  <c r="CO456" i="1" s="1"/>
  <c r="CO455" i="1" s="1"/>
  <c r="CY458" i="1"/>
  <c r="CY457" i="1" s="1"/>
  <c r="CY456" i="1" s="1"/>
  <c r="CY455" i="1" s="1"/>
  <c r="BJ444" i="1"/>
  <c r="BL445" i="1"/>
  <c r="BL444" i="1" s="1"/>
  <c r="AS149" i="1"/>
  <c r="AS51" i="1" s="1"/>
  <c r="AS36" i="1" s="1"/>
  <c r="BK131" i="1"/>
  <c r="CO969" i="1"/>
  <c r="CE968" i="1"/>
  <c r="CE967" i="1" s="1"/>
  <c r="CM189" i="1"/>
  <c r="CW361" i="1"/>
  <c r="CN128" i="1"/>
  <c r="CX319" i="1"/>
  <c r="CX128" i="1" s="1"/>
  <c r="BU154" i="1"/>
  <c r="CE337" i="1"/>
  <c r="AP94" i="1"/>
  <c r="BE287" i="1"/>
  <c r="CE219" i="1"/>
  <c r="CO544" i="1"/>
  <c r="BG84" i="1"/>
  <c r="BT277" i="1"/>
  <c r="BG276" i="1"/>
  <c r="AP285" i="1"/>
  <c r="BE90" i="1"/>
  <c r="BR283" i="1"/>
  <c r="BS76" i="1"/>
  <c r="CC270" i="1"/>
  <c r="AZ32" i="1"/>
  <c r="AZ31" i="1" s="1"/>
  <c r="AZ30" i="1" s="1"/>
  <c r="AZ46" i="1"/>
  <c r="AZ45" i="1" s="1"/>
  <c r="CN551" i="1"/>
  <c r="CD550" i="1"/>
  <c r="CD549" i="1" s="1"/>
  <c r="CD548" i="1" s="1"/>
  <c r="CD471" i="1" s="1"/>
  <c r="CD470" i="1" s="1"/>
  <c r="AS405" i="1"/>
  <c r="AS404" i="1" s="1"/>
  <c r="AS403" i="1" s="1"/>
  <c r="AS461" i="1" s="1"/>
  <c r="BF182" i="1"/>
  <c r="BS354" i="1"/>
  <c r="AA164" i="1"/>
  <c r="CC898" i="1"/>
  <c r="CC897" i="1" s="1"/>
  <c r="CC886" i="1" s="1"/>
  <c r="CC885" i="1" s="1"/>
  <c r="CC927" i="1" s="1"/>
  <c r="CC928" i="1" s="1"/>
  <c r="CM901" i="1"/>
  <c r="BV496" i="1"/>
  <c r="BI495" i="1"/>
  <c r="BI480" i="1" s="1"/>
  <c r="AD464" i="1"/>
  <c r="AD463" i="1" s="1"/>
  <c r="AD462" i="1" s="1"/>
  <c r="AD479" i="1"/>
  <c r="AD478" i="1" s="1"/>
  <c r="AD555" i="1" s="1"/>
  <c r="CE98" i="1"/>
  <c r="CO291" i="1"/>
  <c r="BU82" i="1"/>
  <c r="CE275" i="1"/>
  <c r="BT162" i="1"/>
  <c r="CD344" i="1"/>
  <c r="BJ192" i="1"/>
  <c r="BL364" i="1"/>
  <c r="BL192" i="1" s="1"/>
  <c r="CE114" i="1"/>
  <c r="CO305" i="1"/>
  <c r="BL325" i="1"/>
  <c r="BL323" i="1" s="1"/>
  <c r="BL245" i="1" s="1"/>
  <c r="BJ323" i="1"/>
  <c r="BJ245" i="1" s="1"/>
  <c r="BE81" i="1"/>
  <c r="BR274" i="1"/>
  <c r="AP532" i="1"/>
  <c r="BE533" i="1"/>
  <c r="BR439" i="1"/>
  <c r="BE438" i="1"/>
  <c r="BH97" i="1"/>
  <c r="BU290" i="1"/>
  <c r="CT30" i="1"/>
  <c r="CC505" i="1"/>
  <c r="BS504" i="1"/>
  <c r="BE235" i="1"/>
  <c r="BR399" i="1"/>
  <c r="BU161" i="1"/>
  <c r="BU342" i="1"/>
  <c r="CE343" i="1"/>
  <c r="CM279" i="1"/>
  <c r="BI66" i="1"/>
  <c r="BV260" i="1"/>
  <c r="BU84" i="1"/>
  <c r="CE277" i="1"/>
  <c r="BI687" i="1"/>
  <c r="BI683" i="1" s="1"/>
  <c r="BI682" i="1" s="1"/>
  <c r="BI697" i="1"/>
  <c r="BI696" i="1" s="1"/>
  <c r="BI793" i="1" s="1"/>
  <c r="BI794" i="1" s="1"/>
  <c r="BV214" i="1"/>
  <c r="CF539" i="1"/>
  <c r="BG202" i="1"/>
  <c r="BT374" i="1"/>
  <c r="BG373" i="1"/>
  <c r="BG372" i="1" s="1"/>
  <c r="BG249" i="1" s="1"/>
  <c r="BF100" i="1"/>
  <c r="BS293" i="1"/>
  <c r="BV86" i="1"/>
  <c r="CF279" i="1"/>
  <c r="BE219" i="1"/>
  <c r="BR544" i="1"/>
  <c r="BT218" i="1"/>
  <c r="CD543" i="1"/>
  <c r="BF425" i="1"/>
  <c r="BS74" i="1"/>
  <c r="CC268" i="1"/>
  <c r="AW93" i="1"/>
  <c r="BL65" i="1"/>
  <c r="AP495" i="1"/>
  <c r="BE496" i="1"/>
  <c r="BK372" i="1"/>
  <c r="BK249" i="1" s="1"/>
  <c r="BT89" i="1"/>
  <c r="CD282" i="1"/>
  <c r="CG47" i="1"/>
  <c r="CG61" i="1"/>
  <c r="CG60" i="1" s="1"/>
  <c r="CC166" i="1"/>
  <c r="CM348" i="1"/>
  <c r="BJ116" i="1"/>
  <c r="BL307" i="1"/>
  <c r="BH525" i="1"/>
  <c r="BH466" i="1" s="1"/>
  <c r="BH526" i="1"/>
  <c r="BU527" i="1"/>
  <c r="BU138" i="1" s="1"/>
  <c r="BU137" i="1" s="1"/>
  <c r="BU136" i="1" s="1"/>
  <c r="BU50" i="1" s="1"/>
  <c r="BU35" i="1" s="1"/>
  <c r="BJ81" i="1"/>
  <c r="BJ77" i="1" s="1"/>
  <c r="BJ493" i="1"/>
  <c r="BJ480" i="1" s="1"/>
  <c r="BL494" i="1"/>
  <c r="DD381" i="1"/>
  <c r="DB381" i="1"/>
  <c r="BK125" i="1"/>
  <c r="BE121" i="1"/>
  <c r="BR312" i="1"/>
  <c r="BH156" i="1"/>
  <c r="AC242" i="1"/>
  <c r="AC241" i="1" s="1"/>
  <c r="CX11" i="1"/>
  <c r="CN10" i="1"/>
  <c r="CN9" i="1" s="1"/>
  <c r="AR160" i="1"/>
  <c r="AR159" i="1" s="1"/>
  <c r="AR61" i="1" s="1"/>
  <c r="AR60" i="1" s="1"/>
  <c r="AR341" i="1"/>
  <c r="AR248" i="1" s="1"/>
  <c r="AR52" i="1" s="1"/>
  <c r="AR37" i="1" s="1"/>
  <c r="BK150" i="1"/>
  <c r="BK149" i="1" s="1"/>
  <c r="BK51" i="1" s="1"/>
  <c r="BK36" i="1" s="1"/>
  <c r="BC30" i="1"/>
  <c r="BT195" i="1"/>
  <c r="CD367" i="1"/>
  <c r="BI197" i="1"/>
  <c r="BV369" i="1"/>
  <c r="AP162" i="1"/>
  <c r="BE344" i="1"/>
  <c r="BE342" i="1" s="1"/>
  <c r="BE158" i="1"/>
  <c r="BR340" i="1"/>
  <c r="CM89" i="1"/>
  <c r="CW282" i="1"/>
  <c r="CW89" i="1" s="1"/>
  <c r="AU243" i="1"/>
  <c r="AU242" i="1" s="1"/>
  <c r="AU241" i="1" s="1"/>
  <c r="BV72" i="1"/>
  <c r="CF266" i="1"/>
  <c r="BF933" i="1"/>
  <c r="BF930" i="1" s="1"/>
  <c r="BF929" i="1" s="1"/>
  <c r="BF939" i="1"/>
  <c r="BF938" i="1" s="1"/>
  <c r="BF987" i="1" s="1"/>
  <c r="BF988" i="1" s="1"/>
  <c r="AA930" i="1"/>
  <c r="AA929" i="1" s="1"/>
  <c r="BU152" i="1"/>
  <c r="CE335" i="1"/>
  <c r="BU334" i="1"/>
  <c r="CF108" i="1"/>
  <c r="CP299" i="1"/>
  <c r="BL124" i="1"/>
  <c r="W45" i="1"/>
  <c r="Y45" i="1"/>
  <c r="BS198" i="1"/>
  <c r="CC370" i="1"/>
  <c r="CF181" i="1"/>
  <c r="CP353" i="1"/>
  <c r="BU153" i="1"/>
  <c r="CE336" i="1"/>
  <c r="BT102" i="1"/>
  <c r="CD295" i="1"/>
  <c r="BJ102" i="1"/>
  <c r="BL295" i="1"/>
  <c r="AU933" i="1"/>
  <c r="AU930" i="1" s="1"/>
  <c r="AU929" i="1" s="1"/>
  <c r="AU939" i="1"/>
  <c r="AU938" i="1" s="1"/>
  <c r="AU987" i="1" s="1"/>
  <c r="AU988" i="1" s="1"/>
  <c r="BV524" i="1"/>
  <c r="BI522" i="1"/>
  <c r="BS431" i="1"/>
  <c r="BF97" i="1"/>
  <c r="BH187" i="1"/>
  <c r="BU359" i="1"/>
  <c r="BV182" i="1"/>
  <c r="CF354" i="1"/>
  <c r="BG185" i="1"/>
  <c r="BT357" i="1"/>
  <c r="AP120" i="1"/>
  <c r="BE311" i="1"/>
  <c r="BK100" i="1"/>
  <c r="AP79" i="1"/>
  <c r="AP77" i="1" s="1"/>
  <c r="BE272" i="1"/>
  <c r="AP271" i="1"/>
  <c r="AP256" i="1" s="1"/>
  <c r="BV96" i="1"/>
  <c r="CF289" i="1"/>
  <c r="AV256" i="1"/>
  <c r="CE18" i="1"/>
  <c r="CE15" i="1" s="1"/>
  <c r="CE8" i="1" s="1"/>
  <c r="CO19" i="1"/>
  <c r="BG92" i="1"/>
  <c r="CO115" i="1"/>
  <c r="CY306" i="1"/>
  <c r="CY115" i="1" s="1"/>
  <c r="AP86" i="1"/>
  <c r="BE279" i="1"/>
  <c r="CD451" i="1"/>
  <c r="BT450" i="1"/>
  <c r="BT449" i="1" s="1"/>
  <c r="BT460" i="1"/>
  <c r="BL420" i="1"/>
  <c r="BL85" i="1" s="1"/>
  <c r="BJ85" i="1"/>
  <c r="BI152" i="1"/>
  <c r="BI150" i="1" s="1"/>
  <c r="BI149" i="1" s="1"/>
  <c r="BI51" i="1" s="1"/>
  <c r="BI334" i="1"/>
  <c r="BI333" i="1" s="1"/>
  <c r="BV335" i="1"/>
  <c r="CD97" i="1"/>
  <c r="CN290" i="1"/>
  <c r="BS82" i="1"/>
  <c r="CC275" i="1"/>
  <c r="CG42" i="1"/>
  <c r="CG41" i="1" s="1"/>
  <c r="CG56" i="1"/>
  <c r="BI100" i="1"/>
  <c r="BV293" i="1"/>
  <c r="CU30" i="1"/>
  <c r="BV76" i="1"/>
  <c r="CF270" i="1"/>
  <c r="AW216" i="1"/>
  <c r="BE216" i="1"/>
  <c r="BR385" i="1"/>
  <c r="BK203" i="1"/>
  <c r="BF73" i="1"/>
  <c r="BS267" i="1"/>
  <c r="CC224" i="1"/>
  <c r="CM547" i="1"/>
  <c r="BI233" i="1"/>
  <c r="BI230" i="1" s="1"/>
  <c r="BI229" i="1" s="1"/>
  <c r="BV397" i="1"/>
  <c r="BI113" i="1"/>
  <c r="BI112" i="1" s="1"/>
  <c r="BV304" i="1"/>
  <c r="BI303" i="1"/>
  <c r="DD972" i="1"/>
  <c r="DB972" i="1"/>
  <c r="BF372" i="1"/>
  <c r="BF249" i="1" s="1"/>
  <c r="BU192" i="1"/>
  <c r="CE364" i="1"/>
  <c r="CN153" i="1"/>
  <c r="CX336" i="1"/>
  <c r="CX153" i="1" s="1"/>
  <c r="BV166" i="1"/>
  <c r="CF348" i="1"/>
  <c r="BL337" i="1"/>
  <c r="BL334" i="1" s="1"/>
  <c r="AQ112" i="1"/>
  <c r="AQ91" i="1" s="1"/>
  <c r="X60" i="1"/>
  <c r="AS256" i="1"/>
  <c r="AP342" i="1"/>
  <c r="AP480" i="1"/>
  <c r="BF187" i="1"/>
  <c r="BS359" i="1"/>
  <c r="AP217" i="1"/>
  <c r="BE386" i="1"/>
  <c r="BU131" i="1"/>
  <c r="CE322" i="1"/>
  <c r="BS108" i="1"/>
  <c r="CC299" i="1"/>
  <c r="BJ285" i="1"/>
  <c r="BA30" i="1"/>
  <c r="BS213" i="1"/>
  <c r="BS537" i="1"/>
  <c r="BS469" i="1" s="1"/>
  <c r="CC538" i="1"/>
  <c r="BI213" i="1"/>
  <c r="BV538" i="1"/>
  <c r="BI537" i="1"/>
  <c r="BI469" i="1" s="1"/>
  <c r="BS231" i="1"/>
  <c r="BS394" i="1"/>
  <c r="BS393" i="1" s="1"/>
  <c r="BS392" i="1" s="1"/>
  <c r="BS253" i="1" s="1"/>
  <c r="BS252" i="1" s="1"/>
  <c r="CC395" i="1"/>
  <c r="BU74" i="1"/>
  <c r="CE268" i="1"/>
  <c r="BG234" i="1"/>
  <c r="BG230" i="1" s="1"/>
  <c r="BG229" i="1" s="1"/>
  <c r="BT398" i="1"/>
  <c r="BG394" i="1"/>
  <c r="BG393" i="1" s="1"/>
  <c r="BG392" i="1" s="1"/>
  <c r="BG253" i="1" s="1"/>
  <c r="BG252" i="1" s="1"/>
  <c r="BV223" i="1"/>
  <c r="CF388" i="1"/>
  <c r="AP69" i="1"/>
  <c r="BE263" i="1"/>
  <c r="AH109" i="1"/>
  <c r="BE64" i="1"/>
  <c r="BR258" i="1"/>
  <c r="BL380" i="1"/>
  <c r="BJ379" i="1"/>
  <c r="CD68" i="1"/>
  <c r="CN262" i="1"/>
  <c r="CF535" i="1"/>
  <c r="CF468" i="1" s="1"/>
  <c r="CP536" i="1"/>
  <c r="BR458" i="1"/>
  <c r="BE457" i="1"/>
  <c r="BE456" i="1" s="1"/>
  <c r="BE455" i="1" s="1"/>
  <c r="BV110" i="1"/>
  <c r="BV109" i="1" s="1"/>
  <c r="BV300" i="1"/>
  <c r="CF301" i="1"/>
  <c r="CF494" i="1"/>
  <c r="BV493" i="1"/>
  <c r="AP201" i="1"/>
  <c r="AP200" i="1" s="1"/>
  <c r="AP53" i="1" s="1"/>
  <c r="AP38" i="1" s="1"/>
  <c r="BV196" i="1"/>
  <c r="CF368" i="1"/>
  <c r="BG184" i="1"/>
  <c r="BT356" i="1"/>
  <c r="BI120" i="1"/>
  <c r="BV311" i="1"/>
  <c r="AP113" i="1"/>
  <c r="AP112" i="1" s="1"/>
  <c r="BE304" i="1"/>
  <c r="AP303" i="1"/>
  <c r="AN32" i="1"/>
  <c r="AN31" i="1" s="1"/>
  <c r="AN30" i="1" s="1"/>
  <c r="AN46" i="1"/>
  <c r="AN45" i="1" s="1"/>
  <c r="AE61" i="1"/>
  <c r="AE60" i="1" s="1"/>
  <c r="AH242" i="1"/>
  <c r="AH241" i="1" s="1"/>
  <c r="AM32" i="1"/>
  <c r="AM31" i="1" s="1"/>
  <c r="AM30" i="1" s="1"/>
  <c r="AM46" i="1"/>
  <c r="AM45" i="1" s="1"/>
  <c r="AF32" i="1"/>
  <c r="AF31" i="1" s="1"/>
  <c r="AF46" i="1"/>
  <c r="BX60" i="1"/>
  <c r="BT968" i="1"/>
  <c r="BT967" i="1" s="1"/>
  <c r="CD969" i="1"/>
  <c r="CY286" i="1"/>
  <c r="AA91" i="1"/>
  <c r="AA48" i="1" s="1"/>
  <c r="AA33" i="1" s="1"/>
  <c r="BI88" i="1"/>
  <c r="BV281" i="1"/>
  <c r="CQ47" i="1"/>
  <c r="CQ61" i="1"/>
  <c r="CQ60" i="1" s="1"/>
  <c r="CX453" i="1"/>
  <c r="CX452" i="1" s="1"/>
  <c r="CN452" i="1"/>
  <c r="BJ165" i="1"/>
  <c r="BJ164" i="1" s="1"/>
  <c r="BJ346" i="1"/>
  <c r="BL347" i="1"/>
  <c r="BU163" i="1"/>
  <c r="CE345" i="1"/>
  <c r="BL440" i="1"/>
  <c r="BL114" i="1" s="1"/>
  <c r="BJ114" i="1"/>
  <c r="BJ112" i="1" s="1"/>
  <c r="CF190" i="1"/>
  <c r="CP362" i="1"/>
  <c r="CF360" i="1"/>
  <c r="CF188" i="1" s="1"/>
  <c r="BF116" i="1"/>
  <c r="BS307" i="1"/>
  <c r="CM635" i="1"/>
  <c r="CM634" i="1" s="1"/>
  <c r="CW636" i="1"/>
  <c r="CW635" i="1" s="1"/>
  <c r="CW634" i="1" s="1"/>
  <c r="BL424" i="1"/>
  <c r="BJ89" i="1"/>
  <c r="BE111" i="1"/>
  <c r="BR302" i="1"/>
  <c r="BM47" i="1"/>
  <c r="BM61" i="1"/>
  <c r="BM60" i="1" s="1"/>
  <c r="BT216" i="1"/>
  <c r="CD385" i="1"/>
  <c r="BJ233" i="1"/>
  <c r="BL397" i="1"/>
  <c r="BT107" i="1"/>
  <c r="BT297" i="1"/>
  <c r="CD298" i="1"/>
  <c r="BH120" i="1"/>
  <c r="BU311" i="1"/>
  <c r="BK84" i="1"/>
  <c r="BK276" i="1"/>
  <c r="AQ255" i="1"/>
  <c r="AQ254" i="1" s="1"/>
  <c r="AQ400" i="1" s="1"/>
  <c r="AQ401" i="1" s="1"/>
  <c r="AQ243" i="1"/>
  <c r="CL636" i="1"/>
  <c r="CB635" i="1"/>
  <c r="CB634" i="1" s="1"/>
  <c r="BI225" i="1"/>
  <c r="BV389" i="1"/>
  <c r="BV124" i="1"/>
  <c r="CF315" i="1"/>
  <c r="BF69" i="1"/>
  <c r="BS263" i="1"/>
  <c r="BI74" i="1"/>
  <c r="BV268" i="1"/>
  <c r="BS755" i="1"/>
  <c r="BS754" i="1" s="1"/>
  <c r="CC756" i="1"/>
  <c r="BL551" i="1"/>
  <c r="BE198" i="1"/>
  <c r="BR370" i="1"/>
  <c r="BT152" i="1"/>
  <c r="BT334" i="1"/>
  <c r="BT333" i="1" s="1"/>
  <c r="CD335" i="1"/>
  <c r="AG42" i="1"/>
  <c r="AG41" i="1" s="1"/>
  <c r="AG56" i="1"/>
  <c r="BG125" i="1"/>
  <c r="BG123" i="1" s="1"/>
  <c r="BT316" i="1"/>
  <c r="BG314" i="1"/>
  <c r="BU107" i="1"/>
  <c r="BU106" i="1" s="1"/>
  <c r="CE298" i="1"/>
  <c r="BU297" i="1"/>
  <c r="BV68" i="1"/>
  <c r="CF262" i="1"/>
  <c r="BS199" i="1"/>
  <c r="CC371" i="1"/>
  <c r="BS205" i="1"/>
  <c r="BS376" i="1"/>
  <c r="CC377" i="1"/>
  <c r="AW94" i="1"/>
  <c r="BK116" i="1"/>
  <c r="K401" i="1"/>
  <c r="AX47" i="1"/>
  <c r="AX61" i="1"/>
  <c r="AX60" i="1" s="1"/>
  <c r="BT127" i="1"/>
  <c r="CD318" i="1"/>
  <c r="CO99" i="1"/>
  <c r="CY292" i="1"/>
  <c r="CY99" i="1" s="1"/>
  <c r="BI71" i="1"/>
  <c r="BV265" i="1"/>
  <c r="BM42" i="1"/>
  <c r="BM41" i="1" s="1"/>
  <c r="BM56" i="1"/>
  <c r="BW47" i="1"/>
  <c r="BW61" i="1"/>
  <c r="BW60" i="1" s="1"/>
  <c r="AW70" i="1"/>
  <c r="BL537" i="1"/>
  <c r="BL469" i="1" s="1"/>
  <c r="CD522" i="1"/>
  <c r="CN523" i="1"/>
  <c r="BT222" i="1"/>
  <c r="CD387" i="1"/>
  <c r="AH57" i="1"/>
  <c r="AH228" i="1"/>
  <c r="BE195" i="1"/>
  <c r="BR367" i="1"/>
  <c r="BJ125" i="1"/>
  <c r="BL316" i="1"/>
  <c r="BL314" i="1" s="1"/>
  <c r="AV160" i="1"/>
  <c r="AV159" i="1" s="1"/>
  <c r="AV341" i="1"/>
  <c r="AV248" i="1" s="1"/>
  <c r="AV52" i="1" s="1"/>
  <c r="AV37" i="1" s="1"/>
  <c r="AU62" i="1"/>
  <c r="T464" i="1"/>
  <c r="T463" i="1" s="1"/>
  <c r="T462" i="1" s="1"/>
  <c r="T479" i="1"/>
  <c r="T478" i="1" s="1"/>
  <c r="T555" i="1" s="1"/>
  <c r="BS444" i="1"/>
  <c r="CC445" i="1"/>
  <c r="AP116" i="1"/>
  <c r="BE307" i="1"/>
  <c r="BV153" i="1"/>
  <c r="CF336" i="1"/>
  <c r="BL67" i="1"/>
  <c r="BK66" i="1"/>
  <c r="BL260" i="1"/>
  <c r="CC12" i="1"/>
  <c r="CM14" i="1"/>
  <c r="CD231" i="1"/>
  <c r="CN395" i="1"/>
  <c r="BS18" i="1"/>
  <c r="BS15" i="1" s="1"/>
  <c r="CC19" i="1"/>
  <c r="BQ30" i="1"/>
  <c r="AW87" i="1"/>
  <c r="AA284" i="1"/>
  <c r="AA244" i="1" s="1"/>
  <c r="CQ243" i="1"/>
  <c r="CQ242" i="1" s="1"/>
  <c r="CQ241" i="1" s="1"/>
  <c r="CQ255" i="1"/>
  <c r="CQ254" i="1" s="1"/>
  <c r="CQ400" i="1" s="1"/>
  <c r="CQ401" i="1" s="1"/>
  <c r="BR189" i="1"/>
  <c r="BR360" i="1"/>
  <c r="BR188" i="1" s="1"/>
  <c r="CB361" i="1"/>
  <c r="BH230" i="1"/>
  <c r="BH229" i="1" s="1"/>
  <c r="BJ197" i="1"/>
  <c r="BL369" i="1"/>
  <c r="BH183" i="1"/>
  <c r="BU355" i="1"/>
  <c r="BG130" i="1"/>
  <c r="BT321" i="1"/>
  <c r="T36" i="1"/>
  <c r="BU483" i="1"/>
  <c r="BH481" i="1"/>
  <c r="BH234" i="1"/>
  <c r="BU398" i="1"/>
  <c r="BU221" i="1"/>
  <c r="CE545" i="1"/>
  <c r="CC217" i="1"/>
  <c r="CM386" i="1"/>
  <c r="BS440" i="1"/>
  <c r="BF114" i="1"/>
  <c r="BJ120" i="1"/>
  <c r="BL311" i="1"/>
  <c r="BL120" i="1" s="1"/>
  <c r="BV97" i="1"/>
  <c r="CF290" i="1"/>
  <c r="BS68" i="1"/>
  <c r="CC262" i="1"/>
  <c r="AW687" i="1"/>
  <c r="AW683" i="1" s="1"/>
  <c r="AW682" i="1" s="1"/>
  <c r="AW697" i="1"/>
  <c r="AW696" i="1" s="1"/>
  <c r="AW793" i="1" s="1"/>
  <c r="AW794" i="1" s="1"/>
  <c r="CY439" i="1"/>
  <c r="CY438" i="1" s="1"/>
  <c r="CO438" i="1"/>
  <c r="BJ495" i="1"/>
  <c r="BL496" i="1"/>
  <c r="CC523" i="1"/>
  <c r="BS522" i="1"/>
  <c r="BG212" i="1"/>
  <c r="BG211" i="1" s="1"/>
  <c r="BG54" i="1" s="1"/>
  <c r="BG39" i="1" s="1"/>
  <c r="BT384" i="1"/>
  <c r="BG383" i="1"/>
  <c r="BG250" i="1" s="1"/>
  <c r="BI221" i="1"/>
  <c r="BV545" i="1"/>
  <c r="BV451" i="1"/>
  <c r="BI450" i="1"/>
  <c r="BI449" i="1" s="1"/>
  <c r="BI460" i="1"/>
  <c r="CD406" i="1"/>
  <c r="CN407" i="1"/>
  <c r="BJ160" i="1"/>
  <c r="BJ341" i="1"/>
  <c r="BJ248" i="1" s="1"/>
  <c r="BJ52" i="1" s="1"/>
  <c r="BJ37" i="1" s="1"/>
  <c r="BL525" i="1"/>
  <c r="BL466" i="1" s="1"/>
  <c r="BL526" i="1"/>
  <c r="CE561" i="1"/>
  <c r="CE557" i="1" s="1"/>
  <c r="CE556" i="1" s="1"/>
  <c r="CE571" i="1"/>
  <c r="CE570" i="1" s="1"/>
  <c r="CE680" i="1" s="1"/>
  <c r="BR445" i="1"/>
  <c r="BE444" i="1"/>
  <c r="AP183" i="1"/>
  <c r="BE355" i="1"/>
  <c r="BJ183" i="1"/>
  <c r="BL355" i="1"/>
  <c r="BT110" i="1"/>
  <c r="BT109" i="1" s="1"/>
  <c r="CD301" i="1"/>
  <c r="BT300" i="1"/>
  <c r="T242" i="1"/>
  <c r="T241" i="1" s="1"/>
  <c r="CN755" i="1"/>
  <c r="CN754" i="1" s="1"/>
  <c r="CX756" i="1"/>
  <c r="CX755" i="1" s="1"/>
  <c r="CX754" i="1" s="1"/>
  <c r="AQ57" i="1"/>
  <c r="AQ228" i="1"/>
  <c r="AW199" i="1"/>
  <c r="BI165" i="1"/>
  <c r="BI164" i="1" s="1"/>
  <c r="BI346" i="1"/>
  <c r="BV347" i="1"/>
  <c r="CC94" i="1"/>
  <c r="CM287" i="1"/>
  <c r="BS180" i="1"/>
  <c r="CC352" i="1"/>
  <c r="AP152" i="1"/>
  <c r="AP150" i="1" s="1"/>
  <c r="AP149" i="1" s="1"/>
  <c r="AP51" i="1" s="1"/>
  <c r="AP36" i="1" s="1"/>
  <c r="AP334" i="1"/>
  <c r="AP333" i="1" s="1"/>
  <c r="AP247" i="1" s="1"/>
  <c r="BE335" i="1"/>
  <c r="BJ103" i="1"/>
  <c r="BL296" i="1"/>
  <c r="BU94" i="1"/>
  <c r="CE287" i="1"/>
  <c r="BU285" i="1"/>
  <c r="AP65" i="1"/>
  <c r="BE259" i="1"/>
  <c r="BS496" i="1"/>
  <c r="BF495" i="1"/>
  <c r="BF480" i="1" s="1"/>
  <c r="BK495" i="1"/>
  <c r="AP122" i="1"/>
  <c r="BE313" i="1"/>
  <c r="BV114" i="1"/>
  <c r="CF305" i="1"/>
  <c r="AW84" i="1"/>
  <c r="BK123" i="1"/>
  <c r="BT69" i="1"/>
  <c r="CD263" i="1"/>
  <c r="AQ244" i="1"/>
  <c r="CD533" i="1"/>
  <c r="BT532" i="1"/>
  <c r="BE224" i="1"/>
  <c r="BR547" i="1"/>
  <c r="BI122" i="1"/>
  <c r="BV313" i="1"/>
  <c r="CD72" i="1"/>
  <c r="CN266" i="1"/>
  <c r="CP452" i="1"/>
  <c r="CZ453" i="1"/>
  <c r="CZ452" i="1" s="1"/>
  <c r="BV184" i="1"/>
  <c r="CF356" i="1"/>
  <c r="AH204" i="1"/>
  <c r="BE197" i="1"/>
  <c r="BR369" i="1"/>
  <c r="AH159" i="1"/>
  <c r="CO128" i="1"/>
  <c r="CY319" i="1"/>
  <c r="CY128" i="1" s="1"/>
  <c r="BS181" i="1"/>
  <c r="CC353" i="1"/>
  <c r="AT464" i="1"/>
  <c r="AT463" i="1" s="1"/>
  <c r="AT462" i="1" s="1"/>
  <c r="AT479" i="1"/>
  <c r="AT478" i="1" s="1"/>
  <c r="AT555" i="1" s="1"/>
  <c r="BH379" i="1"/>
  <c r="BU380" i="1"/>
  <c r="BI167" i="1"/>
  <c r="BV349" i="1"/>
  <c r="BF418" i="1"/>
  <c r="BF405" i="1" s="1"/>
  <c r="BF404" i="1" s="1"/>
  <c r="BF403" i="1" s="1"/>
  <c r="BF461" i="1" s="1"/>
  <c r="BS419" i="1"/>
  <c r="BH165" i="1"/>
  <c r="BH164" i="1" s="1"/>
  <c r="BU347" i="1"/>
  <c r="BH346" i="1"/>
  <c r="AP102" i="1"/>
  <c r="BE295" i="1"/>
  <c r="AW74" i="1"/>
  <c r="BL69" i="1"/>
  <c r="BL520" i="1"/>
  <c r="CD217" i="1"/>
  <c r="CN386" i="1"/>
  <c r="BK212" i="1"/>
  <c r="BK383" i="1"/>
  <c r="BK250" i="1" s="1"/>
  <c r="BL384" i="1"/>
  <c r="BV93" i="1"/>
  <c r="CF286" i="1"/>
  <c r="BL484" i="1"/>
  <c r="BJ66" i="1"/>
  <c r="BJ63" i="1" s="1"/>
  <c r="BJ62" i="1" s="1"/>
  <c r="BI193" i="1"/>
  <c r="BV365" i="1"/>
  <c r="AP131" i="1"/>
  <c r="BE322" i="1"/>
  <c r="BL755" i="1"/>
  <c r="BL754" i="1" s="1"/>
  <c r="BF503" i="1"/>
  <c r="BF465" i="1" s="1"/>
  <c r="BS206" i="1"/>
  <c r="CC378" i="1"/>
  <c r="BH160" i="1"/>
  <c r="BH159" i="1" s="1"/>
  <c r="BH341" i="1"/>
  <c r="BH248" i="1" s="1"/>
  <c r="BH52" i="1" s="1"/>
  <c r="BE108" i="1"/>
  <c r="BR299" i="1"/>
  <c r="CC158" i="1"/>
  <c r="CM340" i="1"/>
  <c r="CD325" i="1"/>
  <c r="BT323" i="1"/>
  <c r="BT245" i="1" s="1"/>
  <c r="BF87" i="1"/>
  <c r="BS280" i="1"/>
  <c r="AB464" i="1"/>
  <c r="AB463" i="1" s="1"/>
  <c r="AB462" i="1" s="1"/>
  <c r="AB479" i="1"/>
  <c r="AB478" i="1" s="1"/>
  <c r="AB555" i="1" s="1"/>
  <c r="BS203" i="1"/>
  <c r="CC375" i="1"/>
  <c r="AW225" i="1"/>
  <c r="BE85" i="1"/>
  <c r="BR278" i="1"/>
  <c r="BS212" i="1"/>
  <c r="BS383" i="1"/>
  <c r="BS250" i="1" s="1"/>
  <c r="CC384" i="1"/>
  <c r="K41" i="1"/>
  <c r="BI216" i="1"/>
  <c r="BV385" i="1"/>
  <c r="BI383" i="1"/>
  <c r="BI250" i="1" s="1"/>
  <c r="BK201" i="1"/>
  <c r="BK200" i="1" s="1"/>
  <c r="BK53" i="1" s="1"/>
  <c r="BK38" i="1" s="1"/>
  <c r="CO304" i="1"/>
  <c r="CE303" i="1"/>
  <c r="BT221" i="1"/>
  <c r="CD545" i="1"/>
  <c r="BK481" i="1"/>
  <c r="BK480" i="1" s="1"/>
  <c r="CD157" i="1"/>
  <c r="CN339" i="1"/>
  <c r="BH125" i="1"/>
  <c r="BU316" i="1"/>
  <c r="BH314" i="1"/>
  <c r="CM296" i="1"/>
  <c r="K45" i="1"/>
  <c r="AW81" i="1"/>
  <c r="AW77" i="1" s="1"/>
  <c r="AW493" i="1"/>
  <c r="AU109" i="1"/>
  <c r="AU91" i="1" s="1"/>
  <c r="AU48" i="1" s="1"/>
  <c r="AU33" i="1" s="1"/>
  <c r="CM290" i="1"/>
  <c r="BG74" i="1"/>
  <c r="BT268" i="1"/>
  <c r="BS80" i="1"/>
  <c r="CC273" i="1"/>
  <c r="BU193" i="1"/>
  <c r="CE365" i="1"/>
  <c r="BG203" i="1"/>
  <c r="BT375" i="1"/>
  <c r="AP187" i="1"/>
  <c r="BE359" i="1"/>
  <c r="BI195" i="1"/>
  <c r="BV367" i="1"/>
  <c r="BG161" i="1"/>
  <c r="BT343" i="1"/>
  <c r="BG342" i="1"/>
  <c r="BU101" i="1"/>
  <c r="CE294" i="1"/>
  <c r="BK87" i="1"/>
  <c r="BI219" i="1"/>
  <c r="BV544" i="1"/>
  <c r="BT233" i="1"/>
  <c r="CD397" i="1"/>
  <c r="BT235" i="1"/>
  <c r="CD399" i="1"/>
  <c r="AW186" i="1"/>
  <c r="AW182" i="1"/>
  <c r="BL277" i="1"/>
  <c r="AU255" i="1"/>
  <c r="AU254" i="1" s="1"/>
  <c r="AU400" i="1" s="1"/>
  <c r="AU401" i="1" s="1"/>
  <c r="BU224" i="1"/>
  <c r="CE547" i="1"/>
  <c r="CE232" i="1"/>
  <c r="CO396" i="1"/>
  <c r="AP185" i="1"/>
  <c r="BE357" i="1"/>
  <c r="BV202" i="1"/>
  <c r="BV201" i="1" s="1"/>
  <c r="BV373" i="1"/>
  <c r="CF374" i="1"/>
  <c r="BH333" i="1"/>
  <c r="BH247" i="1" s="1"/>
  <c r="AQ150" i="1"/>
  <c r="AQ149" i="1" s="1"/>
  <c r="AQ51" i="1" s="1"/>
  <c r="AQ36" i="1" s="1"/>
  <c r="AP525" i="1"/>
  <c r="AP466" i="1" s="1"/>
  <c r="AP526" i="1"/>
  <c r="BE527" i="1"/>
  <c r="CD438" i="1"/>
  <c r="CN439" i="1"/>
  <c r="CD196" i="1"/>
  <c r="CN368" i="1"/>
  <c r="AW194" i="1"/>
  <c r="BJ314" i="1"/>
  <c r="BG86" i="1"/>
  <c r="BT279" i="1"/>
  <c r="W30" i="1"/>
  <c r="Y30" i="1"/>
  <c r="CD992" i="1"/>
  <c r="CD991" i="1" s="1"/>
  <c r="CD990" i="1" s="1"/>
  <c r="CD989" i="1" s="1"/>
  <c r="CD994" i="1" s="1"/>
  <c r="CN993" i="1"/>
  <c r="AW195" i="1"/>
  <c r="AW187" i="1"/>
  <c r="AW102" i="1"/>
  <c r="CD979" i="1"/>
  <c r="BT975" i="1"/>
  <c r="BT971" i="1" s="1"/>
  <c r="BT934" i="1" s="1"/>
  <c r="AW968" i="1"/>
  <c r="AW967" i="1" s="1"/>
  <c r="CO395" i="1"/>
  <c r="AW198" i="1"/>
  <c r="BT131" i="1"/>
  <c r="CD322" i="1"/>
  <c r="CC93" i="1"/>
  <c r="CM286" i="1"/>
  <c r="BG79" i="1"/>
  <c r="BG77" i="1" s="1"/>
  <c r="BT272" i="1"/>
  <c r="BG271" i="1"/>
  <c r="BG256" i="1" s="1"/>
  <c r="BH216" i="1"/>
  <c r="BH211" i="1" s="1"/>
  <c r="BH54" i="1" s="1"/>
  <c r="BH39" i="1" s="1"/>
  <c r="BU385" i="1"/>
  <c r="BI234" i="1"/>
  <c r="BV398" i="1"/>
  <c r="AT247" i="1"/>
  <c r="CE521" i="1"/>
  <c r="BU119" i="1"/>
  <c r="AG62" i="1"/>
  <c r="BE192" i="1"/>
  <c r="BR364" i="1"/>
  <c r="BT100" i="1"/>
  <c r="CD293" i="1"/>
  <c r="AP88" i="1"/>
  <c r="BE281" i="1"/>
  <c r="BJ216" i="1"/>
  <c r="BJ211" i="1" s="1"/>
  <c r="BJ54" i="1" s="1"/>
  <c r="BJ39" i="1" s="1"/>
  <c r="BL385" i="1"/>
  <c r="BJ383" i="1"/>
  <c r="BJ250" i="1" s="1"/>
  <c r="BT193" i="1"/>
  <c r="CD365" i="1"/>
  <c r="BE194" i="1"/>
  <c r="BR366" i="1"/>
  <c r="AS159" i="1"/>
  <c r="BS64" i="1"/>
  <c r="CC258" i="1"/>
  <c r="BV198" i="1"/>
  <c r="CF370" i="1"/>
  <c r="BF201" i="1"/>
  <c r="BF200" i="1" s="1"/>
  <c r="BF53" i="1" s="1"/>
  <c r="BF38" i="1" s="1"/>
  <c r="AH123" i="1"/>
  <c r="BJ154" i="1"/>
  <c r="X32" i="1"/>
  <c r="X31" i="1" s="1"/>
  <c r="X30" i="1" s="1"/>
  <c r="X46" i="1"/>
  <c r="X45" i="1" s="1"/>
  <c r="BH65" i="1"/>
  <c r="BU259" i="1"/>
  <c r="BH257" i="1"/>
  <c r="CC551" i="1"/>
  <c r="BS550" i="1"/>
  <c r="BS549" i="1" s="1"/>
  <c r="BS548" i="1" s="1"/>
  <c r="BS471" i="1" s="1"/>
  <c r="BS470" i="1" s="1"/>
  <c r="BR482" i="1"/>
  <c r="BE481" i="1"/>
  <c r="CD444" i="1"/>
  <c r="CN445" i="1"/>
  <c r="AS92" i="1"/>
  <c r="AP75" i="1"/>
  <c r="BE269" i="1"/>
  <c r="BL285" i="1"/>
  <c r="AQ159" i="1"/>
  <c r="BK92" i="1"/>
  <c r="AW95" i="1"/>
  <c r="BV975" i="1"/>
  <c r="BV971" i="1" s="1"/>
  <c r="BV934" i="1" s="1"/>
  <c r="CF979" i="1"/>
  <c r="BT561" i="1"/>
  <c r="BT557" i="1" s="1"/>
  <c r="BT556" i="1" s="1"/>
  <c r="BT571" i="1"/>
  <c r="BT570" i="1" s="1"/>
  <c r="BT680" i="1" s="1"/>
  <c r="CO482" i="1"/>
  <c r="BT80" i="1"/>
  <c r="CD273" i="1"/>
  <c r="BT67" i="1"/>
  <c r="CD261" i="1"/>
  <c r="AP687" i="1"/>
  <c r="AP683" i="1" s="1"/>
  <c r="AP682" i="1" s="1"/>
  <c r="AP697" i="1"/>
  <c r="AP696" i="1" s="1"/>
  <c r="AP793" i="1" s="1"/>
  <c r="AP794" i="1" s="1"/>
  <c r="BE214" i="1"/>
  <c r="BR539" i="1"/>
  <c r="BU199" i="1"/>
  <c r="CE371" i="1"/>
  <c r="CF212" i="1"/>
  <c r="CP384" i="1"/>
  <c r="BT225" i="1"/>
  <c r="CD389" i="1"/>
  <c r="BH129" i="1"/>
  <c r="BU320" i="1"/>
  <c r="BT108" i="1"/>
  <c r="CD299" i="1"/>
  <c r="AU230" i="1"/>
  <c r="AU229" i="1" s="1"/>
  <c r="BF120" i="1"/>
  <c r="BS311" i="1"/>
  <c r="BG166" i="1"/>
  <c r="BG164" i="1" s="1"/>
  <c r="BT348" i="1"/>
  <c r="BS117" i="1"/>
  <c r="CC308" i="1"/>
  <c r="AP138" i="1"/>
  <c r="AP137" i="1" s="1"/>
  <c r="AP136" i="1" s="1"/>
  <c r="AP50" i="1" s="1"/>
  <c r="AP35" i="1" s="1"/>
  <c r="AP327" i="1"/>
  <c r="AP326" i="1" s="1"/>
  <c r="AP246" i="1" s="1"/>
  <c r="BE328" i="1"/>
  <c r="AW257" i="1"/>
  <c r="AW256" i="1" s="1"/>
  <c r="BU550" i="1"/>
  <c r="BU549" i="1" s="1"/>
  <c r="BU548" i="1" s="1"/>
  <c r="BU471" i="1" s="1"/>
  <c r="BU470" i="1" s="1"/>
  <c r="CE551" i="1"/>
  <c r="BL419" i="1"/>
  <c r="BL418" i="1" s="1"/>
  <c r="CA32" i="1"/>
  <c r="CA31" i="1" s="1"/>
  <c r="CA30" i="1" s="1"/>
  <c r="CA46" i="1"/>
  <c r="CA45" i="1" s="1"/>
  <c r="BH185" i="1"/>
  <c r="BU357" i="1"/>
  <c r="BF130" i="1"/>
  <c r="BS321" i="1"/>
  <c r="CD121" i="1"/>
  <c r="CN312" i="1"/>
  <c r="BI125" i="1"/>
  <c r="BI123" i="1" s="1"/>
  <c r="BV316" i="1"/>
  <c r="BV314" i="1" s="1"/>
  <c r="BG87" i="1"/>
  <c r="BT280" i="1"/>
  <c r="BE215" i="1"/>
  <c r="BR540" i="1"/>
  <c r="AE32" i="1"/>
  <c r="AE31" i="1" s="1"/>
  <c r="AE30" i="1" s="1"/>
  <c r="AE46" i="1"/>
  <c r="AE45" i="1" s="1"/>
  <c r="BN32" i="1"/>
  <c r="BN31" i="1" s="1"/>
  <c r="BN30" i="1" s="1"/>
  <c r="BN46" i="1"/>
  <c r="BN45" i="1" s="1"/>
  <c r="S61" i="1"/>
  <c r="S60" i="1" s="1"/>
  <c r="AB42" i="1"/>
  <c r="AB41" i="1" s="1"/>
  <c r="AB56" i="1"/>
  <c r="AE242" i="1"/>
  <c r="AE241" i="1" s="1"/>
  <c r="BX32" i="1"/>
  <c r="BX31" i="1" s="1"/>
  <c r="BX46" i="1"/>
  <c r="BV235" i="1"/>
  <c r="CF399" i="1"/>
  <c r="BS325" i="1"/>
  <c r="BF323" i="1"/>
  <c r="BF245" i="1" s="1"/>
  <c r="CF101" i="1"/>
  <c r="CP294" i="1"/>
  <c r="BV103" i="1"/>
  <c r="CF296" i="1"/>
  <c r="BJ504" i="1"/>
  <c r="BJ503" i="1" s="1"/>
  <c r="BJ465" i="1" s="1"/>
  <c r="BL505" i="1"/>
  <c r="BL93" i="1" s="1"/>
  <c r="CR42" i="1"/>
  <c r="CR41" i="1" s="1"/>
  <c r="CR56" i="1"/>
  <c r="AP125" i="1"/>
  <c r="AP123" i="1" s="1"/>
  <c r="BE316" i="1"/>
  <c r="BE314" i="1" s="1"/>
  <c r="BE153" i="1"/>
  <c r="BR336" i="1"/>
  <c r="AW165" i="1"/>
  <c r="AW164" i="1" s="1"/>
  <c r="AW346" i="1"/>
  <c r="CM979" i="1"/>
  <c r="CC975" i="1"/>
  <c r="CC971" i="1" s="1"/>
  <c r="AI42" i="1"/>
  <c r="AI41" i="1" s="1"/>
  <c r="AI56" i="1"/>
  <c r="CE96" i="1"/>
  <c r="CO289" i="1"/>
  <c r="CC561" i="1"/>
  <c r="CC557" i="1" s="1"/>
  <c r="CC556" i="1" s="1"/>
  <c r="CC571" i="1"/>
  <c r="CC570" i="1" s="1"/>
  <c r="CC680" i="1" s="1"/>
  <c r="BE504" i="1"/>
  <c r="BR505" i="1"/>
  <c r="BG187" i="1"/>
  <c r="BT359" i="1"/>
  <c r="CB289" i="1"/>
  <c r="AP100" i="1"/>
  <c r="BE293" i="1"/>
  <c r="BI70" i="1"/>
  <c r="BV264" i="1"/>
  <c r="AP199" i="1"/>
  <c r="BE371" i="1"/>
  <c r="BK222" i="1"/>
  <c r="BL387" i="1"/>
  <c r="BT167" i="1"/>
  <c r="CD349" i="1"/>
  <c r="BS96" i="1"/>
  <c r="CC289" i="1"/>
  <c r="BH79" i="1"/>
  <c r="BU272" i="1"/>
  <c r="BH271" i="1"/>
  <c r="BT525" i="1"/>
  <c r="BT466" i="1" s="1"/>
  <c r="CD527" i="1"/>
  <c r="BT526" i="1"/>
  <c r="BS532" i="1"/>
  <c r="CC533" i="1"/>
  <c r="BS223" i="1"/>
  <c r="CC388" i="1"/>
  <c r="BR89" i="1"/>
  <c r="CB282" i="1"/>
  <c r="BV406" i="1"/>
  <c r="BV405" i="1" s="1"/>
  <c r="CF407" i="1"/>
  <c r="CM993" i="1"/>
  <c r="CC992" i="1"/>
  <c r="CC991" i="1" s="1"/>
  <c r="CC990" i="1" s="1"/>
  <c r="CC989" i="1" s="1"/>
  <c r="CC994" i="1" s="1"/>
  <c r="CY445" i="1"/>
  <c r="CY444" i="1" s="1"/>
  <c r="CO444" i="1"/>
  <c r="BJ203" i="1"/>
  <c r="BL375" i="1"/>
  <c r="BF167" i="1"/>
  <c r="BF164" i="1" s="1"/>
  <c r="BS349" i="1"/>
  <c r="CO12" i="1"/>
  <c r="CY14" i="1"/>
  <c r="CY12" i="1" s="1"/>
  <c r="BE434" i="1"/>
  <c r="AP101" i="1"/>
  <c r="BF160" i="1"/>
  <c r="BF341" i="1"/>
  <c r="BF248" i="1" s="1"/>
  <c r="BF52" i="1" s="1"/>
  <c r="BF37" i="1" s="1"/>
  <c r="BU181" i="1"/>
  <c r="CE353" i="1"/>
  <c r="AC42" i="1"/>
  <c r="AC41" i="1" s="1"/>
  <c r="AC56" i="1"/>
  <c r="AP127" i="1"/>
  <c r="BE318" i="1"/>
  <c r="BU70" i="1"/>
  <c r="CE264" i="1"/>
  <c r="AR464" i="1"/>
  <c r="AR463" i="1" s="1"/>
  <c r="AR462" i="1" s="1"/>
  <c r="AR479" i="1"/>
  <c r="AR478" i="1" s="1"/>
  <c r="AR555" i="1" s="1"/>
  <c r="BU191" i="1"/>
  <c r="CE363" i="1"/>
  <c r="BK70" i="1"/>
  <c r="BL264" i="1"/>
  <c r="AS934" i="1"/>
  <c r="AS930" i="1" s="1"/>
  <c r="AS929" i="1" s="1"/>
  <c r="AS939" i="1"/>
  <c r="AS938" i="1" s="1"/>
  <c r="AS987" i="1" s="1"/>
  <c r="AS988" i="1" s="1"/>
  <c r="BI215" i="1"/>
  <c r="BV540" i="1"/>
  <c r="CF191" i="1"/>
  <c r="CP363" i="1"/>
  <c r="BS193" i="1"/>
  <c r="CC365" i="1"/>
  <c r="BS421" i="1"/>
  <c r="BF86" i="1"/>
  <c r="BI206" i="1"/>
  <c r="BI204" i="1" s="1"/>
  <c r="BV378" i="1"/>
  <c r="BI376" i="1"/>
  <c r="AW185" i="1"/>
  <c r="BS8" i="1"/>
  <c r="AW205" i="1"/>
  <c r="AW204" i="1" s="1"/>
  <c r="AW376" i="1"/>
  <c r="AW314" i="1"/>
  <c r="BV85" i="1"/>
  <c r="CF278" i="1"/>
  <c r="BS192" i="1"/>
  <c r="CC364" i="1"/>
  <c r="BG118" i="1"/>
  <c r="BT309" i="1"/>
  <c r="AW86" i="1"/>
  <c r="AH92" i="1"/>
  <c r="AH91" i="1" s="1"/>
  <c r="AH48" i="1" s="1"/>
  <c r="AH33" i="1" s="1"/>
  <c r="AP66" i="1"/>
  <c r="AP63" i="1" s="1"/>
  <c r="BE260" i="1"/>
  <c r="BH69" i="1"/>
  <c r="BU263" i="1"/>
  <c r="AX479" i="1"/>
  <c r="AX478" i="1" s="1"/>
  <c r="AX555" i="1" s="1"/>
  <c r="AX464" i="1"/>
  <c r="AX463" i="1" s="1"/>
  <c r="AX462" i="1" s="1"/>
  <c r="AS57" i="1"/>
  <c r="AS228" i="1"/>
  <c r="BI323" i="1"/>
  <c r="BI245" i="1" s="1"/>
  <c r="BV325" i="1"/>
  <c r="BJ118" i="1"/>
  <c r="BL309" i="1"/>
  <c r="BL118" i="1" s="1"/>
  <c r="BT88" i="1"/>
  <c r="CD281" i="1"/>
  <c r="CV43" i="1"/>
  <c r="DD43" i="1" s="1"/>
  <c r="DD44" i="1"/>
  <c r="BK73" i="1"/>
  <c r="BL267" i="1"/>
  <c r="AW450" i="1"/>
  <c r="AW449" i="1" s="1"/>
  <c r="AW460" i="1"/>
  <c r="AW193" i="1"/>
  <c r="BK120" i="1"/>
  <c r="CE75" i="1"/>
  <c r="CO269" i="1"/>
  <c r="BM243" i="1"/>
  <c r="BM242" i="1" s="1"/>
  <c r="BM241" i="1" s="1"/>
  <c r="BM255" i="1"/>
  <c r="BM254" i="1" s="1"/>
  <c r="BM400" i="1" s="1"/>
  <c r="BM401" i="1" s="1"/>
  <c r="AV63" i="1"/>
  <c r="AV62" i="1" s="1"/>
  <c r="CC129" i="1"/>
  <c r="CM320" i="1"/>
  <c r="BV187" i="1"/>
  <c r="CF359" i="1"/>
  <c r="AP323" i="1"/>
  <c r="AP245" i="1" s="1"/>
  <c r="BE325" i="1"/>
  <c r="AW120" i="1"/>
  <c r="BS85" i="1"/>
  <c r="CC278" i="1"/>
  <c r="BT206" i="1"/>
  <c r="CD378" i="1"/>
  <c r="BU197" i="1"/>
  <c r="CE369" i="1"/>
  <c r="BT197" i="1"/>
  <c r="CD369" i="1"/>
  <c r="BU196" i="1"/>
  <c r="CE368" i="1"/>
  <c r="CF94" i="1"/>
  <c r="CP287" i="1"/>
  <c r="BE8" i="1"/>
  <c r="BR898" i="1"/>
  <c r="BR897" i="1" s="1"/>
  <c r="BR886" i="1" s="1"/>
  <c r="BR885" i="1" s="1"/>
  <c r="BR927" i="1" s="1"/>
  <c r="BR928" i="1" s="1"/>
  <c r="CB901" i="1"/>
  <c r="BE406" i="1"/>
  <c r="BR407" i="1"/>
  <c r="BG122" i="1"/>
  <c r="BT313" i="1"/>
  <c r="CN126" i="1"/>
  <c r="CX317" i="1"/>
  <c r="CX126" i="1" s="1"/>
  <c r="BE221" i="1"/>
  <c r="BR545" i="1"/>
  <c r="AH200" i="1"/>
  <c r="AH53" i="1" s="1"/>
  <c r="AH38" i="1" s="1"/>
  <c r="BL343" i="1"/>
  <c r="CE111" i="1"/>
  <c r="CO302" i="1"/>
  <c r="BH86" i="1"/>
  <c r="BU279" i="1"/>
  <c r="BU276" i="1" s="1"/>
  <c r="AR284" i="1"/>
  <c r="AR244" i="1" s="1"/>
  <c r="BI933" i="1"/>
  <c r="BI939" i="1"/>
  <c r="BI938" i="1" s="1"/>
  <c r="BI987" i="1" s="1"/>
  <c r="BI988" i="1" s="1"/>
  <c r="BV561" i="1"/>
  <c r="BV557" i="1" s="1"/>
  <c r="BV556" i="1" s="1"/>
  <c r="BV571" i="1"/>
  <c r="BV570" i="1" s="1"/>
  <c r="BV680" i="1" s="1"/>
  <c r="BU494" i="1"/>
  <c r="BH493" i="1"/>
  <c r="BL94" i="1"/>
  <c r="CF180" i="1"/>
  <c r="CP352" i="1"/>
  <c r="AP103" i="1"/>
  <c r="BE296" i="1"/>
  <c r="CD687" i="1"/>
  <c r="CD683" i="1" s="1"/>
  <c r="CD682" i="1" s="1"/>
  <c r="CD697" i="1"/>
  <c r="CD696" i="1" s="1"/>
  <c r="CD793" i="1" s="1"/>
  <c r="CD794" i="1" s="1"/>
  <c r="AP225" i="1"/>
  <c r="BE389" i="1"/>
  <c r="BJ199" i="1"/>
  <c r="BL371" i="1"/>
  <c r="AP95" i="1"/>
  <c r="AP92" i="1" s="1"/>
  <c r="AP91" i="1" s="1"/>
  <c r="AP48" i="1" s="1"/>
  <c r="AP33" i="1" s="1"/>
  <c r="BE288" i="1"/>
  <c r="BE419" i="1"/>
  <c r="AP418" i="1"/>
  <c r="AP405" i="1" s="1"/>
  <c r="AP404" i="1" s="1"/>
  <c r="AP403" i="1" s="1"/>
  <c r="AP461" i="1" s="1"/>
  <c r="BT138" i="1"/>
  <c r="BT137" i="1" s="1"/>
  <c r="BT136" i="1" s="1"/>
  <c r="BT50" i="1" s="1"/>
  <c r="BT35" i="1" s="1"/>
  <c r="BT327" i="1"/>
  <c r="BT326" i="1" s="1"/>
  <c r="BT246" i="1" s="1"/>
  <c r="CD328" i="1"/>
  <c r="AA150" i="1"/>
  <c r="AA149" i="1" s="1"/>
  <c r="AA51" i="1" s="1"/>
  <c r="AA36" i="1" s="1"/>
  <c r="CD115" i="1"/>
  <c r="CN306" i="1"/>
  <c r="AP71" i="1"/>
  <c r="BE265" i="1"/>
  <c r="BH206" i="1"/>
  <c r="BH204" i="1" s="1"/>
  <c r="BU378" i="1"/>
  <c r="AW103" i="1"/>
  <c r="BR427" i="1"/>
  <c r="BS216" i="1"/>
  <c r="CC385" i="1"/>
  <c r="BJ150" i="1"/>
  <c r="BS102" i="1"/>
  <c r="CC295" i="1"/>
  <c r="T47" i="1"/>
  <c r="T61" i="1"/>
  <c r="T60" i="1" s="1"/>
  <c r="BT495" i="1"/>
  <c r="CD496" i="1"/>
  <c r="BL506" i="1"/>
  <c r="CD163" i="1"/>
  <c r="CN345" i="1"/>
  <c r="BJ157" i="1"/>
  <c r="BJ156" i="1" s="1"/>
  <c r="BL339" i="1"/>
  <c r="BJ338" i="1"/>
  <c r="BJ333" i="1" s="1"/>
  <c r="BJ247" i="1" s="1"/>
  <c r="BJ122" i="1"/>
  <c r="BL313" i="1"/>
  <c r="BL122" i="1" s="1"/>
  <c r="BK181" i="1"/>
  <c r="BJ131" i="1"/>
  <c r="BL322" i="1"/>
  <c r="BL131" i="1" s="1"/>
  <c r="BF79" i="1"/>
  <c r="BF77" i="1" s="1"/>
  <c r="BF271" i="1"/>
  <c r="BF256" i="1" s="1"/>
  <c r="BS272" i="1"/>
  <c r="BL64" i="1"/>
  <c r="BF95" i="1"/>
  <c r="BF92" i="1" s="1"/>
  <c r="BS288" i="1"/>
  <c r="BF285" i="1"/>
  <c r="BF284" i="1" s="1"/>
  <c r="BF244" i="1" s="1"/>
  <c r="BV192" i="1"/>
  <c r="CF364" i="1"/>
  <c r="BU190" i="1"/>
  <c r="CE362" i="1"/>
  <c r="BR981" i="1"/>
  <c r="BE980" i="1"/>
  <c r="CD81" i="1"/>
  <c r="CN274" i="1"/>
  <c r="BS163" i="1"/>
  <c r="CC345" i="1"/>
  <c r="BH118" i="1"/>
  <c r="BU309" i="1"/>
  <c r="BS110" i="1"/>
  <c r="BS109" i="1" s="1"/>
  <c r="CC301" i="1"/>
  <c r="BS300" i="1"/>
  <c r="CS32" i="1"/>
  <c r="CS31" i="1" s="1"/>
  <c r="CS30" i="1" s="1"/>
  <c r="CS46" i="1"/>
  <c r="CS45" i="1" s="1"/>
  <c r="BO45" i="1"/>
  <c r="BE114" i="1"/>
  <c r="BR305" i="1"/>
  <c r="CP11" i="1"/>
  <c r="CF10" i="1"/>
  <c r="CF9" i="1" s="1"/>
  <c r="AH933" i="1"/>
  <c r="AH930" i="1" s="1"/>
  <c r="AH929" i="1" s="1"/>
  <c r="AH939" i="1"/>
  <c r="AH938" i="1" s="1"/>
  <c r="AH987" i="1" s="1"/>
  <c r="AH988" i="1" s="1"/>
  <c r="AS63" i="1"/>
  <c r="AS62" i="1" s="1"/>
  <c r="BU233" i="1"/>
  <c r="CE397" i="1"/>
  <c r="AP165" i="1"/>
  <c r="AP164" i="1" s="1"/>
  <c r="BE347" i="1"/>
  <c r="AP346" i="1"/>
  <c r="BH80" i="1"/>
  <c r="BU273" i="1"/>
  <c r="AG243" i="1"/>
  <c r="AG242" i="1" s="1"/>
  <c r="AG241" i="1" s="1"/>
  <c r="AG255" i="1"/>
  <c r="AG254" i="1" s="1"/>
  <c r="AG400" i="1" s="1"/>
  <c r="AG401" i="1" s="1"/>
  <c r="BS119" i="1"/>
  <c r="CC310" i="1"/>
  <c r="AT160" i="1"/>
  <c r="AT159" i="1" s="1"/>
  <c r="AT341" i="1"/>
  <c r="AT248" i="1" s="1"/>
  <c r="AT52" i="1" s="1"/>
  <c r="AT37" i="1" s="1"/>
  <c r="BL75" i="1"/>
  <c r="DB40" i="1"/>
  <c r="AV211" i="1"/>
  <c r="AV54" i="1" s="1"/>
  <c r="AV39" i="1" s="1"/>
  <c r="BG183" i="1"/>
  <c r="BT355" i="1"/>
  <c r="BI285" i="1"/>
  <c r="BI284" i="1" s="1"/>
  <c r="BI244" i="1" s="1"/>
  <c r="CE495" i="1"/>
  <c r="CO496" i="1"/>
  <c r="BL214" i="1"/>
  <c r="AP166" i="1"/>
  <c r="BE348" i="1"/>
  <c r="BU89" i="1"/>
  <c r="CE282" i="1"/>
  <c r="BJ687" i="1"/>
  <c r="BJ683" i="1" s="1"/>
  <c r="BJ682" i="1" s="1"/>
  <c r="BJ697" i="1"/>
  <c r="BJ696" i="1" s="1"/>
  <c r="BJ793" i="1" s="1"/>
  <c r="BJ794" i="1" s="1"/>
  <c r="CC218" i="1"/>
  <c r="CM543" i="1"/>
  <c r="BE223" i="1"/>
  <c r="BR388" i="1"/>
  <c r="BF125" i="1"/>
  <c r="BF123" i="1" s="1"/>
  <c r="BS316" i="1"/>
  <c r="AW111" i="1"/>
  <c r="BS215" i="1"/>
  <c r="CC540" i="1"/>
  <c r="BE115" i="1"/>
  <c r="BR306" i="1"/>
  <c r="BH84" i="1"/>
  <c r="BH83" i="1" s="1"/>
  <c r="AP232" i="1"/>
  <c r="AP230" i="1" s="1"/>
  <c r="AP229" i="1" s="1"/>
  <c r="BE396" i="1"/>
  <c r="AP394" i="1"/>
  <c r="AP393" i="1" s="1"/>
  <c r="AP392" i="1" s="1"/>
  <c r="AP253" i="1" s="1"/>
  <c r="AP252" i="1" s="1"/>
  <c r="BK225" i="1"/>
  <c r="BL389" i="1"/>
  <c r="BE128" i="1"/>
  <c r="BR319" i="1"/>
  <c r="AW154" i="1"/>
  <c r="AW150" i="1" s="1"/>
  <c r="AW149" i="1" s="1"/>
  <c r="AW51" i="1" s="1"/>
  <c r="BL89" i="1"/>
  <c r="AA160" i="1"/>
  <c r="AA159" i="1" s="1"/>
  <c r="AA341" i="1"/>
  <c r="AA248" i="1" s="1"/>
  <c r="AA52" i="1" s="1"/>
  <c r="AA37" i="1" s="1"/>
  <c r="BF383" i="1"/>
  <c r="BF250" i="1" s="1"/>
  <c r="CQ42" i="1"/>
  <c r="CQ41" i="1" s="1"/>
  <c r="CQ56" i="1"/>
  <c r="BI102" i="1"/>
  <c r="BV295" i="1"/>
  <c r="BK687" i="1"/>
  <c r="BK683" i="1" s="1"/>
  <c r="BK682" i="1" s="1"/>
  <c r="BK697" i="1"/>
  <c r="BK696" i="1" s="1"/>
  <c r="BK793" i="1" s="1"/>
  <c r="BK794" i="1" s="1"/>
  <c r="BE524" i="1"/>
  <c r="AP522" i="1"/>
  <c r="BH376" i="1"/>
  <c r="AS123" i="1"/>
  <c r="K31" i="1"/>
  <c r="BE430" i="1"/>
  <c r="AP96" i="1"/>
  <c r="BX42" i="1"/>
  <c r="BX41" i="1" s="1"/>
  <c r="BX56" i="1"/>
  <c r="AP118" i="1"/>
  <c r="BE309" i="1"/>
  <c r="BU103" i="1"/>
  <c r="CE296" i="1"/>
  <c r="BU157" i="1"/>
  <c r="CE339" i="1"/>
  <c r="BU338" i="1"/>
  <c r="BJ110" i="1"/>
  <c r="BJ109" i="1" s="1"/>
  <c r="BJ300" i="1"/>
  <c r="BL301" i="1"/>
  <c r="AP84" i="1"/>
  <c r="AP276" i="1"/>
  <c r="BE277" i="1"/>
  <c r="CM535" i="1"/>
  <c r="CM468" i="1" s="1"/>
  <c r="CW536" i="1"/>
  <c r="CW535" i="1" s="1"/>
  <c r="CW468" i="1" s="1"/>
  <c r="CE214" i="1"/>
  <c r="CO539" i="1"/>
  <c r="AS503" i="1"/>
  <c r="AS465" i="1" s="1"/>
  <c r="BU222" i="1"/>
  <c r="CE387" i="1"/>
  <c r="BJ186" i="1"/>
  <c r="BL358" i="1"/>
  <c r="BJ182" i="1"/>
  <c r="BL354" i="1"/>
  <c r="BE193" i="1"/>
  <c r="BR365" i="1"/>
  <c r="BJ84" i="1"/>
  <c r="BJ83" i="1" s="1"/>
  <c r="BE82" i="1"/>
  <c r="BR275" i="1"/>
  <c r="BI257" i="1"/>
  <c r="BI256" i="1" s="1"/>
  <c r="CE523" i="1"/>
  <c r="BU522" i="1"/>
  <c r="BI372" i="1"/>
  <c r="BI249" i="1" s="1"/>
  <c r="BH150" i="1"/>
  <c r="BH149" i="1" s="1"/>
  <c r="BH51" i="1" s="1"/>
  <c r="BH36" i="1" s="1"/>
  <c r="BL113" i="1"/>
  <c r="BL112" i="1" s="1"/>
  <c r="BL303" i="1"/>
  <c r="BI138" i="1"/>
  <c r="BI137" i="1" s="1"/>
  <c r="BI136" i="1" s="1"/>
  <c r="BI50" i="1" s="1"/>
  <c r="BI35" i="1" s="1"/>
  <c r="BI327" i="1"/>
  <c r="BI326" i="1" s="1"/>
  <c r="BI246" i="1" s="1"/>
  <c r="BV328" i="1"/>
  <c r="BL101" i="1"/>
  <c r="BJ194" i="1"/>
  <c r="BL366" i="1"/>
  <c r="BJ124" i="1"/>
  <c r="BJ123" i="1" s="1"/>
  <c r="CD505" i="1"/>
  <c r="BT504" i="1"/>
  <c r="BS194" i="1"/>
  <c r="CC366" i="1"/>
  <c r="BJ195" i="1"/>
  <c r="BL367" i="1"/>
  <c r="BJ187" i="1"/>
  <c r="BL359" i="1"/>
  <c r="BF131" i="1"/>
  <c r="BS322" i="1"/>
  <c r="BV157" i="1"/>
  <c r="BV156" i="1" s="1"/>
  <c r="BV338" i="1"/>
  <c r="CF339" i="1"/>
  <c r="DB43" i="1"/>
  <c r="BJ968" i="1"/>
  <c r="BJ967" i="1" s="1"/>
  <c r="BL969" i="1"/>
  <c r="CD535" i="1"/>
  <c r="CD468" i="1" s="1"/>
  <c r="CN536" i="1"/>
  <c r="AD47" i="1"/>
  <c r="AD61" i="1"/>
  <c r="AD60" i="1" s="1"/>
  <c r="BU394" i="1"/>
  <c r="BU393" i="1" s="1"/>
  <c r="BU392" i="1" s="1"/>
  <c r="BU253" i="1" s="1"/>
  <c r="BU252" i="1" s="1"/>
  <c r="BU167" i="1"/>
  <c r="CE349" i="1"/>
  <c r="BJ198" i="1"/>
  <c r="BL370" i="1"/>
  <c r="BK65" i="1"/>
  <c r="BK257" i="1"/>
  <c r="BK256" i="1" s="1"/>
  <c r="BL499" i="1"/>
  <c r="BL433" i="1"/>
  <c r="BL426" i="1" s="1"/>
  <c r="BJ100" i="1"/>
  <c r="BT426" i="1"/>
  <c r="BT425" i="1" s="1"/>
  <c r="CD427" i="1"/>
  <c r="BT93" i="1"/>
  <c r="AW438" i="1"/>
  <c r="AW425" i="1" s="1"/>
  <c r="DD542" i="1"/>
  <c r="DB542" i="1"/>
  <c r="AT150" i="1"/>
  <c r="AT149" i="1" s="1"/>
  <c r="AT51" i="1" s="1"/>
  <c r="AT36" i="1" s="1"/>
  <c r="AP74" i="1"/>
  <c r="BE268" i="1"/>
  <c r="BT73" i="1"/>
  <c r="CD267" i="1"/>
  <c r="BH73" i="1"/>
  <c r="BU267" i="1"/>
  <c r="BT223" i="1"/>
  <c r="CD388" i="1"/>
  <c r="CX286" i="1"/>
  <c r="BE117" i="1"/>
  <c r="BR308" i="1"/>
  <c r="BT98" i="1"/>
  <c r="CD291" i="1"/>
  <c r="CE71" i="1"/>
  <c r="CO265" i="1"/>
  <c r="BV438" i="1"/>
  <c r="CF439" i="1"/>
  <c r="AP314" i="1"/>
  <c r="BV73" i="1"/>
  <c r="CF267" i="1"/>
  <c r="BT232" i="1"/>
  <c r="CD396" i="1"/>
  <c r="AR36" i="1"/>
  <c r="BJ184" i="1"/>
  <c r="BL356" i="1"/>
  <c r="BL184" i="1" s="1"/>
  <c r="BV119" i="1"/>
  <c r="CF310" i="1"/>
  <c r="BF118" i="1"/>
  <c r="BS309" i="1"/>
  <c r="BH122" i="1"/>
  <c r="BU313" i="1"/>
  <c r="BS75" i="1"/>
  <c r="CC269" i="1"/>
  <c r="BF65" i="1"/>
  <c r="BF63" i="1" s="1"/>
  <c r="BS259" i="1"/>
  <c r="BT480" i="1"/>
  <c r="BT219" i="1"/>
  <c r="CD544" i="1"/>
  <c r="BU427" i="1"/>
  <c r="BH426" i="1"/>
  <c r="BH425" i="1" s="1"/>
  <c r="BH93" i="1"/>
  <c r="BH92" i="1" s="1"/>
  <c r="BT158" i="1"/>
  <c r="BT156" i="1" s="1"/>
  <c r="CD340" i="1"/>
  <c r="CD338" i="1" s="1"/>
  <c r="BG186" i="1"/>
  <c r="BT358" i="1"/>
  <c r="CB294" i="1"/>
  <c r="BJ93" i="1"/>
  <c r="BJ92" i="1" s="1"/>
  <c r="AI255" i="1"/>
  <c r="AI254" i="1" s="1"/>
  <c r="AI400" i="1" s="1"/>
  <c r="AI401" i="1" s="1"/>
  <c r="AI243" i="1"/>
  <c r="AI242" i="1" s="1"/>
  <c r="AI241" i="1" s="1"/>
  <c r="AP516" i="1"/>
  <c r="AP503" i="1" s="1"/>
  <c r="AP465" i="1" s="1"/>
  <c r="BE517" i="1"/>
  <c r="AT211" i="1"/>
  <c r="AT54" i="1" s="1"/>
  <c r="AT39" i="1" s="1"/>
  <c r="BF230" i="1"/>
  <c r="BF229" i="1" s="1"/>
  <c r="BS71" i="1"/>
  <c r="CC265" i="1"/>
  <c r="CG243" i="1"/>
  <c r="CG242" i="1" s="1"/>
  <c r="CG241" i="1" s="1"/>
  <c r="CG255" i="1"/>
  <c r="CG254" i="1" s="1"/>
  <c r="CG400" i="1" s="1"/>
  <c r="CG401" i="1" s="1"/>
  <c r="CC235" i="1"/>
  <c r="CM399" i="1"/>
  <c r="BU195" i="1"/>
  <c r="CE367" i="1"/>
  <c r="BS165" i="1"/>
  <c r="CC347" i="1"/>
  <c r="BS346" i="1"/>
  <c r="BT96" i="1"/>
  <c r="CD289" i="1"/>
  <c r="AP87" i="1"/>
  <c r="BE280" i="1"/>
  <c r="BI934" i="1"/>
  <c r="CN636" i="1"/>
  <c r="CD635" i="1"/>
  <c r="CD634" i="1" s="1"/>
  <c r="BL975" i="1"/>
  <c r="BL971" i="1" s="1"/>
  <c r="BL934" i="1" s="1"/>
  <c r="BR756" i="1"/>
  <c r="BE755" i="1"/>
  <c r="BE754" i="1" s="1"/>
  <c r="AW379" i="1"/>
  <c r="AJ60" i="1"/>
  <c r="BJ231" i="1"/>
  <c r="BJ230" i="1" s="1"/>
  <c r="BJ229" i="1" s="1"/>
  <c r="BL395" i="1"/>
  <c r="BJ394" i="1"/>
  <c r="BJ393" i="1" s="1"/>
  <c r="BJ392" i="1" s="1"/>
  <c r="BJ253" i="1" s="1"/>
  <c r="BJ252" i="1" s="1"/>
  <c r="BH217" i="1"/>
  <c r="BU386" i="1"/>
  <c r="BI67" i="1"/>
  <c r="BI63" i="1" s="1"/>
  <c r="BV261" i="1"/>
  <c r="BI109" i="1"/>
  <c r="AW63" i="1"/>
  <c r="BR969" i="1"/>
  <c r="BE968" i="1"/>
  <c r="BE967" i="1" s="1"/>
  <c r="BV517" i="1"/>
  <c r="BI516" i="1"/>
  <c r="BI503" i="1" s="1"/>
  <c r="BI465" i="1" s="1"/>
  <c r="BR231" i="1"/>
  <c r="CB395" i="1"/>
  <c r="BE202" i="1"/>
  <c r="BE201" i="1" s="1"/>
  <c r="BE373" i="1"/>
  <c r="BR374" i="1"/>
  <c r="BJ418" i="1"/>
  <c r="BJ405" i="1" s="1"/>
  <c r="CO126" i="1"/>
  <c r="CY317" i="1"/>
  <c r="CY126" i="1" s="1"/>
  <c r="BE76" i="1"/>
  <c r="BR270" i="1"/>
  <c r="BV533" i="1"/>
  <c r="BI532" i="1"/>
  <c r="BE97" i="1"/>
  <c r="BR290" i="1"/>
  <c r="AP98" i="1"/>
  <c r="BE291" i="1"/>
  <c r="S32" i="1"/>
  <c r="S31" i="1" s="1"/>
  <c r="S46" i="1"/>
  <c r="AD42" i="1"/>
  <c r="AD41" i="1" s="1"/>
  <c r="AD56" i="1"/>
  <c r="U32" i="1"/>
  <c r="U31" i="1" s="1"/>
  <c r="U30" i="1" s="1"/>
  <c r="U46" i="1"/>
  <c r="U45" i="1" s="1"/>
  <c r="AE255" i="1"/>
  <c r="AE254" i="1" s="1"/>
  <c r="AE400" i="1" s="1"/>
  <c r="AE401" i="1" s="1"/>
  <c r="CE537" i="1" l="1"/>
  <c r="CE469" i="1" s="1"/>
  <c r="BU383" i="1"/>
  <c r="BU250" i="1" s="1"/>
  <c r="BT247" i="1"/>
  <c r="BV394" i="1"/>
  <c r="BV393" i="1" s="1"/>
  <c r="BV392" i="1" s="1"/>
  <c r="BV253" i="1" s="1"/>
  <c r="BV252" i="1" s="1"/>
  <c r="BJ404" i="1"/>
  <c r="BJ403" i="1" s="1"/>
  <c r="BJ461" i="1" s="1"/>
  <c r="BJ243" i="1"/>
  <c r="AQ48" i="1"/>
  <c r="AQ33" i="1" s="1"/>
  <c r="AQ61" i="1"/>
  <c r="AQ60" i="1" s="1"/>
  <c r="BJ464" i="1"/>
  <c r="BJ463" i="1" s="1"/>
  <c r="BJ462" i="1" s="1"/>
  <c r="BJ479" i="1"/>
  <c r="BJ478" i="1" s="1"/>
  <c r="BJ555" i="1" s="1"/>
  <c r="AT47" i="1"/>
  <c r="AT61" i="1"/>
  <c r="AT60" i="1" s="1"/>
  <c r="AP57" i="1"/>
  <c r="AP228" i="1"/>
  <c r="BE160" i="1"/>
  <c r="AW244" i="1"/>
  <c r="BF243" i="1"/>
  <c r="BF242" i="1" s="1"/>
  <c r="BF241" i="1" s="1"/>
  <c r="BF255" i="1"/>
  <c r="BF254" i="1" s="1"/>
  <c r="BF400" i="1" s="1"/>
  <c r="BF401" i="1" s="1"/>
  <c r="BG243" i="1"/>
  <c r="BJ47" i="1"/>
  <c r="BF464" i="1"/>
  <c r="BF463" i="1" s="1"/>
  <c r="BF462" i="1" s="1"/>
  <c r="BF479" i="1"/>
  <c r="BF478" i="1" s="1"/>
  <c r="BF555" i="1" s="1"/>
  <c r="BG57" i="1"/>
  <c r="BG228" i="1"/>
  <c r="BI57" i="1"/>
  <c r="BI228" i="1"/>
  <c r="AP243" i="1"/>
  <c r="BR202" i="1"/>
  <c r="BR373" i="1"/>
  <c r="CB374" i="1"/>
  <c r="CL395" i="1"/>
  <c r="BE933" i="1"/>
  <c r="BV67" i="1"/>
  <c r="CF261" i="1"/>
  <c r="BE87" i="1"/>
  <c r="BR280" i="1"/>
  <c r="BT186" i="1"/>
  <c r="CD358" i="1"/>
  <c r="BS65" i="1"/>
  <c r="CC259" i="1"/>
  <c r="BU122" i="1"/>
  <c r="CE313" i="1"/>
  <c r="CF119" i="1"/>
  <c r="CP310" i="1"/>
  <c r="CD98" i="1"/>
  <c r="CN291" i="1"/>
  <c r="BK243" i="1"/>
  <c r="CF157" i="1"/>
  <c r="CF338" i="1"/>
  <c r="CP339" i="1"/>
  <c r="BV138" i="1"/>
  <c r="BV137" i="1" s="1"/>
  <c r="BV136" i="1" s="1"/>
  <c r="BV50" i="1" s="1"/>
  <c r="BV35" i="1" s="1"/>
  <c r="BV327" i="1"/>
  <c r="BV326" i="1" s="1"/>
  <c r="BV246" i="1" s="1"/>
  <c r="CF328" i="1"/>
  <c r="BL186" i="1"/>
  <c r="BR430" i="1"/>
  <c r="BE96" i="1"/>
  <c r="BR128" i="1"/>
  <c r="CB319" i="1"/>
  <c r="CC215" i="1"/>
  <c r="CM540" i="1"/>
  <c r="BS125" i="1"/>
  <c r="CC316" i="1"/>
  <c r="CM218" i="1"/>
  <c r="CW543" i="1"/>
  <c r="CW218" i="1" s="1"/>
  <c r="BU118" i="1"/>
  <c r="CE309" i="1"/>
  <c r="CX274" i="1"/>
  <c r="CE190" i="1"/>
  <c r="CO362" i="1"/>
  <c r="CN496" i="1"/>
  <c r="CD495" i="1"/>
  <c r="BJ149" i="1"/>
  <c r="BJ51" i="1" s="1"/>
  <c r="BE426" i="1"/>
  <c r="BE425" i="1" s="1"/>
  <c r="BL199" i="1"/>
  <c r="CP180" i="1"/>
  <c r="CZ352" i="1"/>
  <c r="CZ180" i="1" s="1"/>
  <c r="BR406" i="1"/>
  <c r="CB407" i="1"/>
  <c r="CE196" i="1"/>
  <c r="CO368" i="1"/>
  <c r="CE197" i="1"/>
  <c r="CO369" i="1"/>
  <c r="CC85" i="1"/>
  <c r="CM278" i="1"/>
  <c r="CO75" i="1"/>
  <c r="CY269" i="1"/>
  <c r="CY75" i="1" s="1"/>
  <c r="AS42" i="1"/>
  <c r="AS41" i="1" s="1"/>
  <c r="AS56" i="1"/>
  <c r="BT118" i="1"/>
  <c r="CD309" i="1"/>
  <c r="BV206" i="1"/>
  <c r="BV204" i="1" s="1"/>
  <c r="CF378" i="1"/>
  <c r="BV376" i="1"/>
  <c r="CC193" i="1"/>
  <c r="CM365" i="1"/>
  <c r="BV215" i="1"/>
  <c r="CF540" i="1"/>
  <c r="CE191" i="1"/>
  <c r="CO363" i="1"/>
  <c r="BE127" i="1"/>
  <c r="BR318" i="1"/>
  <c r="CE181" i="1"/>
  <c r="CO353" i="1"/>
  <c r="BS167" i="1"/>
  <c r="CC349" i="1"/>
  <c r="CM992" i="1"/>
  <c r="CM991" i="1" s="1"/>
  <c r="CM990" i="1" s="1"/>
  <c r="CM989" i="1" s="1"/>
  <c r="CM994" i="1" s="1"/>
  <c r="CW993" i="1"/>
  <c r="CW992" i="1" s="1"/>
  <c r="CW991" i="1" s="1"/>
  <c r="CW990" i="1" s="1"/>
  <c r="CW989" i="1" s="1"/>
  <c r="CW994" i="1" s="1"/>
  <c r="CC223" i="1"/>
  <c r="CM388" i="1"/>
  <c r="BU79" i="1"/>
  <c r="BU271" i="1"/>
  <c r="CE272" i="1"/>
  <c r="CD167" i="1"/>
  <c r="CN349" i="1"/>
  <c r="CO96" i="1"/>
  <c r="CY289" i="1"/>
  <c r="CY96" i="1" s="1"/>
  <c r="CC934" i="1"/>
  <c r="CC930" i="1" s="1"/>
  <c r="CC929" i="1" s="1"/>
  <c r="CF103" i="1"/>
  <c r="CP296" i="1"/>
  <c r="CF235" i="1"/>
  <c r="CP399" i="1"/>
  <c r="CO551" i="1"/>
  <c r="CE550" i="1"/>
  <c r="CE549" i="1" s="1"/>
  <c r="CE548" i="1" s="1"/>
  <c r="CE471" i="1" s="1"/>
  <c r="CE470" i="1" s="1"/>
  <c r="BS120" i="1"/>
  <c r="CC311" i="1"/>
  <c r="CD108" i="1"/>
  <c r="CN299" i="1"/>
  <c r="CP212" i="1"/>
  <c r="CZ384" i="1"/>
  <c r="CD67" i="1"/>
  <c r="CN261" i="1"/>
  <c r="CY482" i="1"/>
  <c r="CF975" i="1"/>
  <c r="CF971" i="1" s="1"/>
  <c r="CP979" i="1"/>
  <c r="AS91" i="1"/>
  <c r="AS48" i="1" s="1"/>
  <c r="AS33" i="1" s="1"/>
  <c r="BR481" i="1"/>
  <c r="CB482" i="1"/>
  <c r="BU65" i="1"/>
  <c r="CE259" i="1"/>
  <c r="BU257" i="1"/>
  <c r="BS257" i="1"/>
  <c r="CO521" i="1"/>
  <c r="CE119" i="1"/>
  <c r="CW286" i="1"/>
  <c r="CE231" i="1"/>
  <c r="CD975" i="1"/>
  <c r="CD971" i="1" s="1"/>
  <c r="CD934" i="1" s="1"/>
  <c r="CD930" i="1" s="1"/>
  <c r="CD929" i="1" s="1"/>
  <c r="CN979" i="1"/>
  <c r="BT86" i="1"/>
  <c r="CD279" i="1"/>
  <c r="BE185" i="1"/>
  <c r="BR357" i="1"/>
  <c r="CE224" i="1"/>
  <c r="CO547" i="1"/>
  <c r="CD233" i="1"/>
  <c r="CN397" i="1"/>
  <c r="BT161" i="1"/>
  <c r="CD343" i="1"/>
  <c r="BT342" i="1"/>
  <c r="BE187" i="1"/>
  <c r="BR359" i="1"/>
  <c r="CE193" i="1"/>
  <c r="CO365" i="1"/>
  <c r="CO303" i="1"/>
  <c r="CY304" i="1"/>
  <c r="BV216" i="1"/>
  <c r="CF385" i="1"/>
  <c r="BV383" i="1"/>
  <c r="BV250" i="1" s="1"/>
  <c r="BK211" i="1"/>
  <c r="BK54" i="1" s="1"/>
  <c r="BK39" i="1" s="1"/>
  <c r="CN217" i="1"/>
  <c r="CX386" i="1"/>
  <c r="CX217" i="1" s="1"/>
  <c r="CC419" i="1"/>
  <c r="BS418" i="1"/>
  <c r="BS405" i="1" s="1"/>
  <c r="BU379" i="1"/>
  <c r="CE380" i="1"/>
  <c r="BV122" i="1"/>
  <c r="CF313" i="1"/>
  <c r="AW83" i="1"/>
  <c r="BE152" i="1"/>
  <c r="BR335" i="1"/>
  <c r="BE334" i="1"/>
  <c r="BE333" i="1" s="1"/>
  <c r="BV165" i="1"/>
  <c r="BV346" i="1"/>
  <c r="CF347" i="1"/>
  <c r="CN687" i="1"/>
  <c r="CN683" i="1" s="1"/>
  <c r="CN682" i="1" s="1"/>
  <c r="CN697" i="1"/>
  <c r="CN696" i="1" s="1"/>
  <c r="CN793" i="1" s="1"/>
  <c r="CN794" i="1" s="1"/>
  <c r="BE183" i="1"/>
  <c r="BR355" i="1"/>
  <c r="BV221" i="1"/>
  <c r="CF545" i="1"/>
  <c r="BT212" i="1"/>
  <c r="BT211" i="1" s="1"/>
  <c r="BT54" i="1" s="1"/>
  <c r="BT39" i="1" s="1"/>
  <c r="CD384" i="1"/>
  <c r="BT383" i="1"/>
  <c r="BT250" i="1" s="1"/>
  <c r="CM523" i="1"/>
  <c r="CC522" i="1"/>
  <c r="CC440" i="1"/>
  <c r="BS114" i="1"/>
  <c r="BU234" i="1"/>
  <c r="BU230" i="1" s="1"/>
  <c r="BU229" i="1" s="1"/>
  <c r="CE398" i="1"/>
  <c r="BL197" i="1"/>
  <c r="CC18" i="1"/>
  <c r="CC15" i="1" s="1"/>
  <c r="CM19" i="1"/>
  <c r="BW32" i="1"/>
  <c r="BW31" i="1" s="1"/>
  <c r="BW30" i="1" s="1"/>
  <c r="BW46" i="1"/>
  <c r="BW45" i="1" s="1"/>
  <c r="BS204" i="1"/>
  <c r="BR198" i="1"/>
  <c r="CB370" i="1"/>
  <c r="BV74" i="1"/>
  <c r="CF268" i="1"/>
  <c r="CF124" i="1"/>
  <c r="CP315" i="1"/>
  <c r="BU120" i="1"/>
  <c r="CE311" i="1"/>
  <c r="BM32" i="1"/>
  <c r="BM31" i="1" s="1"/>
  <c r="BM30" i="1" s="1"/>
  <c r="BM46" i="1"/>
  <c r="BM45" i="1" s="1"/>
  <c r="BL165" i="1"/>
  <c r="BL164" i="1" s="1"/>
  <c r="BL346" i="1"/>
  <c r="BT933" i="1"/>
  <c r="BT930" i="1" s="1"/>
  <c r="BT929" i="1" s="1"/>
  <c r="BT939" i="1"/>
  <c r="BT938" i="1" s="1"/>
  <c r="BT987" i="1" s="1"/>
  <c r="BT988" i="1" s="1"/>
  <c r="BV120" i="1"/>
  <c r="CF311" i="1"/>
  <c r="CF196" i="1"/>
  <c r="CP368" i="1"/>
  <c r="BR64" i="1"/>
  <c r="CB258" i="1"/>
  <c r="BT234" i="1"/>
  <c r="BT230" i="1" s="1"/>
  <c r="BT229" i="1" s="1"/>
  <c r="CD398" i="1"/>
  <c r="BT394" i="1"/>
  <c r="BT393" i="1" s="1"/>
  <c r="BT392" i="1" s="1"/>
  <c r="BT253" i="1" s="1"/>
  <c r="BT252" i="1" s="1"/>
  <c r="CE131" i="1"/>
  <c r="CO322" i="1"/>
  <c r="BS187" i="1"/>
  <c r="CC359" i="1"/>
  <c r="AS243" i="1"/>
  <c r="AS242" i="1" s="1"/>
  <c r="AS241" i="1" s="1"/>
  <c r="AS255" i="1"/>
  <c r="AS254" i="1" s="1"/>
  <c r="AS400" i="1" s="1"/>
  <c r="AS401" i="1" s="1"/>
  <c r="CF166" i="1"/>
  <c r="CP348" i="1"/>
  <c r="CE192" i="1"/>
  <c r="CO364" i="1"/>
  <c r="CF76" i="1"/>
  <c r="CP270" i="1"/>
  <c r="CD450" i="1"/>
  <c r="CD449" i="1" s="1"/>
  <c r="CN451" i="1"/>
  <c r="CD460" i="1"/>
  <c r="BE86" i="1"/>
  <c r="BR279" i="1"/>
  <c r="BG91" i="1"/>
  <c r="BG48" i="1" s="1"/>
  <c r="BG33" i="1" s="1"/>
  <c r="CC431" i="1"/>
  <c r="BS97" i="1"/>
  <c r="CD102" i="1"/>
  <c r="CN295" i="1"/>
  <c r="CP181" i="1"/>
  <c r="CZ353" i="1"/>
  <c r="CZ181" i="1" s="1"/>
  <c r="CP108" i="1"/>
  <c r="CZ299" i="1"/>
  <c r="CZ108" i="1" s="1"/>
  <c r="CO335" i="1"/>
  <c r="CE334" i="1"/>
  <c r="BR158" i="1"/>
  <c r="CB340" i="1"/>
  <c r="CX10" i="1"/>
  <c r="DD11" i="1"/>
  <c r="BL81" i="1"/>
  <c r="BL77" i="1" s="1"/>
  <c r="BL493" i="1"/>
  <c r="CM166" i="1"/>
  <c r="CW348" i="1"/>
  <c r="CW166" i="1" s="1"/>
  <c r="CD89" i="1"/>
  <c r="CN282" i="1"/>
  <c r="CC74" i="1"/>
  <c r="CM268" i="1"/>
  <c r="CF214" i="1"/>
  <c r="CP539" i="1"/>
  <c r="BS503" i="1"/>
  <c r="BS465" i="1" s="1"/>
  <c r="BR81" i="1"/>
  <c r="CB274" i="1"/>
  <c r="CO114" i="1"/>
  <c r="CY305" i="1"/>
  <c r="CY114" i="1" s="1"/>
  <c r="CD162" i="1"/>
  <c r="CN344" i="1"/>
  <c r="CO98" i="1"/>
  <c r="CY291" i="1"/>
  <c r="CY98" i="1" s="1"/>
  <c r="BI479" i="1"/>
  <c r="BI478" i="1" s="1"/>
  <c r="BI555" i="1" s="1"/>
  <c r="BI464" i="1"/>
  <c r="BI463" i="1" s="1"/>
  <c r="BI462" i="1" s="1"/>
  <c r="BR90" i="1"/>
  <c r="CB283" i="1"/>
  <c r="BT84" i="1"/>
  <c r="BT276" i="1"/>
  <c r="CD277" i="1"/>
  <c r="CO219" i="1"/>
  <c r="CY544" i="1"/>
  <c r="CY219" i="1" s="1"/>
  <c r="CE154" i="1"/>
  <c r="CO337" i="1"/>
  <c r="CW189" i="1"/>
  <c r="CO968" i="1"/>
  <c r="CO967" i="1" s="1"/>
  <c r="CY969" i="1"/>
  <c r="CY968" i="1" s="1"/>
  <c r="CY967" i="1" s="1"/>
  <c r="AF42" i="1"/>
  <c r="AF41" i="1" s="1"/>
  <c r="AF56" i="1"/>
  <c r="CF99" i="1"/>
  <c r="CP292" i="1"/>
  <c r="BG63" i="1"/>
  <c r="AH479" i="1"/>
  <c r="AH478" i="1" s="1"/>
  <c r="AH555" i="1" s="1"/>
  <c r="AH464" i="1"/>
  <c r="AH463" i="1" s="1"/>
  <c r="AH462" i="1" s="1"/>
  <c r="BS154" i="1"/>
  <c r="CC337" i="1"/>
  <c r="CY561" i="1"/>
  <c r="CY557" i="1" s="1"/>
  <c r="CY556" i="1" s="1"/>
  <c r="CY571" i="1"/>
  <c r="CY570" i="1" s="1"/>
  <c r="CY680" i="1" s="1"/>
  <c r="CC72" i="1"/>
  <c r="CM266" i="1"/>
  <c r="CN129" i="1"/>
  <c r="CX320" i="1"/>
  <c r="CX129" i="1" s="1"/>
  <c r="CC221" i="1"/>
  <c r="CM545" i="1"/>
  <c r="CD99" i="1"/>
  <c r="CN292" i="1"/>
  <c r="BR126" i="1"/>
  <c r="CB317" i="1"/>
  <c r="CF224" i="1"/>
  <c r="CP547" i="1"/>
  <c r="CC196" i="1"/>
  <c r="CM368" i="1"/>
  <c r="CL523" i="1"/>
  <c r="CC157" i="1"/>
  <c r="CC156" i="1" s="1"/>
  <c r="CM339" i="1"/>
  <c r="CC338" i="1"/>
  <c r="BU184" i="1"/>
  <c r="CE356" i="1"/>
  <c r="CD75" i="1"/>
  <c r="CN269" i="1"/>
  <c r="BE130" i="1"/>
  <c r="BR321" i="1"/>
  <c r="BE110" i="1"/>
  <c r="BE109" i="1" s="1"/>
  <c r="BE300" i="1"/>
  <c r="BR301" i="1"/>
  <c r="CM99" i="1"/>
  <c r="CW292" i="1"/>
  <c r="CW99" i="1" s="1"/>
  <c r="CF80" i="1"/>
  <c r="CP273" i="1"/>
  <c r="BS127" i="1"/>
  <c r="CC318" i="1"/>
  <c r="CE166" i="1"/>
  <c r="CO348" i="1"/>
  <c r="CF81" i="1"/>
  <c r="CP274" i="1"/>
  <c r="BU532" i="1"/>
  <c r="CE533" i="1"/>
  <c r="BE67" i="1"/>
  <c r="BR261" i="1"/>
  <c r="CD65" i="1"/>
  <c r="CN259" i="1"/>
  <c r="CO235" i="1"/>
  <c r="CY399" i="1"/>
  <c r="CY235" i="1" s="1"/>
  <c r="BR161" i="1"/>
  <c r="CB343" i="1"/>
  <c r="CC202" i="1"/>
  <c r="CC373" i="1"/>
  <c r="CM374" i="1"/>
  <c r="BE107" i="1"/>
  <c r="BE106" i="1" s="1"/>
  <c r="BE297" i="1"/>
  <c r="BR298" i="1"/>
  <c r="CE127" i="1"/>
  <c r="CO318" i="1"/>
  <c r="CD190" i="1"/>
  <c r="CN362" i="1"/>
  <c r="BE222" i="1"/>
  <c r="BR387" i="1"/>
  <c r="CP481" i="1"/>
  <c r="CZ482" i="1"/>
  <c r="CZ481" i="1" s="1"/>
  <c r="BV131" i="1"/>
  <c r="CF322" i="1"/>
  <c r="BS152" i="1"/>
  <c r="BS150" i="1" s="1"/>
  <c r="BS149" i="1" s="1"/>
  <c r="BS51" i="1" s="1"/>
  <c r="CC335" i="1"/>
  <c r="BS334" i="1"/>
  <c r="BS333" i="1" s="1"/>
  <c r="BS247" i="1" s="1"/>
  <c r="BI200" i="1"/>
  <c r="BI53" i="1" s="1"/>
  <c r="BI38" i="1" s="1"/>
  <c r="CF64" i="1"/>
  <c r="CP258" i="1"/>
  <c r="CF163" i="1"/>
  <c r="CP345" i="1"/>
  <c r="CN82" i="1"/>
  <c r="CX275" i="1"/>
  <c r="CX82" i="1" s="1"/>
  <c r="CE505" i="1"/>
  <c r="BU504" i="1"/>
  <c r="BU110" i="1"/>
  <c r="BU109" i="1" s="1"/>
  <c r="CE301" i="1"/>
  <c r="BU300" i="1"/>
  <c r="CO88" i="1"/>
  <c r="CY281" i="1"/>
  <c r="CY88" i="1" s="1"/>
  <c r="AA57" i="1"/>
  <c r="AA228" i="1"/>
  <c r="BV687" i="1"/>
  <c r="BV683" i="1" s="1"/>
  <c r="BV682" i="1" s="1"/>
  <c r="BV697" i="1"/>
  <c r="BV696" i="1" s="1"/>
  <c r="BV793" i="1" s="1"/>
  <c r="BV794" i="1" s="1"/>
  <c r="BT120" i="1"/>
  <c r="CD311" i="1"/>
  <c r="CZ551" i="1"/>
  <c r="CZ550" i="1" s="1"/>
  <c r="CZ549" i="1" s="1"/>
  <c r="CZ548" i="1" s="1"/>
  <c r="CZ471" i="1" s="1"/>
  <c r="CZ470" i="1" s="1"/>
  <c r="CP550" i="1"/>
  <c r="CP549" i="1" s="1"/>
  <c r="CP548" i="1" s="1"/>
  <c r="CP471" i="1" s="1"/>
  <c r="CP470" i="1" s="1"/>
  <c r="DD800" i="1"/>
  <c r="CV799" i="1"/>
  <c r="DB800" i="1"/>
  <c r="BT116" i="1"/>
  <c r="CD307" i="1"/>
  <c r="AW211" i="1"/>
  <c r="AW54" i="1" s="1"/>
  <c r="AW39" i="1" s="1"/>
  <c r="BI160" i="1"/>
  <c r="BI159" i="1" s="1"/>
  <c r="BI341" i="1"/>
  <c r="BI248" i="1" s="1"/>
  <c r="BI52" i="1" s="1"/>
  <c r="BI37" i="1" s="1"/>
  <c r="BH404" i="1"/>
  <c r="BH403" i="1" s="1"/>
  <c r="BH461" i="1" s="1"/>
  <c r="BR93" i="1"/>
  <c r="CB286" i="1"/>
  <c r="BS314" i="1"/>
  <c r="BU418" i="1"/>
  <c r="CE419" i="1"/>
  <c r="BR99" i="1"/>
  <c r="CB292" i="1"/>
  <c r="AR255" i="1"/>
  <c r="AR254" i="1" s="1"/>
  <c r="AR400" i="1" s="1"/>
  <c r="AR401" i="1" s="1"/>
  <c r="CF968" i="1"/>
  <c r="CF967" i="1" s="1"/>
  <c r="CP969" i="1"/>
  <c r="BG284" i="1"/>
  <c r="BG244" i="1" s="1"/>
  <c r="S42" i="1"/>
  <c r="S41" i="1" s="1"/>
  <c r="S30" i="1" s="1"/>
  <c r="S56" i="1"/>
  <c r="CF194" i="1"/>
  <c r="CP366" i="1"/>
  <c r="AT42" i="1"/>
  <c r="AT41" i="1" s="1"/>
  <c r="AT56" i="1"/>
  <c r="BL193" i="1"/>
  <c r="T42" i="1"/>
  <c r="T41" i="1" s="1"/>
  <c r="T56" i="1"/>
  <c r="K241" i="1"/>
  <c r="BE181" i="1"/>
  <c r="BR353" i="1"/>
  <c r="CO213" i="1"/>
  <c r="CY538" i="1"/>
  <c r="BT180" i="1"/>
  <c r="CD352" i="1"/>
  <c r="CD224" i="1"/>
  <c r="CN547" i="1"/>
  <c r="CE87" i="1"/>
  <c r="CO280" i="1"/>
  <c r="CF427" i="1"/>
  <c r="BV426" i="1"/>
  <c r="BV425" i="1" s="1"/>
  <c r="CF203" i="1"/>
  <c r="CP375" i="1"/>
  <c r="BS184" i="1"/>
  <c r="CC356" i="1"/>
  <c r="BJ372" i="1"/>
  <c r="BJ249" i="1" s="1"/>
  <c r="BT103" i="1"/>
  <c r="CD296" i="1"/>
  <c r="AP211" i="1"/>
  <c r="AP54" i="1" s="1"/>
  <c r="AP39" i="1" s="1"/>
  <c r="BH201" i="1"/>
  <c r="BH200" i="1" s="1"/>
  <c r="BH53" i="1" s="1"/>
  <c r="BH38" i="1" s="1"/>
  <c r="BG463" i="1"/>
  <c r="BG462" i="1" s="1"/>
  <c r="AA61" i="1"/>
  <c r="AA60" i="1" s="1"/>
  <c r="BL481" i="1"/>
  <c r="AR32" i="1"/>
  <c r="AR31" i="1" s="1"/>
  <c r="AR46" i="1"/>
  <c r="AI32" i="1"/>
  <c r="AI31" i="1" s="1"/>
  <c r="AI30" i="1" s="1"/>
  <c r="AI46" i="1"/>
  <c r="AI45" i="1" s="1"/>
  <c r="BE98" i="1"/>
  <c r="BR291" i="1"/>
  <c r="CB969" i="1"/>
  <c r="BR968" i="1"/>
  <c r="BR967" i="1" s="1"/>
  <c r="CD561" i="1"/>
  <c r="CD557" i="1" s="1"/>
  <c r="CD556" i="1" s="1"/>
  <c r="CD571" i="1"/>
  <c r="CD570" i="1" s="1"/>
  <c r="CD680" i="1" s="1"/>
  <c r="CC165" i="1"/>
  <c r="CM347" i="1"/>
  <c r="CC346" i="1"/>
  <c r="CM235" i="1"/>
  <c r="CW399" i="1"/>
  <c r="CW235" i="1" s="1"/>
  <c r="CC71" i="1"/>
  <c r="CM265" i="1"/>
  <c r="BR517" i="1"/>
  <c r="BE516" i="1"/>
  <c r="BE503" i="1" s="1"/>
  <c r="BE465" i="1" s="1"/>
  <c r="BJ91" i="1"/>
  <c r="BJ48" i="1" s="1"/>
  <c r="BJ33" i="1" s="1"/>
  <c r="BT464" i="1"/>
  <c r="CD232" i="1"/>
  <c r="CN396" i="1"/>
  <c r="BR117" i="1"/>
  <c r="CB308" i="1"/>
  <c r="BU73" i="1"/>
  <c r="CE267" i="1"/>
  <c r="BE74" i="1"/>
  <c r="BR268" i="1"/>
  <c r="BL198" i="1"/>
  <c r="CE167" i="1"/>
  <c r="CO349" i="1"/>
  <c r="AD32" i="1"/>
  <c r="AD31" i="1" s="1"/>
  <c r="AD30" i="1" s="1"/>
  <c r="AD46" i="1"/>
  <c r="AD45" i="1" s="1"/>
  <c r="BL968" i="1"/>
  <c r="BL967" i="1" s="1"/>
  <c r="BL195" i="1"/>
  <c r="CO523" i="1"/>
  <c r="CE522" i="1"/>
  <c r="BL182" i="1"/>
  <c r="CO214" i="1"/>
  <c r="CY539" i="1"/>
  <c r="CY214" i="1" s="1"/>
  <c r="AP83" i="1"/>
  <c r="AP62" i="1" s="1"/>
  <c r="CE103" i="1"/>
  <c r="CO296" i="1"/>
  <c r="BV102" i="1"/>
  <c r="CF295" i="1"/>
  <c r="BE232" i="1"/>
  <c r="BR396" i="1"/>
  <c r="BE394" i="1"/>
  <c r="BE393" i="1" s="1"/>
  <c r="BE392" i="1" s="1"/>
  <c r="BE253" i="1" s="1"/>
  <c r="BE252" i="1" s="1"/>
  <c r="CE89" i="1"/>
  <c r="CO282" i="1"/>
  <c r="CC119" i="1"/>
  <c r="CM310" i="1"/>
  <c r="BU80" i="1"/>
  <c r="CE273" i="1"/>
  <c r="BE165" i="1"/>
  <c r="BE346" i="1"/>
  <c r="BE341" i="1" s="1"/>
  <c r="BE248" i="1" s="1"/>
  <c r="BE52" i="1" s="1"/>
  <c r="BE37" i="1" s="1"/>
  <c r="BR347" i="1"/>
  <c r="AS47" i="1"/>
  <c r="AS61" i="1"/>
  <c r="AS60" i="1" s="1"/>
  <c r="CP10" i="1"/>
  <c r="CP9" i="1" s="1"/>
  <c r="CZ11" i="1"/>
  <c r="CZ10" i="1" s="1"/>
  <c r="CZ9" i="1" s="1"/>
  <c r="BS95" i="1"/>
  <c r="CC288" i="1"/>
  <c r="BS285" i="1"/>
  <c r="BS79" i="1"/>
  <c r="BS77" i="1" s="1"/>
  <c r="CC272" i="1"/>
  <c r="BS271" i="1"/>
  <c r="CY124" i="1"/>
  <c r="BL157" i="1"/>
  <c r="BL156" i="1" s="1"/>
  <c r="BL338" i="1"/>
  <c r="BL333" i="1" s="1"/>
  <c r="BL247" i="1" s="1"/>
  <c r="T32" i="1"/>
  <c r="T31" i="1" s="1"/>
  <c r="T30" i="1" s="1"/>
  <c r="T46" i="1"/>
  <c r="T45" i="1" s="1"/>
  <c r="CC216" i="1"/>
  <c r="CM385" i="1"/>
  <c r="BE71" i="1"/>
  <c r="BR265" i="1"/>
  <c r="BE95" i="1"/>
  <c r="BR288" i="1"/>
  <c r="BU493" i="1"/>
  <c r="CE494" i="1"/>
  <c r="BI930" i="1"/>
  <c r="BI929" i="1" s="1"/>
  <c r="CO111" i="1"/>
  <c r="CY302" i="1"/>
  <c r="CY111" i="1" s="1"/>
  <c r="BR221" i="1"/>
  <c r="CB545" i="1"/>
  <c r="CP94" i="1"/>
  <c r="CZ287" i="1"/>
  <c r="CZ94" i="1" s="1"/>
  <c r="CF187" i="1"/>
  <c r="CP359" i="1"/>
  <c r="AV47" i="1"/>
  <c r="AV61" i="1"/>
  <c r="AV60" i="1" s="1"/>
  <c r="BV323" i="1"/>
  <c r="BV245" i="1" s="1"/>
  <c r="CF325" i="1"/>
  <c r="BE66" i="1"/>
  <c r="BR260" i="1"/>
  <c r="CF406" i="1"/>
  <c r="CP407" i="1"/>
  <c r="CD526" i="1"/>
  <c r="CD525" i="1"/>
  <c r="CD466" i="1" s="1"/>
  <c r="CN527" i="1"/>
  <c r="BH77" i="1"/>
  <c r="BE199" i="1"/>
  <c r="BR371" i="1"/>
  <c r="BV70" i="1"/>
  <c r="CF264" i="1"/>
  <c r="CL289" i="1"/>
  <c r="J289" i="1"/>
  <c r="J96" i="1" s="1"/>
  <c r="CW979" i="1"/>
  <c r="CW975" i="1" s="1"/>
  <c r="CW971" i="1" s="1"/>
  <c r="CW934" i="1" s="1"/>
  <c r="CW930" i="1" s="1"/>
  <c r="CW929" i="1" s="1"/>
  <c r="CM975" i="1"/>
  <c r="CM971" i="1" s="1"/>
  <c r="CM934" i="1" s="1"/>
  <c r="CM930" i="1" s="1"/>
  <c r="CM929" i="1" s="1"/>
  <c r="BR153" i="1"/>
  <c r="CB336" i="1"/>
  <c r="CC325" i="1"/>
  <c r="BS323" i="1"/>
  <c r="BS245" i="1" s="1"/>
  <c r="BX45" i="1"/>
  <c r="BT87" i="1"/>
  <c r="CD280" i="1"/>
  <c r="CN121" i="1"/>
  <c r="CX312" i="1"/>
  <c r="CX121" i="1" s="1"/>
  <c r="BU185" i="1"/>
  <c r="CE357" i="1"/>
  <c r="BR214" i="1"/>
  <c r="CB539" i="1"/>
  <c r="BE75" i="1"/>
  <c r="BR269" i="1"/>
  <c r="CX445" i="1"/>
  <c r="CX444" i="1" s="1"/>
  <c r="CN444" i="1"/>
  <c r="CF198" i="1"/>
  <c r="CP370" i="1"/>
  <c r="BR194" i="1"/>
  <c r="CB366" i="1"/>
  <c r="BE88" i="1"/>
  <c r="BR281" i="1"/>
  <c r="BU216" i="1"/>
  <c r="CE385" i="1"/>
  <c r="BT79" i="1"/>
  <c r="BT77" i="1" s="1"/>
  <c r="BT271" i="1"/>
  <c r="CD272" i="1"/>
  <c r="CN196" i="1"/>
  <c r="CX368" i="1"/>
  <c r="CX196" i="1" s="1"/>
  <c r="BE526" i="1"/>
  <c r="BR527" i="1"/>
  <c r="BE525" i="1"/>
  <c r="BE466" i="1" s="1"/>
  <c r="CF202" i="1"/>
  <c r="CF201" i="1" s="1"/>
  <c r="CP374" i="1"/>
  <c r="CF373" i="1"/>
  <c r="BL84" i="1"/>
  <c r="BL276" i="1"/>
  <c r="CE101" i="1"/>
  <c r="CO294" i="1"/>
  <c r="BT74" i="1"/>
  <c r="CD268" i="1"/>
  <c r="CN157" i="1"/>
  <c r="CX339" i="1"/>
  <c r="CD221" i="1"/>
  <c r="CN545" i="1"/>
  <c r="BR85" i="1"/>
  <c r="CB278" i="1"/>
  <c r="CC203" i="1"/>
  <c r="CM375" i="1"/>
  <c r="BR108" i="1"/>
  <c r="CB299" i="1"/>
  <c r="CC206" i="1"/>
  <c r="CM378" i="1"/>
  <c r="BL687" i="1"/>
  <c r="BL683" i="1" s="1"/>
  <c r="BL682" i="1" s="1"/>
  <c r="BL697" i="1"/>
  <c r="BL696" i="1" s="1"/>
  <c r="BL793" i="1" s="1"/>
  <c r="BL794" i="1" s="1"/>
  <c r="BV193" i="1"/>
  <c r="CF365" i="1"/>
  <c r="CC181" i="1"/>
  <c r="CM353" i="1"/>
  <c r="CD532" i="1"/>
  <c r="CN533" i="1"/>
  <c r="CF114" i="1"/>
  <c r="CP305" i="1"/>
  <c r="BE65" i="1"/>
  <c r="BE63" i="1" s="1"/>
  <c r="BE62" i="1" s="1"/>
  <c r="BR259" i="1"/>
  <c r="CC68" i="1"/>
  <c r="CM262" i="1"/>
  <c r="CM217" i="1"/>
  <c r="CW386" i="1"/>
  <c r="CW217" i="1" s="1"/>
  <c r="BU183" i="1"/>
  <c r="CE355" i="1"/>
  <c r="CM12" i="1"/>
  <c r="CW14" i="1"/>
  <c r="BE116" i="1"/>
  <c r="BR307" i="1"/>
  <c r="CM445" i="1"/>
  <c r="CC444" i="1"/>
  <c r="AU47" i="1"/>
  <c r="AU61" i="1"/>
  <c r="BL125" i="1"/>
  <c r="BL123" i="1" s="1"/>
  <c r="CX523" i="1"/>
  <c r="CX522" i="1" s="1"/>
  <c r="CN522" i="1"/>
  <c r="CC199" i="1"/>
  <c r="CM371" i="1"/>
  <c r="BT125" i="1"/>
  <c r="CD316" i="1"/>
  <c r="BT314" i="1"/>
  <c r="CD152" i="1"/>
  <c r="CN335" i="1"/>
  <c r="CB561" i="1"/>
  <c r="CB557" i="1" s="1"/>
  <c r="CB556" i="1" s="1"/>
  <c r="CB571" i="1"/>
  <c r="CB570" i="1" s="1"/>
  <c r="CB680" i="1" s="1"/>
  <c r="BT106" i="1"/>
  <c r="CD216" i="1"/>
  <c r="CN385" i="1"/>
  <c r="BR111" i="1"/>
  <c r="CB302" i="1"/>
  <c r="CP190" i="1"/>
  <c r="CZ362" i="1"/>
  <c r="CP360" i="1"/>
  <c r="CP188" i="1" s="1"/>
  <c r="CE163" i="1"/>
  <c r="CO345" i="1"/>
  <c r="AF45" i="1"/>
  <c r="CN68" i="1"/>
  <c r="CX262" i="1"/>
  <c r="CX68" i="1" s="1"/>
  <c r="BE69" i="1"/>
  <c r="BR263" i="1"/>
  <c r="CF223" i="1"/>
  <c r="CP388" i="1"/>
  <c r="CC231" i="1"/>
  <c r="CM395" i="1"/>
  <c r="BV213" i="1"/>
  <c r="BV537" i="1"/>
  <c r="BV469" i="1" s="1"/>
  <c r="CF538" i="1"/>
  <c r="BJ284" i="1"/>
  <c r="BV233" i="1"/>
  <c r="CF397" i="1"/>
  <c r="BS73" i="1"/>
  <c r="CC267" i="1"/>
  <c r="BR216" i="1"/>
  <c r="CB385" i="1"/>
  <c r="CC82" i="1"/>
  <c r="CM275" i="1"/>
  <c r="BV152" i="1"/>
  <c r="CF335" i="1"/>
  <c r="BV334" i="1"/>
  <c r="BV333" i="1" s="1"/>
  <c r="AV255" i="1"/>
  <c r="AV254" i="1" s="1"/>
  <c r="AV400" i="1" s="1"/>
  <c r="AV401" i="1" s="1"/>
  <c r="AV243" i="1"/>
  <c r="AV242" i="1" s="1"/>
  <c r="AV241" i="1" s="1"/>
  <c r="BE79" i="1"/>
  <c r="BE77" i="1" s="1"/>
  <c r="BE271" i="1"/>
  <c r="BR272" i="1"/>
  <c r="BE120" i="1"/>
  <c r="BR311" i="1"/>
  <c r="BU187" i="1"/>
  <c r="CE359" i="1"/>
  <c r="BU150" i="1"/>
  <c r="BR121" i="1"/>
  <c r="CB312" i="1"/>
  <c r="CG32" i="1"/>
  <c r="CG31" i="1" s="1"/>
  <c r="CG30" i="1" s="1"/>
  <c r="CG46" i="1"/>
  <c r="CG45" i="1" s="1"/>
  <c r="CF86" i="1"/>
  <c r="CP279" i="1"/>
  <c r="BV66" i="1"/>
  <c r="CF260" i="1"/>
  <c r="CE161" i="1"/>
  <c r="CO343" i="1"/>
  <c r="CE342" i="1"/>
  <c r="CC504" i="1"/>
  <c r="CM505" i="1"/>
  <c r="CF496" i="1"/>
  <c r="BV495" i="1"/>
  <c r="BV480" i="1" s="1"/>
  <c r="BS182" i="1"/>
  <c r="CC354" i="1"/>
  <c r="CX551" i="1"/>
  <c r="CX550" i="1" s="1"/>
  <c r="CX549" i="1" s="1"/>
  <c r="CX548" i="1" s="1"/>
  <c r="CX471" i="1" s="1"/>
  <c r="CX470" i="1" s="1"/>
  <c r="CN550" i="1"/>
  <c r="CN549" i="1" s="1"/>
  <c r="CN548" i="1" s="1"/>
  <c r="CN471" i="1" s="1"/>
  <c r="CN470" i="1" s="1"/>
  <c r="BG83" i="1"/>
  <c r="CO215" i="1"/>
  <c r="CY540" i="1"/>
  <c r="CY215" i="1" s="1"/>
  <c r="BH284" i="1"/>
  <c r="BH244" i="1" s="1"/>
  <c r="CE108" i="1"/>
  <c r="CO299" i="1"/>
  <c r="CE66" i="1"/>
  <c r="CO260" i="1"/>
  <c r="CO561" i="1"/>
  <c r="CO557" i="1" s="1"/>
  <c r="CO556" i="1" s="1"/>
  <c r="CO571" i="1"/>
  <c r="CO570" i="1" s="1"/>
  <c r="CO680" i="1" s="1"/>
  <c r="CO100" i="1"/>
  <c r="CY293" i="1"/>
  <c r="CY100" i="1" s="1"/>
  <c r="CF111" i="1"/>
  <c r="CP302" i="1"/>
  <c r="CC195" i="1"/>
  <c r="CM367" i="1"/>
  <c r="BS225" i="1"/>
  <c r="CC389" i="1"/>
  <c r="CE194" i="1"/>
  <c r="CO366" i="1"/>
  <c r="CO67" i="1"/>
  <c r="CY261" i="1"/>
  <c r="CY67" i="1" s="1"/>
  <c r="CE180" i="1"/>
  <c r="CO352" i="1"/>
  <c r="BE205" i="1"/>
  <c r="BE204" i="1" s="1"/>
  <c r="BE376" i="1"/>
  <c r="BE372" i="1" s="1"/>
  <c r="BE249" i="1" s="1"/>
  <c r="BR377" i="1"/>
  <c r="CO323" i="1"/>
  <c r="CO245" i="1" s="1"/>
  <c r="CY325" i="1"/>
  <c r="CY323" i="1" s="1"/>
  <c r="CY245" i="1" s="1"/>
  <c r="CM451" i="1"/>
  <c r="CC450" i="1"/>
  <c r="CC449" i="1" s="1"/>
  <c r="CC460" i="1"/>
  <c r="CE81" i="1"/>
  <c r="CO274" i="1"/>
  <c r="BT181" i="1"/>
  <c r="CD353" i="1"/>
  <c r="CM517" i="1"/>
  <c r="CC516" i="1"/>
  <c r="BS185" i="1"/>
  <c r="CC357" i="1"/>
  <c r="BV98" i="1"/>
  <c r="CF291" i="1"/>
  <c r="BE975" i="1"/>
  <c r="BE971" i="1" s="1"/>
  <c r="BE934" i="1" s="1"/>
  <c r="BR979" i="1"/>
  <c r="CC66" i="1"/>
  <c r="CM260" i="1"/>
  <c r="CD493" i="1"/>
  <c r="CN494" i="1"/>
  <c r="CN81" i="1" s="1"/>
  <c r="BR157" i="1"/>
  <c r="BR156" i="1" s="1"/>
  <c r="CB339" i="1"/>
  <c r="BR338" i="1"/>
  <c r="CE162" i="1"/>
  <c r="CO344" i="1"/>
  <c r="BS222" i="1"/>
  <c r="BS211" i="1" s="1"/>
  <c r="BS54" i="1" s="1"/>
  <c r="BS39" i="1" s="1"/>
  <c r="CC387" i="1"/>
  <c r="BV69" i="1"/>
  <c r="CF263" i="1"/>
  <c r="CE225" i="1"/>
  <c r="CO389" i="1"/>
  <c r="AP939" i="1"/>
  <c r="AP938" i="1" s="1"/>
  <c r="AP987" i="1" s="1"/>
  <c r="AP988" i="1" s="1"/>
  <c r="BE70" i="1"/>
  <c r="BR264" i="1"/>
  <c r="CN117" i="1"/>
  <c r="CX308" i="1"/>
  <c r="CX117" i="1" s="1"/>
  <c r="CX440" i="1"/>
  <c r="CN114" i="1"/>
  <c r="CW434" i="1"/>
  <c r="CM101" i="1"/>
  <c r="CX482" i="1"/>
  <c r="CX481" i="1" s="1"/>
  <c r="CN481" i="1"/>
  <c r="BF112" i="1"/>
  <c r="BF91" i="1" s="1"/>
  <c r="BF48" i="1" s="1"/>
  <c r="BF33" i="1" s="1"/>
  <c r="CN194" i="1"/>
  <c r="CX366" i="1"/>
  <c r="CX194" i="1" s="1"/>
  <c r="BS201" i="1"/>
  <c r="BS200" i="1" s="1"/>
  <c r="BS53" i="1" s="1"/>
  <c r="BS38" i="1" s="1"/>
  <c r="CN124" i="1"/>
  <c r="CX315" i="1"/>
  <c r="CF231" i="1"/>
  <c r="CP395" i="1"/>
  <c r="BV107" i="1"/>
  <c r="BV106" i="1" s="1"/>
  <c r="CF298" i="1"/>
  <c r="BV297" i="1"/>
  <c r="BU186" i="1"/>
  <c r="CE358" i="1"/>
  <c r="CO218" i="1"/>
  <c r="CY543" i="1"/>
  <c r="CY218" i="1" s="1"/>
  <c r="CF992" i="1"/>
  <c r="CF991" i="1" s="1"/>
  <c r="CF990" i="1" s="1"/>
  <c r="CF989" i="1" s="1"/>
  <c r="CF994" i="1" s="1"/>
  <c r="CP993" i="1"/>
  <c r="CD189" i="1"/>
  <c r="CD360" i="1"/>
  <c r="CD188" i="1" s="1"/>
  <c r="CN361" i="1"/>
  <c r="BF150" i="1"/>
  <c r="BF149" i="1" s="1"/>
  <c r="BF51" i="1" s="1"/>
  <c r="BF36" i="1" s="1"/>
  <c r="BV222" i="1"/>
  <c r="CF387" i="1"/>
  <c r="BV257" i="1"/>
  <c r="CF183" i="1"/>
  <c r="CP355" i="1"/>
  <c r="AA255" i="1"/>
  <c r="AA254" i="1" s="1"/>
  <c r="AA400" i="1" s="1"/>
  <c r="AA401" i="1" s="1"/>
  <c r="AA243" i="1"/>
  <c r="AA242" i="1" s="1"/>
  <c r="AA241" i="1" s="1"/>
  <c r="BE186" i="1"/>
  <c r="BR358" i="1"/>
  <c r="CD517" i="1"/>
  <c r="BT516" i="1"/>
  <c r="BT503" i="1" s="1"/>
  <c r="CR45" i="1"/>
  <c r="CP756" i="1"/>
  <c r="CF755" i="1"/>
  <c r="CF754" i="1" s="1"/>
  <c r="CE116" i="1"/>
  <c r="CO307" i="1"/>
  <c r="BE233" i="1"/>
  <c r="BR397" i="1"/>
  <c r="CC121" i="1"/>
  <c r="CM312" i="1"/>
  <c r="CF129" i="1"/>
  <c r="CP320" i="1"/>
  <c r="BI92" i="1"/>
  <c r="BI91" i="1" s="1"/>
  <c r="BI48" i="1" s="1"/>
  <c r="BI33" i="1" s="1"/>
  <c r="AW480" i="1"/>
  <c r="BV162" i="1"/>
  <c r="CF344" i="1"/>
  <c r="BV342" i="1"/>
  <c r="BS162" i="1"/>
  <c r="CC344" i="1"/>
  <c r="BU406" i="1"/>
  <c r="BU405" i="1" s="1"/>
  <c r="CE407" i="1"/>
  <c r="BU64" i="1"/>
  <c r="CE198" i="1"/>
  <c r="CO370" i="1"/>
  <c r="BK284" i="1"/>
  <c r="BK244" i="1" s="1"/>
  <c r="BR203" i="1"/>
  <c r="CB375" i="1"/>
  <c r="CE90" i="1"/>
  <c r="CO283" i="1"/>
  <c r="BU182" i="1"/>
  <c r="CE354" i="1"/>
  <c r="BT182" i="1"/>
  <c r="CD354" i="1"/>
  <c r="CF561" i="1"/>
  <c r="CF557" i="1" s="1"/>
  <c r="CF556" i="1" s="1"/>
  <c r="CF571" i="1"/>
  <c r="CF570" i="1" s="1"/>
  <c r="CF680" i="1" s="1"/>
  <c r="BT94" i="1"/>
  <c r="BT92" i="1" s="1"/>
  <c r="CD287" i="1"/>
  <c r="BT285" i="1"/>
  <c r="BT284" i="1" s="1"/>
  <c r="BT244" i="1" s="1"/>
  <c r="BK63" i="1"/>
  <c r="BV95" i="1"/>
  <c r="CF288" i="1"/>
  <c r="CF186" i="1"/>
  <c r="CP358" i="1"/>
  <c r="BL185" i="1"/>
  <c r="BH934" i="1"/>
  <c r="BH930" i="1" s="1"/>
  <c r="BH929" i="1" s="1"/>
  <c r="BH939" i="1"/>
  <c r="BH938" i="1" s="1"/>
  <c r="BH987" i="1" s="1"/>
  <c r="BH988" i="1" s="1"/>
  <c r="CM439" i="1"/>
  <c r="CC438" i="1"/>
  <c r="BE73" i="1"/>
  <c r="BR267" i="1"/>
  <c r="CC115" i="1"/>
  <c r="CM306" i="1"/>
  <c r="BS342" i="1"/>
  <c r="BV84" i="1"/>
  <c r="CF277" i="1"/>
  <c r="BV276" i="1"/>
  <c r="BI404" i="1"/>
  <c r="BI403" i="1" s="1"/>
  <c r="BI461" i="1" s="1"/>
  <c r="AW160" i="1"/>
  <c r="AW159" i="1" s="1"/>
  <c r="AW341" i="1"/>
  <c r="AW248" i="1" s="1"/>
  <c r="AW52" i="1" s="1"/>
  <c r="AW37" i="1" s="1"/>
  <c r="BJ201" i="1"/>
  <c r="BJ200" i="1" s="1"/>
  <c r="BJ53" i="1" s="1"/>
  <c r="BJ38" i="1" s="1"/>
  <c r="CF217" i="1"/>
  <c r="CP386" i="1"/>
  <c r="BE154" i="1"/>
  <c r="BR337" i="1"/>
  <c r="CD215" i="1"/>
  <c r="CN540" i="1"/>
  <c r="CD379" i="1"/>
  <c r="CN380" i="1"/>
  <c r="BE180" i="1"/>
  <c r="BR352" i="1"/>
  <c r="AA32" i="1"/>
  <c r="AA31" i="1" s="1"/>
  <c r="AA46" i="1"/>
  <c r="AT255" i="1"/>
  <c r="AT254" i="1" s="1"/>
  <c r="AT400" i="1" s="1"/>
  <c r="AT401" i="1" s="1"/>
  <c r="AS37" i="1"/>
  <c r="BV532" i="1"/>
  <c r="CF533" i="1"/>
  <c r="BE200" i="1"/>
  <c r="BE53" i="1" s="1"/>
  <c r="BE38" i="1" s="1"/>
  <c r="AW62" i="1"/>
  <c r="BU217" i="1"/>
  <c r="BU211" i="1" s="1"/>
  <c r="BU54" i="1" s="1"/>
  <c r="BU39" i="1" s="1"/>
  <c r="CE386" i="1"/>
  <c r="BL231" i="1"/>
  <c r="BL394" i="1"/>
  <c r="BL393" i="1" s="1"/>
  <c r="BL392" i="1" s="1"/>
  <c r="BL253" i="1" s="1"/>
  <c r="BL252" i="1" s="1"/>
  <c r="BE687" i="1"/>
  <c r="BE683" i="1" s="1"/>
  <c r="BE682" i="1" s="1"/>
  <c r="BE697" i="1"/>
  <c r="BE696" i="1" s="1"/>
  <c r="BE793" i="1" s="1"/>
  <c r="BE794" i="1" s="1"/>
  <c r="CX636" i="1"/>
  <c r="CX635" i="1" s="1"/>
  <c r="CX634" i="1" s="1"/>
  <c r="CN635" i="1"/>
  <c r="CN634" i="1" s="1"/>
  <c r="CD96" i="1"/>
  <c r="CN289" i="1"/>
  <c r="BS164" i="1"/>
  <c r="J294" i="1"/>
  <c r="J101" i="1" s="1"/>
  <c r="CL294" i="1"/>
  <c r="CD158" i="1"/>
  <c r="CN340" i="1"/>
  <c r="BU426" i="1"/>
  <c r="BU425" i="1" s="1"/>
  <c r="CE427" i="1"/>
  <c r="BU93" i="1"/>
  <c r="CC75" i="1"/>
  <c r="CM269" i="1"/>
  <c r="BS118" i="1"/>
  <c r="CC309" i="1"/>
  <c r="CO71" i="1"/>
  <c r="CY265" i="1"/>
  <c r="CY71" i="1" s="1"/>
  <c r="CD223" i="1"/>
  <c r="CN388" i="1"/>
  <c r="CN535" i="1"/>
  <c r="CN468" i="1" s="1"/>
  <c r="CX536" i="1"/>
  <c r="CX535" i="1" s="1"/>
  <c r="CX468" i="1" s="1"/>
  <c r="BJ933" i="1"/>
  <c r="BJ930" i="1" s="1"/>
  <c r="BJ929" i="1" s="1"/>
  <c r="BJ939" i="1"/>
  <c r="BJ938" i="1" s="1"/>
  <c r="BJ987" i="1" s="1"/>
  <c r="BJ988" i="1" s="1"/>
  <c r="BL187" i="1"/>
  <c r="CD504" i="1"/>
  <c r="CN505" i="1"/>
  <c r="BL194" i="1"/>
  <c r="BI243" i="1"/>
  <c r="BI255" i="1"/>
  <c r="BI254" i="1" s="1"/>
  <c r="BI400" i="1" s="1"/>
  <c r="BI401" i="1" s="1"/>
  <c r="BR193" i="1"/>
  <c r="CB365" i="1"/>
  <c r="CE222" i="1"/>
  <c r="CO387" i="1"/>
  <c r="BR524" i="1"/>
  <c r="BE522" i="1"/>
  <c r="BL225" i="1"/>
  <c r="BR115" i="1"/>
  <c r="CB306" i="1"/>
  <c r="BR223" i="1"/>
  <c r="CB388" i="1"/>
  <c r="BT183" i="1"/>
  <c r="CD355" i="1"/>
  <c r="BR114" i="1"/>
  <c r="CB305" i="1"/>
  <c r="CC110" i="1"/>
  <c r="CC300" i="1"/>
  <c r="CM301" i="1"/>
  <c r="CC163" i="1"/>
  <c r="CM345" i="1"/>
  <c r="CF192" i="1"/>
  <c r="CP364" i="1"/>
  <c r="CC102" i="1"/>
  <c r="CM295" i="1"/>
  <c r="CD138" i="1"/>
  <c r="CD137" i="1" s="1"/>
  <c r="CD136" i="1" s="1"/>
  <c r="CD50" i="1" s="1"/>
  <c r="CD35" i="1" s="1"/>
  <c r="CD327" i="1"/>
  <c r="CD326" i="1" s="1"/>
  <c r="CD246" i="1" s="1"/>
  <c r="CN328" i="1"/>
  <c r="BE418" i="1"/>
  <c r="BE405" i="1" s="1"/>
  <c r="BE404" i="1" s="1"/>
  <c r="BE403" i="1" s="1"/>
  <c r="BE461" i="1" s="1"/>
  <c r="BR419" i="1"/>
  <c r="BE225" i="1"/>
  <c r="BR389" i="1"/>
  <c r="BE103" i="1"/>
  <c r="BR296" i="1"/>
  <c r="BT122" i="1"/>
  <c r="CD313" i="1"/>
  <c r="CB898" i="1"/>
  <c r="CB897" i="1" s="1"/>
  <c r="CB886" i="1" s="1"/>
  <c r="CB885" i="1" s="1"/>
  <c r="CB927" i="1" s="1"/>
  <c r="CB928" i="1" s="1"/>
  <c r="J901" i="1"/>
  <c r="J898" i="1" s="1"/>
  <c r="J897" i="1" s="1"/>
  <c r="J886" i="1" s="1"/>
  <c r="J885" i="1" s="1"/>
  <c r="J927" i="1" s="1"/>
  <c r="J928" i="1" s="1"/>
  <c r="CL901" i="1"/>
  <c r="CD197" i="1"/>
  <c r="CN369" i="1"/>
  <c r="CD206" i="1"/>
  <c r="CN378" i="1"/>
  <c r="BL73" i="1"/>
  <c r="CC192" i="1"/>
  <c r="CM364" i="1"/>
  <c r="CF85" i="1"/>
  <c r="CP278" i="1"/>
  <c r="CP191" i="1"/>
  <c r="CZ363" i="1"/>
  <c r="CZ191" i="1" s="1"/>
  <c r="BL70" i="1"/>
  <c r="CE70" i="1"/>
  <c r="CO264" i="1"/>
  <c r="CB89" i="1"/>
  <c r="CL282" i="1"/>
  <c r="J282" i="1"/>
  <c r="J89" i="1" s="1"/>
  <c r="CC532" i="1"/>
  <c r="CM533" i="1"/>
  <c r="CC96" i="1"/>
  <c r="CM289" i="1"/>
  <c r="BL504" i="1"/>
  <c r="BL503" i="1" s="1"/>
  <c r="BL465" i="1" s="1"/>
  <c r="CP101" i="1"/>
  <c r="CZ294" i="1"/>
  <c r="CZ101" i="1" s="1"/>
  <c r="BX30" i="1"/>
  <c r="AW243" i="1"/>
  <c r="CC117" i="1"/>
  <c r="CM308" i="1"/>
  <c r="BT166" i="1"/>
  <c r="BT164" i="1" s="1"/>
  <c r="CD348" i="1"/>
  <c r="AU57" i="1"/>
  <c r="AU228" i="1"/>
  <c r="BU129" i="1"/>
  <c r="CE320" i="1"/>
  <c r="CD225" i="1"/>
  <c r="CN389" i="1"/>
  <c r="CD80" i="1"/>
  <c r="CN273" i="1"/>
  <c r="CC550" i="1"/>
  <c r="CC549" i="1" s="1"/>
  <c r="CC548" i="1" s="1"/>
  <c r="CC471" i="1" s="1"/>
  <c r="CC470" i="1" s="1"/>
  <c r="CM551" i="1"/>
  <c r="BR192" i="1"/>
  <c r="CB364" i="1"/>
  <c r="AG47" i="1"/>
  <c r="AG61" i="1"/>
  <c r="AG60" i="1" s="1"/>
  <c r="BV234" i="1"/>
  <c r="CF398" i="1"/>
  <c r="CD131" i="1"/>
  <c r="CN322" i="1"/>
  <c r="CO231" i="1"/>
  <c r="CY395" i="1"/>
  <c r="AW933" i="1"/>
  <c r="AW930" i="1" s="1"/>
  <c r="AW929" i="1" s="1"/>
  <c r="AW939" i="1"/>
  <c r="AW938" i="1" s="1"/>
  <c r="AW987" i="1" s="1"/>
  <c r="AW988" i="1" s="1"/>
  <c r="BV372" i="1"/>
  <c r="BV249" i="1" s="1"/>
  <c r="CO232" i="1"/>
  <c r="CY396" i="1"/>
  <c r="CY232" i="1" s="1"/>
  <c r="CD235" i="1"/>
  <c r="CN399" i="1"/>
  <c r="BV219" i="1"/>
  <c r="CF544" i="1"/>
  <c r="BV195" i="1"/>
  <c r="CF367" i="1"/>
  <c r="BT203" i="1"/>
  <c r="CD375" i="1"/>
  <c r="BU125" i="1"/>
  <c r="CE316" i="1"/>
  <c r="BU314" i="1"/>
  <c r="BU284" i="1" s="1"/>
  <c r="BU244" i="1" s="1"/>
  <c r="CD156" i="1"/>
  <c r="CC212" i="1"/>
  <c r="CM384" i="1"/>
  <c r="CC383" i="1"/>
  <c r="CC250" i="1" s="1"/>
  <c r="CN325" i="1"/>
  <c r="CD323" i="1"/>
  <c r="CD245" i="1" s="1"/>
  <c r="CF93" i="1"/>
  <c r="CP286" i="1"/>
  <c r="BL212" i="1"/>
  <c r="BL383" i="1"/>
  <c r="BL250" i="1" s="1"/>
  <c r="BU165" i="1"/>
  <c r="BU164" i="1" s="1"/>
  <c r="BU346" i="1"/>
  <c r="CE347" i="1"/>
  <c r="BV167" i="1"/>
  <c r="CF349" i="1"/>
  <c r="BR197" i="1"/>
  <c r="CB369" i="1"/>
  <c r="CF184" i="1"/>
  <c r="CP356" i="1"/>
  <c r="CN72" i="1"/>
  <c r="CX266" i="1"/>
  <c r="CX72" i="1" s="1"/>
  <c r="BR224" i="1"/>
  <c r="CB547" i="1"/>
  <c r="BL103" i="1"/>
  <c r="CM94" i="1"/>
  <c r="CW287" i="1"/>
  <c r="CW94" i="1" s="1"/>
  <c r="AQ42" i="1"/>
  <c r="AQ41" i="1" s="1"/>
  <c r="AQ56" i="1"/>
  <c r="BL183" i="1"/>
  <c r="BJ159" i="1"/>
  <c r="CE221" i="1"/>
  <c r="CO545" i="1"/>
  <c r="BH480" i="1"/>
  <c r="BH57" i="1"/>
  <c r="BH228" i="1"/>
  <c r="CD394" i="1"/>
  <c r="CD393" i="1" s="1"/>
  <c r="CD392" i="1" s="1"/>
  <c r="CD253" i="1" s="1"/>
  <c r="CD252" i="1" s="1"/>
  <c r="CC8" i="1"/>
  <c r="AH42" i="1"/>
  <c r="AH41" i="1" s="1"/>
  <c r="AH56" i="1"/>
  <c r="AX32" i="1"/>
  <c r="AX31" i="1" s="1"/>
  <c r="AX30" i="1" s="1"/>
  <c r="AX46" i="1"/>
  <c r="AX45" i="1" s="1"/>
  <c r="CC205" i="1"/>
  <c r="CC204" i="1" s="1"/>
  <c r="CC376" i="1"/>
  <c r="CM377" i="1"/>
  <c r="CE107" i="1"/>
  <c r="CE106" i="1" s="1"/>
  <c r="CO298" i="1"/>
  <c r="CE297" i="1"/>
  <c r="CC755" i="1"/>
  <c r="CC754" i="1" s="1"/>
  <c r="CM756" i="1"/>
  <c r="BS69" i="1"/>
  <c r="BS63" i="1" s="1"/>
  <c r="CC263" i="1"/>
  <c r="CV636" i="1"/>
  <c r="CL635" i="1"/>
  <c r="CL634" i="1" s="1"/>
  <c r="CW561" i="1"/>
  <c r="CW557" i="1" s="1"/>
  <c r="CW556" i="1" s="1"/>
  <c r="CW571" i="1"/>
  <c r="CW570" i="1" s="1"/>
  <c r="CW680" i="1" s="1"/>
  <c r="BS116" i="1"/>
  <c r="CC307" i="1"/>
  <c r="CQ32" i="1"/>
  <c r="CQ31" i="1" s="1"/>
  <c r="CQ30" i="1" s="1"/>
  <c r="CQ46" i="1"/>
  <c r="CQ45" i="1" s="1"/>
  <c r="AF30" i="1"/>
  <c r="BE113" i="1"/>
  <c r="BE112" i="1" s="1"/>
  <c r="BE303" i="1"/>
  <c r="BR304" i="1"/>
  <c r="BT184" i="1"/>
  <c r="CD356" i="1"/>
  <c r="CP494" i="1"/>
  <c r="CF493" i="1"/>
  <c r="CB458" i="1"/>
  <c r="BR457" i="1"/>
  <c r="BR456" i="1" s="1"/>
  <c r="BR455" i="1" s="1"/>
  <c r="BL379" i="1"/>
  <c r="BI211" i="1"/>
  <c r="BI54" i="1" s="1"/>
  <c r="BI39" i="1" s="1"/>
  <c r="CC108" i="1"/>
  <c r="CM299" i="1"/>
  <c r="BE217" i="1"/>
  <c r="BR386" i="1"/>
  <c r="AP479" i="1"/>
  <c r="AP478" i="1" s="1"/>
  <c r="AP555" i="1" s="1"/>
  <c r="AP464" i="1"/>
  <c r="AP463" i="1" s="1"/>
  <c r="AP462" i="1" s="1"/>
  <c r="BV113" i="1"/>
  <c r="BV112" i="1" s="1"/>
  <c r="BV303" i="1"/>
  <c r="CF304" i="1"/>
  <c r="BI247" i="1"/>
  <c r="CF96" i="1"/>
  <c r="CP289" i="1"/>
  <c r="CF524" i="1"/>
  <c r="BV522" i="1"/>
  <c r="BL102" i="1"/>
  <c r="CE153" i="1"/>
  <c r="CO336" i="1"/>
  <c r="CC198" i="1"/>
  <c r="CM370" i="1"/>
  <c r="BE162" i="1"/>
  <c r="BR344" i="1"/>
  <c r="BL116" i="1"/>
  <c r="BT202" i="1"/>
  <c r="BT201" i="1" s="1"/>
  <c r="BT373" i="1"/>
  <c r="CD374" i="1"/>
  <c r="BU160" i="1"/>
  <c r="BU341" i="1"/>
  <c r="BU248" i="1" s="1"/>
  <c r="BU52" i="1" s="1"/>
  <c r="BR235" i="1"/>
  <c r="CB399" i="1"/>
  <c r="BR438" i="1"/>
  <c r="CB439" i="1"/>
  <c r="CE82" i="1"/>
  <c r="CO275" i="1"/>
  <c r="CM898" i="1"/>
  <c r="CM897" i="1" s="1"/>
  <c r="CM886" i="1" s="1"/>
  <c r="CM885" i="1" s="1"/>
  <c r="CM927" i="1" s="1"/>
  <c r="CM928" i="1" s="1"/>
  <c r="CW901" i="1"/>
  <c r="CW898" i="1" s="1"/>
  <c r="CW897" i="1" s="1"/>
  <c r="CW886" i="1" s="1"/>
  <c r="CW885" i="1" s="1"/>
  <c r="CW927" i="1" s="1"/>
  <c r="CW928" i="1" s="1"/>
  <c r="CC76" i="1"/>
  <c r="CM270" i="1"/>
  <c r="AP284" i="1"/>
  <c r="AP244" i="1" s="1"/>
  <c r="BE94" i="1"/>
  <c r="BE92" i="1" s="1"/>
  <c r="BR287" i="1"/>
  <c r="BV79" i="1"/>
  <c r="BV77" i="1" s="1"/>
  <c r="CF272" i="1"/>
  <c r="BV271" i="1"/>
  <c r="CE327" i="1"/>
  <c r="CE326" i="1" s="1"/>
  <c r="CE246" i="1" s="1"/>
  <c r="CO328" i="1"/>
  <c r="BL206" i="1"/>
  <c r="CD111" i="1"/>
  <c r="CN302" i="1"/>
  <c r="BR493" i="1"/>
  <c r="CB494" i="1"/>
  <c r="BU158" i="1"/>
  <c r="BU156" i="1" s="1"/>
  <c r="CE340" i="1"/>
  <c r="BL450" i="1"/>
  <c r="BL449" i="1" s="1"/>
  <c r="BL460" i="1"/>
  <c r="AS479" i="1"/>
  <c r="AS478" i="1" s="1"/>
  <c r="AS555" i="1" s="1"/>
  <c r="CN192" i="1"/>
  <c r="CX364" i="1"/>
  <c r="CX192" i="1" s="1"/>
  <c r="BK160" i="1"/>
  <c r="BK159" i="1" s="1"/>
  <c r="BK341" i="1"/>
  <c r="BK248" i="1" s="1"/>
  <c r="BK52" i="1" s="1"/>
  <c r="BK37" i="1" s="1"/>
  <c r="CD199" i="1"/>
  <c r="CN371" i="1"/>
  <c r="BU81" i="1"/>
  <c r="CO95" i="1"/>
  <c r="CY288" i="1"/>
  <c r="CY95" i="1" s="1"/>
  <c r="BV116" i="1"/>
  <c r="CF307" i="1"/>
  <c r="BS84" i="1"/>
  <c r="BS276" i="1"/>
  <c r="CC277" i="1"/>
  <c r="AW372" i="1"/>
  <c r="AW249" i="1" s="1"/>
  <c r="CD113" i="1"/>
  <c r="CD112" i="1" s="1"/>
  <c r="CD303" i="1"/>
  <c r="CN304" i="1"/>
  <c r="BE156" i="1"/>
  <c r="BU130" i="1"/>
  <c r="CE321" i="1"/>
  <c r="BV199" i="1"/>
  <c r="CF371" i="1"/>
  <c r="CZ523" i="1"/>
  <c r="BT154" i="1"/>
  <c r="CD337" i="1"/>
  <c r="CD334" i="1" s="1"/>
  <c r="CD333" i="1" s="1"/>
  <c r="CD247" i="1" s="1"/>
  <c r="CB993" i="1"/>
  <c r="BR992" i="1"/>
  <c r="BR991" i="1" s="1"/>
  <c r="BR990" i="1" s="1"/>
  <c r="BR989" i="1" s="1"/>
  <c r="BR994" i="1" s="1"/>
  <c r="AP930" i="1"/>
  <c r="AP929" i="1" s="1"/>
  <c r="AJ45" i="1"/>
  <c r="BE234" i="1"/>
  <c r="BR398" i="1"/>
  <c r="CO535" i="1"/>
  <c r="CO468" i="1" s="1"/>
  <c r="CY536" i="1"/>
  <c r="CY535" i="1" s="1"/>
  <c r="CY468" i="1" s="1"/>
  <c r="BR80" i="1"/>
  <c r="CB273" i="1"/>
  <c r="BS232" i="1"/>
  <c r="CC396" i="1"/>
  <c r="CC394" i="1" s="1"/>
  <c r="CC393" i="1" s="1"/>
  <c r="CC392" i="1" s="1"/>
  <c r="CC253" i="1" s="1"/>
  <c r="CC252" i="1" s="1"/>
  <c r="BT205" i="1"/>
  <c r="BT204" i="1" s="1"/>
  <c r="BT376" i="1"/>
  <c r="CD377" i="1"/>
  <c r="CD480" i="1"/>
  <c r="CP445" i="1"/>
  <c r="CF444" i="1"/>
  <c r="BR12" i="1"/>
  <c r="CB14" i="1"/>
  <c r="BS138" i="1"/>
  <c r="BS137" i="1" s="1"/>
  <c r="BS136" i="1" s="1"/>
  <c r="BS50" i="1" s="1"/>
  <c r="BS35" i="1" s="1"/>
  <c r="BS327" i="1"/>
  <c r="BS326" i="1" s="1"/>
  <c r="BS246" i="1" s="1"/>
  <c r="CC328" i="1"/>
  <c r="BS186" i="1"/>
  <c r="CC358" i="1"/>
  <c r="AW404" i="1"/>
  <c r="AW403" i="1" s="1"/>
  <c r="AW461" i="1" s="1"/>
  <c r="BS183" i="1"/>
  <c r="CC355" i="1"/>
  <c r="BL100" i="1"/>
  <c r="CC111" i="1"/>
  <c r="CM302" i="1"/>
  <c r="CF117" i="1"/>
  <c r="CP308" i="1"/>
  <c r="CB551" i="1"/>
  <c r="BR550" i="1"/>
  <c r="BR549" i="1" s="1"/>
  <c r="BR548" i="1" s="1"/>
  <c r="BR471" i="1" s="1"/>
  <c r="BR470" i="1" s="1"/>
  <c r="CF121" i="1"/>
  <c r="CP312" i="1"/>
  <c r="CM969" i="1"/>
  <c r="CC968" i="1"/>
  <c r="CC967" i="1" s="1"/>
  <c r="CC197" i="1"/>
  <c r="CM369" i="1"/>
  <c r="AW109" i="1"/>
  <c r="CE205" i="1"/>
  <c r="CO377" i="1"/>
  <c r="CR30" i="1"/>
  <c r="BS426" i="1"/>
  <c r="BS425" i="1" s="1"/>
  <c r="BR129" i="1"/>
  <c r="CB320" i="1"/>
  <c r="CN198" i="1"/>
  <c r="CX370" i="1"/>
  <c r="CX198" i="1" s="1"/>
  <c r="BV65" i="1"/>
  <c r="CF259" i="1"/>
  <c r="BR451" i="1"/>
  <c r="BE450" i="1"/>
  <c r="BE449" i="1" s="1"/>
  <c r="BE460" i="1"/>
  <c r="BV526" i="1"/>
  <c r="BV525" i="1"/>
  <c r="BV466" i="1" s="1"/>
  <c r="CF527" i="1"/>
  <c r="BS98" i="1"/>
  <c r="CC291" i="1"/>
  <c r="CP90" i="1"/>
  <c r="CZ283" i="1"/>
  <c r="CZ90" i="1" s="1"/>
  <c r="CW407" i="1"/>
  <c r="CW406" i="1" s="1"/>
  <c r="CM406" i="1"/>
  <c r="BV127" i="1"/>
  <c r="CF318" i="1"/>
  <c r="CD213" i="1"/>
  <c r="CD537" i="1"/>
  <c r="CD469" i="1" s="1"/>
  <c r="CN538" i="1"/>
  <c r="CN511" i="1"/>
  <c r="CD101" i="1"/>
  <c r="CZ636" i="1"/>
  <c r="CZ635" i="1" s="1"/>
  <c r="CZ634" i="1" s="1"/>
  <c r="CP635" i="1"/>
  <c r="CP634" i="1" s="1"/>
  <c r="BR213" i="1"/>
  <c r="BR537" i="1"/>
  <c r="BR469" i="1" s="1"/>
  <c r="CB538" i="1"/>
  <c r="CC153" i="1"/>
  <c r="CM336" i="1"/>
  <c r="CB452" i="1"/>
  <c r="CL453" i="1"/>
  <c r="CF185" i="1"/>
  <c r="CP357" i="1"/>
  <c r="BS379" i="1"/>
  <c r="CC380" i="1"/>
  <c r="CC70" i="1"/>
  <c r="CM264" i="1"/>
  <c r="CC126" i="1"/>
  <c r="CM317" i="1"/>
  <c r="CP505" i="1"/>
  <c r="CF504" i="1"/>
  <c r="BR68" i="1"/>
  <c r="CB262" i="1"/>
  <c r="BU975" i="1"/>
  <c r="BU971" i="1" s="1"/>
  <c r="CE979" i="1"/>
  <c r="BS438" i="1"/>
  <c r="CC161" i="1"/>
  <c r="CC342" i="1"/>
  <c r="CM343" i="1"/>
  <c r="CN76" i="1"/>
  <c r="CX270" i="1"/>
  <c r="CX76" i="1" s="1"/>
  <c r="CD165" i="1"/>
  <c r="CD346" i="1"/>
  <c r="CN347" i="1"/>
  <c r="CD18" i="1"/>
  <c r="CD15" i="1" s="1"/>
  <c r="CD8" i="1" s="1"/>
  <c r="CN19" i="1"/>
  <c r="CF218" i="1"/>
  <c r="CP543" i="1"/>
  <c r="BE212" i="1"/>
  <c r="BE383" i="1"/>
  <c r="BE250" i="1" s="1"/>
  <c r="BR384" i="1"/>
  <c r="CW459" i="1"/>
  <c r="CM457" i="1"/>
  <c r="CM456" i="1" s="1"/>
  <c r="CM455" i="1" s="1"/>
  <c r="CP205" i="1"/>
  <c r="CZ377" i="1"/>
  <c r="CN119" i="1"/>
  <c r="CX310" i="1"/>
  <c r="CX119" i="1" s="1"/>
  <c r="BH372" i="1"/>
  <c r="BH249" i="1" s="1"/>
  <c r="AH61" i="1"/>
  <c r="AH60" i="1" s="1"/>
  <c r="BK42" i="1"/>
  <c r="BK41" i="1" s="1"/>
  <c r="BK56" i="1"/>
  <c r="AR42" i="1"/>
  <c r="AR41" i="1" s="1"/>
  <c r="AR56" i="1"/>
  <c r="AT242" i="1"/>
  <c r="AT241" i="1" s="1"/>
  <c r="AH36" i="1"/>
  <c r="AU36" i="1"/>
  <c r="AQ32" i="1"/>
  <c r="AQ31" i="1" s="1"/>
  <c r="AQ30" i="1" s="1"/>
  <c r="AQ46" i="1"/>
  <c r="AQ45" i="1" s="1"/>
  <c r="S45" i="1"/>
  <c r="BR97" i="1"/>
  <c r="CB290" i="1"/>
  <c r="BR76" i="1"/>
  <c r="CB270" i="1"/>
  <c r="CF517" i="1"/>
  <c r="BV516" i="1"/>
  <c r="BJ57" i="1"/>
  <c r="BJ228" i="1"/>
  <c r="BR755" i="1"/>
  <c r="BR754" i="1" s="1"/>
  <c r="CB756" i="1"/>
  <c r="CE195" i="1"/>
  <c r="CO367" i="1"/>
  <c r="BF57" i="1"/>
  <c r="BF228" i="1"/>
  <c r="CD219" i="1"/>
  <c r="CN544" i="1"/>
  <c r="CF73" i="1"/>
  <c r="CP267" i="1"/>
  <c r="CP439" i="1"/>
  <c r="CF438" i="1"/>
  <c r="CD73" i="1"/>
  <c r="CN267" i="1"/>
  <c r="CD426" i="1"/>
  <c r="CD425" i="1" s="1"/>
  <c r="CN427" i="1"/>
  <c r="CD93" i="1"/>
  <c r="BS131" i="1"/>
  <c r="CC322" i="1"/>
  <c r="CC194" i="1"/>
  <c r="CM366" i="1"/>
  <c r="BR82" i="1"/>
  <c r="CB275" i="1"/>
  <c r="BE84" i="1"/>
  <c r="BE83" i="1" s="1"/>
  <c r="BE276" i="1"/>
  <c r="BR277" i="1"/>
  <c r="BL110" i="1"/>
  <c r="BL300" i="1"/>
  <c r="BL284" i="1" s="1"/>
  <c r="CE157" i="1"/>
  <c r="CO339" i="1"/>
  <c r="CE338" i="1"/>
  <c r="BE118" i="1"/>
  <c r="BR309" i="1"/>
  <c r="K30" i="1"/>
  <c r="BE166" i="1"/>
  <c r="BR348" i="1"/>
  <c r="CY496" i="1"/>
  <c r="CY495" i="1" s="1"/>
  <c r="CO495" i="1"/>
  <c r="CE233" i="1"/>
  <c r="CO397" i="1"/>
  <c r="BR980" i="1"/>
  <c r="CB981" i="1"/>
  <c r="BL257" i="1"/>
  <c r="BL256" i="1" s="1"/>
  <c r="CN163" i="1"/>
  <c r="CX345" i="1"/>
  <c r="CX163" i="1" s="1"/>
  <c r="CB427" i="1"/>
  <c r="BU206" i="1"/>
  <c r="BU204" i="1" s="1"/>
  <c r="CE378" i="1"/>
  <c r="CE376" i="1" s="1"/>
  <c r="CN115" i="1"/>
  <c r="CX306" i="1"/>
  <c r="CX115" i="1" s="1"/>
  <c r="BU86" i="1"/>
  <c r="BU83" i="1" s="1"/>
  <c r="CE279" i="1"/>
  <c r="BL161" i="1"/>
  <c r="BL342" i="1"/>
  <c r="BE323" i="1"/>
  <c r="BE245" i="1" s="1"/>
  <c r="BR325" i="1"/>
  <c r="CM129" i="1"/>
  <c r="CW320" i="1"/>
  <c r="CW129" i="1" s="1"/>
  <c r="CD88" i="1"/>
  <c r="CN281" i="1"/>
  <c r="BU69" i="1"/>
  <c r="CE263" i="1"/>
  <c r="CC421" i="1"/>
  <c r="BS86" i="1"/>
  <c r="BF159" i="1"/>
  <c r="BR434" i="1"/>
  <c r="BR426" i="1" s="1"/>
  <c r="BE101" i="1"/>
  <c r="BL203" i="1"/>
  <c r="BL222" i="1"/>
  <c r="BE100" i="1"/>
  <c r="BR293" i="1"/>
  <c r="BT187" i="1"/>
  <c r="CD359" i="1"/>
  <c r="BR504" i="1"/>
  <c r="CB505" i="1"/>
  <c r="BE125" i="1"/>
  <c r="BE123" i="1" s="1"/>
  <c r="BR316" i="1"/>
  <c r="BR215" i="1"/>
  <c r="CB540" i="1"/>
  <c r="BV125" i="1"/>
  <c r="CF316" i="1"/>
  <c r="BS130" i="1"/>
  <c r="BS123" i="1" s="1"/>
  <c r="CC321" i="1"/>
  <c r="BE138" i="1"/>
  <c r="BE137" i="1" s="1"/>
  <c r="BE136" i="1" s="1"/>
  <c r="BE50" i="1" s="1"/>
  <c r="BE35" i="1" s="1"/>
  <c r="BE327" i="1"/>
  <c r="BE326" i="1" s="1"/>
  <c r="BE246" i="1" s="1"/>
  <c r="BR328" i="1"/>
  <c r="CE199" i="1"/>
  <c r="CO371" i="1"/>
  <c r="BK91" i="1"/>
  <c r="BK48" i="1" s="1"/>
  <c r="BK33" i="1" s="1"/>
  <c r="BH256" i="1"/>
  <c r="CC64" i="1"/>
  <c r="CC257" i="1"/>
  <c r="CM258" i="1"/>
  <c r="CD193" i="1"/>
  <c r="CN365" i="1"/>
  <c r="BL216" i="1"/>
  <c r="CD100" i="1"/>
  <c r="CN293" i="1"/>
  <c r="CE394" i="1"/>
  <c r="CE393" i="1" s="1"/>
  <c r="CE392" i="1" s="1"/>
  <c r="CE253" i="1" s="1"/>
  <c r="CE252" i="1" s="1"/>
  <c r="CX993" i="1"/>
  <c r="CX992" i="1" s="1"/>
  <c r="CX991" i="1" s="1"/>
  <c r="CX990" i="1" s="1"/>
  <c r="CX989" i="1" s="1"/>
  <c r="CX994" i="1" s="1"/>
  <c r="CN992" i="1"/>
  <c r="CN991" i="1" s="1"/>
  <c r="CN990" i="1" s="1"/>
  <c r="CN989" i="1" s="1"/>
  <c r="CN994" i="1" s="1"/>
  <c r="CX439" i="1"/>
  <c r="CX438" i="1" s="1"/>
  <c r="CN438" i="1"/>
  <c r="BV200" i="1"/>
  <c r="BV53" i="1" s="1"/>
  <c r="BV38" i="1" s="1"/>
  <c r="BG160" i="1"/>
  <c r="BG159" i="1" s="1"/>
  <c r="BG341" i="1"/>
  <c r="BG248" i="1" s="1"/>
  <c r="BG52" i="1" s="1"/>
  <c r="BG37" i="1" s="1"/>
  <c r="CC80" i="1"/>
  <c r="CM273" i="1"/>
  <c r="CW290" i="1"/>
  <c r="CW296" i="1"/>
  <c r="BH123" i="1"/>
  <c r="BH91" i="1" s="1"/>
  <c r="BH48" i="1" s="1"/>
  <c r="BH33" i="1" s="1"/>
  <c r="BK464" i="1"/>
  <c r="BK463" i="1" s="1"/>
  <c r="BK462" i="1" s="1"/>
  <c r="BK479" i="1"/>
  <c r="BK478" i="1" s="1"/>
  <c r="BK555" i="1" s="1"/>
  <c r="BS87" i="1"/>
  <c r="CC280" i="1"/>
  <c r="CM158" i="1"/>
  <c r="CW340" i="1"/>
  <c r="CW158" i="1" s="1"/>
  <c r="BH37" i="1"/>
  <c r="BE131" i="1"/>
  <c r="BR322" i="1"/>
  <c r="BV285" i="1"/>
  <c r="BV284" i="1" s="1"/>
  <c r="BV244" i="1" s="1"/>
  <c r="BE102" i="1"/>
  <c r="BR295" i="1"/>
  <c r="CD69" i="1"/>
  <c r="CN263" i="1"/>
  <c r="BE122" i="1"/>
  <c r="BR313" i="1"/>
  <c r="CC496" i="1"/>
  <c r="BS495" i="1"/>
  <c r="BS480" i="1" s="1"/>
  <c r="CE94" i="1"/>
  <c r="CO287" i="1"/>
  <c r="CC180" i="1"/>
  <c r="CM352" i="1"/>
  <c r="CX687" i="1"/>
  <c r="CX683" i="1" s="1"/>
  <c r="CX682" i="1" s="1"/>
  <c r="CX697" i="1"/>
  <c r="CX696" i="1" s="1"/>
  <c r="CX793" i="1" s="1"/>
  <c r="CX794" i="1" s="1"/>
  <c r="CD110" i="1"/>
  <c r="CD109" i="1" s="1"/>
  <c r="CD300" i="1"/>
  <c r="CN301" i="1"/>
  <c r="BR444" i="1"/>
  <c r="CB445" i="1"/>
  <c r="CX407" i="1"/>
  <c r="CX406" i="1" s="1"/>
  <c r="CN406" i="1"/>
  <c r="BV450" i="1"/>
  <c r="BV449" i="1" s="1"/>
  <c r="BV404" i="1" s="1"/>
  <c r="BV403" i="1" s="1"/>
  <c r="CF451" i="1"/>
  <c r="BV460" i="1"/>
  <c r="BL495" i="1"/>
  <c r="CF97" i="1"/>
  <c r="CP290" i="1"/>
  <c r="CE483" i="1"/>
  <c r="BU481" i="1"/>
  <c r="BU480" i="1" s="1"/>
  <c r="BT130" i="1"/>
  <c r="CD321" i="1"/>
  <c r="CB189" i="1"/>
  <c r="CL361" i="1"/>
  <c r="CN231" i="1"/>
  <c r="CX395" i="1"/>
  <c r="BL66" i="1"/>
  <c r="BL63" i="1" s="1"/>
  <c r="CF153" i="1"/>
  <c r="CP336" i="1"/>
  <c r="BR195" i="1"/>
  <c r="CB367" i="1"/>
  <c r="CD222" i="1"/>
  <c r="CN387" i="1"/>
  <c r="BV71" i="1"/>
  <c r="CF265" i="1"/>
  <c r="CD127" i="1"/>
  <c r="CN318" i="1"/>
  <c r="CF68" i="1"/>
  <c r="CP262" i="1"/>
  <c r="BT150" i="1"/>
  <c r="BT149" i="1" s="1"/>
  <c r="BT51" i="1" s="1"/>
  <c r="BT36" i="1" s="1"/>
  <c r="BS687" i="1"/>
  <c r="BS683" i="1" s="1"/>
  <c r="BS682" i="1" s="1"/>
  <c r="BS697" i="1"/>
  <c r="BS696" i="1" s="1"/>
  <c r="BS793" i="1" s="1"/>
  <c r="BS794" i="1" s="1"/>
  <c r="BV225" i="1"/>
  <c r="CF389" i="1"/>
  <c r="AQ242" i="1"/>
  <c r="AQ241" i="1" s="1"/>
  <c r="BK83" i="1"/>
  <c r="CD107" i="1"/>
  <c r="CD106" i="1" s="1"/>
  <c r="CD297" i="1"/>
  <c r="CN298" i="1"/>
  <c r="BL233" i="1"/>
  <c r="CM561" i="1"/>
  <c r="CM557" i="1" s="1"/>
  <c r="CM556" i="1" s="1"/>
  <c r="CM571" i="1"/>
  <c r="CM570" i="1" s="1"/>
  <c r="CM680" i="1" s="1"/>
  <c r="BV88" i="1"/>
  <c r="CF281" i="1"/>
  <c r="CD968" i="1"/>
  <c r="CD967" i="1" s="1"/>
  <c r="CN969" i="1"/>
  <c r="CF110" i="1"/>
  <c r="CF109" i="1" s="1"/>
  <c r="CP301" i="1"/>
  <c r="CF300" i="1"/>
  <c r="CZ536" i="1"/>
  <c r="CZ535" i="1" s="1"/>
  <c r="CZ468" i="1" s="1"/>
  <c r="CP535" i="1"/>
  <c r="CP468" i="1" s="1"/>
  <c r="BE257" i="1"/>
  <c r="BE256" i="1" s="1"/>
  <c r="CE74" i="1"/>
  <c r="CO268" i="1"/>
  <c r="BS230" i="1"/>
  <c r="BS229" i="1" s="1"/>
  <c r="CC213" i="1"/>
  <c r="CC537" i="1"/>
  <c r="CC469" i="1" s="1"/>
  <c r="CM538" i="1"/>
  <c r="AP160" i="1"/>
  <c r="AP159" i="1" s="1"/>
  <c r="AP341" i="1"/>
  <c r="AP248" i="1" s="1"/>
  <c r="AP52" i="1" s="1"/>
  <c r="AP37" i="1" s="1"/>
  <c r="BL154" i="1"/>
  <c r="BL150" i="1" s="1"/>
  <c r="BL149" i="1" s="1"/>
  <c r="BL51" i="1" s="1"/>
  <c r="CM224" i="1"/>
  <c r="CW547" i="1"/>
  <c r="CW224" i="1" s="1"/>
  <c r="BV100" i="1"/>
  <c r="CF293" i="1"/>
  <c r="CF285" i="1" s="1"/>
  <c r="CN97" i="1"/>
  <c r="CX290" i="1"/>
  <c r="CX97" i="1" s="1"/>
  <c r="BI36" i="1"/>
  <c r="CY19" i="1"/>
  <c r="CY18" i="1" s="1"/>
  <c r="CY15" i="1" s="1"/>
  <c r="CY8" i="1" s="1"/>
  <c r="CO18" i="1"/>
  <c r="CO15" i="1" s="1"/>
  <c r="CO8" i="1" s="1"/>
  <c r="BT185" i="1"/>
  <c r="CD357" i="1"/>
  <c r="CF182" i="1"/>
  <c r="CP354" i="1"/>
  <c r="BU333" i="1"/>
  <c r="BU247" i="1" s="1"/>
  <c r="CF72" i="1"/>
  <c r="CP266" i="1"/>
  <c r="BV197" i="1"/>
  <c r="CF369" i="1"/>
  <c r="CD195" i="1"/>
  <c r="CN367" i="1"/>
  <c r="BU526" i="1"/>
  <c r="BU525" i="1"/>
  <c r="BU466" i="1" s="1"/>
  <c r="CE527" i="1"/>
  <c r="CE138" i="1" s="1"/>
  <c r="CE137" i="1" s="1"/>
  <c r="CE136" i="1" s="1"/>
  <c r="CE50" i="1" s="1"/>
  <c r="CE35" i="1" s="1"/>
  <c r="BE495" i="1"/>
  <c r="BE480" i="1" s="1"/>
  <c r="BR496" i="1"/>
  <c r="AW92" i="1"/>
  <c r="AW91" i="1" s="1"/>
  <c r="AW48" i="1" s="1"/>
  <c r="AW33" i="1" s="1"/>
  <c r="CD218" i="1"/>
  <c r="CN543" i="1"/>
  <c r="BR219" i="1"/>
  <c r="CB544" i="1"/>
  <c r="BS100" i="1"/>
  <c r="CC293" i="1"/>
  <c r="BG201" i="1"/>
  <c r="BG200" i="1" s="1"/>
  <c r="BG53" i="1" s="1"/>
  <c r="BG38" i="1" s="1"/>
  <c r="CE84" i="1"/>
  <c r="CO277" i="1"/>
  <c r="CE276" i="1"/>
  <c r="CW279" i="1"/>
  <c r="BU97" i="1"/>
  <c r="CE290" i="1"/>
  <c r="CE285" i="1" s="1"/>
  <c r="BR533" i="1"/>
  <c r="BE532" i="1"/>
  <c r="BL87" i="1"/>
  <c r="CE933" i="1"/>
  <c r="CD71" i="1"/>
  <c r="CN265" i="1"/>
  <c r="BT66" i="1"/>
  <c r="CD260" i="1"/>
  <c r="BT257" i="1"/>
  <c r="BT256" i="1" s="1"/>
  <c r="BR206" i="1"/>
  <c r="CB378" i="1"/>
  <c r="CM81" i="1"/>
  <c r="CW274" i="1"/>
  <c r="CW81" i="1" s="1"/>
  <c r="CC67" i="1"/>
  <c r="CM261" i="1"/>
  <c r="CC191" i="1"/>
  <c r="CM363" i="1"/>
  <c r="CC88" i="1"/>
  <c r="CM281" i="1"/>
  <c r="BE182" i="1"/>
  <c r="BR354" i="1"/>
  <c r="BL405" i="1"/>
  <c r="BU102" i="1"/>
  <c r="CE295" i="1"/>
  <c r="CC513" i="1"/>
  <c r="BS103" i="1"/>
  <c r="AS463" i="1"/>
  <c r="AS462" i="1" s="1"/>
  <c r="BL205" i="1"/>
  <c r="BL204" i="1" s="1"/>
  <c r="BL376" i="1"/>
  <c r="CF128" i="1"/>
  <c r="CP319" i="1"/>
  <c r="CE517" i="1"/>
  <c r="BU516" i="1"/>
  <c r="BU113" i="1"/>
  <c r="BU112" i="1" s="1"/>
  <c r="AC47" i="1"/>
  <c r="AC61" i="1"/>
  <c r="AC60" i="1" s="1"/>
  <c r="CF126" i="1"/>
  <c r="CP317" i="1"/>
  <c r="CD419" i="1"/>
  <c r="BT418" i="1"/>
  <c r="BT405" i="1" s="1"/>
  <c r="BT404" i="1" s="1"/>
  <c r="BT403" i="1" s="1"/>
  <c r="BT461" i="1" s="1"/>
  <c r="BV87" i="1"/>
  <c r="CF280" i="1"/>
  <c r="BF83" i="1"/>
  <c r="BF62" i="1" s="1"/>
  <c r="AW200" i="1"/>
  <c r="AW53" i="1" s="1"/>
  <c r="AW38" i="1" s="1"/>
  <c r="CF418" i="1"/>
  <c r="CP419" i="1"/>
  <c r="BR119" i="1"/>
  <c r="CB310" i="1"/>
  <c r="CM214" i="1"/>
  <c r="CW539" i="1"/>
  <c r="CW214" i="1" s="1"/>
  <c r="CN457" i="1"/>
  <c r="CN456" i="1" s="1"/>
  <c r="CN455" i="1" s="1"/>
  <c r="CX458" i="1"/>
  <c r="CX457" i="1" s="1"/>
  <c r="CX456" i="1" s="1"/>
  <c r="CX455" i="1" s="1"/>
  <c r="BE167" i="1"/>
  <c r="BR349" i="1"/>
  <c r="BR218" i="1"/>
  <c r="CB543" i="1"/>
  <c r="AF60" i="1"/>
  <c r="BE230" i="1"/>
  <c r="BE229" i="1" s="1"/>
  <c r="BT70" i="1"/>
  <c r="CD264" i="1"/>
  <c r="CF158" i="1"/>
  <c r="CP340" i="1"/>
  <c r="CB163" i="1"/>
  <c r="CL345" i="1"/>
  <c r="AW230" i="1"/>
  <c r="AW229" i="1" s="1"/>
  <c r="AJ30" i="1"/>
  <c r="CN85" i="1"/>
  <c r="CX278" i="1"/>
  <c r="CX85" i="1" s="1"/>
  <c r="BS107" i="1"/>
  <c r="BS106" i="1" s="1"/>
  <c r="BS297" i="1"/>
  <c r="CC298" i="1"/>
  <c r="BR18" i="1"/>
  <c r="BR15" i="1" s="1"/>
  <c r="CB19" i="1"/>
  <c r="BS113" i="1"/>
  <c r="BS112" i="1" s="1"/>
  <c r="CC304" i="1"/>
  <c r="BS303" i="1"/>
  <c r="BS372" i="1"/>
  <c r="BS249" i="1" s="1"/>
  <c r="BR124" i="1"/>
  <c r="BR314" i="1"/>
  <c r="CB315" i="1"/>
  <c r="BL438" i="1"/>
  <c r="BL425" i="1" s="1"/>
  <c r="BV232" i="1"/>
  <c r="BV230" i="1" s="1"/>
  <c r="BV229" i="1" s="1"/>
  <c r="CF396" i="1"/>
  <c r="CF115" i="1"/>
  <c r="CP306" i="1"/>
  <c r="CC128" i="1"/>
  <c r="CM319" i="1"/>
  <c r="CD191" i="1"/>
  <c r="CN363" i="1"/>
  <c r="CD214" i="1"/>
  <c r="CN539" i="1"/>
  <c r="BS933" i="1"/>
  <c r="BS930" i="1" s="1"/>
  <c r="BS929" i="1" s="1"/>
  <c r="BS939" i="1"/>
  <c r="BS938" i="1" s="1"/>
  <c r="BS987" i="1" s="1"/>
  <c r="BS988" i="1" s="1"/>
  <c r="BV130" i="1"/>
  <c r="CF321" i="1"/>
  <c r="BR380" i="1"/>
  <c r="BE379" i="1"/>
  <c r="BH503" i="1"/>
  <c r="BH465" i="1" s="1"/>
  <c r="CB190" i="1"/>
  <c r="CL362" i="1"/>
  <c r="CP161" i="1"/>
  <c r="CZ343" i="1"/>
  <c r="BU376" i="1"/>
  <c r="CC219" i="1"/>
  <c r="CM544" i="1"/>
  <c r="CF12" i="1"/>
  <c r="CF8" i="1" s="1"/>
  <c r="CP14" i="1"/>
  <c r="BV118" i="1"/>
  <c r="CF309" i="1"/>
  <c r="CC426" i="1"/>
  <c r="CC425" i="1" s="1"/>
  <c r="CM427" i="1"/>
  <c r="BR196" i="1"/>
  <c r="CB368" i="1"/>
  <c r="BL111" i="1"/>
  <c r="BU203" i="1"/>
  <c r="CE375" i="1"/>
  <c r="CP89" i="1"/>
  <c r="CZ282" i="1"/>
  <c r="CZ89" i="1" s="1"/>
  <c r="BV379" i="1"/>
  <c r="CF380" i="1"/>
  <c r="BL74" i="1"/>
  <c r="BH63" i="1"/>
  <c r="BH62" i="1" s="1"/>
  <c r="BE285" i="1"/>
  <c r="BE284" i="1" s="1"/>
  <c r="BE244" i="1" s="1"/>
  <c r="CC124" i="1"/>
  <c r="CC314" i="1"/>
  <c r="CM315" i="1"/>
  <c r="CE189" i="1"/>
  <c r="CE360" i="1"/>
  <c r="CE188" i="1" s="1"/>
  <c r="CO361" i="1"/>
  <c r="AR242" i="1"/>
  <c r="AR241" i="1" s="1"/>
  <c r="CF82" i="1"/>
  <c r="CP275" i="1"/>
  <c r="BS122" i="1"/>
  <c r="CC313" i="1"/>
  <c r="BR191" i="1"/>
  <c r="CB363" i="1"/>
  <c r="CB360" i="1" s="1"/>
  <c r="CB188" i="1" s="1"/>
  <c r="BV933" i="1"/>
  <c r="BV930" i="1" s="1"/>
  <c r="BV929" i="1" s="1"/>
  <c r="BV939" i="1"/>
  <c r="BV938" i="1" s="1"/>
  <c r="BV987" i="1" s="1"/>
  <c r="BV988" i="1" s="1"/>
  <c r="CN64" i="1"/>
  <c r="CX258" i="1"/>
  <c r="CL11" i="1"/>
  <c r="CB10" i="1"/>
  <c r="CB9" i="1" s="1"/>
  <c r="CD95" i="1"/>
  <c r="CN288" i="1"/>
  <c r="CE212" i="1"/>
  <c r="CO384" i="1"/>
  <c r="CE383" i="1"/>
  <c r="CE250" i="1" s="1"/>
  <c r="BV503" i="1"/>
  <c r="BV465" i="1" s="1"/>
  <c r="CC234" i="1"/>
  <c r="CM398" i="1"/>
  <c r="BR72" i="1"/>
  <c r="CB266" i="1"/>
  <c r="BE184" i="1"/>
  <c r="BR356" i="1"/>
  <c r="BL95" i="1"/>
  <c r="BL92" i="1" s="1"/>
  <c r="BV75" i="1"/>
  <c r="CF269" i="1"/>
  <c r="BV154" i="1"/>
  <c r="CF337" i="1"/>
  <c r="BI83" i="1"/>
  <c r="BI62" i="1" s="1"/>
  <c r="BT346" i="1"/>
  <c r="CC233" i="1"/>
  <c r="CM397" i="1"/>
  <c r="BL202" i="1"/>
  <c r="BL201" i="1" s="1"/>
  <c r="BL200" i="1" s="1"/>
  <c r="BL53" i="1" s="1"/>
  <c r="BL38" i="1" s="1"/>
  <c r="BL373" i="1"/>
  <c r="BL372" i="1" s="1"/>
  <c r="BL249" i="1" s="1"/>
  <c r="CC526" i="1"/>
  <c r="CC525" i="1"/>
  <c r="CC466" i="1" s="1"/>
  <c r="CM527" i="1"/>
  <c r="CM190" i="1"/>
  <c r="CW362" i="1"/>
  <c r="CW190" i="1" s="1"/>
  <c r="CM482" i="1"/>
  <c r="CC481" i="1"/>
  <c r="CB535" i="1"/>
  <c r="CB468" i="1" s="1"/>
  <c r="CL536" i="1"/>
  <c r="BU202" i="1"/>
  <c r="CE374" i="1"/>
  <c r="BU373" i="1"/>
  <c r="BU372" i="1" s="1"/>
  <c r="BU249" i="1" s="1"/>
  <c r="CO452" i="1"/>
  <c r="CY453" i="1"/>
  <c r="CY452" i="1" s="1"/>
  <c r="AH32" i="1"/>
  <c r="AH31" i="1" s="1"/>
  <c r="AH30" i="1" s="1"/>
  <c r="AH46" i="1"/>
  <c r="AH45" i="1" s="1"/>
  <c r="BG479" i="1"/>
  <c r="BG478" i="1" s="1"/>
  <c r="BG555" i="1" s="1"/>
  <c r="AB32" i="1"/>
  <c r="AB31" i="1" s="1"/>
  <c r="AB30" i="1" s="1"/>
  <c r="AB46" i="1"/>
  <c r="AB45" i="1" s="1"/>
  <c r="BU201" i="1" l="1"/>
  <c r="BU159" i="1"/>
  <c r="BV123" i="1"/>
  <c r="BS92" i="1"/>
  <c r="BV63" i="1"/>
  <c r="BR8" i="1"/>
  <c r="BR285" i="1"/>
  <c r="BV92" i="1"/>
  <c r="BU256" i="1"/>
  <c r="BV461" i="1"/>
  <c r="CF314" i="1"/>
  <c r="BR425" i="1"/>
  <c r="BF47" i="1"/>
  <c r="BF61" i="1"/>
  <c r="BF60" i="1" s="1"/>
  <c r="BE479" i="1"/>
  <c r="BE478" i="1" s="1"/>
  <c r="BE555" i="1" s="1"/>
  <c r="BE464" i="1"/>
  <c r="BE463" i="1" s="1"/>
  <c r="BE462" i="1" s="1"/>
  <c r="BS91" i="1"/>
  <c r="BS48" i="1" s="1"/>
  <c r="BS33" i="1" s="1"/>
  <c r="BV464" i="1"/>
  <c r="BV463" i="1" s="1"/>
  <c r="BV462" i="1" s="1"/>
  <c r="BV479" i="1"/>
  <c r="BV478" i="1" s="1"/>
  <c r="BV555" i="1" s="1"/>
  <c r="BI47" i="1"/>
  <c r="BI61" i="1"/>
  <c r="BI60" i="1" s="1"/>
  <c r="BV57" i="1"/>
  <c r="BV228" i="1"/>
  <c r="BE47" i="1"/>
  <c r="AP47" i="1"/>
  <c r="AP61" i="1"/>
  <c r="AP60" i="1" s="1"/>
  <c r="BT57" i="1"/>
  <c r="BT228" i="1"/>
  <c r="BS464" i="1"/>
  <c r="BS463" i="1" s="1"/>
  <c r="BS462" i="1" s="1"/>
  <c r="BS479" i="1"/>
  <c r="BS478" i="1" s="1"/>
  <c r="BS555" i="1" s="1"/>
  <c r="BL244" i="1"/>
  <c r="BE91" i="1"/>
  <c r="BE48" i="1" s="1"/>
  <c r="BE33" i="1" s="1"/>
  <c r="BT465" i="1"/>
  <c r="BT479" i="1"/>
  <c r="BT478" i="1" s="1"/>
  <c r="BT555" i="1" s="1"/>
  <c r="BU57" i="1"/>
  <c r="BU228" i="1"/>
  <c r="CE202" i="1"/>
  <c r="CO374" i="1"/>
  <c r="CE373" i="1"/>
  <c r="CE372" i="1" s="1"/>
  <c r="CE249" i="1" s="1"/>
  <c r="CM233" i="1"/>
  <c r="CW397" i="1"/>
  <c r="CW233" i="1" s="1"/>
  <c r="CF154" i="1"/>
  <c r="CP337" i="1"/>
  <c r="CX64" i="1"/>
  <c r="CO189" i="1"/>
  <c r="CY361" i="1"/>
  <c r="CO360" i="1"/>
  <c r="CO188" i="1" s="1"/>
  <c r="BH47" i="1"/>
  <c r="BH61" i="1"/>
  <c r="BH60" i="1" s="1"/>
  <c r="CM219" i="1"/>
  <c r="CW544" i="1"/>
  <c r="CW219" i="1" s="1"/>
  <c r="CZ161" i="1"/>
  <c r="CN214" i="1"/>
  <c r="CX539" i="1"/>
  <c r="CX214" i="1" s="1"/>
  <c r="CM128" i="1"/>
  <c r="CW319" i="1"/>
  <c r="CW128" i="1" s="1"/>
  <c r="CF232" i="1"/>
  <c r="CP396" i="1"/>
  <c r="CC113" i="1"/>
  <c r="CC303" i="1"/>
  <c r="CM304" i="1"/>
  <c r="CL163" i="1"/>
  <c r="CV345" i="1"/>
  <c r="CD70" i="1"/>
  <c r="CN264" i="1"/>
  <c r="CB218" i="1"/>
  <c r="J543" i="1"/>
  <c r="J218" i="1" s="1"/>
  <c r="CL543" i="1"/>
  <c r="CB119" i="1"/>
  <c r="J310" i="1"/>
  <c r="J119" i="1" s="1"/>
  <c r="CL310" i="1"/>
  <c r="CE516" i="1"/>
  <c r="CO517" i="1"/>
  <c r="CE113" i="1"/>
  <c r="CE112" i="1" s="1"/>
  <c r="CE102" i="1"/>
  <c r="CO295" i="1"/>
  <c r="CD66" i="1"/>
  <c r="CN260" i="1"/>
  <c r="CY277" i="1"/>
  <c r="CN195" i="1"/>
  <c r="CX367" i="1"/>
  <c r="CX195" i="1" s="1"/>
  <c r="CP72" i="1"/>
  <c r="CZ266" i="1"/>
  <c r="CZ72" i="1" s="1"/>
  <c r="BE243" i="1"/>
  <c r="BE255" i="1"/>
  <c r="BE254" i="1" s="1"/>
  <c r="BE400" i="1" s="1"/>
  <c r="BE401" i="1" s="1"/>
  <c r="CP451" i="1"/>
  <c r="CF460" i="1"/>
  <c r="CF450" i="1"/>
  <c r="CF449" i="1" s="1"/>
  <c r="CL445" i="1"/>
  <c r="CB444" i="1"/>
  <c r="BR122" i="1"/>
  <c r="CB313" i="1"/>
  <c r="BR102" i="1"/>
  <c r="CB295" i="1"/>
  <c r="BH243" i="1"/>
  <c r="BH242" i="1" s="1"/>
  <c r="BH241" i="1" s="1"/>
  <c r="BH255" i="1"/>
  <c r="BH254" i="1" s="1"/>
  <c r="BH400" i="1" s="1"/>
  <c r="BH401" i="1" s="1"/>
  <c r="CO199" i="1"/>
  <c r="CY371" i="1"/>
  <c r="CY199" i="1" s="1"/>
  <c r="CB504" i="1"/>
  <c r="CL505" i="1"/>
  <c r="BR100" i="1"/>
  <c r="CB293" i="1"/>
  <c r="CM421" i="1"/>
  <c r="CC86" i="1"/>
  <c r="CE86" i="1"/>
  <c r="CO279" i="1"/>
  <c r="CO276" i="1" s="1"/>
  <c r="BL243" i="1"/>
  <c r="CB82" i="1"/>
  <c r="CL275" i="1"/>
  <c r="J275" i="1"/>
  <c r="J82" i="1" s="1"/>
  <c r="CM194" i="1"/>
  <c r="CW366" i="1"/>
  <c r="CW194" i="1" s="1"/>
  <c r="CP438" i="1"/>
  <c r="CZ439" i="1"/>
  <c r="CZ438" i="1" s="1"/>
  <c r="BJ42" i="1"/>
  <c r="BJ41" i="1" s="1"/>
  <c r="BJ56" i="1"/>
  <c r="BE211" i="1"/>
  <c r="BE54" i="1" s="1"/>
  <c r="BE39" i="1" s="1"/>
  <c r="CM161" i="1"/>
  <c r="CW343" i="1"/>
  <c r="CO979" i="1"/>
  <c r="CE975" i="1"/>
  <c r="CE971" i="1" s="1"/>
  <c r="CM70" i="1"/>
  <c r="CW264" i="1"/>
  <c r="CW70" i="1" s="1"/>
  <c r="CX511" i="1"/>
  <c r="CX101" i="1" s="1"/>
  <c r="CN101" i="1"/>
  <c r="CF127" i="1"/>
  <c r="CP318" i="1"/>
  <c r="CF65" i="1"/>
  <c r="CP259" i="1"/>
  <c r="CB129" i="1"/>
  <c r="J320" i="1"/>
  <c r="J129" i="1" s="1"/>
  <c r="CL320" i="1"/>
  <c r="CM197" i="1"/>
  <c r="CW369" i="1"/>
  <c r="CW197" i="1" s="1"/>
  <c r="CW969" i="1"/>
  <c r="CW968" i="1" s="1"/>
  <c r="CW967" i="1" s="1"/>
  <c r="CM968" i="1"/>
  <c r="CM967" i="1" s="1"/>
  <c r="CL551" i="1"/>
  <c r="CB550" i="1"/>
  <c r="CB549" i="1" s="1"/>
  <c r="CB548" i="1" s="1"/>
  <c r="CB471" i="1" s="1"/>
  <c r="CB470" i="1" s="1"/>
  <c r="CC138" i="1"/>
  <c r="CC137" i="1" s="1"/>
  <c r="CC136" i="1" s="1"/>
  <c r="CC50" i="1" s="1"/>
  <c r="CC35" i="1" s="1"/>
  <c r="CC327" i="1"/>
  <c r="CC326" i="1" s="1"/>
  <c r="CC246" i="1" s="1"/>
  <c r="CM328" i="1"/>
  <c r="CD205" i="1"/>
  <c r="CD204" i="1" s="1"/>
  <c r="CD376" i="1"/>
  <c r="CN377" i="1"/>
  <c r="BS83" i="1"/>
  <c r="BS62" i="1" s="1"/>
  <c r="CF79" i="1"/>
  <c r="CF77" i="1" s="1"/>
  <c r="CF271" i="1"/>
  <c r="CP272" i="1"/>
  <c r="BR162" i="1"/>
  <c r="CB344" i="1"/>
  <c r="CO153" i="1"/>
  <c r="CY336" i="1"/>
  <c r="CY153" i="1" s="1"/>
  <c r="BR217" i="1"/>
  <c r="CB386" i="1"/>
  <c r="CB457" i="1"/>
  <c r="CB456" i="1" s="1"/>
  <c r="CB455" i="1" s="1"/>
  <c r="CL458" i="1"/>
  <c r="CC69" i="1"/>
  <c r="CM263" i="1"/>
  <c r="CM205" i="1"/>
  <c r="CM376" i="1"/>
  <c r="CW377" i="1"/>
  <c r="CO221" i="1"/>
  <c r="CY545" i="1"/>
  <c r="CY221" i="1" s="1"/>
  <c r="CB224" i="1"/>
  <c r="CL547" i="1"/>
  <c r="CP184" i="1"/>
  <c r="CZ356" i="1"/>
  <c r="CZ184" i="1" s="1"/>
  <c r="CF167" i="1"/>
  <c r="CP349" i="1"/>
  <c r="CZ286" i="1"/>
  <c r="CX325" i="1"/>
  <c r="CX323" i="1" s="1"/>
  <c r="CX245" i="1" s="1"/>
  <c r="CN323" i="1"/>
  <c r="CN245" i="1" s="1"/>
  <c r="BU123" i="1"/>
  <c r="CD203" i="1"/>
  <c r="CN375" i="1"/>
  <c r="CF219" i="1"/>
  <c r="CP544" i="1"/>
  <c r="CF234" i="1"/>
  <c r="CP398" i="1"/>
  <c r="CB192" i="1"/>
  <c r="CL364" i="1"/>
  <c r="AU42" i="1"/>
  <c r="AU41" i="1" s="1"/>
  <c r="AU56" i="1"/>
  <c r="CM532" i="1"/>
  <c r="CW533" i="1"/>
  <c r="CW532" i="1" s="1"/>
  <c r="CL89" i="1"/>
  <c r="CV282" i="1"/>
  <c r="BR103" i="1"/>
  <c r="CB296" i="1"/>
  <c r="BR418" i="1"/>
  <c r="CB419" i="1"/>
  <c r="CD183" i="1"/>
  <c r="CN355" i="1"/>
  <c r="CB115" i="1"/>
  <c r="J306" i="1"/>
  <c r="J115" i="1" s="1"/>
  <c r="CL306" i="1"/>
  <c r="CO222" i="1"/>
  <c r="CY387" i="1"/>
  <c r="CY222" i="1" s="1"/>
  <c r="CN504" i="1"/>
  <c r="CX505" i="1"/>
  <c r="CX504" i="1" s="1"/>
  <c r="CN158" i="1"/>
  <c r="CX340" i="1"/>
  <c r="CX158" i="1" s="1"/>
  <c r="CN561" i="1"/>
  <c r="CN557" i="1" s="1"/>
  <c r="CN556" i="1" s="1"/>
  <c r="CN571" i="1"/>
  <c r="CN570" i="1" s="1"/>
  <c r="CN680" i="1" s="1"/>
  <c r="AW47" i="1"/>
  <c r="AW61" i="1"/>
  <c r="CN379" i="1"/>
  <c r="CX380" i="1"/>
  <c r="CX379" i="1" s="1"/>
  <c r="BR154" i="1"/>
  <c r="CB337" i="1"/>
  <c r="CM115" i="1"/>
  <c r="CW306" i="1"/>
  <c r="CW115" i="1" s="1"/>
  <c r="CF95" i="1"/>
  <c r="CP288" i="1"/>
  <c r="BK62" i="1"/>
  <c r="CD94" i="1"/>
  <c r="CD92" i="1" s="1"/>
  <c r="CN287" i="1"/>
  <c r="CD285" i="1"/>
  <c r="CD182" i="1"/>
  <c r="CN354" i="1"/>
  <c r="CE182" i="1"/>
  <c r="CO354" i="1"/>
  <c r="CB203" i="1"/>
  <c r="CL375" i="1"/>
  <c r="J375" i="1"/>
  <c r="J203" i="1" s="1"/>
  <c r="BU63" i="1"/>
  <c r="AW464" i="1"/>
  <c r="AW463" i="1" s="1"/>
  <c r="AW462" i="1" s="1"/>
  <c r="AW479" i="1"/>
  <c r="AW478" i="1" s="1"/>
  <c r="AW555" i="1" s="1"/>
  <c r="CM121" i="1"/>
  <c r="CW312" i="1"/>
  <c r="CW121" i="1" s="1"/>
  <c r="CO116" i="1"/>
  <c r="CY307" i="1"/>
  <c r="CY116" i="1" s="1"/>
  <c r="CF687" i="1"/>
  <c r="CF683" i="1" s="1"/>
  <c r="CF682" i="1" s="1"/>
  <c r="CF697" i="1"/>
  <c r="CF696" i="1" s="1"/>
  <c r="CF793" i="1" s="1"/>
  <c r="CF794" i="1" s="1"/>
  <c r="BR186" i="1"/>
  <c r="CB358" i="1"/>
  <c r="CP183" i="1"/>
  <c r="CZ355" i="1"/>
  <c r="CZ183" i="1" s="1"/>
  <c r="CE186" i="1"/>
  <c r="CO358" i="1"/>
  <c r="CO225" i="1"/>
  <c r="CY389" i="1"/>
  <c r="CY225" i="1" s="1"/>
  <c r="CC222" i="1"/>
  <c r="CM387" i="1"/>
  <c r="CD181" i="1"/>
  <c r="CN353" i="1"/>
  <c r="CF495" i="1"/>
  <c r="CF480" i="1" s="1"/>
  <c r="CP496" i="1"/>
  <c r="CC503" i="1"/>
  <c r="CC465" i="1" s="1"/>
  <c r="CF66" i="1"/>
  <c r="CP260" i="1"/>
  <c r="CB121" i="1"/>
  <c r="J312" i="1"/>
  <c r="J121" i="1" s="1"/>
  <c r="CL312" i="1"/>
  <c r="CE187" i="1"/>
  <c r="CO359" i="1"/>
  <c r="BR79" i="1"/>
  <c r="BR77" i="1" s="1"/>
  <c r="CB272" i="1"/>
  <c r="BR271" i="1"/>
  <c r="CM82" i="1"/>
  <c r="CW275" i="1"/>
  <c r="CW82" i="1" s="1"/>
  <c r="BV211" i="1"/>
  <c r="BV54" i="1" s="1"/>
  <c r="BV39" i="1" s="1"/>
  <c r="CP223" i="1"/>
  <c r="CZ388" i="1"/>
  <c r="CZ223" i="1" s="1"/>
  <c r="CO163" i="1"/>
  <c r="CY345" i="1"/>
  <c r="CY163" i="1" s="1"/>
  <c r="CD125" i="1"/>
  <c r="CN316" i="1"/>
  <c r="CD314" i="1"/>
  <c r="CM199" i="1"/>
  <c r="CW371" i="1"/>
  <c r="CW199" i="1" s="1"/>
  <c r="DD14" i="1"/>
  <c r="CW12" i="1"/>
  <c r="BR65" i="1"/>
  <c r="CB259" i="1"/>
  <c r="CX533" i="1"/>
  <c r="CX532" i="1" s="1"/>
  <c r="CN532" i="1"/>
  <c r="CF193" i="1"/>
  <c r="CP365" i="1"/>
  <c r="CM206" i="1"/>
  <c r="CW378" i="1"/>
  <c r="CW206" i="1" s="1"/>
  <c r="CM203" i="1"/>
  <c r="CW375" i="1"/>
  <c r="CW203" i="1" s="1"/>
  <c r="CN221" i="1"/>
  <c r="CX545" i="1"/>
  <c r="CX221" i="1" s="1"/>
  <c r="CN156" i="1"/>
  <c r="BR526" i="1"/>
  <c r="BR525" i="1"/>
  <c r="BR466" i="1" s="1"/>
  <c r="CB527" i="1"/>
  <c r="CE216" i="1"/>
  <c r="CO385" i="1"/>
  <c r="CP198" i="1"/>
  <c r="CZ370" i="1"/>
  <c r="CZ198" i="1" s="1"/>
  <c r="BR75" i="1"/>
  <c r="CB269" i="1"/>
  <c r="CE185" i="1"/>
  <c r="CO357" i="1"/>
  <c r="CD87" i="1"/>
  <c r="CN280" i="1"/>
  <c r="CC323" i="1"/>
  <c r="CC245" i="1" s="1"/>
  <c r="CM325" i="1"/>
  <c r="CB221" i="1"/>
  <c r="CL545" i="1"/>
  <c r="J545" i="1"/>
  <c r="J221" i="1" s="1"/>
  <c r="BR165" i="1"/>
  <c r="BR346" i="1"/>
  <c r="CB347" i="1"/>
  <c r="BR232" i="1"/>
  <c r="CB396" i="1"/>
  <c r="BR394" i="1"/>
  <c r="BR393" i="1" s="1"/>
  <c r="BR392" i="1" s="1"/>
  <c r="BR253" i="1" s="1"/>
  <c r="BR252" i="1" s="1"/>
  <c r="BL933" i="1"/>
  <c r="BL930" i="1" s="1"/>
  <c r="BL929" i="1" s="1"/>
  <c r="BL939" i="1"/>
  <c r="BL938" i="1" s="1"/>
  <c r="BL987" i="1" s="1"/>
  <c r="BL988" i="1" s="1"/>
  <c r="CM71" i="1"/>
  <c r="CW265" i="1"/>
  <c r="CW71" i="1" s="1"/>
  <c r="AR45" i="1"/>
  <c r="CN224" i="1"/>
  <c r="CX547" i="1"/>
  <c r="CX224" i="1" s="1"/>
  <c r="CY213" i="1"/>
  <c r="CD257" i="1"/>
  <c r="CZ969" i="1"/>
  <c r="CZ968" i="1" s="1"/>
  <c r="CZ967" i="1" s="1"/>
  <c r="CP968" i="1"/>
  <c r="CP967" i="1" s="1"/>
  <c r="DD799" i="1"/>
  <c r="CV798" i="1"/>
  <c r="DB799" i="1"/>
  <c r="CD120" i="1"/>
  <c r="CN311" i="1"/>
  <c r="CO505" i="1"/>
  <c r="CE504" i="1"/>
  <c r="CE503" i="1" s="1"/>
  <c r="CE465" i="1" s="1"/>
  <c r="CP163" i="1"/>
  <c r="CZ345" i="1"/>
  <c r="CZ163" i="1" s="1"/>
  <c r="BS36" i="1"/>
  <c r="CO127" i="1"/>
  <c r="CY318" i="1"/>
  <c r="CY127" i="1" s="1"/>
  <c r="BR342" i="1"/>
  <c r="CN65" i="1"/>
  <c r="CX259" i="1"/>
  <c r="CX65" i="1" s="1"/>
  <c r="CE532" i="1"/>
  <c r="CO533" i="1"/>
  <c r="CO166" i="1"/>
  <c r="CY348" i="1"/>
  <c r="CY166" i="1" s="1"/>
  <c r="CM157" i="1"/>
  <c r="CM156" i="1" s="1"/>
  <c r="CW339" i="1"/>
  <c r="CM338" i="1"/>
  <c r="CM196" i="1"/>
  <c r="CW368" i="1"/>
  <c r="CW196" i="1" s="1"/>
  <c r="CB126" i="1"/>
  <c r="J317" i="1"/>
  <c r="J126" i="1" s="1"/>
  <c r="CL317" i="1"/>
  <c r="CO933" i="1"/>
  <c r="CN162" i="1"/>
  <c r="CX344" i="1"/>
  <c r="CX162" i="1" s="1"/>
  <c r="CB81" i="1"/>
  <c r="CL274" i="1"/>
  <c r="J274" i="1"/>
  <c r="J81" i="1" s="1"/>
  <c r="CM74" i="1"/>
  <c r="CW268" i="1"/>
  <c r="CW74" i="1" s="1"/>
  <c r="CM431" i="1"/>
  <c r="CC97" i="1"/>
  <c r="CD234" i="1"/>
  <c r="CD230" i="1" s="1"/>
  <c r="CD229" i="1" s="1"/>
  <c r="CN398" i="1"/>
  <c r="CF74" i="1"/>
  <c r="CP268" i="1"/>
  <c r="CW523" i="1"/>
  <c r="CW522" i="1" s="1"/>
  <c r="CM522" i="1"/>
  <c r="CF221" i="1"/>
  <c r="CP545" i="1"/>
  <c r="BE150" i="1"/>
  <c r="BE149" i="1" s="1"/>
  <c r="BE51" i="1" s="1"/>
  <c r="BE36" i="1" s="1"/>
  <c r="CF122" i="1"/>
  <c r="CP313" i="1"/>
  <c r="BS404" i="1"/>
  <c r="BS403" i="1" s="1"/>
  <c r="BS461" i="1" s="1"/>
  <c r="CY303" i="1"/>
  <c r="CN233" i="1"/>
  <c r="CX397" i="1"/>
  <c r="CX233" i="1" s="1"/>
  <c r="CO224" i="1"/>
  <c r="CY547" i="1"/>
  <c r="CY224" i="1" s="1"/>
  <c r="CD86" i="1"/>
  <c r="CN279" i="1"/>
  <c r="BS256" i="1"/>
  <c r="CL482" i="1"/>
  <c r="CB481" i="1"/>
  <c r="CF934" i="1"/>
  <c r="CF930" i="1" s="1"/>
  <c r="CF929" i="1" s="1"/>
  <c r="CN108" i="1"/>
  <c r="CX299" i="1"/>
  <c r="CX108" i="1" s="1"/>
  <c r="CC120" i="1"/>
  <c r="CM311" i="1"/>
  <c r="CP103" i="1"/>
  <c r="CZ296" i="1"/>
  <c r="CZ103" i="1" s="1"/>
  <c r="CN167" i="1"/>
  <c r="CX349" i="1"/>
  <c r="CX167" i="1" s="1"/>
  <c r="BU77" i="1"/>
  <c r="CM85" i="1"/>
  <c r="CW278" i="1"/>
  <c r="CW85" i="1" s="1"/>
  <c r="CO196" i="1"/>
  <c r="CY368" i="1"/>
  <c r="CY196" i="1" s="1"/>
  <c r="CC125" i="1"/>
  <c r="CM316" i="1"/>
  <c r="CP157" i="1"/>
  <c r="CZ339" i="1"/>
  <c r="CP338" i="1"/>
  <c r="BK242" i="1"/>
  <c r="BK241" i="1" s="1"/>
  <c r="CD186" i="1"/>
  <c r="CN358" i="1"/>
  <c r="BE939" i="1"/>
  <c r="BE938" i="1" s="1"/>
  <c r="BE987" i="1" s="1"/>
  <c r="BE988" i="1" s="1"/>
  <c r="CB231" i="1"/>
  <c r="AP255" i="1"/>
  <c r="AP254" i="1" s="1"/>
  <c r="AP400" i="1" s="1"/>
  <c r="AP401" i="1" s="1"/>
  <c r="BJ61" i="1"/>
  <c r="BJ60" i="1" s="1"/>
  <c r="AW36" i="1"/>
  <c r="AP42" i="1"/>
  <c r="AP41" i="1" s="1"/>
  <c r="AP56" i="1"/>
  <c r="AT32" i="1"/>
  <c r="AT31" i="1" s="1"/>
  <c r="AT30" i="1" s="1"/>
  <c r="AT46" i="1"/>
  <c r="AT45" i="1" s="1"/>
  <c r="BU200" i="1"/>
  <c r="BU53" i="1" s="1"/>
  <c r="BU38" i="1" s="1"/>
  <c r="CM481" i="1"/>
  <c r="CW482" i="1"/>
  <c r="CW481" i="1" s="1"/>
  <c r="BR184" i="1"/>
  <c r="CB356" i="1"/>
  <c r="CM234" i="1"/>
  <c r="CW398" i="1"/>
  <c r="CW234" i="1" s="1"/>
  <c r="CB191" i="1"/>
  <c r="CL363" i="1"/>
  <c r="J363" i="1"/>
  <c r="CP82" i="1"/>
  <c r="CZ275" i="1"/>
  <c r="CZ82" i="1" s="1"/>
  <c r="CW427" i="1"/>
  <c r="CM426" i="1"/>
  <c r="CP12" i="1"/>
  <c r="CZ14" i="1"/>
  <c r="CZ12" i="1" s="1"/>
  <c r="CZ8" i="1" s="1"/>
  <c r="CC107" i="1"/>
  <c r="CC106" i="1" s="1"/>
  <c r="CM298" i="1"/>
  <c r="CC297" i="1"/>
  <c r="CN419" i="1"/>
  <c r="CD418" i="1"/>
  <c r="CD405" i="1" s="1"/>
  <c r="CD404" i="1" s="1"/>
  <c r="CD403" i="1" s="1"/>
  <c r="CD461" i="1" s="1"/>
  <c r="AC32" i="1"/>
  <c r="AC31" i="1" s="1"/>
  <c r="AC30" i="1" s="1"/>
  <c r="AC46" i="1"/>
  <c r="AC45" i="1" s="1"/>
  <c r="CP128" i="1"/>
  <c r="CZ319" i="1"/>
  <c r="CZ128" i="1" s="1"/>
  <c r="CM88" i="1"/>
  <c r="CW281" i="1"/>
  <c r="CW88" i="1" s="1"/>
  <c r="CM67" i="1"/>
  <c r="CW261" i="1"/>
  <c r="CW67" i="1" s="1"/>
  <c r="CB206" i="1"/>
  <c r="J378" i="1"/>
  <c r="J206" i="1" s="1"/>
  <c r="CL378" i="1"/>
  <c r="BT63" i="1"/>
  <c r="CE83" i="1"/>
  <c r="CB219" i="1"/>
  <c r="J544" i="1"/>
  <c r="J219" i="1" s="1"/>
  <c r="CL544" i="1"/>
  <c r="CP182" i="1"/>
  <c r="CZ354" i="1"/>
  <c r="CZ182" i="1" s="1"/>
  <c r="BS57" i="1"/>
  <c r="BS228" i="1"/>
  <c r="CN968" i="1"/>
  <c r="CN967" i="1" s="1"/>
  <c r="CX969" i="1"/>
  <c r="CX968" i="1" s="1"/>
  <c r="CX967" i="1" s="1"/>
  <c r="CN107" i="1"/>
  <c r="CN106" i="1" s="1"/>
  <c r="CN297" i="1"/>
  <c r="CX298" i="1"/>
  <c r="CN127" i="1"/>
  <c r="CX318" i="1"/>
  <c r="CX127" i="1" s="1"/>
  <c r="CN222" i="1"/>
  <c r="CX387" i="1"/>
  <c r="CX222" i="1" s="1"/>
  <c r="CX231" i="1"/>
  <c r="CL189" i="1"/>
  <c r="CL360" i="1"/>
  <c r="CL188" i="1" s="1"/>
  <c r="CV361" i="1"/>
  <c r="BU464" i="1"/>
  <c r="CM80" i="1"/>
  <c r="CW273" i="1"/>
  <c r="CW80" i="1" s="1"/>
  <c r="CN100" i="1"/>
  <c r="CX293" i="1"/>
  <c r="CX100" i="1" s="1"/>
  <c r="CN193" i="1"/>
  <c r="CX365" i="1"/>
  <c r="CX193" i="1" s="1"/>
  <c r="CM64" i="1"/>
  <c r="CW258" i="1"/>
  <c r="CC130" i="1"/>
  <c r="CM321" i="1"/>
  <c r="CB215" i="1"/>
  <c r="J540" i="1"/>
  <c r="J215" i="1" s="1"/>
  <c r="CL540" i="1"/>
  <c r="CE69" i="1"/>
  <c r="CO263" i="1"/>
  <c r="CL427" i="1"/>
  <c r="J981" i="1"/>
  <c r="J980" i="1" s="1"/>
  <c r="J971" i="1" s="1"/>
  <c r="CL981" i="1"/>
  <c r="CB980" i="1"/>
  <c r="CX427" i="1"/>
  <c r="CN426" i="1"/>
  <c r="CN425" i="1" s="1"/>
  <c r="CN93" i="1"/>
  <c r="CP73" i="1"/>
  <c r="CZ267" i="1"/>
  <c r="CZ73" i="1" s="1"/>
  <c r="J756" i="1"/>
  <c r="J755" i="1" s="1"/>
  <c r="J754" i="1" s="1"/>
  <c r="CL756" i="1"/>
  <c r="CB755" i="1"/>
  <c r="CB754" i="1" s="1"/>
  <c r="CB97" i="1"/>
  <c r="J290" i="1"/>
  <c r="J97" i="1" s="1"/>
  <c r="CL290" i="1"/>
  <c r="CZ205" i="1"/>
  <c r="CW457" i="1"/>
  <c r="CW456" i="1" s="1"/>
  <c r="CW455" i="1" s="1"/>
  <c r="CP218" i="1"/>
  <c r="CZ543" i="1"/>
  <c r="CZ218" i="1" s="1"/>
  <c r="CX19" i="1"/>
  <c r="CX18" i="1" s="1"/>
  <c r="CX15" i="1" s="1"/>
  <c r="CN18" i="1"/>
  <c r="CN15" i="1" s="1"/>
  <c r="CN8" i="1" s="1"/>
  <c r="CC160" i="1"/>
  <c r="CC341" i="1"/>
  <c r="CC248" i="1" s="1"/>
  <c r="CC52" i="1" s="1"/>
  <c r="CC37" i="1" s="1"/>
  <c r="BU934" i="1"/>
  <c r="BU930" i="1" s="1"/>
  <c r="BU929" i="1" s="1"/>
  <c r="BU939" i="1"/>
  <c r="BU938" i="1" s="1"/>
  <c r="BU987" i="1" s="1"/>
  <c r="BU988" i="1" s="1"/>
  <c r="CP504" i="1"/>
  <c r="CZ505" i="1"/>
  <c r="CZ504" i="1" s="1"/>
  <c r="CV453" i="1"/>
  <c r="CL452" i="1"/>
  <c r="CP561" i="1"/>
  <c r="CP557" i="1" s="1"/>
  <c r="CP556" i="1" s="1"/>
  <c r="CP571" i="1"/>
  <c r="CP570" i="1" s="1"/>
  <c r="CP680" i="1" s="1"/>
  <c r="CN213" i="1"/>
  <c r="CN537" i="1"/>
  <c r="CN469" i="1" s="1"/>
  <c r="CX538" i="1"/>
  <c r="CF525" i="1"/>
  <c r="CF466" i="1" s="1"/>
  <c r="CP527" i="1"/>
  <c r="CF526" i="1"/>
  <c r="CO205" i="1"/>
  <c r="CY377" i="1"/>
  <c r="CP121" i="1"/>
  <c r="CZ312" i="1"/>
  <c r="CZ121" i="1" s="1"/>
  <c r="CP117" i="1"/>
  <c r="CZ308" i="1"/>
  <c r="CZ117" i="1" s="1"/>
  <c r="CB80" i="1"/>
  <c r="J273" i="1"/>
  <c r="J80" i="1" s="1"/>
  <c r="CL273" i="1"/>
  <c r="BR234" i="1"/>
  <c r="CB398" i="1"/>
  <c r="CF116" i="1"/>
  <c r="CP307" i="1"/>
  <c r="CB493" i="1"/>
  <c r="CL494" i="1"/>
  <c r="CM76" i="1"/>
  <c r="CW270" i="1"/>
  <c r="CW76" i="1" s="1"/>
  <c r="CO82" i="1"/>
  <c r="CY275" i="1"/>
  <c r="CY82" i="1" s="1"/>
  <c r="CB235" i="1"/>
  <c r="J399" i="1"/>
  <c r="J235" i="1" s="1"/>
  <c r="CL399" i="1"/>
  <c r="CD202" i="1"/>
  <c r="CD201" i="1" s="1"/>
  <c r="CD200" i="1" s="1"/>
  <c r="CD53" i="1" s="1"/>
  <c r="CD38" i="1" s="1"/>
  <c r="CD373" i="1"/>
  <c r="CD372" i="1" s="1"/>
  <c r="CD249" i="1" s="1"/>
  <c r="CN374" i="1"/>
  <c r="CP524" i="1"/>
  <c r="CF522" i="1"/>
  <c r="BR113" i="1"/>
  <c r="BR112" i="1" s="1"/>
  <c r="BR303" i="1"/>
  <c r="CB304" i="1"/>
  <c r="CC116" i="1"/>
  <c r="CM307" i="1"/>
  <c r="CL561" i="1"/>
  <c r="CL557" i="1" s="1"/>
  <c r="CL556" i="1" s="1"/>
  <c r="CL571" i="1"/>
  <c r="CL570" i="1" s="1"/>
  <c r="CL680" i="1" s="1"/>
  <c r="CN80" i="1"/>
  <c r="CX273" i="1"/>
  <c r="CX80" i="1" s="1"/>
  <c r="CE129" i="1"/>
  <c r="CO320" i="1"/>
  <c r="CD166" i="1"/>
  <c r="CD164" i="1" s="1"/>
  <c r="CN348" i="1"/>
  <c r="AW255" i="1"/>
  <c r="AW254" i="1" s="1"/>
  <c r="AW400" i="1" s="1"/>
  <c r="AW401" i="1" s="1"/>
  <c r="CP85" i="1"/>
  <c r="CZ278" i="1"/>
  <c r="CZ85" i="1" s="1"/>
  <c r="CN197" i="1"/>
  <c r="CX369" i="1"/>
  <c r="CX197" i="1" s="1"/>
  <c r="CM102" i="1"/>
  <c r="CW295" i="1"/>
  <c r="CW102" i="1" s="1"/>
  <c r="CM163" i="1"/>
  <c r="CW345" i="1"/>
  <c r="CW163" i="1" s="1"/>
  <c r="CC109" i="1"/>
  <c r="CB524" i="1"/>
  <c r="BR522" i="1"/>
  <c r="BI242" i="1"/>
  <c r="BI241" i="1" s="1"/>
  <c r="CN223" i="1"/>
  <c r="CX388" i="1"/>
  <c r="CX223" i="1" s="1"/>
  <c r="CC118" i="1"/>
  <c r="CM309" i="1"/>
  <c r="BU92" i="1"/>
  <c r="BU91" i="1" s="1"/>
  <c r="BU48" i="1" s="1"/>
  <c r="BU33" i="1" s="1"/>
  <c r="CX561" i="1"/>
  <c r="CX557" i="1" s="1"/>
  <c r="CX556" i="1" s="1"/>
  <c r="CX571" i="1"/>
  <c r="CX570" i="1" s="1"/>
  <c r="CX680" i="1" s="1"/>
  <c r="BL230" i="1"/>
  <c r="BL229" i="1" s="1"/>
  <c r="CF84" i="1"/>
  <c r="CF276" i="1"/>
  <c r="CP277" i="1"/>
  <c r="CW439" i="1"/>
  <c r="CO198" i="1"/>
  <c r="CY370" i="1"/>
  <c r="CY198" i="1" s="1"/>
  <c r="CO407" i="1"/>
  <c r="CE406" i="1"/>
  <c r="CE64" i="1"/>
  <c r="BV160" i="1"/>
  <c r="BV341" i="1"/>
  <c r="BV248" i="1" s="1"/>
  <c r="BV52" i="1" s="1"/>
  <c r="BV37" i="1" s="1"/>
  <c r="CZ756" i="1"/>
  <c r="CZ755" i="1" s="1"/>
  <c r="CZ754" i="1" s="1"/>
  <c r="CP755" i="1"/>
  <c r="CP754" i="1" s="1"/>
  <c r="CF394" i="1"/>
  <c r="CF393" i="1" s="1"/>
  <c r="CF392" i="1" s="1"/>
  <c r="CF253" i="1" s="1"/>
  <c r="CF252" i="1" s="1"/>
  <c r="BR70" i="1"/>
  <c r="CB264" i="1"/>
  <c r="CB157" i="1"/>
  <c r="CB338" i="1"/>
  <c r="J339" i="1"/>
  <c r="CL339" i="1"/>
  <c r="CM66" i="1"/>
  <c r="CW260" i="1"/>
  <c r="CW66" i="1" s="1"/>
  <c r="BR975" i="1"/>
  <c r="BR971" i="1" s="1"/>
  <c r="BR934" i="1" s="1"/>
  <c r="CB979" i="1"/>
  <c r="CC185" i="1"/>
  <c r="CM357" i="1"/>
  <c r="CC225" i="1"/>
  <c r="CM389" i="1"/>
  <c r="CP111" i="1"/>
  <c r="CZ302" i="1"/>
  <c r="CZ111" i="1" s="1"/>
  <c r="CO108" i="1"/>
  <c r="CY299" i="1"/>
  <c r="CY108" i="1" s="1"/>
  <c r="CC182" i="1"/>
  <c r="CM354" i="1"/>
  <c r="CE160" i="1"/>
  <c r="BV247" i="1"/>
  <c r="CC73" i="1"/>
  <c r="CM267" i="1"/>
  <c r="BJ244" i="1"/>
  <c r="BJ255" i="1"/>
  <c r="BJ254" i="1" s="1"/>
  <c r="BJ400" i="1" s="1"/>
  <c r="BJ401" i="1" s="1"/>
  <c r="CM231" i="1"/>
  <c r="CW395" i="1"/>
  <c r="CB111" i="1"/>
  <c r="CL302" i="1"/>
  <c r="J302" i="1"/>
  <c r="CN152" i="1"/>
  <c r="CX335" i="1"/>
  <c r="BT123" i="1"/>
  <c r="BT91" i="1" s="1"/>
  <c r="BT48" i="1" s="1"/>
  <c r="BT33" i="1" s="1"/>
  <c r="CM444" i="1"/>
  <c r="CW445" i="1"/>
  <c r="CW444" i="1" s="1"/>
  <c r="CD74" i="1"/>
  <c r="CN268" i="1"/>
  <c r="CP202" i="1"/>
  <c r="CP373" i="1"/>
  <c r="CZ374" i="1"/>
  <c r="CD79" i="1"/>
  <c r="CD77" i="1" s="1"/>
  <c r="CN272" i="1"/>
  <c r="CD271" i="1"/>
  <c r="BR88" i="1"/>
  <c r="CB281" i="1"/>
  <c r="CB194" i="1"/>
  <c r="CL366" i="1"/>
  <c r="CF70" i="1"/>
  <c r="CP264" i="1"/>
  <c r="CP406" i="1"/>
  <c r="CZ407" i="1"/>
  <c r="CZ406" i="1" s="1"/>
  <c r="BR66" i="1"/>
  <c r="CB260" i="1"/>
  <c r="CO494" i="1"/>
  <c r="CE493" i="1"/>
  <c r="BR71" i="1"/>
  <c r="CB265" i="1"/>
  <c r="BS284" i="1"/>
  <c r="BS244" i="1" s="1"/>
  <c r="CP8" i="1"/>
  <c r="CM119" i="1"/>
  <c r="CW310" i="1"/>
  <c r="CW119" i="1" s="1"/>
  <c r="CO89" i="1"/>
  <c r="CY282" i="1"/>
  <c r="CY89" i="1" s="1"/>
  <c r="CO103" i="1"/>
  <c r="CY296" i="1"/>
  <c r="CY103" i="1" s="1"/>
  <c r="CE73" i="1"/>
  <c r="CO267" i="1"/>
  <c r="CN232" i="1"/>
  <c r="CX396" i="1"/>
  <c r="CX232" i="1" s="1"/>
  <c r="CM165" i="1"/>
  <c r="CW347" i="1"/>
  <c r="BR933" i="1"/>
  <c r="BR930" i="1" s="1"/>
  <c r="BR929" i="1" s="1"/>
  <c r="BR939" i="1"/>
  <c r="BR938" i="1" s="1"/>
  <c r="BR987" i="1" s="1"/>
  <c r="BR988" i="1" s="1"/>
  <c r="BR98" i="1"/>
  <c r="CB291" i="1"/>
  <c r="AR30" i="1"/>
  <c r="CO537" i="1"/>
  <c r="CO469" i="1" s="1"/>
  <c r="CF933" i="1"/>
  <c r="CF939" i="1"/>
  <c r="CF938" i="1" s="1"/>
  <c r="CF987" i="1" s="1"/>
  <c r="CF988" i="1" s="1"/>
  <c r="CB93" i="1"/>
  <c r="J286" i="1"/>
  <c r="CL286" i="1"/>
  <c r="CD116" i="1"/>
  <c r="CN307" i="1"/>
  <c r="AA42" i="1"/>
  <c r="AA41" i="1" s="1"/>
  <c r="AA30" i="1" s="1"/>
  <c r="AA56" i="1"/>
  <c r="AA45" i="1" s="1"/>
  <c r="CE110" i="1"/>
  <c r="CE109" i="1" s="1"/>
  <c r="CO301" i="1"/>
  <c r="CE300" i="1"/>
  <c r="CF131" i="1"/>
  <c r="CP322" i="1"/>
  <c r="CN190" i="1"/>
  <c r="CX362" i="1"/>
  <c r="CX190" i="1" s="1"/>
  <c r="CM202" i="1"/>
  <c r="CM201" i="1" s="1"/>
  <c r="CW374" i="1"/>
  <c r="CM373" i="1"/>
  <c r="CM372" i="1" s="1"/>
  <c r="CM249" i="1" s="1"/>
  <c r="CB161" i="1"/>
  <c r="CB342" i="1"/>
  <c r="CL343" i="1"/>
  <c r="BR130" i="1"/>
  <c r="CB321" i="1"/>
  <c r="CE184" i="1"/>
  <c r="CO356" i="1"/>
  <c r="CM221" i="1"/>
  <c r="CW545" i="1"/>
  <c r="CW221" i="1" s="1"/>
  <c r="CM72" i="1"/>
  <c r="CW266" i="1"/>
  <c r="CW72" i="1" s="1"/>
  <c r="CC154" i="1"/>
  <c r="CM337" i="1"/>
  <c r="BG62" i="1"/>
  <c r="BT83" i="1"/>
  <c r="CE333" i="1"/>
  <c r="CE247" i="1" s="1"/>
  <c r="CN102" i="1"/>
  <c r="CX295" i="1"/>
  <c r="CX102" i="1" s="1"/>
  <c r="CX451" i="1"/>
  <c r="CN450" i="1"/>
  <c r="CN449" i="1" s="1"/>
  <c r="CN460" i="1"/>
  <c r="CO192" i="1"/>
  <c r="CY364" i="1"/>
  <c r="CY192" i="1" s="1"/>
  <c r="CO131" i="1"/>
  <c r="CY322" i="1"/>
  <c r="CY131" i="1" s="1"/>
  <c r="CF120" i="1"/>
  <c r="CP311" i="1"/>
  <c r="CP124" i="1"/>
  <c r="CZ315" i="1"/>
  <c r="BV164" i="1"/>
  <c r="CC418" i="1"/>
  <c r="CC405" i="1" s="1"/>
  <c r="CC404" i="1" s="1"/>
  <c r="CC403" i="1" s="1"/>
  <c r="CC461" i="1" s="1"/>
  <c r="CM419" i="1"/>
  <c r="CO193" i="1"/>
  <c r="CY365" i="1"/>
  <c r="CY193" i="1" s="1"/>
  <c r="BT160" i="1"/>
  <c r="BT159" i="1" s="1"/>
  <c r="BT341" i="1"/>
  <c r="BT248" i="1" s="1"/>
  <c r="BT52" i="1" s="1"/>
  <c r="BT37" i="1" s="1"/>
  <c r="CM93" i="1"/>
  <c r="BU243" i="1"/>
  <c r="BU242" i="1" s="1"/>
  <c r="BU241" i="1" s="1"/>
  <c r="BU255" i="1"/>
  <c r="BU254" i="1" s="1"/>
  <c r="BU400" i="1" s="1"/>
  <c r="BU401" i="1" s="1"/>
  <c r="CZ212" i="1"/>
  <c r="CM223" i="1"/>
  <c r="CW388" i="1"/>
  <c r="CW223" i="1" s="1"/>
  <c r="CC167" i="1"/>
  <c r="CM349" i="1"/>
  <c r="BR127" i="1"/>
  <c r="CB318" i="1"/>
  <c r="CF215" i="1"/>
  <c r="CP540" i="1"/>
  <c r="CN495" i="1"/>
  <c r="CX496" i="1"/>
  <c r="CX495" i="1" s="1"/>
  <c r="CB430" i="1"/>
  <c r="BR96" i="1"/>
  <c r="CF138" i="1"/>
  <c r="CF137" i="1" s="1"/>
  <c r="CF136" i="1" s="1"/>
  <c r="CF50" i="1" s="1"/>
  <c r="CF35" i="1" s="1"/>
  <c r="CF327" i="1"/>
  <c r="CF326" i="1" s="1"/>
  <c r="CF246" i="1" s="1"/>
  <c r="CP328" i="1"/>
  <c r="CP119" i="1"/>
  <c r="CZ310" i="1"/>
  <c r="CZ119" i="1" s="1"/>
  <c r="CC65" i="1"/>
  <c r="CM259" i="1"/>
  <c r="CM257" i="1" s="1"/>
  <c r="BE930" i="1"/>
  <c r="BE929" i="1" s="1"/>
  <c r="CB202" i="1"/>
  <c r="CB201" i="1" s="1"/>
  <c r="CL374" i="1"/>
  <c r="J374" i="1"/>
  <c r="CB373" i="1"/>
  <c r="AP242" i="1"/>
  <c r="AP241" i="1" s="1"/>
  <c r="BG42" i="1"/>
  <c r="BG41" i="1" s="1"/>
  <c r="BG56" i="1"/>
  <c r="BJ32" i="1"/>
  <c r="BJ46" i="1"/>
  <c r="BJ45" i="1" s="1"/>
  <c r="CV536" i="1"/>
  <c r="CL535" i="1"/>
  <c r="CL468" i="1" s="1"/>
  <c r="CM526" i="1"/>
  <c r="CM525" i="1"/>
  <c r="CM466" i="1" s="1"/>
  <c r="CW527" i="1"/>
  <c r="CF75" i="1"/>
  <c r="CP269" i="1"/>
  <c r="CL190" i="1"/>
  <c r="CV362" i="1"/>
  <c r="CB380" i="1"/>
  <c r="BR379" i="1"/>
  <c r="CN191" i="1"/>
  <c r="CX363" i="1"/>
  <c r="CX191" i="1" s="1"/>
  <c r="CP115" i="1"/>
  <c r="CZ306" i="1"/>
  <c r="CZ115" i="1" s="1"/>
  <c r="CP158" i="1"/>
  <c r="CZ340" i="1"/>
  <c r="CZ158" i="1" s="1"/>
  <c r="BE57" i="1"/>
  <c r="BE228" i="1"/>
  <c r="BR167" i="1"/>
  <c r="CB349" i="1"/>
  <c r="CP418" i="1"/>
  <c r="CZ419" i="1"/>
  <c r="CZ418" i="1" s="1"/>
  <c r="CF87" i="1"/>
  <c r="CP280" i="1"/>
  <c r="CP126" i="1"/>
  <c r="CZ317" i="1"/>
  <c r="CZ126" i="1" s="1"/>
  <c r="BL404" i="1"/>
  <c r="BL403" i="1" s="1"/>
  <c r="BL461" i="1" s="1"/>
  <c r="CN71" i="1"/>
  <c r="CX265" i="1"/>
  <c r="CX71" i="1" s="1"/>
  <c r="BR532" i="1"/>
  <c r="CB533" i="1"/>
  <c r="CB496" i="1"/>
  <c r="BR495" i="1"/>
  <c r="BR480" i="1" s="1"/>
  <c r="CE526" i="1"/>
  <c r="CE525" i="1"/>
  <c r="CE466" i="1" s="1"/>
  <c r="CO527" i="1"/>
  <c r="CF197" i="1"/>
  <c r="CP369" i="1"/>
  <c r="CF100" i="1"/>
  <c r="CP293" i="1"/>
  <c r="CM213" i="1"/>
  <c r="CM537" i="1"/>
  <c r="CM469" i="1" s="1"/>
  <c r="CW538" i="1"/>
  <c r="CO74" i="1"/>
  <c r="CY268" i="1"/>
  <c r="CY74" i="1" s="1"/>
  <c r="CD933" i="1"/>
  <c r="CD939" i="1"/>
  <c r="CD938" i="1" s="1"/>
  <c r="CD987" i="1" s="1"/>
  <c r="CD988" i="1" s="1"/>
  <c r="CF225" i="1"/>
  <c r="CP389" i="1"/>
  <c r="CP153" i="1"/>
  <c r="CZ336" i="1"/>
  <c r="CZ153" i="1" s="1"/>
  <c r="CO483" i="1"/>
  <c r="CE481" i="1"/>
  <c r="CE480" i="1" s="1"/>
  <c r="CN110" i="1"/>
  <c r="CN300" i="1"/>
  <c r="CX301" i="1"/>
  <c r="CO94" i="1"/>
  <c r="CY287" i="1"/>
  <c r="CN69" i="1"/>
  <c r="CX263" i="1"/>
  <c r="CX69" i="1" s="1"/>
  <c r="BR131" i="1"/>
  <c r="CB322" i="1"/>
  <c r="BR138" i="1"/>
  <c r="BR137" i="1" s="1"/>
  <c r="BR136" i="1" s="1"/>
  <c r="BR50" i="1" s="1"/>
  <c r="BR35" i="1" s="1"/>
  <c r="BR327" i="1"/>
  <c r="BR326" i="1" s="1"/>
  <c r="BR246" i="1" s="1"/>
  <c r="CB328" i="1"/>
  <c r="BR125" i="1"/>
  <c r="CB316" i="1"/>
  <c r="CD187" i="1"/>
  <c r="CN359" i="1"/>
  <c r="BL160" i="1"/>
  <c r="BL159" i="1" s="1"/>
  <c r="BL341" i="1"/>
  <c r="BL248" i="1" s="1"/>
  <c r="BL52" i="1" s="1"/>
  <c r="BL37" i="1" s="1"/>
  <c r="CE206" i="1"/>
  <c r="CE204" i="1" s="1"/>
  <c r="CO378" i="1"/>
  <c r="CO157" i="1"/>
  <c r="CY339" i="1"/>
  <c r="BL109" i="1"/>
  <c r="BL91" i="1" s="1"/>
  <c r="BL48" i="1" s="1"/>
  <c r="BL33" i="1" s="1"/>
  <c r="CC131" i="1"/>
  <c r="CM322" i="1"/>
  <c r="BF42" i="1"/>
  <c r="BF41" i="1" s="1"/>
  <c r="BF56" i="1"/>
  <c r="BR687" i="1"/>
  <c r="BR683" i="1" s="1"/>
  <c r="BR682" i="1" s="1"/>
  <c r="BR697" i="1"/>
  <c r="BR696" i="1" s="1"/>
  <c r="BR793" i="1" s="1"/>
  <c r="BR794" i="1" s="1"/>
  <c r="CP517" i="1"/>
  <c r="CF516" i="1"/>
  <c r="CF503" i="1" s="1"/>
  <c r="CF465" i="1" s="1"/>
  <c r="BR212" i="1"/>
  <c r="BR383" i="1"/>
  <c r="BR250" i="1" s="1"/>
  <c r="CB384" i="1"/>
  <c r="CB68" i="1"/>
  <c r="CL262" i="1"/>
  <c r="J262" i="1"/>
  <c r="J68" i="1" s="1"/>
  <c r="CM126" i="1"/>
  <c r="CW317" i="1"/>
  <c r="CW126" i="1" s="1"/>
  <c r="CM380" i="1"/>
  <c r="CC379" i="1"/>
  <c r="CB213" i="1"/>
  <c r="CB537" i="1"/>
  <c r="CB469" i="1" s="1"/>
  <c r="J538" i="1"/>
  <c r="CL538" i="1"/>
  <c r="CZ561" i="1"/>
  <c r="CZ557" i="1" s="1"/>
  <c r="CZ556" i="1" s="1"/>
  <c r="CZ571" i="1"/>
  <c r="CZ570" i="1" s="1"/>
  <c r="CZ680" i="1" s="1"/>
  <c r="CC186" i="1"/>
  <c r="CM358" i="1"/>
  <c r="CP444" i="1"/>
  <c r="CZ445" i="1"/>
  <c r="CZ444" i="1" s="1"/>
  <c r="J993" i="1"/>
  <c r="J992" i="1" s="1"/>
  <c r="J991" i="1" s="1"/>
  <c r="J990" i="1" s="1"/>
  <c r="J989" i="1" s="1"/>
  <c r="J994" i="1" s="1"/>
  <c r="CL993" i="1"/>
  <c r="CB992" i="1"/>
  <c r="CB991" i="1" s="1"/>
  <c r="CB990" i="1" s="1"/>
  <c r="CB989" i="1" s="1"/>
  <c r="CB994" i="1" s="1"/>
  <c r="CE130" i="1"/>
  <c r="CO321" i="1"/>
  <c r="CN303" i="1"/>
  <c r="CX304" i="1"/>
  <c r="CC84" i="1"/>
  <c r="CM277" i="1"/>
  <c r="CC276" i="1"/>
  <c r="CN199" i="1"/>
  <c r="CX371" i="1"/>
  <c r="CX199" i="1" s="1"/>
  <c r="BR94" i="1"/>
  <c r="CB287" i="1"/>
  <c r="BT372" i="1"/>
  <c r="BT249" i="1" s="1"/>
  <c r="CM198" i="1"/>
  <c r="CW370" i="1"/>
  <c r="CW198" i="1" s="1"/>
  <c r="CP96" i="1"/>
  <c r="CZ289" i="1"/>
  <c r="CZ96" i="1" s="1"/>
  <c r="CM108" i="1"/>
  <c r="CW299" i="1"/>
  <c r="CW108" i="1" s="1"/>
  <c r="CZ494" i="1"/>
  <c r="CZ493" i="1" s="1"/>
  <c r="CP493" i="1"/>
  <c r="DD636" i="1"/>
  <c r="DB636" i="1"/>
  <c r="CV635" i="1"/>
  <c r="CM755" i="1"/>
  <c r="CM754" i="1" s="1"/>
  <c r="CW756" i="1"/>
  <c r="CW755" i="1" s="1"/>
  <c r="CW754" i="1" s="1"/>
  <c r="CO107" i="1"/>
  <c r="CO106" i="1" s="1"/>
  <c r="CY298" i="1"/>
  <c r="CO297" i="1"/>
  <c r="BH42" i="1"/>
  <c r="BH41" i="1" s="1"/>
  <c r="BH56" i="1"/>
  <c r="CB197" i="1"/>
  <c r="CL369" i="1"/>
  <c r="CE165" i="1"/>
  <c r="CE164" i="1" s="1"/>
  <c r="CO347" i="1"/>
  <c r="CE346" i="1"/>
  <c r="CE341" i="1" s="1"/>
  <c r="CE248" i="1" s="1"/>
  <c r="CE52" i="1" s="1"/>
  <c r="CM212" i="1"/>
  <c r="CM383" i="1"/>
  <c r="CM250" i="1" s="1"/>
  <c r="CW384" i="1"/>
  <c r="CF195" i="1"/>
  <c r="CP367" i="1"/>
  <c r="CN235" i="1"/>
  <c r="CX399" i="1"/>
  <c r="CX235" i="1" s="1"/>
  <c r="CN131" i="1"/>
  <c r="CX322" i="1"/>
  <c r="CX131" i="1" s="1"/>
  <c r="CW551" i="1"/>
  <c r="CW550" i="1" s="1"/>
  <c r="CW549" i="1" s="1"/>
  <c r="CW548" i="1" s="1"/>
  <c r="CW471" i="1" s="1"/>
  <c r="CW470" i="1" s="1"/>
  <c r="CM550" i="1"/>
  <c r="CM549" i="1" s="1"/>
  <c r="CM548" i="1" s="1"/>
  <c r="CM471" i="1" s="1"/>
  <c r="CM470" i="1" s="1"/>
  <c r="AW242" i="1"/>
  <c r="AW241" i="1" s="1"/>
  <c r="CM96" i="1"/>
  <c r="CW289" i="1"/>
  <c r="CW96" i="1" s="1"/>
  <c r="CD122" i="1"/>
  <c r="CN313" i="1"/>
  <c r="BR225" i="1"/>
  <c r="CB389" i="1"/>
  <c r="CN138" i="1"/>
  <c r="CN137" i="1" s="1"/>
  <c r="CN136" i="1" s="1"/>
  <c r="CN50" i="1" s="1"/>
  <c r="CN35" i="1" s="1"/>
  <c r="CN327" i="1"/>
  <c r="CN326" i="1" s="1"/>
  <c r="CN246" i="1" s="1"/>
  <c r="CX328" i="1"/>
  <c r="CB114" i="1"/>
  <c r="J305" i="1"/>
  <c r="J114" i="1" s="1"/>
  <c r="CL305" i="1"/>
  <c r="CB223" i="1"/>
  <c r="J388" i="1"/>
  <c r="J223" i="1" s="1"/>
  <c r="CL388" i="1"/>
  <c r="CB193" i="1"/>
  <c r="CL365" i="1"/>
  <c r="CO427" i="1"/>
  <c r="CE426" i="1"/>
  <c r="CE425" i="1" s="1"/>
  <c r="CE93" i="1"/>
  <c r="CV294" i="1"/>
  <c r="CN96" i="1"/>
  <c r="CX289" i="1"/>
  <c r="CX96" i="1" s="1"/>
  <c r="CE217" i="1"/>
  <c r="CO386" i="1"/>
  <c r="CP533" i="1"/>
  <c r="CF532" i="1"/>
  <c r="BR180" i="1"/>
  <c r="CB352" i="1"/>
  <c r="CN215" i="1"/>
  <c r="CX540" i="1"/>
  <c r="CX215" i="1" s="1"/>
  <c r="CP217" i="1"/>
  <c r="CZ386" i="1"/>
  <c r="CZ217" i="1" s="1"/>
  <c r="BV83" i="1"/>
  <c r="BV62" i="1" s="1"/>
  <c r="BR73" i="1"/>
  <c r="CB267" i="1"/>
  <c r="CP186" i="1"/>
  <c r="CZ358" i="1"/>
  <c r="CZ186" i="1" s="1"/>
  <c r="CO90" i="1"/>
  <c r="CY283" i="1"/>
  <c r="CY90" i="1" s="1"/>
  <c r="BU404" i="1"/>
  <c r="BU403" i="1" s="1"/>
  <c r="BU461" i="1" s="1"/>
  <c r="CF162" i="1"/>
  <c r="CP344" i="1"/>
  <c r="CF342" i="1"/>
  <c r="CP129" i="1"/>
  <c r="CZ320" i="1"/>
  <c r="CZ129" i="1" s="1"/>
  <c r="BR233" i="1"/>
  <c r="CB397" i="1"/>
  <c r="BV256" i="1"/>
  <c r="CN189" i="1"/>
  <c r="CX361" i="1"/>
  <c r="CN360" i="1"/>
  <c r="CN188" i="1" s="1"/>
  <c r="CP231" i="1"/>
  <c r="CZ395" i="1"/>
  <c r="CX124" i="1"/>
  <c r="CW101" i="1"/>
  <c r="CX114" i="1"/>
  <c r="CF69" i="1"/>
  <c r="CP263" i="1"/>
  <c r="CO162" i="1"/>
  <c r="CY344" i="1"/>
  <c r="CY162" i="1" s="1"/>
  <c r="CO81" i="1"/>
  <c r="CY274" i="1"/>
  <c r="CW451" i="1"/>
  <c r="CM450" i="1"/>
  <c r="CM449" i="1" s="1"/>
  <c r="CM460" i="1"/>
  <c r="CO180" i="1"/>
  <c r="CY352" i="1"/>
  <c r="CY180" i="1" s="1"/>
  <c r="CO161" i="1"/>
  <c r="CO342" i="1"/>
  <c r="CY343" i="1"/>
  <c r="CP86" i="1"/>
  <c r="CZ279" i="1"/>
  <c r="CZ86" i="1" s="1"/>
  <c r="BU149" i="1"/>
  <c r="BU51" i="1" s="1"/>
  <c r="BU36" i="1" s="1"/>
  <c r="BR120" i="1"/>
  <c r="CB311" i="1"/>
  <c r="CF152" i="1"/>
  <c r="CF150" i="1" s="1"/>
  <c r="CF334" i="1"/>
  <c r="CF333" i="1" s="1"/>
  <c r="CF247" i="1" s="1"/>
  <c r="CP335" i="1"/>
  <c r="CF213" i="1"/>
  <c r="CF537" i="1"/>
  <c r="CF469" i="1" s="1"/>
  <c r="CP538" i="1"/>
  <c r="BR69" i="1"/>
  <c r="CB263" i="1"/>
  <c r="AU60" i="1"/>
  <c r="BR116" i="1"/>
  <c r="CB307" i="1"/>
  <c r="CE183" i="1"/>
  <c r="CO355" i="1"/>
  <c r="CM68" i="1"/>
  <c r="CW262" i="1"/>
  <c r="CW68" i="1" s="1"/>
  <c r="CP114" i="1"/>
  <c r="CZ305" i="1"/>
  <c r="CZ114" i="1" s="1"/>
  <c r="CM181" i="1"/>
  <c r="CW353" i="1"/>
  <c r="CW181" i="1" s="1"/>
  <c r="CB108" i="1"/>
  <c r="CL299" i="1"/>
  <c r="CB85" i="1"/>
  <c r="CL278" i="1"/>
  <c r="J278" i="1"/>
  <c r="J85" i="1" s="1"/>
  <c r="CX157" i="1"/>
  <c r="CX156" i="1" s="1"/>
  <c r="CX338" i="1"/>
  <c r="CB214" i="1"/>
  <c r="J539" i="1"/>
  <c r="J214" i="1" s="1"/>
  <c r="CL539" i="1"/>
  <c r="CB153" i="1"/>
  <c r="CL336" i="1"/>
  <c r="J336" i="1"/>
  <c r="CN525" i="1"/>
  <c r="CN466" i="1" s="1"/>
  <c r="CX527" i="1"/>
  <c r="CN526" i="1"/>
  <c r="CF405" i="1"/>
  <c r="AV32" i="1"/>
  <c r="AV31" i="1" s="1"/>
  <c r="AV30" i="1" s="1"/>
  <c r="AV46" i="1"/>
  <c r="AV45" i="1" s="1"/>
  <c r="CC95" i="1"/>
  <c r="CM288" i="1"/>
  <c r="CC285" i="1"/>
  <c r="CC284" i="1" s="1"/>
  <c r="CC244" i="1" s="1"/>
  <c r="BE164" i="1"/>
  <c r="BE159" i="1" s="1"/>
  <c r="CC164" i="1"/>
  <c r="CB968" i="1"/>
  <c r="CB967" i="1" s="1"/>
  <c r="J969" i="1"/>
  <c r="J968" i="1" s="1"/>
  <c r="J967" i="1" s="1"/>
  <c r="CL969" i="1"/>
  <c r="BL480" i="1"/>
  <c r="CC184" i="1"/>
  <c r="CM356" i="1"/>
  <c r="CP427" i="1"/>
  <c r="CF426" i="1"/>
  <c r="CF425" i="1" s="1"/>
  <c r="CO87" i="1"/>
  <c r="CY280" i="1"/>
  <c r="CY87" i="1" s="1"/>
  <c r="CD180" i="1"/>
  <c r="CN352" i="1"/>
  <c r="CP194" i="1"/>
  <c r="CZ366" i="1"/>
  <c r="CZ194" i="1" s="1"/>
  <c r="CP64" i="1"/>
  <c r="CZ258" i="1"/>
  <c r="BR107" i="1"/>
  <c r="BR106" i="1" s="1"/>
  <c r="CB298" i="1"/>
  <c r="BR297" i="1"/>
  <c r="CC372" i="1"/>
  <c r="CC249" i="1" s="1"/>
  <c r="BR67" i="1"/>
  <c r="CB261" i="1"/>
  <c r="CP81" i="1"/>
  <c r="CZ274" i="1"/>
  <c r="CZ81" i="1" s="1"/>
  <c r="CC127" i="1"/>
  <c r="CC123" i="1" s="1"/>
  <c r="CM318" i="1"/>
  <c r="CP80" i="1"/>
  <c r="CZ273" i="1"/>
  <c r="CZ80" i="1" s="1"/>
  <c r="BR110" i="1"/>
  <c r="BR109" i="1" s="1"/>
  <c r="BR300" i="1"/>
  <c r="CB301" i="1"/>
  <c r="CP224" i="1"/>
  <c r="CZ547" i="1"/>
  <c r="CZ224" i="1" s="1"/>
  <c r="CB90" i="1"/>
  <c r="J283" i="1"/>
  <c r="J90" i="1" s="1"/>
  <c r="CL283" i="1"/>
  <c r="CP214" i="1"/>
  <c r="CZ539" i="1"/>
  <c r="CZ214" i="1" s="1"/>
  <c r="CN89" i="1"/>
  <c r="CX282" i="1"/>
  <c r="CX89" i="1" s="1"/>
  <c r="CX9" i="1"/>
  <c r="DD10" i="1"/>
  <c r="CO152" i="1"/>
  <c r="CY335" i="1"/>
  <c r="CO334" i="1"/>
  <c r="BR86" i="1"/>
  <c r="CB279" i="1"/>
  <c r="CB64" i="1"/>
  <c r="J258" i="1"/>
  <c r="CL258" i="1"/>
  <c r="CB198" i="1"/>
  <c r="CL370" i="1"/>
  <c r="CM440" i="1"/>
  <c r="CC114" i="1"/>
  <c r="CD212" i="1"/>
  <c r="CD211" i="1" s="1"/>
  <c r="CD54" i="1" s="1"/>
  <c r="CD39" i="1" s="1"/>
  <c r="CD383" i="1"/>
  <c r="CD250" i="1" s="1"/>
  <c r="CN384" i="1"/>
  <c r="BE247" i="1"/>
  <c r="CE379" i="1"/>
  <c r="CO380" i="1"/>
  <c r="CF216" i="1"/>
  <c r="CP385" i="1"/>
  <c r="CF383" i="1"/>
  <c r="CF250" i="1" s="1"/>
  <c r="CD161" i="1"/>
  <c r="CN343" i="1"/>
  <c r="CD342" i="1"/>
  <c r="BR185" i="1"/>
  <c r="CB357" i="1"/>
  <c r="CX979" i="1"/>
  <c r="CX975" i="1" s="1"/>
  <c r="CX971" i="1" s="1"/>
  <c r="CX934" i="1" s="1"/>
  <c r="CX930" i="1" s="1"/>
  <c r="CX929" i="1" s="1"/>
  <c r="CN975" i="1"/>
  <c r="CN971" i="1" s="1"/>
  <c r="CN934" i="1" s="1"/>
  <c r="CN930" i="1" s="1"/>
  <c r="CN929" i="1" s="1"/>
  <c r="CE65" i="1"/>
  <c r="CO259" i="1"/>
  <c r="CE257" i="1"/>
  <c r="CP235" i="1"/>
  <c r="CZ399" i="1"/>
  <c r="CZ235" i="1" s="1"/>
  <c r="CE79" i="1"/>
  <c r="CO272" i="1"/>
  <c r="CE271" i="1"/>
  <c r="CF206" i="1"/>
  <c r="CF204" i="1" s="1"/>
  <c r="CF200" i="1" s="1"/>
  <c r="CF53" i="1" s="1"/>
  <c r="CF38" i="1" s="1"/>
  <c r="CP378" i="1"/>
  <c r="CF376" i="1"/>
  <c r="CF372" i="1" s="1"/>
  <c r="CF249" i="1" s="1"/>
  <c r="CD118" i="1"/>
  <c r="CN309" i="1"/>
  <c r="CO197" i="1"/>
  <c r="CY369" i="1"/>
  <c r="CY197" i="1" s="1"/>
  <c r="CB406" i="1"/>
  <c r="CL407" i="1"/>
  <c r="CM215" i="1"/>
  <c r="CW540" i="1"/>
  <c r="CW215" i="1" s="1"/>
  <c r="CB128" i="1"/>
  <c r="J319" i="1"/>
  <c r="J128" i="1" s="1"/>
  <c r="CL319" i="1"/>
  <c r="CF156" i="1"/>
  <c r="BR87" i="1"/>
  <c r="CB280" i="1"/>
  <c r="CF67" i="1"/>
  <c r="CP261" i="1"/>
  <c r="CL231" i="1"/>
  <c r="CV395" i="1"/>
  <c r="BG255" i="1"/>
  <c r="BG254" i="1" s="1"/>
  <c r="BG400" i="1" s="1"/>
  <c r="BG401" i="1" s="1"/>
  <c r="BJ242" i="1"/>
  <c r="BJ241" i="1" s="1"/>
  <c r="CB72" i="1"/>
  <c r="CL266" i="1"/>
  <c r="J266" i="1"/>
  <c r="J72" i="1" s="1"/>
  <c r="CO212" i="1"/>
  <c r="CY384" i="1"/>
  <c r="CO383" i="1"/>
  <c r="CO250" i="1" s="1"/>
  <c r="CN95" i="1"/>
  <c r="CX288" i="1"/>
  <c r="CX95" i="1" s="1"/>
  <c r="CL10" i="1"/>
  <c r="CL9" i="1" s="1"/>
  <c r="CV11" i="1"/>
  <c r="CV10" i="1" s="1"/>
  <c r="CV9" i="1" s="1"/>
  <c r="CC122" i="1"/>
  <c r="CM313" i="1"/>
  <c r="CM124" i="1"/>
  <c r="CM314" i="1"/>
  <c r="CW315" i="1"/>
  <c r="CF379" i="1"/>
  <c r="CP380" i="1"/>
  <c r="CE203" i="1"/>
  <c r="CO375" i="1"/>
  <c r="CB196" i="1"/>
  <c r="CL368" i="1"/>
  <c r="CF118" i="1"/>
  <c r="CP309" i="1"/>
  <c r="CF130" i="1"/>
  <c r="CP321" i="1"/>
  <c r="CB124" i="1"/>
  <c r="CB314" i="1"/>
  <c r="J315" i="1"/>
  <c r="CL315" i="1"/>
  <c r="CB18" i="1"/>
  <c r="CB15" i="1" s="1"/>
  <c r="CL19" i="1"/>
  <c r="AW57" i="1"/>
  <c r="AW228" i="1"/>
  <c r="CM513" i="1"/>
  <c r="CC103" i="1"/>
  <c r="BR182" i="1"/>
  <c r="CB354" i="1"/>
  <c r="CM191" i="1"/>
  <c r="CW363" i="1"/>
  <c r="CW191" i="1" s="1"/>
  <c r="CM360" i="1"/>
  <c r="CM188" i="1" s="1"/>
  <c r="BT243" i="1"/>
  <c r="BT242" i="1" s="1"/>
  <c r="BT241" i="1" s="1"/>
  <c r="BT255" i="1"/>
  <c r="BT254" i="1" s="1"/>
  <c r="BT400" i="1" s="1"/>
  <c r="BT401" i="1" s="1"/>
  <c r="CE97" i="1"/>
  <c r="CO290" i="1"/>
  <c r="CC100" i="1"/>
  <c r="CM293" i="1"/>
  <c r="CN218" i="1"/>
  <c r="CX543" i="1"/>
  <c r="CX218" i="1" s="1"/>
  <c r="CD185" i="1"/>
  <c r="CN357" i="1"/>
  <c r="CP110" i="1"/>
  <c r="CP109" i="1" s="1"/>
  <c r="CP300" i="1"/>
  <c r="CZ301" i="1"/>
  <c r="CF88" i="1"/>
  <c r="CP281" i="1"/>
  <c r="CP68" i="1"/>
  <c r="CZ262" i="1"/>
  <c r="CZ68" i="1" s="1"/>
  <c r="CF71" i="1"/>
  <c r="CP265" i="1"/>
  <c r="CB195" i="1"/>
  <c r="CL367" i="1"/>
  <c r="CD130" i="1"/>
  <c r="CN321" i="1"/>
  <c r="CP97" i="1"/>
  <c r="CZ290" i="1"/>
  <c r="CZ97" i="1" s="1"/>
  <c r="CM180" i="1"/>
  <c r="CW352" i="1"/>
  <c r="CW180" i="1" s="1"/>
  <c r="CM496" i="1"/>
  <c r="CC495" i="1"/>
  <c r="CC480" i="1" s="1"/>
  <c r="CC87" i="1"/>
  <c r="CM280" i="1"/>
  <c r="CC63" i="1"/>
  <c r="CF125" i="1"/>
  <c r="CP316" i="1"/>
  <c r="CP314" i="1" s="1"/>
  <c r="CB434" i="1"/>
  <c r="BR101" i="1"/>
  <c r="CN88" i="1"/>
  <c r="CX281" i="1"/>
  <c r="CX88" i="1" s="1"/>
  <c r="CB325" i="1"/>
  <c r="BR323" i="1"/>
  <c r="BR245" i="1" s="1"/>
  <c r="CO233" i="1"/>
  <c r="CY397" i="1"/>
  <c r="CY233" i="1" s="1"/>
  <c r="BR166" i="1"/>
  <c r="CB348" i="1"/>
  <c r="BR118" i="1"/>
  <c r="CB309" i="1"/>
  <c r="BR84" i="1"/>
  <c r="BR83" i="1" s="1"/>
  <c r="CB277" i="1"/>
  <c r="BR276" i="1"/>
  <c r="CN73" i="1"/>
  <c r="CX267" i="1"/>
  <c r="CX73" i="1" s="1"/>
  <c r="CN219" i="1"/>
  <c r="CX544" i="1"/>
  <c r="CX219" i="1" s="1"/>
  <c r="CO195" i="1"/>
  <c r="CY367" i="1"/>
  <c r="CY195" i="1" s="1"/>
  <c r="CB76" i="1"/>
  <c r="CL270" i="1"/>
  <c r="J270" i="1"/>
  <c r="J76" i="1" s="1"/>
  <c r="CN165" i="1"/>
  <c r="CX347" i="1"/>
  <c r="CN346" i="1"/>
  <c r="CP185" i="1"/>
  <c r="CZ357" i="1"/>
  <c r="CZ185" i="1" s="1"/>
  <c r="CM153" i="1"/>
  <c r="CW336" i="1"/>
  <c r="CW153" i="1" s="1"/>
  <c r="CC98" i="1"/>
  <c r="CM291" i="1"/>
  <c r="BR450" i="1"/>
  <c r="BR449" i="1" s="1"/>
  <c r="CB451" i="1"/>
  <c r="BR460" i="1"/>
  <c r="CC933" i="1"/>
  <c r="CC939" i="1"/>
  <c r="CC938" i="1" s="1"/>
  <c r="CC987" i="1" s="1"/>
  <c r="CC988" i="1" s="1"/>
  <c r="CM111" i="1"/>
  <c r="CW302" i="1"/>
  <c r="CW111" i="1" s="1"/>
  <c r="CC183" i="1"/>
  <c r="CM355" i="1"/>
  <c r="CB12" i="1"/>
  <c r="CB8" i="1" s="1"/>
  <c r="CL14" i="1"/>
  <c r="CD464" i="1"/>
  <c r="CC232" i="1"/>
  <c r="CM396" i="1"/>
  <c r="CD154" i="1"/>
  <c r="CD150" i="1" s="1"/>
  <c r="CD149" i="1" s="1"/>
  <c r="CD51" i="1" s="1"/>
  <c r="CD36" i="1" s="1"/>
  <c r="CN337" i="1"/>
  <c r="CF199" i="1"/>
  <c r="CP371" i="1"/>
  <c r="CE158" i="1"/>
  <c r="CE156" i="1" s="1"/>
  <c r="CO340" i="1"/>
  <c r="CN111" i="1"/>
  <c r="CX302" i="1"/>
  <c r="CX111" i="1" s="1"/>
  <c r="CO138" i="1"/>
  <c r="CO137" i="1" s="1"/>
  <c r="CO136" i="1" s="1"/>
  <c r="CO50" i="1" s="1"/>
  <c r="CO35" i="1" s="1"/>
  <c r="CO327" i="1"/>
  <c r="CO326" i="1" s="1"/>
  <c r="CO246" i="1" s="1"/>
  <c r="CY328" i="1"/>
  <c r="CL439" i="1"/>
  <c r="CB438" i="1"/>
  <c r="BU37" i="1"/>
  <c r="BT200" i="1"/>
  <c r="BT53" i="1" s="1"/>
  <c r="BT38" i="1" s="1"/>
  <c r="CF113" i="1"/>
  <c r="CF112" i="1" s="1"/>
  <c r="CF303" i="1"/>
  <c r="CP304" i="1"/>
  <c r="CD184" i="1"/>
  <c r="CN356" i="1"/>
  <c r="CC687" i="1"/>
  <c r="CC683" i="1" s="1"/>
  <c r="CC682" i="1" s="1"/>
  <c r="CC697" i="1"/>
  <c r="CC696" i="1" s="1"/>
  <c r="CC793" i="1" s="1"/>
  <c r="CC794" i="1" s="1"/>
  <c r="BH479" i="1"/>
  <c r="BH478" i="1" s="1"/>
  <c r="BH555" i="1" s="1"/>
  <c r="BH464" i="1"/>
  <c r="BH463" i="1" s="1"/>
  <c r="BH462" i="1" s="1"/>
  <c r="BL211" i="1"/>
  <c r="BL54" i="1" s="1"/>
  <c r="BL39" i="1" s="1"/>
  <c r="CC211" i="1"/>
  <c r="CC54" i="1" s="1"/>
  <c r="CC39" i="1" s="1"/>
  <c r="CE125" i="1"/>
  <c r="CE123" i="1" s="1"/>
  <c r="CO316" i="1"/>
  <c r="CE314" i="1"/>
  <c r="AG32" i="1"/>
  <c r="AG31" i="1" s="1"/>
  <c r="AG30" i="1" s="1"/>
  <c r="AG46" i="1"/>
  <c r="AG45" i="1" s="1"/>
  <c r="CN225" i="1"/>
  <c r="CX389" i="1"/>
  <c r="CX225" i="1" s="1"/>
  <c r="CM117" i="1"/>
  <c r="CW308" i="1"/>
  <c r="CW117" i="1" s="1"/>
  <c r="CO70" i="1"/>
  <c r="CY264" i="1"/>
  <c r="CY70" i="1" s="1"/>
  <c r="CM192" i="1"/>
  <c r="CW364" i="1"/>
  <c r="CW192" i="1" s="1"/>
  <c r="CN206" i="1"/>
  <c r="CX378" i="1"/>
  <c r="CX206" i="1" s="1"/>
  <c r="CL898" i="1"/>
  <c r="CL897" i="1" s="1"/>
  <c r="CL886" i="1" s="1"/>
  <c r="CL885" i="1" s="1"/>
  <c r="CL927" i="1" s="1"/>
  <c r="CL928" i="1" s="1"/>
  <c r="CV901" i="1"/>
  <c r="CP192" i="1"/>
  <c r="CZ364" i="1"/>
  <c r="CZ192" i="1" s="1"/>
  <c r="CM110" i="1"/>
  <c r="CW301" i="1"/>
  <c r="CM300" i="1"/>
  <c r="CM75" i="1"/>
  <c r="CW269" i="1"/>
  <c r="CW75" i="1" s="1"/>
  <c r="BS160" i="1"/>
  <c r="BS159" i="1" s="1"/>
  <c r="BS341" i="1"/>
  <c r="BS248" i="1" s="1"/>
  <c r="BS52" i="1" s="1"/>
  <c r="BS37" i="1" s="1"/>
  <c r="CC162" i="1"/>
  <c r="CM344" i="1"/>
  <c r="CM342" i="1" s="1"/>
  <c r="CN517" i="1"/>
  <c r="CN113" i="1" s="1"/>
  <c r="CN112" i="1" s="1"/>
  <c r="CD516" i="1"/>
  <c r="CD503" i="1" s="1"/>
  <c r="CF222" i="1"/>
  <c r="CP387" i="1"/>
  <c r="CZ993" i="1"/>
  <c r="CZ992" i="1" s="1"/>
  <c r="CZ991" i="1" s="1"/>
  <c r="CZ990" i="1" s="1"/>
  <c r="CZ989" i="1" s="1"/>
  <c r="CZ994" i="1" s="1"/>
  <c r="CP992" i="1"/>
  <c r="CP991" i="1" s="1"/>
  <c r="CP990" i="1" s="1"/>
  <c r="CP989" i="1" s="1"/>
  <c r="CP994" i="1" s="1"/>
  <c r="CF107" i="1"/>
  <c r="CF106" i="1" s="1"/>
  <c r="CF297" i="1"/>
  <c r="CP298" i="1"/>
  <c r="CN493" i="1"/>
  <c r="CN480" i="1" s="1"/>
  <c r="CX494" i="1"/>
  <c r="CX493" i="1" s="1"/>
  <c r="CX480" i="1" s="1"/>
  <c r="CF98" i="1"/>
  <c r="CP291" i="1"/>
  <c r="CM516" i="1"/>
  <c r="CW517" i="1"/>
  <c r="CW516" i="1" s="1"/>
  <c r="BR205" i="1"/>
  <c r="BR204" i="1" s="1"/>
  <c r="BR376" i="1"/>
  <c r="BR372" i="1" s="1"/>
  <c r="BR249" i="1" s="1"/>
  <c r="CB377" i="1"/>
  <c r="CO194" i="1"/>
  <c r="CY366" i="1"/>
  <c r="CY194" i="1" s="1"/>
  <c r="CM195" i="1"/>
  <c r="CW367" i="1"/>
  <c r="CW195" i="1" s="1"/>
  <c r="CO66" i="1"/>
  <c r="CY260" i="1"/>
  <c r="CY66" i="1" s="1"/>
  <c r="CW505" i="1"/>
  <c r="CW504" i="1" s="1"/>
  <c r="CM504" i="1"/>
  <c r="CM503" i="1" s="1"/>
  <c r="CM465" i="1" s="1"/>
  <c r="BV150" i="1"/>
  <c r="BV149" i="1" s="1"/>
  <c r="BV51" i="1" s="1"/>
  <c r="BV36" i="1" s="1"/>
  <c r="CB216" i="1"/>
  <c r="J385" i="1"/>
  <c r="J216" i="1" s="1"/>
  <c r="CL385" i="1"/>
  <c r="CF233" i="1"/>
  <c r="CF230" i="1" s="1"/>
  <c r="CF229" i="1" s="1"/>
  <c r="CP397" i="1"/>
  <c r="CC230" i="1"/>
  <c r="CC229" i="1" s="1"/>
  <c r="CZ190" i="1"/>
  <c r="CZ360" i="1"/>
  <c r="CZ188" i="1" s="1"/>
  <c r="CN216" i="1"/>
  <c r="CX385" i="1"/>
  <c r="CX216" i="1" s="1"/>
  <c r="AU32" i="1"/>
  <c r="AU31" i="1" s="1"/>
  <c r="AU30" i="1" s="1"/>
  <c r="AU46" i="1"/>
  <c r="AU45" i="1" s="1"/>
  <c r="CN338" i="1"/>
  <c r="CO101" i="1"/>
  <c r="CY294" i="1"/>
  <c r="CY101" i="1" s="1"/>
  <c r="BL83" i="1"/>
  <c r="BL62" i="1" s="1"/>
  <c r="CV289" i="1"/>
  <c r="BR199" i="1"/>
  <c r="CB371" i="1"/>
  <c r="CF323" i="1"/>
  <c r="CF245" i="1" s="1"/>
  <c r="CP325" i="1"/>
  <c r="CP187" i="1"/>
  <c r="CZ359" i="1"/>
  <c r="CZ187" i="1" s="1"/>
  <c r="BR95" i="1"/>
  <c r="BR92" i="1" s="1"/>
  <c r="CB288" i="1"/>
  <c r="CM216" i="1"/>
  <c r="CW385" i="1"/>
  <c r="CW216" i="1" s="1"/>
  <c r="CC79" i="1"/>
  <c r="CC77" i="1" s="1"/>
  <c r="CC271" i="1"/>
  <c r="CC256" i="1" s="1"/>
  <c r="CM272" i="1"/>
  <c r="AS32" i="1"/>
  <c r="AS31" i="1" s="1"/>
  <c r="AS30" i="1" s="1"/>
  <c r="AS46" i="1"/>
  <c r="AS45" i="1" s="1"/>
  <c r="CE80" i="1"/>
  <c r="CO273" i="1"/>
  <c r="CF102" i="1"/>
  <c r="CP295" i="1"/>
  <c r="CY523" i="1"/>
  <c r="CY522" i="1" s="1"/>
  <c r="CO522" i="1"/>
  <c r="CO167" i="1"/>
  <c r="CY349" i="1"/>
  <c r="CY167" i="1" s="1"/>
  <c r="BR74" i="1"/>
  <c r="CB268" i="1"/>
  <c r="CB117" i="1"/>
  <c r="J308" i="1"/>
  <c r="J117" i="1" s="1"/>
  <c r="CL308" i="1"/>
  <c r="BT463" i="1"/>
  <c r="BT462" i="1" s="1"/>
  <c r="CB517" i="1"/>
  <c r="BR516" i="1"/>
  <c r="BR503" i="1" s="1"/>
  <c r="BR465" i="1" s="1"/>
  <c r="CD103" i="1"/>
  <c r="CN296" i="1"/>
  <c r="CP203" i="1"/>
  <c r="CZ375" i="1"/>
  <c r="CZ203" i="1" s="1"/>
  <c r="BR181" i="1"/>
  <c r="CB353" i="1"/>
  <c r="CB99" i="1"/>
  <c r="J292" i="1"/>
  <c r="J99" i="1" s="1"/>
  <c r="CL292" i="1"/>
  <c r="CO419" i="1"/>
  <c r="CE418" i="1"/>
  <c r="BU503" i="1"/>
  <c r="BU465" i="1" s="1"/>
  <c r="CF257" i="1"/>
  <c r="CF256" i="1" s="1"/>
  <c r="CC152" i="1"/>
  <c r="CC150" i="1" s="1"/>
  <c r="CC149" i="1" s="1"/>
  <c r="CC51" i="1" s="1"/>
  <c r="CC36" i="1" s="1"/>
  <c r="CM335" i="1"/>
  <c r="CC334" i="1"/>
  <c r="CC333" i="1" s="1"/>
  <c r="CC247" i="1" s="1"/>
  <c r="BR222" i="1"/>
  <c r="CB387" i="1"/>
  <c r="CC201" i="1"/>
  <c r="CC200" i="1" s="1"/>
  <c r="CC53" i="1" s="1"/>
  <c r="CC38" i="1" s="1"/>
  <c r="CN75" i="1"/>
  <c r="CX269" i="1"/>
  <c r="CX75" i="1" s="1"/>
  <c r="CV523" i="1"/>
  <c r="CN99" i="1"/>
  <c r="CX292" i="1"/>
  <c r="CX99" i="1" s="1"/>
  <c r="CP99" i="1"/>
  <c r="CZ292" i="1"/>
  <c r="CZ99" i="1" s="1"/>
  <c r="CY933" i="1"/>
  <c r="CO154" i="1"/>
  <c r="CY337" i="1"/>
  <c r="CY154" i="1" s="1"/>
  <c r="CD84" i="1"/>
  <c r="CD83" i="1" s="1"/>
  <c r="CN277" i="1"/>
  <c r="CD276" i="1"/>
  <c r="CB158" i="1"/>
  <c r="CL340" i="1"/>
  <c r="CE152" i="1"/>
  <c r="CE150" i="1" s="1"/>
  <c r="CP76" i="1"/>
  <c r="CZ270" i="1"/>
  <c r="CZ76" i="1" s="1"/>
  <c r="CP166" i="1"/>
  <c r="CZ348" i="1"/>
  <c r="CZ166" i="1" s="1"/>
  <c r="CC187" i="1"/>
  <c r="CM359" i="1"/>
  <c r="BR257" i="1"/>
  <c r="BR256" i="1" s="1"/>
  <c r="CP196" i="1"/>
  <c r="CZ368" i="1"/>
  <c r="CZ196" i="1" s="1"/>
  <c r="CE120" i="1"/>
  <c r="CO311" i="1"/>
  <c r="CF123" i="1"/>
  <c r="CM18" i="1"/>
  <c r="CM15" i="1" s="1"/>
  <c r="CM8" i="1" s="1"/>
  <c r="CW19" i="1"/>
  <c r="CE234" i="1"/>
  <c r="CE230" i="1" s="1"/>
  <c r="CE229" i="1" s="1"/>
  <c r="CO398" i="1"/>
  <c r="BR183" i="1"/>
  <c r="CB355" i="1"/>
  <c r="CF165" i="1"/>
  <c r="CF164" i="1" s="1"/>
  <c r="CF346" i="1"/>
  <c r="CP347" i="1"/>
  <c r="BR152" i="1"/>
  <c r="BR150" i="1" s="1"/>
  <c r="BR149" i="1" s="1"/>
  <c r="BR51" i="1" s="1"/>
  <c r="BR36" i="1" s="1"/>
  <c r="BR334" i="1"/>
  <c r="BR333" i="1" s="1"/>
  <c r="BR247" i="1" s="1"/>
  <c r="CB335" i="1"/>
  <c r="BR187" i="1"/>
  <c r="CB359" i="1"/>
  <c r="CY521" i="1"/>
  <c r="CY119" i="1" s="1"/>
  <c r="CO119" i="1"/>
  <c r="CP975" i="1"/>
  <c r="CP971" i="1" s="1"/>
  <c r="CP934" i="1" s="1"/>
  <c r="CP930" i="1" s="1"/>
  <c r="CP929" i="1" s="1"/>
  <c r="CZ979" i="1"/>
  <c r="CZ975" i="1" s="1"/>
  <c r="CZ971" i="1" s="1"/>
  <c r="CZ934" i="1" s="1"/>
  <c r="CZ930" i="1" s="1"/>
  <c r="CZ929" i="1" s="1"/>
  <c r="CN67" i="1"/>
  <c r="CX261" i="1"/>
  <c r="CX67" i="1" s="1"/>
  <c r="CO550" i="1"/>
  <c r="CO549" i="1" s="1"/>
  <c r="CO548" i="1" s="1"/>
  <c r="CO471" i="1" s="1"/>
  <c r="CO470" i="1" s="1"/>
  <c r="CY551" i="1"/>
  <c r="CY550" i="1" s="1"/>
  <c r="CY549" i="1" s="1"/>
  <c r="CY548" i="1" s="1"/>
  <c r="CY471" i="1" s="1"/>
  <c r="CY470" i="1" s="1"/>
  <c r="CO181" i="1"/>
  <c r="CY353" i="1"/>
  <c r="CY181" i="1" s="1"/>
  <c r="CO191" i="1"/>
  <c r="CY363" i="1"/>
  <c r="CY191" i="1" s="1"/>
  <c r="CM193" i="1"/>
  <c r="CW365" i="1"/>
  <c r="CW193" i="1" s="1"/>
  <c r="BR405" i="1"/>
  <c r="BR404" i="1" s="1"/>
  <c r="BR403" i="1" s="1"/>
  <c r="BR461" i="1" s="1"/>
  <c r="BJ36" i="1"/>
  <c r="CO190" i="1"/>
  <c r="CY362" i="1"/>
  <c r="CY190" i="1" s="1"/>
  <c r="CE118" i="1"/>
  <c r="CO309" i="1"/>
  <c r="BK255" i="1"/>
  <c r="BK254" i="1" s="1"/>
  <c r="BK400" i="1" s="1"/>
  <c r="BK401" i="1" s="1"/>
  <c r="CN98" i="1"/>
  <c r="CX291" i="1"/>
  <c r="CX98" i="1" s="1"/>
  <c r="CE122" i="1"/>
  <c r="CO313" i="1"/>
  <c r="BR201" i="1"/>
  <c r="BR200" i="1" s="1"/>
  <c r="BR53" i="1" s="1"/>
  <c r="BR38" i="1" s="1"/>
  <c r="BI42" i="1"/>
  <c r="BI41" i="1" s="1"/>
  <c r="BI56" i="1"/>
  <c r="BG242" i="1"/>
  <c r="BG241" i="1" s="1"/>
  <c r="BR123" i="1" l="1"/>
  <c r="BR91" i="1"/>
  <c r="BR48" i="1" s="1"/>
  <c r="BR33" i="1" s="1"/>
  <c r="BV91" i="1"/>
  <c r="BV48" i="1" s="1"/>
  <c r="BV33" i="1" s="1"/>
  <c r="CM109" i="1"/>
  <c r="CF63" i="1"/>
  <c r="CE211" i="1"/>
  <c r="CE54" i="1" s="1"/>
  <c r="CE39" i="1" s="1"/>
  <c r="CF92" i="1"/>
  <c r="CF91" i="1" s="1"/>
  <c r="CF48" i="1" s="1"/>
  <c r="CF33" i="1" s="1"/>
  <c r="CF284" i="1"/>
  <c r="CF244" i="1" s="1"/>
  <c r="BR284" i="1"/>
  <c r="BR244" i="1" s="1"/>
  <c r="CE284" i="1"/>
  <c r="CE244" i="1" s="1"/>
  <c r="BR63" i="1"/>
  <c r="BR62" i="1" s="1"/>
  <c r="CX464" i="1"/>
  <c r="BR47" i="1"/>
  <c r="CC243" i="1"/>
  <c r="CC242" i="1" s="1"/>
  <c r="CC241" i="1" s="1"/>
  <c r="CC255" i="1"/>
  <c r="CC254" i="1" s="1"/>
  <c r="CC400" i="1" s="1"/>
  <c r="CC401" i="1" s="1"/>
  <c r="CN464" i="1"/>
  <c r="CD465" i="1"/>
  <c r="CD479" i="1"/>
  <c r="CD478" i="1" s="1"/>
  <c r="CD555" i="1" s="1"/>
  <c r="CM160" i="1"/>
  <c r="BV47" i="1"/>
  <c r="CE57" i="1"/>
  <c r="CE228" i="1"/>
  <c r="BL47" i="1"/>
  <c r="BL61" i="1"/>
  <c r="CF57" i="1"/>
  <c r="CF228" i="1"/>
  <c r="CC479" i="1"/>
  <c r="CC478" i="1" s="1"/>
  <c r="CC555" i="1" s="1"/>
  <c r="CC464" i="1"/>
  <c r="CC463" i="1" s="1"/>
  <c r="CC462" i="1" s="1"/>
  <c r="BS47" i="1"/>
  <c r="BS61" i="1"/>
  <c r="BS60" i="1" s="1"/>
  <c r="BR464" i="1"/>
  <c r="BR463" i="1" s="1"/>
  <c r="BR462" i="1" s="1"/>
  <c r="BR479" i="1"/>
  <c r="BR478" i="1" s="1"/>
  <c r="BR555" i="1" s="1"/>
  <c r="CD57" i="1"/>
  <c r="CD228" i="1"/>
  <c r="CO118" i="1"/>
  <c r="CY309" i="1"/>
  <c r="CY118" i="1" s="1"/>
  <c r="CW93" i="1"/>
  <c r="CP165" i="1"/>
  <c r="CP346" i="1"/>
  <c r="CZ347" i="1"/>
  <c r="BR243" i="1"/>
  <c r="CL158" i="1"/>
  <c r="CV340" i="1"/>
  <c r="CP102" i="1"/>
  <c r="CZ295" i="1"/>
  <c r="CZ102" i="1" s="1"/>
  <c r="CP233" i="1"/>
  <c r="CZ397" i="1"/>
  <c r="CZ233" i="1" s="1"/>
  <c r="CW110" i="1"/>
  <c r="CW109" i="1" s="1"/>
  <c r="CW300" i="1"/>
  <c r="DB901" i="1"/>
  <c r="DD901" i="1"/>
  <c r="CV898" i="1"/>
  <c r="CP113" i="1"/>
  <c r="CP112" i="1" s="1"/>
  <c r="CP303" i="1"/>
  <c r="CZ304" i="1"/>
  <c r="CO158" i="1"/>
  <c r="CY340" i="1"/>
  <c r="CY158" i="1" s="1"/>
  <c r="CM232" i="1"/>
  <c r="CW396" i="1"/>
  <c r="CW232" i="1" s="1"/>
  <c r="CM98" i="1"/>
  <c r="CW291" i="1"/>
  <c r="CW98" i="1" s="1"/>
  <c r="CB84" i="1"/>
  <c r="CB276" i="1"/>
  <c r="J277" i="1"/>
  <c r="CL277" i="1"/>
  <c r="CW496" i="1"/>
  <c r="CW495" i="1" s="1"/>
  <c r="CM495" i="1"/>
  <c r="CN185" i="1"/>
  <c r="CX357" i="1"/>
  <c r="CX185" i="1" s="1"/>
  <c r="CM100" i="1"/>
  <c r="CW293" i="1"/>
  <c r="CW100" i="1" s="1"/>
  <c r="CW513" i="1"/>
  <c r="CW103" i="1" s="1"/>
  <c r="CM103" i="1"/>
  <c r="CL18" i="1"/>
  <c r="CL15" i="1" s="1"/>
  <c r="CV19" i="1"/>
  <c r="CV18" i="1" s="1"/>
  <c r="CV15" i="1" s="1"/>
  <c r="CP118" i="1"/>
  <c r="CZ309" i="1"/>
  <c r="CZ118" i="1" s="1"/>
  <c r="CO203" i="1"/>
  <c r="CY375" i="1"/>
  <c r="CY203" i="1" s="1"/>
  <c r="CW124" i="1"/>
  <c r="DD395" i="1"/>
  <c r="DB395" i="1"/>
  <c r="CB87" i="1"/>
  <c r="J280" i="1"/>
  <c r="J87" i="1" s="1"/>
  <c r="CL280" i="1"/>
  <c r="CL406" i="1"/>
  <c r="CV407" i="1"/>
  <c r="CN118" i="1"/>
  <c r="CX309" i="1"/>
  <c r="CX118" i="1" s="1"/>
  <c r="CY334" i="1"/>
  <c r="CP426" i="1"/>
  <c r="CP425" i="1" s="1"/>
  <c r="CZ427" i="1"/>
  <c r="CZ426" i="1" s="1"/>
  <c r="CZ425" i="1" s="1"/>
  <c r="CV969" i="1"/>
  <c r="CL968" i="1"/>
  <c r="CL967" i="1" s="1"/>
  <c r="CX526" i="1"/>
  <c r="CX525" i="1"/>
  <c r="CX466" i="1" s="1"/>
  <c r="CL85" i="1"/>
  <c r="CV278" i="1"/>
  <c r="CO183" i="1"/>
  <c r="CY355" i="1"/>
  <c r="CY183" i="1" s="1"/>
  <c r="CB69" i="1"/>
  <c r="CL263" i="1"/>
  <c r="J263" i="1"/>
  <c r="J69" i="1" s="1"/>
  <c r="CF211" i="1"/>
  <c r="CF54" i="1" s="1"/>
  <c r="CF39" i="1" s="1"/>
  <c r="CB120" i="1"/>
  <c r="CL311" i="1"/>
  <c r="J311" i="1"/>
  <c r="J120" i="1" s="1"/>
  <c r="CW460" i="1"/>
  <c r="CW450" i="1"/>
  <c r="CW449" i="1" s="1"/>
  <c r="BV243" i="1"/>
  <c r="BV242" i="1" s="1"/>
  <c r="BV241" i="1" s="1"/>
  <c r="BV255" i="1"/>
  <c r="BV254" i="1" s="1"/>
  <c r="BV400" i="1" s="1"/>
  <c r="BV401" i="1" s="1"/>
  <c r="CB180" i="1"/>
  <c r="CL352" i="1"/>
  <c r="CO217" i="1"/>
  <c r="CY386" i="1"/>
  <c r="CY217" i="1" s="1"/>
  <c r="DB294" i="1"/>
  <c r="DD294" i="1"/>
  <c r="CO426" i="1"/>
  <c r="CO425" i="1" s="1"/>
  <c r="CY427" i="1"/>
  <c r="CO93" i="1"/>
  <c r="CB225" i="1"/>
  <c r="J389" i="1"/>
  <c r="J225" i="1" s="1"/>
  <c r="CL389" i="1"/>
  <c r="CW212" i="1"/>
  <c r="CY107" i="1"/>
  <c r="CY106" i="1" s="1"/>
  <c r="CY297" i="1"/>
  <c r="CV634" i="1"/>
  <c r="DB635" i="1"/>
  <c r="DD635" i="1"/>
  <c r="CB94" i="1"/>
  <c r="J287" i="1"/>
  <c r="J94" i="1" s="1"/>
  <c r="CL287" i="1"/>
  <c r="CY94" i="1"/>
  <c r="CN109" i="1"/>
  <c r="CW213" i="1"/>
  <c r="CW537" i="1"/>
  <c r="CW469" i="1" s="1"/>
  <c r="CL533" i="1"/>
  <c r="CB532" i="1"/>
  <c r="J202" i="1"/>
  <c r="J201" i="1" s="1"/>
  <c r="J373" i="1"/>
  <c r="CB127" i="1"/>
  <c r="CL318" i="1"/>
  <c r="J318" i="1"/>
  <c r="J127" i="1" s="1"/>
  <c r="CZ124" i="1"/>
  <c r="CL93" i="1"/>
  <c r="CV286" i="1"/>
  <c r="CB71" i="1"/>
  <c r="CL265" i="1"/>
  <c r="J265" i="1"/>
  <c r="J71" i="1" s="1"/>
  <c r="CB66" i="1"/>
  <c r="J260" i="1"/>
  <c r="J66" i="1" s="1"/>
  <c r="CL260" i="1"/>
  <c r="CP70" i="1"/>
  <c r="CZ264" i="1"/>
  <c r="CZ70" i="1" s="1"/>
  <c r="CB88" i="1"/>
  <c r="CL281" i="1"/>
  <c r="J281" i="1"/>
  <c r="J88" i="1" s="1"/>
  <c r="CW231" i="1"/>
  <c r="CW230" i="1" s="1"/>
  <c r="CW229" i="1" s="1"/>
  <c r="CW394" i="1"/>
  <c r="CW393" i="1" s="1"/>
  <c r="CW392" i="1" s="1"/>
  <c r="CW253" i="1" s="1"/>
  <c r="CW252" i="1" s="1"/>
  <c r="CM182" i="1"/>
  <c r="CW354" i="1"/>
  <c r="CW182" i="1" s="1"/>
  <c r="CB975" i="1"/>
  <c r="CB971" i="1" s="1"/>
  <c r="CB934" i="1" s="1"/>
  <c r="CB930" i="1" s="1"/>
  <c r="CB929" i="1" s="1"/>
  <c r="CL979" i="1"/>
  <c r="CL157" i="1"/>
  <c r="CL156" i="1" s="1"/>
  <c r="CL338" i="1"/>
  <c r="CV339" i="1"/>
  <c r="CB70" i="1"/>
  <c r="J264" i="1"/>
  <c r="J70" i="1" s="1"/>
  <c r="CL264" i="1"/>
  <c r="CY407" i="1"/>
  <c r="CO406" i="1"/>
  <c r="CO64" i="1"/>
  <c r="BL57" i="1"/>
  <c r="BL228" i="1"/>
  <c r="CM118" i="1"/>
  <c r="CW309" i="1"/>
  <c r="CW118" i="1" s="1"/>
  <c r="CN166" i="1"/>
  <c r="CN164" i="1" s="1"/>
  <c r="CX348" i="1"/>
  <c r="CX166" i="1" s="1"/>
  <c r="CN202" i="1"/>
  <c r="CN373" i="1"/>
  <c r="CX374" i="1"/>
  <c r="CP116" i="1"/>
  <c r="CZ307" i="1"/>
  <c r="CZ116" i="1" s="1"/>
  <c r="CB687" i="1"/>
  <c r="CB683" i="1" s="1"/>
  <c r="CB682" i="1" s="1"/>
  <c r="CB697" i="1"/>
  <c r="CB696" i="1" s="1"/>
  <c r="CB793" i="1" s="1"/>
  <c r="CB794" i="1" s="1"/>
  <c r="CV427" i="1"/>
  <c r="CX107" i="1"/>
  <c r="CX106" i="1" s="1"/>
  <c r="CX297" i="1"/>
  <c r="CN933" i="1"/>
  <c r="CN939" i="1"/>
  <c r="CN938" i="1" s="1"/>
  <c r="CN987" i="1" s="1"/>
  <c r="CN988" i="1" s="1"/>
  <c r="CL191" i="1"/>
  <c r="CV363" i="1"/>
  <c r="CB184" i="1"/>
  <c r="CL356" i="1"/>
  <c r="CW480" i="1"/>
  <c r="CP156" i="1"/>
  <c r="CM120" i="1"/>
  <c r="CW311" i="1"/>
  <c r="CW120" i="1" s="1"/>
  <c r="CN234" i="1"/>
  <c r="CN230" i="1" s="1"/>
  <c r="CN229" i="1" s="1"/>
  <c r="CX398" i="1"/>
  <c r="CX234" i="1" s="1"/>
  <c r="CN394" i="1"/>
  <c r="CN393" i="1" s="1"/>
  <c r="CN392" i="1" s="1"/>
  <c r="CN253" i="1" s="1"/>
  <c r="CN252" i="1" s="1"/>
  <c r="CZ933" i="1"/>
  <c r="CZ939" i="1"/>
  <c r="CZ938" i="1" s="1"/>
  <c r="CZ987" i="1" s="1"/>
  <c r="CZ988" i="1" s="1"/>
  <c r="CB232" i="1"/>
  <c r="J396" i="1"/>
  <c r="CL396" i="1"/>
  <c r="CB394" i="1"/>
  <c r="CB393" i="1" s="1"/>
  <c r="CB392" i="1" s="1"/>
  <c r="CB253" i="1" s="1"/>
  <c r="CB252" i="1" s="1"/>
  <c r="BR164" i="1"/>
  <c r="CP193" i="1"/>
  <c r="CZ365" i="1"/>
  <c r="CZ193" i="1" s="1"/>
  <c r="CB65" i="1"/>
  <c r="CL259" i="1"/>
  <c r="J259" i="1"/>
  <c r="J65" i="1" s="1"/>
  <c r="CD123" i="1"/>
  <c r="CD91" i="1" s="1"/>
  <c r="CD48" i="1" s="1"/>
  <c r="CD33" i="1" s="1"/>
  <c r="CP66" i="1"/>
  <c r="CZ260" i="1"/>
  <c r="CZ66" i="1" s="1"/>
  <c r="CF479" i="1"/>
  <c r="CF478" i="1" s="1"/>
  <c r="CF555" i="1" s="1"/>
  <c r="CF464" i="1"/>
  <c r="CF463" i="1" s="1"/>
  <c r="CF462" i="1" s="1"/>
  <c r="BU62" i="1"/>
  <c r="CO182" i="1"/>
  <c r="CY354" i="1"/>
  <c r="CY182" i="1" s="1"/>
  <c r="CD284" i="1"/>
  <c r="CD244" i="1" s="1"/>
  <c r="CP95" i="1"/>
  <c r="CZ288" i="1"/>
  <c r="CZ95" i="1" s="1"/>
  <c r="AW32" i="1"/>
  <c r="AW31" i="1" s="1"/>
  <c r="AW46" i="1"/>
  <c r="CN183" i="1"/>
  <c r="CX355" i="1"/>
  <c r="CX183" i="1" s="1"/>
  <c r="CB103" i="1"/>
  <c r="CL296" i="1"/>
  <c r="CY231" i="1"/>
  <c r="CZ93" i="1"/>
  <c r="CV458" i="1"/>
  <c r="CL457" i="1"/>
  <c r="CL456" i="1" s="1"/>
  <c r="CL455" i="1" s="1"/>
  <c r="CP79" i="1"/>
  <c r="CP77" i="1" s="1"/>
  <c r="CZ272" i="1"/>
  <c r="CP271" i="1"/>
  <c r="CN205" i="1"/>
  <c r="CN204" i="1" s="1"/>
  <c r="CX377" i="1"/>
  <c r="CN376" i="1"/>
  <c r="CM933" i="1"/>
  <c r="CM939" i="1"/>
  <c r="CM938" i="1" s="1"/>
  <c r="CM987" i="1" s="1"/>
  <c r="CM988" i="1" s="1"/>
  <c r="CL129" i="1"/>
  <c r="CV320" i="1"/>
  <c r="BL242" i="1"/>
  <c r="BL241" i="1" s="1"/>
  <c r="CW421" i="1"/>
  <c r="CM86" i="1"/>
  <c r="CL444" i="1"/>
  <c r="CV445" i="1"/>
  <c r="CD63" i="1"/>
  <c r="CD62" i="1" s="1"/>
  <c r="CY517" i="1"/>
  <c r="CO516" i="1"/>
  <c r="CO113" i="1"/>
  <c r="CO112" i="1" s="1"/>
  <c r="CN70" i="1"/>
  <c r="CX264" i="1"/>
  <c r="CX70" i="1" s="1"/>
  <c r="CM113" i="1"/>
  <c r="CM303" i="1"/>
  <c r="CW304" i="1"/>
  <c r="CY189" i="1"/>
  <c r="CY360" i="1"/>
  <c r="CY188" i="1" s="1"/>
  <c r="CE201" i="1"/>
  <c r="CE200" i="1" s="1"/>
  <c r="CE53" i="1" s="1"/>
  <c r="CE38" i="1" s="1"/>
  <c r="BL36" i="1"/>
  <c r="BV42" i="1"/>
  <c r="BV41" i="1" s="1"/>
  <c r="BV56" i="1"/>
  <c r="CO122" i="1"/>
  <c r="CY313" i="1"/>
  <c r="CY122" i="1" s="1"/>
  <c r="CB187" i="1"/>
  <c r="CL359" i="1"/>
  <c r="CB152" i="1"/>
  <c r="CB334" i="1"/>
  <c r="CB333" i="1" s="1"/>
  <c r="CL335" i="1"/>
  <c r="CO234" i="1"/>
  <c r="CO230" i="1" s="1"/>
  <c r="CO229" i="1" s="1"/>
  <c r="CY398" i="1"/>
  <c r="CY234" i="1" s="1"/>
  <c r="CM187" i="1"/>
  <c r="CW359" i="1"/>
  <c r="CW187" i="1" s="1"/>
  <c r="DB523" i="1"/>
  <c r="DD523" i="1"/>
  <c r="CM152" i="1"/>
  <c r="CM334" i="1"/>
  <c r="CM333" i="1" s="1"/>
  <c r="CM247" i="1" s="1"/>
  <c r="CW335" i="1"/>
  <c r="CL517" i="1"/>
  <c r="CB516" i="1"/>
  <c r="CB199" i="1"/>
  <c r="CL371" i="1"/>
  <c r="CP98" i="1"/>
  <c r="CZ291" i="1"/>
  <c r="CZ98" i="1" s="1"/>
  <c r="CM162" i="1"/>
  <c r="CW344" i="1"/>
  <c r="CW162" i="1" s="1"/>
  <c r="CL12" i="1"/>
  <c r="CV14" i="1"/>
  <c r="CV12" i="1" s="1"/>
  <c r="CV8" i="1" s="1"/>
  <c r="CB166" i="1"/>
  <c r="CL348" i="1"/>
  <c r="CL195" i="1"/>
  <c r="CV367" i="1"/>
  <c r="CZ110" i="1"/>
  <c r="CZ109" i="1" s="1"/>
  <c r="CZ300" i="1"/>
  <c r="CB182" i="1"/>
  <c r="CL354" i="1"/>
  <c r="CL72" i="1"/>
  <c r="CV266" i="1"/>
  <c r="CD160" i="1"/>
  <c r="CD159" i="1" s="1"/>
  <c r="CD341" i="1"/>
  <c r="CD248" i="1" s="1"/>
  <c r="CD52" i="1" s="1"/>
  <c r="CD37" i="1" s="1"/>
  <c r="CP216" i="1"/>
  <c r="CZ385" i="1"/>
  <c r="CP383" i="1"/>
  <c r="CP250" i="1" s="1"/>
  <c r="CL64" i="1"/>
  <c r="CV258" i="1"/>
  <c r="CB86" i="1"/>
  <c r="J279" i="1"/>
  <c r="J86" i="1" s="1"/>
  <c r="CL279" i="1"/>
  <c r="CO150" i="1"/>
  <c r="CB110" i="1"/>
  <c r="CB109" i="1" s="1"/>
  <c r="CB300" i="1"/>
  <c r="CL301" i="1"/>
  <c r="CZ64" i="1"/>
  <c r="CM184" i="1"/>
  <c r="CW356" i="1"/>
  <c r="CW184" i="1" s="1"/>
  <c r="J933" i="1"/>
  <c r="J939" i="1"/>
  <c r="J938" i="1" s="1"/>
  <c r="J987" i="1" s="1"/>
  <c r="J988" i="1" s="1"/>
  <c r="CL214" i="1"/>
  <c r="CV539" i="1"/>
  <c r="CP152" i="1"/>
  <c r="CZ335" i="1"/>
  <c r="CP334" i="1"/>
  <c r="CP333" i="1" s="1"/>
  <c r="CY161" i="1"/>
  <c r="CY342" i="1"/>
  <c r="CP69" i="1"/>
  <c r="CZ263" i="1"/>
  <c r="CZ69" i="1" s="1"/>
  <c r="CB233" i="1"/>
  <c r="CB230" i="1" s="1"/>
  <c r="CB229" i="1" s="1"/>
  <c r="J397" i="1"/>
  <c r="J233" i="1" s="1"/>
  <c r="CL397" i="1"/>
  <c r="CF160" i="1"/>
  <c r="CF159" i="1" s="1"/>
  <c r="CF341" i="1"/>
  <c r="CF248" i="1" s="1"/>
  <c r="CF52" i="1" s="1"/>
  <c r="CF37" i="1" s="1"/>
  <c r="CB73" i="1"/>
  <c r="CL267" i="1"/>
  <c r="J267" i="1"/>
  <c r="J73" i="1" s="1"/>
  <c r="CL193" i="1"/>
  <c r="CV365" i="1"/>
  <c r="CX138" i="1"/>
  <c r="CX137" i="1" s="1"/>
  <c r="CX136" i="1" s="1"/>
  <c r="CX50" i="1" s="1"/>
  <c r="CX35" i="1" s="1"/>
  <c r="CX327" i="1"/>
  <c r="CX326" i="1" s="1"/>
  <c r="CX246" i="1" s="1"/>
  <c r="CO165" i="1"/>
  <c r="CO164" i="1" s="1"/>
  <c r="CO346" i="1"/>
  <c r="CY347" i="1"/>
  <c r="CM84" i="1"/>
  <c r="CW277" i="1"/>
  <c r="CM276" i="1"/>
  <c r="CV993" i="1"/>
  <c r="CL992" i="1"/>
  <c r="CL991" i="1" s="1"/>
  <c r="CL990" i="1" s="1"/>
  <c r="CL989" i="1" s="1"/>
  <c r="CL994" i="1" s="1"/>
  <c r="CM186" i="1"/>
  <c r="CW358" i="1"/>
  <c r="CW186" i="1" s="1"/>
  <c r="CB212" i="1"/>
  <c r="CB383" i="1"/>
  <c r="CB250" i="1" s="1"/>
  <c r="CL384" i="1"/>
  <c r="J384" i="1"/>
  <c r="CZ517" i="1"/>
  <c r="CZ516" i="1" s="1"/>
  <c r="CP516" i="1"/>
  <c r="CO338" i="1"/>
  <c r="CO206" i="1"/>
  <c r="CO204" i="1" s="1"/>
  <c r="CY378" i="1"/>
  <c r="CY206" i="1" s="1"/>
  <c r="CB125" i="1"/>
  <c r="CL316" i="1"/>
  <c r="J316" i="1"/>
  <c r="J125" i="1" s="1"/>
  <c r="CP197" i="1"/>
  <c r="CZ369" i="1"/>
  <c r="CZ197" i="1" s="1"/>
  <c r="CP75" i="1"/>
  <c r="CZ269" i="1"/>
  <c r="CZ75" i="1" s="1"/>
  <c r="CL202" i="1"/>
  <c r="CL373" i="1"/>
  <c r="CV374" i="1"/>
  <c r="CW419" i="1"/>
  <c r="CW418" i="1" s="1"/>
  <c r="CW405" i="1" s="1"/>
  <c r="CM418" i="1"/>
  <c r="CM405" i="1" s="1"/>
  <c r="CW360" i="1"/>
  <c r="CW188" i="1" s="1"/>
  <c r="CO184" i="1"/>
  <c r="CY356" i="1"/>
  <c r="CY184" i="1" s="1"/>
  <c r="CL161" i="1"/>
  <c r="CV343" i="1"/>
  <c r="CW202" i="1"/>
  <c r="CW201" i="1" s="1"/>
  <c r="CW373" i="1"/>
  <c r="J93" i="1"/>
  <c r="CZ202" i="1"/>
  <c r="CZ201" i="1" s="1"/>
  <c r="CZ373" i="1"/>
  <c r="J111" i="1"/>
  <c r="J109" i="1" s="1"/>
  <c r="J300" i="1"/>
  <c r="CM394" i="1"/>
  <c r="CM393" i="1" s="1"/>
  <c r="CM392" i="1" s="1"/>
  <c r="CM253" i="1" s="1"/>
  <c r="CM252" i="1" s="1"/>
  <c r="CM73" i="1"/>
  <c r="CW267" i="1"/>
  <c r="CW73" i="1" s="1"/>
  <c r="J157" i="1"/>
  <c r="J156" i="1" s="1"/>
  <c r="J338" i="1"/>
  <c r="BV159" i="1"/>
  <c r="BV61" i="1" s="1"/>
  <c r="BV60" i="1" s="1"/>
  <c r="CF83" i="1"/>
  <c r="CF62" i="1" s="1"/>
  <c r="CB113" i="1"/>
  <c r="CB112" i="1" s="1"/>
  <c r="CB303" i="1"/>
  <c r="J304" i="1"/>
  <c r="CL304" i="1"/>
  <c r="CB234" i="1"/>
  <c r="J398" i="1"/>
  <c r="J234" i="1" s="1"/>
  <c r="CL398" i="1"/>
  <c r="CX213" i="1"/>
  <c r="CX537" i="1"/>
  <c r="CX469" i="1" s="1"/>
  <c r="CL97" i="1"/>
  <c r="CV290" i="1"/>
  <c r="CV756" i="1"/>
  <c r="CL755" i="1"/>
  <c r="CL754" i="1" s="1"/>
  <c r="CV981" i="1"/>
  <c r="CL980" i="1"/>
  <c r="CM130" i="1"/>
  <c r="CW321" i="1"/>
  <c r="CW130" i="1" s="1"/>
  <c r="BU463" i="1"/>
  <c r="BU462" i="1" s="1"/>
  <c r="CL219" i="1"/>
  <c r="CV544" i="1"/>
  <c r="CM107" i="1"/>
  <c r="CM106" i="1" s="1"/>
  <c r="CW298" i="1"/>
  <c r="CM297" i="1"/>
  <c r="CM480" i="1"/>
  <c r="CN86" i="1"/>
  <c r="CX279" i="1"/>
  <c r="CX86" i="1" s="1"/>
  <c r="CP221" i="1"/>
  <c r="CZ545" i="1"/>
  <c r="CZ221" i="1" s="1"/>
  <c r="CP74" i="1"/>
  <c r="CZ268" i="1"/>
  <c r="CZ74" i="1" s="1"/>
  <c r="CW157" i="1"/>
  <c r="CW156" i="1" s="1"/>
  <c r="CW338" i="1"/>
  <c r="CO532" i="1"/>
  <c r="CY533" i="1"/>
  <c r="CY532" i="1" s="1"/>
  <c r="BR160" i="1"/>
  <c r="BR159" i="1" s="1"/>
  <c r="BR341" i="1"/>
  <c r="BR248" i="1" s="1"/>
  <c r="BR52" i="1" s="1"/>
  <c r="BR37" i="1" s="1"/>
  <c r="CY505" i="1"/>
  <c r="CY504" i="1" s="1"/>
  <c r="CO504" i="1"/>
  <c r="CO503" i="1" s="1"/>
  <c r="CO465" i="1" s="1"/>
  <c r="DD798" i="1"/>
  <c r="CV797" i="1"/>
  <c r="DB798" i="1"/>
  <c r="CD256" i="1"/>
  <c r="BR230" i="1"/>
  <c r="BR229" i="1" s="1"/>
  <c r="CW325" i="1"/>
  <c r="CW323" i="1" s="1"/>
  <c r="CW245" i="1" s="1"/>
  <c r="CM323" i="1"/>
  <c r="CM245" i="1" s="1"/>
  <c r="CO185" i="1"/>
  <c r="CY357" i="1"/>
  <c r="CY185" i="1" s="1"/>
  <c r="CB525" i="1"/>
  <c r="CB466" i="1" s="1"/>
  <c r="CL527" i="1"/>
  <c r="CB526" i="1"/>
  <c r="J527" i="1"/>
  <c r="CB79" i="1"/>
  <c r="CB77" i="1" s="1"/>
  <c r="CB271" i="1"/>
  <c r="J272" i="1"/>
  <c r="CL272" i="1"/>
  <c r="CL121" i="1"/>
  <c r="CV312" i="1"/>
  <c r="CN181" i="1"/>
  <c r="CX353" i="1"/>
  <c r="CX181" i="1" s="1"/>
  <c r="CN94" i="1"/>
  <c r="CN92" i="1" s="1"/>
  <c r="CX287" i="1"/>
  <c r="CN285" i="1"/>
  <c r="CL115" i="1"/>
  <c r="CV306" i="1"/>
  <c r="CP234" i="1"/>
  <c r="CZ398" i="1"/>
  <c r="CZ234" i="1" s="1"/>
  <c r="CP219" i="1"/>
  <c r="CZ544" i="1"/>
  <c r="CZ219" i="1" s="1"/>
  <c r="CP285" i="1"/>
  <c r="CM204" i="1"/>
  <c r="CW933" i="1"/>
  <c r="CW939" i="1"/>
  <c r="CW938" i="1" s="1"/>
  <c r="CW987" i="1" s="1"/>
  <c r="CW988" i="1" s="1"/>
  <c r="CE934" i="1"/>
  <c r="CE930" i="1" s="1"/>
  <c r="CE929" i="1" s="1"/>
  <c r="CE939" i="1"/>
  <c r="CE938" i="1" s="1"/>
  <c r="CE987" i="1" s="1"/>
  <c r="CE988" i="1" s="1"/>
  <c r="CO86" i="1"/>
  <c r="CY279" i="1"/>
  <c r="CY86" i="1" s="1"/>
  <c r="CB100" i="1"/>
  <c r="CL293" i="1"/>
  <c r="J293" i="1"/>
  <c r="J100" i="1" s="1"/>
  <c r="CB102" i="1"/>
  <c r="J295" i="1"/>
  <c r="J102" i="1" s="1"/>
  <c r="CL295" i="1"/>
  <c r="CY276" i="1"/>
  <c r="CO102" i="1"/>
  <c r="CY295" i="1"/>
  <c r="CY102" i="1" s="1"/>
  <c r="CL218" i="1"/>
  <c r="CV543" i="1"/>
  <c r="CP154" i="1"/>
  <c r="CZ337" i="1"/>
  <c r="BU42" i="1"/>
  <c r="BU41" i="1" s="1"/>
  <c r="BU56" i="1"/>
  <c r="AP32" i="1"/>
  <c r="AP31" i="1" s="1"/>
  <c r="AP30" i="1" s="1"/>
  <c r="AP46" i="1"/>
  <c r="AP45" i="1" s="1"/>
  <c r="J530" i="1"/>
  <c r="CO120" i="1"/>
  <c r="CY311" i="1"/>
  <c r="CY120" i="1" s="1"/>
  <c r="CB222" i="1"/>
  <c r="J387" i="1"/>
  <c r="J222" i="1" s="1"/>
  <c r="CL387" i="1"/>
  <c r="CO418" i="1"/>
  <c r="CY419" i="1"/>
  <c r="CY418" i="1" s="1"/>
  <c r="CB181" i="1"/>
  <c r="CL353" i="1"/>
  <c r="CN103" i="1"/>
  <c r="CX296" i="1"/>
  <c r="CX103" i="1" s="1"/>
  <c r="CB74" i="1"/>
  <c r="J268" i="1"/>
  <c r="J74" i="1" s="1"/>
  <c r="CL268" i="1"/>
  <c r="CO80" i="1"/>
  <c r="CY273" i="1"/>
  <c r="CY80" i="1" s="1"/>
  <c r="CM79" i="1"/>
  <c r="CM77" i="1" s="1"/>
  <c r="CW272" i="1"/>
  <c r="CM271" i="1"/>
  <c r="CM256" i="1" s="1"/>
  <c r="CL216" i="1"/>
  <c r="CV385" i="1"/>
  <c r="CB205" i="1"/>
  <c r="CB204" i="1" s="1"/>
  <c r="CB376" i="1"/>
  <c r="CL377" i="1"/>
  <c r="J377" i="1"/>
  <c r="CP107" i="1"/>
  <c r="CP106" i="1" s="1"/>
  <c r="CZ298" i="1"/>
  <c r="CP297" i="1"/>
  <c r="CX517" i="1"/>
  <c r="CX516" i="1" s="1"/>
  <c r="CX503" i="1" s="1"/>
  <c r="CN516" i="1"/>
  <c r="CO394" i="1"/>
  <c r="CO393" i="1" s="1"/>
  <c r="CO392" i="1" s="1"/>
  <c r="CO253" i="1" s="1"/>
  <c r="CO252" i="1" s="1"/>
  <c r="CO125" i="1"/>
  <c r="CY316" i="1"/>
  <c r="CO314" i="1"/>
  <c r="CN184" i="1"/>
  <c r="CX356" i="1"/>
  <c r="CX184" i="1" s="1"/>
  <c r="CL438" i="1"/>
  <c r="CV439" i="1"/>
  <c r="CP199" i="1"/>
  <c r="CZ371" i="1"/>
  <c r="CZ199" i="1" s="1"/>
  <c r="CN154" i="1"/>
  <c r="CN150" i="1" s="1"/>
  <c r="CN149" i="1" s="1"/>
  <c r="CN51" i="1" s="1"/>
  <c r="CN36" i="1" s="1"/>
  <c r="CX337" i="1"/>
  <c r="CX154" i="1" s="1"/>
  <c r="CL451" i="1"/>
  <c r="CB460" i="1"/>
  <c r="CB450" i="1"/>
  <c r="CB449" i="1" s="1"/>
  <c r="J325" i="1"/>
  <c r="J323" i="1" s="1"/>
  <c r="J245" i="1" s="1"/>
  <c r="CL325" i="1"/>
  <c r="CB323" i="1"/>
  <c r="CB245" i="1" s="1"/>
  <c r="CL434" i="1"/>
  <c r="CB101" i="1"/>
  <c r="CN130" i="1"/>
  <c r="CX321" i="1"/>
  <c r="CX130" i="1" s="1"/>
  <c r="CO97" i="1"/>
  <c r="CY290" i="1"/>
  <c r="CY97" i="1" s="1"/>
  <c r="AW42" i="1"/>
  <c r="AW41" i="1" s="1"/>
  <c r="AW56" i="1"/>
  <c r="CL124" i="1"/>
  <c r="CV315" i="1"/>
  <c r="CP130" i="1"/>
  <c r="CZ321" i="1"/>
  <c r="CZ130" i="1" s="1"/>
  <c r="CL196" i="1"/>
  <c r="CV368" i="1"/>
  <c r="CP379" i="1"/>
  <c r="CZ380" i="1"/>
  <c r="CZ379" i="1" s="1"/>
  <c r="CL8" i="1"/>
  <c r="CY212" i="1"/>
  <c r="CP67" i="1"/>
  <c r="CZ261" i="1"/>
  <c r="CZ67" i="1" s="1"/>
  <c r="CO79" i="1"/>
  <c r="CO271" i="1"/>
  <c r="CY272" i="1"/>
  <c r="CE256" i="1"/>
  <c r="CN161" i="1"/>
  <c r="CX343" i="1"/>
  <c r="CN342" i="1"/>
  <c r="CN212" i="1"/>
  <c r="CN211" i="1" s="1"/>
  <c r="CN54" i="1" s="1"/>
  <c r="CN39" i="1" s="1"/>
  <c r="CX384" i="1"/>
  <c r="CN383" i="1"/>
  <c r="CN250" i="1" s="1"/>
  <c r="CW440" i="1"/>
  <c r="CM114" i="1"/>
  <c r="J64" i="1"/>
  <c r="CM127" i="1"/>
  <c r="CW318" i="1"/>
  <c r="CW127" i="1" s="1"/>
  <c r="CB67" i="1"/>
  <c r="CL261" i="1"/>
  <c r="J261" i="1"/>
  <c r="J67" i="1" s="1"/>
  <c r="CB107" i="1"/>
  <c r="CB106" i="1" s="1"/>
  <c r="CB297" i="1"/>
  <c r="CL298" i="1"/>
  <c r="CP257" i="1"/>
  <c r="CB933" i="1"/>
  <c r="CB939" i="1"/>
  <c r="CB938" i="1" s="1"/>
  <c r="CB987" i="1" s="1"/>
  <c r="CB988" i="1" s="1"/>
  <c r="CM95" i="1"/>
  <c r="CW288" i="1"/>
  <c r="CM285" i="1"/>
  <c r="CM284" i="1" s="1"/>
  <c r="CF404" i="1"/>
  <c r="CF403" i="1" s="1"/>
  <c r="CF461" i="1" s="1"/>
  <c r="J153" i="1"/>
  <c r="CL108" i="1"/>
  <c r="CV299" i="1"/>
  <c r="CB116" i="1"/>
  <c r="J307" i="1"/>
  <c r="J116" i="1" s="1"/>
  <c r="CL307" i="1"/>
  <c r="CP213" i="1"/>
  <c r="CP537" i="1"/>
  <c r="CP469" i="1" s="1"/>
  <c r="CZ538" i="1"/>
  <c r="CO160" i="1"/>
  <c r="CO159" i="1" s="1"/>
  <c r="CO341" i="1"/>
  <c r="CO248" i="1" s="1"/>
  <c r="CO52" i="1" s="1"/>
  <c r="CP394" i="1"/>
  <c r="CP393" i="1" s="1"/>
  <c r="CP392" i="1" s="1"/>
  <c r="CP253" i="1" s="1"/>
  <c r="CP252" i="1" s="1"/>
  <c r="CX189" i="1"/>
  <c r="CX360" i="1"/>
  <c r="CX188" i="1" s="1"/>
  <c r="CP162" i="1"/>
  <c r="CZ344" i="1"/>
  <c r="CP342" i="1"/>
  <c r="CE92" i="1"/>
  <c r="CE91" i="1" s="1"/>
  <c r="CE48" i="1" s="1"/>
  <c r="CE33" i="1" s="1"/>
  <c r="CL114" i="1"/>
  <c r="CV305" i="1"/>
  <c r="CN122" i="1"/>
  <c r="CX313" i="1"/>
  <c r="CX122" i="1" s="1"/>
  <c r="CP195" i="1"/>
  <c r="CZ367" i="1"/>
  <c r="CZ195" i="1" s="1"/>
  <c r="CW687" i="1"/>
  <c r="CW683" i="1" s="1"/>
  <c r="CW682" i="1" s="1"/>
  <c r="CW697" i="1"/>
  <c r="CW696" i="1" s="1"/>
  <c r="CW793" i="1" s="1"/>
  <c r="CW794" i="1" s="1"/>
  <c r="CC83" i="1"/>
  <c r="CC62" i="1" s="1"/>
  <c r="CO130" i="1"/>
  <c r="CY321" i="1"/>
  <c r="CY130" i="1" s="1"/>
  <c r="CL213" i="1"/>
  <c r="CL537" i="1"/>
  <c r="CL469" i="1" s="1"/>
  <c r="CV538" i="1"/>
  <c r="CM131" i="1"/>
  <c r="CW322" i="1"/>
  <c r="CW131" i="1" s="1"/>
  <c r="CY157" i="1"/>
  <c r="CY156" i="1" s="1"/>
  <c r="CY338" i="1"/>
  <c r="CX110" i="1"/>
  <c r="CX109" i="1" s="1"/>
  <c r="CX300" i="1"/>
  <c r="CE464" i="1"/>
  <c r="CE463" i="1" s="1"/>
  <c r="CE462" i="1" s="1"/>
  <c r="CE479" i="1"/>
  <c r="CE478" i="1" s="1"/>
  <c r="CE555" i="1" s="1"/>
  <c r="CP225" i="1"/>
  <c r="CZ389" i="1"/>
  <c r="CZ225" i="1" s="1"/>
  <c r="BE42" i="1"/>
  <c r="BE41" i="1" s="1"/>
  <c r="BE56" i="1"/>
  <c r="CB379" i="1"/>
  <c r="J380" i="1"/>
  <c r="J379" i="1" s="1"/>
  <c r="CL380" i="1"/>
  <c r="CB200" i="1"/>
  <c r="CB53" i="1" s="1"/>
  <c r="CB38" i="1" s="1"/>
  <c r="CM65" i="1"/>
  <c r="CW259" i="1"/>
  <c r="CW65" i="1" s="1"/>
  <c r="CP138" i="1"/>
  <c r="CP137" i="1" s="1"/>
  <c r="CP136" i="1" s="1"/>
  <c r="CP50" i="1" s="1"/>
  <c r="CP35" i="1" s="1"/>
  <c r="CP327" i="1"/>
  <c r="CP326" i="1" s="1"/>
  <c r="CP246" i="1" s="1"/>
  <c r="CZ328" i="1"/>
  <c r="CL430" i="1"/>
  <c r="CL426" i="1" s="1"/>
  <c r="CL425" i="1" s="1"/>
  <c r="CB96" i="1"/>
  <c r="CP215" i="1"/>
  <c r="CZ540" i="1"/>
  <c r="CZ215" i="1" s="1"/>
  <c r="CM167" i="1"/>
  <c r="CM164" i="1" s="1"/>
  <c r="CW349" i="1"/>
  <c r="CW167" i="1" s="1"/>
  <c r="BG47" i="1"/>
  <c r="BG61" i="1"/>
  <c r="BG60" i="1" s="1"/>
  <c r="CB160" i="1"/>
  <c r="CM200" i="1"/>
  <c r="CM53" i="1" s="1"/>
  <c r="CM38" i="1" s="1"/>
  <c r="CP131" i="1"/>
  <c r="CZ322" i="1"/>
  <c r="CO110" i="1"/>
  <c r="CO109" i="1" s="1"/>
  <c r="CY301" i="1"/>
  <c r="CO300" i="1"/>
  <c r="CN116" i="1"/>
  <c r="CX307" i="1"/>
  <c r="CX116" i="1" s="1"/>
  <c r="CB285" i="1"/>
  <c r="CB284" i="1" s="1"/>
  <c r="CB98" i="1"/>
  <c r="CL291" i="1"/>
  <c r="J291" i="1"/>
  <c r="J98" i="1" s="1"/>
  <c r="CM346" i="1"/>
  <c r="CM341" i="1" s="1"/>
  <c r="CM248" i="1" s="1"/>
  <c r="CM52" i="1" s="1"/>
  <c r="CM37" i="1" s="1"/>
  <c r="CZ405" i="1"/>
  <c r="CL194" i="1"/>
  <c r="CV366" i="1"/>
  <c r="CN74" i="1"/>
  <c r="CX268" i="1"/>
  <c r="CX74" i="1" s="1"/>
  <c r="CX152" i="1"/>
  <c r="CX334" i="1"/>
  <c r="CX333" i="1" s="1"/>
  <c r="CL111" i="1"/>
  <c r="CV302" i="1"/>
  <c r="CM230" i="1"/>
  <c r="CM229" i="1" s="1"/>
  <c r="CM225" i="1"/>
  <c r="CW389" i="1"/>
  <c r="CW225" i="1" s="1"/>
  <c r="CM185" i="1"/>
  <c r="CW357" i="1"/>
  <c r="CW185" i="1" s="1"/>
  <c r="CP687" i="1"/>
  <c r="CP683" i="1" s="1"/>
  <c r="CP682" i="1" s="1"/>
  <c r="CP697" i="1"/>
  <c r="CP696" i="1" s="1"/>
  <c r="CP793" i="1" s="1"/>
  <c r="CP794" i="1" s="1"/>
  <c r="CE63" i="1"/>
  <c r="CM438" i="1"/>
  <c r="CO129" i="1"/>
  <c r="CY320" i="1"/>
  <c r="CY129" i="1" s="1"/>
  <c r="CV494" i="1"/>
  <c r="CL493" i="1"/>
  <c r="CO376" i="1"/>
  <c r="CP526" i="1"/>
  <c r="CP525" i="1"/>
  <c r="CP466" i="1" s="1"/>
  <c r="CZ527" i="1"/>
  <c r="J687" i="1"/>
  <c r="J683" i="1" s="1"/>
  <c r="J682" i="1" s="1"/>
  <c r="J697" i="1"/>
  <c r="J696" i="1" s="1"/>
  <c r="J793" i="1" s="1"/>
  <c r="J794" i="1" s="1"/>
  <c r="J934" i="1"/>
  <c r="CL215" i="1"/>
  <c r="CV540" i="1"/>
  <c r="BU479" i="1"/>
  <c r="BU478" i="1" s="1"/>
  <c r="BU555" i="1" s="1"/>
  <c r="CX394" i="1"/>
  <c r="CX393" i="1" s="1"/>
  <c r="CX392" i="1" s="1"/>
  <c r="CX253" i="1" s="1"/>
  <c r="CX252" i="1" s="1"/>
  <c r="BS42" i="1"/>
  <c r="BS41" i="1" s="1"/>
  <c r="BS56" i="1"/>
  <c r="BT62" i="1"/>
  <c r="CM425" i="1"/>
  <c r="CL481" i="1"/>
  <c r="CV482" i="1"/>
  <c r="CP122" i="1"/>
  <c r="CZ313" i="1"/>
  <c r="CZ122" i="1" s="1"/>
  <c r="CN120" i="1"/>
  <c r="CX311" i="1"/>
  <c r="CX120" i="1" s="1"/>
  <c r="CY537" i="1"/>
  <c r="CY469" i="1" s="1"/>
  <c r="CB165" i="1"/>
  <c r="CL347" i="1"/>
  <c r="CB346" i="1"/>
  <c r="CB341" i="1" s="1"/>
  <c r="CB248" i="1" s="1"/>
  <c r="CB52" i="1" s="1"/>
  <c r="CB37" i="1" s="1"/>
  <c r="DD12" i="1"/>
  <c r="CO186" i="1"/>
  <c r="CY358" i="1"/>
  <c r="CY186" i="1" s="1"/>
  <c r="CB186" i="1"/>
  <c r="CL358" i="1"/>
  <c r="CL203" i="1"/>
  <c r="CV375" i="1"/>
  <c r="CN182" i="1"/>
  <c r="CX354" i="1"/>
  <c r="CX182" i="1" s="1"/>
  <c r="CB154" i="1"/>
  <c r="J337" i="1"/>
  <c r="J154" i="1" s="1"/>
  <c r="CL337" i="1"/>
  <c r="CN503" i="1"/>
  <c r="CN465" i="1" s="1"/>
  <c r="CB418" i="1"/>
  <c r="CB405" i="1" s="1"/>
  <c r="CL419" i="1"/>
  <c r="CV89" i="1"/>
  <c r="DD89" i="1" s="1"/>
  <c r="DD282" i="1"/>
  <c r="CP93" i="1"/>
  <c r="CM69" i="1"/>
  <c r="CW263" i="1"/>
  <c r="CW69" i="1" s="1"/>
  <c r="CB217" i="1"/>
  <c r="CL386" i="1"/>
  <c r="CB162" i="1"/>
  <c r="CL344" i="1"/>
  <c r="CP127" i="1"/>
  <c r="CZ318" i="1"/>
  <c r="CZ127" i="1" s="1"/>
  <c r="CY979" i="1"/>
  <c r="CY975" i="1" s="1"/>
  <c r="CY971" i="1" s="1"/>
  <c r="CO975" i="1"/>
  <c r="CO971" i="1" s="1"/>
  <c r="CO84" i="1"/>
  <c r="CO83" i="1" s="1"/>
  <c r="CL119" i="1"/>
  <c r="CV310" i="1"/>
  <c r="CV163" i="1"/>
  <c r="DD345" i="1"/>
  <c r="DB345" i="1"/>
  <c r="CC112" i="1"/>
  <c r="BH32" i="1"/>
  <c r="BH31" i="1" s="1"/>
  <c r="BH30" i="1" s="1"/>
  <c r="BH46" i="1"/>
  <c r="BH45" i="1" s="1"/>
  <c r="BE61" i="1"/>
  <c r="BE60" i="1" s="1"/>
  <c r="BI32" i="1"/>
  <c r="BI31" i="1" s="1"/>
  <c r="BI30" i="1" s="1"/>
  <c r="BI46" i="1"/>
  <c r="BI45" i="1" s="1"/>
  <c r="CB183" i="1"/>
  <c r="CL355" i="1"/>
  <c r="CW18" i="1"/>
  <c r="DD19" i="1"/>
  <c r="CE149" i="1"/>
  <c r="CE51" i="1" s="1"/>
  <c r="CE36" i="1" s="1"/>
  <c r="CN84" i="1"/>
  <c r="CN276" i="1"/>
  <c r="CX277" i="1"/>
  <c r="CF243" i="1"/>
  <c r="CF242" i="1" s="1"/>
  <c r="CF241" i="1" s="1"/>
  <c r="CF255" i="1"/>
  <c r="CF254" i="1" s="1"/>
  <c r="CF400" i="1" s="1"/>
  <c r="CF401" i="1" s="1"/>
  <c r="CL99" i="1"/>
  <c r="CV292" i="1"/>
  <c r="CL117" i="1"/>
  <c r="CV308" i="1"/>
  <c r="CB95" i="1"/>
  <c r="J288" i="1"/>
  <c r="J95" i="1" s="1"/>
  <c r="CL288" i="1"/>
  <c r="CZ325" i="1"/>
  <c r="CZ323" i="1" s="1"/>
  <c r="CZ245" i="1" s="1"/>
  <c r="CP323" i="1"/>
  <c r="CP245" i="1" s="1"/>
  <c r="DD289" i="1"/>
  <c r="DB289" i="1"/>
  <c r="CC57" i="1"/>
  <c r="CC228" i="1"/>
  <c r="CW503" i="1"/>
  <c r="CW465" i="1" s="1"/>
  <c r="CP222" i="1"/>
  <c r="CZ387" i="1"/>
  <c r="CZ222" i="1" s="1"/>
  <c r="CY327" i="1"/>
  <c r="CY326" i="1" s="1"/>
  <c r="CY246" i="1" s="1"/>
  <c r="CD463" i="1"/>
  <c r="CD462" i="1" s="1"/>
  <c r="CM183" i="1"/>
  <c r="CW355" i="1"/>
  <c r="CW183" i="1" s="1"/>
  <c r="CX165" i="1"/>
  <c r="CX164" i="1" s="1"/>
  <c r="CX346" i="1"/>
  <c r="CL76" i="1"/>
  <c r="CV270" i="1"/>
  <c r="CB118" i="1"/>
  <c r="CL309" i="1"/>
  <c r="J309" i="1"/>
  <c r="J118" i="1" s="1"/>
  <c r="CP125" i="1"/>
  <c r="CP123" i="1" s="1"/>
  <c r="CZ316" i="1"/>
  <c r="CZ125" i="1" s="1"/>
  <c r="CM87" i="1"/>
  <c r="CW280" i="1"/>
  <c r="CW87" i="1" s="1"/>
  <c r="CP71" i="1"/>
  <c r="CZ265" i="1"/>
  <c r="CZ71" i="1" s="1"/>
  <c r="CP88" i="1"/>
  <c r="CZ281" i="1"/>
  <c r="CZ88" i="1" s="1"/>
  <c r="J124" i="1"/>
  <c r="CM122" i="1"/>
  <c r="CW313" i="1"/>
  <c r="CW122" i="1" s="1"/>
  <c r="CL128" i="1"/>
  <c r="CV319" i="1"/>
  <c r="CP206" i="1"/>
  <c r="CP204" i="1" s="1"/>
  <c r="CZ378" i="1"/>
  <c r="CP376" i="1"/>
  <c r="CP372" i="1" s="1"/>
  <c r="CP249" i="1" s="1"/>
  <c r="CE77" i="1"/>
  <c r="CO65" i="1"/>
  <c r="CY259" i="1"/>
  <c r="CO257" i="1"/>
  <c r="CO256" i="1" s="1"/>
  <c r="CB185" i="1"/>
  <c r="CL357" i="1"/>
  <c r="CO379" i="1"/>
  <c r="CY380" i="1"/>
  <c r="CY379" i="1" s="1"/>
  <c r="CL198" i="1"/>
  <c r="CV370" i="1"/>
  <c r="CB257" i="1"/>
  <c r="CB256" i="1" s="1"/>
  <c r="CO333" i="1"/>
  <c r="CO247" i="1" s="1"/>
  <c r="CX8" i="1"/>
  <c r="DD9" i="1"/>
  <c r="CL90" i="1"/>
  <c r="CV283" i="1"/>
  <c r="CN180" i="1"/>
  <c r="CX352" i="1"/>
  <c r="CX180" i="1" s="1"/>
  <c r="BL479" i="1"/>
  <c r="BL478" i="1" s="1"/>
  <c r="BL555" i="1" s="1"/>
  <c r="BL464" i="1"/>
  <c r="BL463" i="1" s="1"/>
  <c r="BL462" i="1" s="1"/>
  <c r="CC92" i="1"/>
  <c r="CC91" i="1" s="1"/>
  <c r="CC48" i="1" s="1"/>
  <c r="CC33" i="1" s="1"/>
  <c r="CL153" i="1"/>
  <c r="CV336" i="1"/>
  <c r="CF149" i="1"/>
  <c r="CF51" i="1" s="1"/>
  <c r="CF36" i="1" s="1"/>
  <c r="CZ231" i="1"/>
  <c r="CP532" i="1"/>
  <c r="CZ533" i="1"/>
  <c r="CZ532" i="1" s="1"/>
  <c r="CL223" i="1"/>
  <c r="CV388" i="1"/>
  <c r="CL197" i="1"/>
  <c r="CV369" i="1"/>
  <c r="CM687" i="1"/>
  <c r="CM683" i="1" s="1"/>
  <c r="CM682" i="1" s="1"/>
  <c r="CM697" i="1"/>
  <c r="CM696" i="1" s="1"/>
  <c r="CM793" i="1" s="1"/>
  <c r="CM794" i="1" s="1"/>
  <c r="CX113" i="1"/>
  <c r="CX112" i="1" s="1"/>
  <c r="CX303" i="1"/>
  <c r="J213" i="1"/>
  <c r="J537" i="1"/>
  <c r="J469" i="1" s="1"/>
  <c r="CW380" i="1"/>
  <c r="CW379" i="1" s="1"/>
  <c r="CM379" i="1"/>
  <c r="CL68" i="1"/>
  <c r="CV262" i="1"/>
  <c r="BR211" i="1"/>
  <c r="BR54" i="1" s="1"/>
  <c r="BR39" i="1" s="1"/>
  <c r="CO156" i="1"/>
  <c r="CN187" i="1"/>
  <c r="CX359" i="1"/>
  <c r="CX187" i="1" s="1"/>
  <c r="CB138" i="1"/>
  <c r="CB137" i="1" s="1"/>
  <c r="CB136" i="1" s="1"/>
  <c r="CB50" i="1" s="1"/>
  <c r="CB35" i="1" s="1"/>
  <c r="CB327" i="1"/>
  <c r="CB326" i="1" s="1"/>
  <c r="CB246" i="1" s="1"/>
  <c r="CL328" i="1"/>
  <c r="J328" i="1"/>
  <c r="CB131" i="1"/>
  <c r="J322" i="1"/>
  <c r="J131" i="1" s="1"/>
  <c r="CL322" i="1"/>
  <c r="CO285" i="1"/>
  <c r="CO284" i="1" s="1"/>
  <c r="CO244" i="1" s="1"/>
  <c r="CY483" i="1"/>
  <c r="CY481" i="1" s="1"/>
  <c r="CY480" i="1" s="1"/>
  <c r="CO481" i="1"/>
  <c r="CP100" i="1"/>
  <c r="CZ293" i="1"/>
  <c r="CZ100" i="1" s="1"/>
  <c r="CO526" i="1"/>
  <c r="CO525" i="1"/>
  <c r="CO466" i="1" s="1"/>
  <c r="CY527" i="1"/>
  <c r="CB495" i="1"/>
  <c r="CB480" i="1" s="1"/>
  <c r="CL496" i="1"/>
  <c r="CP87" i="1"/>
  <c r="CZ280" i="1"/>
  <c r="CZ87" i="1" s="1"/>
  <c r="CB167" i="1"/>
  <c r="CL349" i="1"/>
  <c r="CV190" i="1"/>
  <c r="DB362" i="1"/>
  <c r="DD362" i="1"/>
  <c r="CW526" i="1"/>
  <c r="CW525" i="1"/>
  <c r="CW466" i="1" s="1"/>
  <c r="CV535" i="1"/>
  <c r="DB536" i="1"/>
  <c r="DD536" i="1"/>
  <c r="BJ31" i="1"/>
  <c r="BJ30" i="1" s="1"/>
  <c r="CB372" i="1"/>
  <c r="CB249" i="1" s="1"/>
  <c r="CX81" i="1"/>
  <c r="CP120" i="1"/>
  <c r="CZ311" i="1"/>
  <c r="CZ120" i="1" s="1"/>
  <c r="CX450" i="1"/>
  <c r="CX449" i="1" s="1"/>
  <c r="CX460" i="1"/>
  <c r="CM154" i="1"/>
  <c r="CW337" i="1"/>
  <c r="CW154" i="1" s="1"/>
  <c r="CB130" i="1"/>
  <c r="J321" i="1"/>
  <c r="J130" i="1" s="1"/>
  <c r="CL321" i="1"/>
  <c r="CL314" i="1" s="1"/>
  <c r="CB92" i="1"/>
  <c r="CW165" i="1"/>
  <c r="CW164" i="1" s="1"/>
  <c r="CW346" i="1"/>
  <c r="CO73" i="1"/>
  <c r="CY267" i="1"/>
  <c r="CY73" i="1" s="1"/>
  <c r="CO493" i="1"/>
  <c r="CY494" i="1"/>
  <c r="CY493" i="1" s="1"/>
  <c r="CP405" i="1"/>
  <c r="CN79" i="1"/>
  <c r="CN77" i="1" s="1"/>
  <c r="CN271" i="1"/>
  <c r="CX272" i="1"/>
  <c r="CP201" i="1"/>
  <c r="CN334" i="1"/>
  <c r="CN333" i="1" s="1"/>
  <c r="CN247" i="1" s="1"/>
  <c r="CE159" i="1"/>
  <c r="CB156" i="1"/>
  <c r="CZ687" i="1"/>
  <c r="CZ683" i="1" s="1"/>
  <c r="CZ682" i="1" s="1"/>
  <c r="CZ697" i="1"/>
  <c r="CZ696" i="1" s="1"/>
  <c r="CZ793" i="1" s="1"/>
  <c r="CZ794" i="1" s="1"/>
  <c r="CE405" i="1"/>
  <c r="CE404" i="1" s="1"/>
  <c r="CE403" i="1" s="1"/>
  <c r="CE461" i="1" s="1"/>
  <c r="CP84" i="1"/>
  <c r="CZ277" i="1"/>
  <c r="CP276" i="1"/>
  <c r="CL524" i="1"/>
  <c r="CB522" i="1"/>
  <c r="CM116" i="1"/>
  <c r="CW307" i="1"/>
  <c r="CW116" i="1" s="1"/>
  <c r="CZ524" i="1"/>
  <c r="CZ522" i="1" s="1"/>
  <c r="CZ503" i="1" s="1"/>
  <c r="CZ465" i="1" s="1"/>
  <c r="CP522" i="1"/>
  <c r="CL235" i="1"/>
  <c r="CV399" i="1"/>
  <c r="CL80" i="1"/>
  <c r="CV273" i="1"/>
  <c r="CY205" i="1"/>
  <c r="CY204" i="1" s="1"/>
  <c r="CY376" i="1"/>
  <c r="DB453" i="1"/>
  <c r="DD453" i="1"/>
  <c r="CV452" i="1"/>
  <c r="CP503" i="1"/>
  <c r="CP465" i="1" s="1"/>
  <c r="CC159" i="1"/>
  <c r="CX426" i="1"/>
  <c r="CX425" i="1" s="1"/>
  <c r="CX93" i="1"/>
  <c r="CB426" i="1"/>
  <c r="CB425" i="1" s="1"/>
  <c r="CO69" i="1"/>
  <c r="CY263" i="1"/>
  <c r="CY69" i="1" s="1"/>
  <c r="CW64" i="1"/>
  <c r="CW63" i="1" s="1"/>
  <c r="CW257" i="1"/>
  <c r="CV189" i="1"/>
  <c r="DD361" i="1"/>
  <c r="DB361" i="1"/>
  <c r="CV360" i="1"/>
  <c r="CX230" i="1"/>
  <c r="CX229" i="1" s="1"/>
  <c r="CX933" i="1"/>
  <c r="CX939" i="1"/>
  <c r="CX938" i="1" s="1"/>
  <c r="CX987" i="1" s="1"/>
  <c r="CX988" i="1" s="1"/>
  <c r="CL206" i="1"/>
  <c r="CV378" i="1"/>
  <c r="CX419" i="1"/>
  <c r="CX418" i="1" s="1"/>
  <c r="CX405" i="1" s="1"/>
  <c r="CX404" i="1" s="1"/>
  <c r="CX403" i="1" s="1"/>
  <c r="CN418" i="1"/>
  <c r="CN405" i="1" s="1"/>
  <c r="CN404" i="1" s="1"/>
  <c r="CN403" i="1" s="1"/>
  <c r="CN461" i="1" s="1"/>
  <c r="CW426" i="1"/>
  <c r="J191" i="1"/>
  <c r="J360" i="1"/>
  <c r="CN186" i="1"/>
  <c r="CX358" i="1"/>
  <c r="CX186" i="1" s="1"/>
  <c r="CZ157" i="1"/>
  <c r="CZ156" i="1" s="1"/>
  <c r="CZ338" i="1"/>
  <c r="CM125" i="1"/>
  <c r="CM123" i="1" s="1"/>
  <c r="CW316" i="1"/>
  <c r="CW125" i="1" s="1"/>
  <c r="BS243" i="1"/>
  <c r="BS242" i="1" s="1"/>
  <c r="BS241" i="1" s="1"/>
  <c r="BS255" i="1"/>
  <c r="BS254" i="1" s="1"/>
  <c r="BS400" i="1" s="1"/>
  <c r="BS401" i="1" s="1"/>
  <c r="CW431" i="1"/>
  <c r="CM97" i="1"/>
  <c r="CL81" i="1"/>
  <c r="CV274" i="1"/>
  <c r="CL126" i="1"/>
  <c r="CV317" i="1"/>
  <c r="CP933" i="1"/>
  <c r="CP939" i="1"/>
  <c r="CP938" i="1" s="1"/>
  <c r="CP987" i="1" s="1"/>
  <c r="CP988" i="1" s="1"/>
  <c r="CL221" i="1"/>
  <c r="CV545" i="1"/>
  <c r="CN87" i="1"/>
  <c r="CX280" i="1"/>
  <c r="CX87" i="1" s="1"/>
  <c r="CB75" i="1"/>
  <c r="CL269" i="1"/>
  <c r="J269" i="1"/>
  <c r="J75" i="1" s="1"/>
  <c r="CO216" i="1"/>
  <c r="CO211" i="1" s="1"/>
  <c r="CO54" i="1" s="1"/>
  <c r="CO39" i="1" s="1"/>
  <c r="CY385" i="1"/>
  <c r="CY216" i="1" s="1"/>
  <c r="CN125" i="1"/>
  <c r="CN123" i="1" s="1"/>
  <c r="CX316" i="1"/>
  <c r="CN314" i="1"/>
  <c r="CO187" i="1"/>
  <c r="CY359" i="1"/>
  <c r="CY187" i="1" s="1"/>
  <c r="CP495" i="1"/>
  <c r="CP480" i="1" s="1"/>
  <c r="CZ496" i="1"/>
  <c r="CZ495" i="1" s="1"/>
  <c r="CZ480" i="1" s="1"/>
  <c r="CM222" i="1"/>
  <c r="CM211" i="1" s="1"/>
  <c r="CM54" i="1" s="1"/>
  <c r="CM39" i="1" s="1"/>
  <c r="CW387" i="1"/>
  <c r="CW222" i="1" s="1"/>
  <c r="BK47" i="1"/>
  <c r="BK61" i="1"/>
  <c r="BK60" i="1" s="1"/>
  <c r="AW60" i="1"/>
  <c r="CL192" i="1"/>
  <c r="CV364" i="1"/>
  <c r="CY394" i="1"/>
  <c r="CY393" i="1" s="1"/>
  <c r="CY392" i="1" s="1"/>
  <c r="CY253" i="1" s="1"/>
  <c r="CY252" i="1" s="1"/>
  <c r="CN203" i="1"/>
  <c r="CX375" i="1"/>
  <c r="CX203" i="1" s="1"/>
  <c r="CP167" i="1"/>
  <c r="CZ349" i="1"/>
  <c r="CZ167" i="1" s="1"/>
  <c r="CL224" i="1"/>
  <c r="CV547" i="1"/>
  <c r="CW205" i="1"/>
  <c r="CW204" i="1" s="1"/>
  <c r="CW376" i="1"/>
  <c r="CM138" i="1"/>
  <c r="CM137" i="1" s="1"/>
  <c r="CM136" i="1" s="1"/>
  <c r="CM50" i="1" s="1"/>
  <c r="CM35" i="1" s="1"/>
  <c r="CM327" i="1"/>
  <c r="CM326" i="1" s="1"/>
  <c r="CM246" i="1" s="1"/>
  <c r="CW328" i="1"/>
  <c r="CV551" i="1"/>
  <c r="CL550" i="1"/>
  <c r="CL549" i="1" s="1"/>
  <c r="CL548" i="1" s="1"/>
  <c r="CL471" i="1" s="1"/>
  <c r="CL470" i="1" s="1"/>
  <c r="CP65" i="1"/>
  <c r="CP63" i="1" s="1"/>
  <c r="CZ259" i="1"/>
  <c r="CZ65" i="1" s="1"/>
  <c r="CW161" i="1"/>
  <c r="CW342" i="1"/>
  <c r="CL82" i="1"/>
  <c r="CV275" i="1"/>
  <c r="BL255" i="1"/>
  <c r="BL254" i="1" s="1"/>
  <c r="BL400" i="1" s="1"/>
  <c r="BL401" i="1" s="1"/>
  <c r="CL504" i="1"/>
  <c r="CV505" i="1"/>
  <c r="CB122" i="1"/>
  <c r="CL313" i="1"/>
  <c r="J313" i="1"/>
  <c r="J122" i="1" s="1"/>
  <c r="CP450" i="1"/>
  <c r="CP449" i="1" s="1"/>
  <c r="CZ451" i="1"/>
  <c r="CP460" i="1"/>
  <c r="BE242" i="1"/>
  <c r="BE241" i="1" s="1"/>
  <c r="CN66" i="1"/>
  <c r="CN63" i="1" s="1"/>
  <c r="CX260" i="1"/>
  <c r="CX66" i="1" s="1"/>
  <c r="CN257" i="1"/>
  <c r="CP232" i="1"/>
  <c r="CP230" i="1" s="1"/>
  <c r="CP229" i="1" s="1"/>
  <c r="CZ396" i="1"/>
  <c r="CZ232" i="1" s="1"/>
  <c r="CX63" i="1"/>
  <c r="CO202" i="1"/>
  <c r="CO201" i="1" s="1"/>
  <c r="CO373" i="1"/>
  <c r="CO372" i="1" s="1"/>
  <c r="CO249" i="1" s="1"/>
  <c r="CY374" i="1"/>
  <c r="BT42" i="1"/>
  <c r="BT41" i="1" s="1"/>
  <c r="BT56" i="1"/>
  <c r="BE32" i="1"/>
  <c r="BE31" i="1" s="1"/>
  <c r="BE30" i="1" s="1"/>
  <c r="BE46" i="1"/>
  <c r="BE45" i="1" s="1"/>
  <c r="BF32" i="1"/>
  <c r="BF31" i="1" s="1"/>
  <c r="BF30" i="1" s="1"/>
  <c r="BF46" i="1"/>
  <c r="BF45" i="1" s="1"/>
  <c r="CN256" i="1" l="1"/>
  <c r="CP83" i="1"/>
  <c r="BR61" i="1"/>
  <c r="CP62" i="1"/>
  <c r="CB404" i="1"/>
  <c r="CB403" i="1" s="1"/>
  <c r="CB461" i="1" s="1"/>
  <c r="CB503" i="1"/>
  <c r="CB465" i="1" s="1"/>
  <c r="CB63" i="1"/>
  <c r="CB123" i="1"/>
  <c r="CX150" i="1"/>
  <c r="CX149" i="1" s="1"/>
  <c r="CX51" i="1" s="1"/>
  <c r="CM63" i="1"/>
  <c r="CM92" i="1"/>
  <c r="CL257" i="1"/>
  <c r="CO77" i="1"/>
  <c r="CP47" i="1"/>
  <c r="CB479" i="1"/>
  <c r="CB478" i="1" s="1"/>
  <c r="CB555" i="1" s="1"/>
  <c r="CB464" i="1"/>
  <c r="CB463" i="1" s="1"/>
  <c r="CB462" i="1" s="1"/>
  <c r="CF47" i="1"/>
  <c r="CF61" i="1"/>
  <c r="CF60" i="1" s="1"/>
  <c r="CP57" i="1"/>
  <c r="CP228" i="1"/>
  <c r="CX465" i="1"/>
  <c r="CX479" i="1"/>
  <c r="CX478" i="1" s="1"/>
  <c r="CX555" i="1" s="1"/>
  <c r="CZ464" i="1"/>
  <c r="CO57" i="1"/>
  <c r="CO228" i="1"/>
  <c r="CC47" i="1"/>
  <c r="CC61" i="1"/>
  <c r="CC60" i="1" s="1"/>
  <c r="CM243" i="1"/>
  <c r="CM255" i="1"/>
  <c r="CM254" i="1" s="1"/>
  <c r="CM400" i="1" s="1"/>
  <c r="CM401" i="1" s="1"/>
  <c r="CB57" i="1"/>
  <c r="CB228" i="1"/>
  <c r="CO200" i="1"/>
  <c r="CO53" i="1" s="1"/>
  <c r="CO38" i="1" s="1"/>
  <c r="CN243" i="1"/>
  <c r="CL122" i="1"/>
  <c r="CV313" i="1"/>
  <c r="DB551" i="1"/>
  <c r="DD551" i="1"/>
  <c r="CV550" i="1"/>
  <c r="CV81" i="1"/>
  <c r="DD81" i="1" s="1"/>
  <c r="DD274" i="1"/>
  <c r="J188" i="1"/>
  <c r="J159" i="1" s="1"/>
  <c r="J341" i="1"/>
  <c r="J248" i="1" s="1"/>
  <c r="J52" i="1" s="1"/>
  <c r="J37" i="1" s="1"/>
  <c r="CX461" i="1"/>
  <c r="CV80" i="1"/>
  <c r="DD273" i="1"/>
  <c r="DB273" i="1"/>
  <c r="CX79" i="1"/>
  <c r="CX77" i="1" s="1"/>
  <c r="CX271" i="1"/>
  <c r="CB91" i="1"/>
  <c r="CB48" i="1" s="1"/>
  <c r="CB33" i="1" s="1"/>
  <c r="CV468" i="1"/>
  <c r="DD535" i="1"/>
  <c r="DB535" i="1"/>
  <c r="CY526" i="1"/>
  <c r="CY525" i="1"/>
  <c r="CY466" i="1" s="1"/>
  <c r="CL131" i="1"/>
  <c r="CV322" i="1"/>
  <c r="CL138" i="1"/>
  <c r="CL137" i="1" s="1"/>
  <c r="CL136" i="1" s="1"/>
  <c r="CL50" i="1" s="1"/>
  <c r="CL35" i="1" s="1"/>
  <c r="CL327" i="1"/>
  <c r="CL326" i="1" s="1"/>
  <c r="CL246" i="1" s="1"/>
  <c r="CV328" i="1"/>
  <c r="CZ230" i="1"/>
  <c r="CZ229" i="1" s="1"/>
  <c r="CV153" i="1"/>
  <c r="DB336" i="1"/>
  <c r="DD336" i="1"/>
  <c r="CV90" i="1"/>
  <c r="DD90" i="1" s="1"/>
  <c r="DD283" i="1"/>
  <c r="CO255" i="1"/>
  <c r="CO254" i="1" s="1"/>
  <c r="CO400" i="1" s="1"/>
  <c r="CO401" i="1" s="1"/>
  <c r="J314" i="1"/>
  <c r="CL95" i="1"/>
  <c r="CV288" i="1"/>
  <c r="CX257" i="1"/>
  <c r="CO934" i="1"/>
  <c r="CO930" i="1" s="1"/>
  <c r="CO929" i="1" s="1"/>
  <c r="CO939" i="1"/>
  <c r="CO938" i="1" s="1"/>
  <c r="CO987" i="1" s="1"/>
  <c r="CO988" i="1" s="1"/>
  <c r="CL162" i="1"/>
  <c r="CV344" i="1"/>
  <c r="CL154" i="1"/>
  <c r="CV337" i="1"/>
  <c r="CL165" i="1"/>
  <c r="CL346" i="1"/>
  <c r="CV347" i="1"/>
  <c r="CX247" i="1"/>
  <c r="CB244" i="1"/>
  <c r="CY110" i="1"/>
  <c r="CY109" i="1" s="1"/>
  <c r="CY300" i="1"/>
  <c r="BG32" i="1"/>
  <c r="BG31" i="1" s="1"/>
  <c r="BG30" i="1" s="1"/>
  <c r="BG46" i="1"/>
  <c r="BG45" i="1" s="1"/>
  <c r="CZ138" i="1"/>
  <c r="CZ137" i="1" s="1"/>
  <c r="CZ136" i="1" s="1"/>
  <c r="CZ50" i="1" s="1"/>
  <c r="CZ35" i="1" s="1"/>
  <c r="CZ327" i="1"/>
  <c r="CZ326" i="1" s="1"/>
  <c r="CZ246" i="1" s="1"/>
  <c r="CL116" i="1"/>
  <c r="CV307" i="1"/>
  <c r="CM244" i="1"/>
  <c r="CE243" i="1"/>
  <c r="CE242" i="1" s="1"/>
  <c r="CE241" i="1" s="1"/>
  <c r="CE255" i="1"/>
  <c r="CE254" i="1" s="1"/>
  <c r="CE400" i="1" s="1"/>
  <c r="CE401" i="1" s="1"/>
  <c r="CV196" i="1"/>
  <c r="DD368" i="1"/>
  <c r="DB368" i="1"/>
  <c r="CL323" i="1"/>
  <c r="CL245" i="1" s="1"/>
  <c r="CV325" i="1"/>
  <c r="CL450" i="1"/>
  <c r="CL449" i="1" s="1"/>
  <c r="CV451" i="1"/>
  <c r="CL460" i="1"/>
  <c r="CZ107" i="1"/>
  <c r="CZ106" i="1" s="1"/>
  <c r="CZ297" i="1"/>
  <c r="CV218" i="1"/>
  <c r="DB543" i="1"/>
  <c r="DD543" i="1"/>
  <c r="CV115" i="1"/>
  <c r="DB306" i="1"/>
  <c r="DD306" i="1"/>
  <c r="CX94" i="1"/>
  <c r="CX285" i="1"/>
  <c r="CV121" i="1"/>
  <c r="DB312" i="1"/>
  <c r="DD312" i="1"/>
  <c r="CL526" i="1"/>
  <c r="CL525" i="1"/>
  <c r="CL466" i="1" s="1"/>
  <c r="CV527" i="1"/>
  <c r="CM464" i="1"/>
  <c r="CM463" i="1" s="1"/>
  <c r="CM462" i="1" s="1"/>
  <c r="CM479" i="1"/>
  <c r="CM478" i="1" s="1"/>
  <c r="CM555" i="1" s="1"/>
  <c r="CV219" i="1"/>
  <c r="DD544" i="1"/>
  <c r="DB544" i="1"/>
  <c r="CN91" i="1"/>
  <c r="CN48" i="1" s="1"/>
  <c r="CN33" i="1" s="1"/>
  <c r="CL113" i="1"/>
  <c r="CL112" i="1" s="1"/>
  <c r="CL303" i="1"/>
  <c r="CV304" i="1"/>
  <c r="CW372" i="1"/>
  <c r="CW249" i="1" s="1"/>
  <c r="CM404" i="1"/>
  <c r="CM403" i="1" s="1"/>
  <c r="CM461" i="1" s="1"/>
  <c r="CV202" i="1"/>
  <c r="DB374" i="1"/>
  <c r="DD374" i="1"/>
  <c r="CV373" i="1"/>
  <c r="CL125" i="1"/>
  <c r="CV316" i="1"/>
  <c r="CL212" i="1"/>
  <c r="CL383" i="1"/>
  <c r="CL250" i="1" s="1"/>
  <c r="CV384" i="1"/>
  <c r="CW84" i="1"/>
  <c r="CW276" i="1"/>
  <c r="CY81" i="1"/>
  <c r="CZ152" i="1"/>
  <c r="CZ334" i="1"/>
  <c r="CZ333" i="1" s="1"/>
  <c r="CZ257" i="1"/>
  <c r="CL86" i="1"/>
  <c r="CV279" i="1"/>
  <c r="CL166" i="1"/>
  <c r="CV348" i="1"/>
  <c r="CL199" i="1"/>
  <c r="CV371" i="1"/>
  <c r="CW152" i="1"/>
  <c r="CW150" i="1" s="1"/>
  <c r="CW149" i="1" s="1"/>
  <c r="CW51" i="1" s="1"/>
  <c r="CW36" i="1" s="1"/>
  <c r="CW334" i="1"/>
  <c r="CW333" i="1" s="1"/>
  <c r="CW247" i="1" s="1"/>
  <c r="CB150" i="1"/>
  <c r="CB149" i="1" s="1"/>
  <c r="CB51" i="1" s="1"/>
  <c r="CB36" i="1" s="1"/>
  <c r="CY516" i="1"/>
  <c r="CY503" i="1" s="1"/>
  <c r="CY113" i="1"/>
  <c r="CY112" i="1" s="1"/>
  <c r="CV129" i="1"/>
  <c r="DB320" i="1"/>
  <c r="DD320" i="1"/>
  <c r="CZ79" i="1"/>
  <c r="CZ77" i="1" s="1"/>
  <c r="CZ271" i="1"/>
  <c r="CZ285" i="1"/>
  <c r="AW30" i="1"/>
  <c r="J232" i="1"/>
  <c r="J230" i="1" s="1"/>
  <c r="J229" i="1" s="1"/>
  <c r="J394" i="1"/>
  <c r="J393" i="1" s="1"/>
  <c r="J392" i="1" s="1"/>
  <c r="J253" i="1" s="1"/>
  <c r="J252" i="1" s="1"/>
  <c r="CN372" i="1"/>
  <c r="CN249" i="1" s="1"/>
  <c r="CO63" i="1"/>
  <c r="CO62" i="1" s="1"/>
  <c r="CL532" i="1"/>
  <c r="CV533" i="1"/>
  <c r="CY285" i="1"/>
  <c r="CL225" i="1"/>
  <c r="CV389" i="1"/>
  <c r="CY426" i="1"/>
  <c r="CY425" i="1" s="1"/>
  <c r="CY93" i="1"/>
  <c r="CY92" i="1" s="1"/>
  <c r="CV968" i="1"/>
  <c r="DD969" i="1"/>
  <c r="DB969" i="1"/>
  <c r="CY152" i="1"/>
  <c r="CY150" i="1" s="1"/>
  <c r="CY149" i="1" s="1"/>
  <c r="CY51" i="1" s="1"/>
  <c r="CY36" i="1" s="1"/>
  <c r="DB407" i="1"/>
  <c r="CV406" i="1"/>
  <c r="DD407" i="1"/>
  <c r="CV231" i="1"/>
  <c r="CB83" i="1"/>
  <c r="CB62" i="1" s="1"/>
  <c r="CV897" i="1"/>
  <c r="DD898" i="1"/>
  <c r="DB898" i="1"/>
  <c r="BV32" i="1"/>
  <c r="BV31" i="1" s="1"/>
  <c r="BV30" i="1" s="1"/>
  <c r="BV46" i="1"/>
  <c r="BV45" i="1" s="1"/>
  <c r="CM159" i="1"/>
  <c r="CN479" i="1"/>
  <c r="CN478" i="1" s="1"/>
  <c r="CN555" i="1" s="1"/>
  <c r="BR32" i="1"/>
  <c r="BR31" i="1" s="1"/>
  <c r="BR46" i="1"/>
  <c r="CZ450" i="1"/>
  <c r="CZ449" i="1" s="1"/>
  <c r="CZ460" i="1"/>
  <c r="CV82" i="1"/>
  <c r="DD275" i="1"/>
  <c r="DB275" i="1"/>
  <c r="CW138" i="1"/>
  <c r="CW137" i="1" s="1"/>
  <c r="CW136" i="1" s="1"/>
  <c r="CW50" i="1" s="1"/>
  <c r="CW35" i="1" s="1"/>
  <c r="CW327" i="1"/>
  <c r="CW326" i="1" s="1"/>
  <c r="CW246" i="1" s="1"/>
  <c r="CV192" i="1"/>
  <c r="DD364" i="1"/>
  <c r="DB364" i="1"/>
  <c r="BK32" i="1"/>
  <c r="BK31" i="1" s="1"/>
  <c r="BK30" i="1" s="1"/>
  <c r="BK46" i="1"/>
  <c r="BK45" i="1" s="1"/>
  <c r="CP464" i="1"/>
  <c r="CP463" i="1" s="1"/>
  <c r="CP462" i="1" s="1"/>
  <c r="CP479" i="1"/>
  <c r="CP478" i="1" s="1"/>
  <c r="CP555" i="1" s="1"/>
  <c r="CX125" i="1"/>
  <c r="CX123" i="1" s="1"/>
  <c r="CX314" i="1"/>
  <c r="CV206" i="1"/>
  <c r="DD378" i="1"/>
  <c r="DB378" i="1"/>
  <c r="CX57" i="1"/>
  <c r="CX228" i="1"/>
  <c r="DB189" i="1"/>
  <c r="DD189" i="1"/>
  <c r="CV524" i="1"/>
  <c r="CL522" i="1"/>
  <c r="CL130" i="1"/>
  <c r="CV321" i="1"/>
  <c r="DB190" i="1"/>
  <c r="DD190" i="1"/>
  <c r="CO480" i="1"/>
  <c r="CV197" i="1"/>
  <c r="DD369" i="1"/>
  <c r="DB369" i="1"/>
  <c r="CB243" i="1"/>
  <c r="CB255" i="1"/>
  <c r="CB254" i="1" s="1"/>
  <c r="CB400" i="1" s="1"/>
  <c r="CB401" i="1" s="1"/>
  <c r="CY65" i="1"/>
  <c r="CY257" i="1"/>
  <c r="CZ206" i="1"/>
  <c r="CZ204" i="1" s="1"/>
  <c r="CZ200" i="1" s="1"/>
  <c r="CZ53" i="1" s="1"/>
  <c r="CZ38" i="1" s="1"/>
  <c r="CZ376" i="1"/>
  <c r="CZ372" i="1" s="1"/>
  <c r="CZ249" i="1" s="1"/>
  <c r="J123" i="1"/>
  <c r="CV76" i="1"/>
  <c r="DB270" i="1"/>
  <c r="DD270" i="1"/>
  <c r="CY138" i="1"/>
  <c r="CY137" i="1" s="1"/>
  <c r="CY136" i="1" s="1"/>
  <c r="CY50" i="1" s="1"/>
  <c r="CY35" i="1" s="1"/>
  <c r="CV99" i="1"/>
  <c r="DB292" i="1"/>
  <c r="DD292" i="1"/>
  <c r="CX84" i="1"/>
  <c r="CX83" i="1" s="1"/>
  <c r="CX62" i="1" s="1"/>
  <c r="CX276" i="1"/>
  <c r="CY934" i="1"/>
  <c r="CY930" i="1" s="1"/>
  <c r="CY929" i="1" s="1"/>
  <c r="CY939" i="1"/>
  <c r="CY938" i="1" s="1"/>
  <c r="CY987" i="1" s="1"/>
  <c r="CY988" i="1" s="1"/>
  <c r="CL418" i="1"/>
  <c r="CV419" i="1"/>
  <c r="CL186" i="1"/>
  <c r="CV358" i="1"/>
  <c r="CB164" i="1"/>
  <c r="CZ525" i="1"/>
  <c r="CZ466" i="1" s="1"/>
  <c r="CZ526" i="1"/>
  <c r="CM57" i="1"/>
  <c r="CM228" i="1"/>
  <c r="CX36" i="1"/>
  <c r="CV194" i="1"/>
  <c r="DD366" i="1"/>
  <c r="DB366" i="1"/>
  <c r="CV213" i="1"/>
  <c r="CV537" i="1"/>
  <c r="DD538" i="1"/>
  <c r="DB538" i="1"/>
  <c r="CP160" i="1"/>
  <c r="CP341" i="1"/>
  <c r="CP248" i="1" s="1"/>
  <c r="CP52" i="1" s="1"/>
  <c r="CP37" i="1" s="1"/>
  <c r="CZ213" i="1"/>
  <c r="CZ537" i="1"/>
  <c r="CZ469" i="1" s="1"/>
  <c r="J334" i="1"/>
  <c r="J333" i="1" s="1"/>
  <c r="J247" i="1" s="1"/>
  <c r="CW95" i="1"/>
  <c r="CW285" i="1"/>
  <c r="CP256" i="1"/>
  <c r="CW114" i="1"/>
  <c r="CN160" i="1"/>
  <c r="CN159" i="1" s="1"/>
  <c r="CN341" i="1"/>
  <c r="CN248" i="1" s="1"/>
  <c r="CN52" i="1" s="1"/>
  <c r="CN37" i="1" s="1"/>
  <c r="CY79" i="1"/>
  <c r="CY77" i="1" s="1"/>
  <c r="CY271" i="1"/>
  <c r="CV124" i="1"/>
  <c r="DB315" i="1"/>
  <c r="DD315" i="1"/>
  <c r="DD439" i="1"/>
  <c r="DB439" i="1"/>
  <c r="CV438" i="1"/>
  <c r="CW79" i="1"/>
  <c r="CW77" i="1" s="1"/>
  <c r="CW271" i="1"/>
  <c r="CL74" i="1"/>
  <c r="CV268" i="1"/>
  <c r="CY84" i="1"/>
  <c r="CY83" i="1" s="1"/>
  <c r="CV802" i="1"/>
  <c r="DD797" i="1"/>
  <c r="DB797" i="1"/>
  <c r="CL687" i="1"/>
  <c r="CL683" i="1" s="1"/>
  <c r="CL682" i="1" s="1"/>
  <c r="CL697" i="1"/>
  <c r="CL696" i="1" s="1"/>
  <c r="CL793" i="1" s="1"/>
  <c r="CL794" i="1" s="1"/>
  <c r="CL234" i="1"/>
  <c r="CV398" i="1"/>
  <c r="J113" i="1"/>
  <c r="J112" i="1" s="1"/>
  <c r="J303" i="1"/>
  <c r="CW200" i="1"/>
  <c r="CW53" i="1" s="1"/>
  <c r="CW38" i="1" s="1"/>
  <c r="CM83" i="1"/>
  <c r="CM62" i="1" s="1"/>
  <c r="CY160" i="1"/>
  <c r="CP150" i="1"/>
  <c r="CP149" i="1" s="1"/>
  <c r="CP51" i="1" s="1"/>
  <c r="CP36" i="1" s="1"/>
  <c r="J930" i="1"/>
  <c r="J929" i="1" s="1"/>
  <c r="CZ63" i="1"/>
  <c r="CV72" i="1"/>
  <c r="DB266" i="1"/>
  <c r="DD266" i="1"/>
  <c r="CL182" i="1"/>
  <c r="CV354" i="1"/>
  <c r="CV195" i="1"/>
  <c r="DD367" i="1"/>
  <c r="DB367" i="1"/>
  <c r="CL187" i="1"/>
  <c r="CV359" i="1"/>
  <c r="CW113" i="1"/>
  <c r="CW303" i="1"/>
  <c r="CD47" i="1"/>
  <c r="CD61" i="1"/>
  <c r="CD60" i="1" s="1"/>
  <c r="CX205" i="1"/>
  <c r="CX204" i="1" s="1"/>
  <c r="CX376" i="1"/>
  <c r="CZ92" i="1"/>
  <c r="CL65" i="1"/>
  <c r="CV259" i="1"/>
  <c r="CV191" i="1"/>
  <c r="DD363" i="1"/>
  <c r="DB363" i="1"/>
  <c r="CN201" i="1"/>
  <c r="CN200" i="1" s="1"/>
  <c r="CN53" i="1" s="1"/>
  <c r="CN38" i="1" s="1"/>
  <c r="CO405" i="1"/>
  <c r="CO404" i="1" s="1"/>
  <c r="CO403" i="1" s="1"/>
  <c r="CO461" i="1" s="1"/>
  <c r="CL975" i="1"/>
  <c r="CL971" i="1" s="1"/>
  <c r="CL934" i="1" s="1"/>
  <c r="CL930" i="1" s="1"/>
  <c r="CL929" i="1" s="1"/>
  <c r="CV979" i="1"/>
  <c r="CL405" i="1"/>
  <c r="CL404" i="1" s="1"/>
  <c r="CL403" i="1" s="1"/>
  <c r="CL461" i="1" s="1"/>
  <c r="CW314" i="1"/>
  <c r="CL84" i="1"/>
  <c r="CV277" i="1"/>
  <c r="CL276" i="1"/>
  <c r="CZ113" i="1"/>
  <c r="CZ112" i="1" s="1"/>
  <c r="CZ303" i="1"/>
  <c r="BR255" i="1"/>
  <c r="BR254" i="1" s="1"/>
  <c r="BR400" i="1" s="1"/>
  <c r="BR401" i="1" s="1"/>
  <c r="CP164" i="1"/>
  <c r="CD42" i="1"/>
  <c r="CD41" i="1" s="1"/>
  <c r="CD56" i="1"/>
  <c r="CE37" i="1"/>
  <c r="CF42" i="1"/>
  <c r="CF41" i="1" s="1"/>
  <c r="CF56" i="1"/>
  <c r="CE42" i="1"/>
  <c r="CE41" i="1" s="1"/>
  <c r="CE56" i="1"/>
  <c r="CY202" i="1"/>
  <c r="CY201" i="1" s="1"/>
  <c r="CY200" i="1" s="1"/>
  <c r="CY53" i="1" s="1"/>
  <c r="CY38" i="1" s="1"/>
  <c r="CY373" i="1"/>
  <c r="CY372" i="1" s="1"/>
  <c r="CY249" i="1" s="1"/>
  <c r="DB505" i="1"/>
  <c r="DD505" i="1"/>
  <c r="CV504" i="1"/>
  <c r="CV224" i="1"/>
  <c r="DB547" i="1"/>
  <c r="DD547" i="1"/>
  <c r="CL75" i="1"/>
  <c r="CV269" i="1"/>
  <c r="CV221" i="1"/>
  <c r="DB545" i="1"/>
  <c r="DD545" i="1"/>
  <c r="CV126" i="1"/>
  <c r="DB317" i="1"/>
  <c r="DD317" i="1"/>
  <c r="CV188" i="1"/>
  <c r="DD360" i="1"/>
  <c r="DB360" i="1"/>
  <c r="CW256" i="1"/>
  <c r="CV235" i="1"/>
  <c r="DB399" i="1"/>
  <c r="DD399" i="1"/>
  <c r="CL167" i="1"/>
  <c r="CV349" i="1"/>
  <c r="CV496" i="1"/>
  <c r="CL495" i="1"/>
  <c r="CL480" i="1" s="1"/>
  <c r="CY464" i="1"/>
  <c r="CV198" i="1"/>
  <c r="DD370" i="1"/>
  <c r="DB370" i="1"/>
  <c r="CL185" i="1"/>
  <c r="CV357" i="1"/>
  <c r="CC42" i="1"/>
  <c r="CC41" i="1" s="1"/>
  <c r="CC56" i="1"/>
  <c r="CW15" i="1"/>
  <c r="DD18" i="1"/>
  <c r="DB163" i="1"/>
  <c r="DD163" i="1"/>
  <c r="CL217" i="1"/>
  <c r="CV386" i="1"/>
  <c r="CP92" i="1"/>
  <c r="CP91" i="1" s="1"/>
  <c r="CP48" i="1" s="1"/>
  <c r="CP33" i="1" s="1"/>
  <c r="BT47" i="1"/>
  <c r="BT61" i="1"/>
  <c r="BT60" i="1" s="1"/>
  <c r="DD494" i="1"/>
  <c r="CV493" i="1"/>
  <c r="DD493" i="1" s="1"/>
  <c r="CE62" i="1"/>
  <c r="CV111" i="1"/>
  <c r="DD302" i="1"/>
  <c r="DB302" i="1"/>
  <c r="CL98" i="1"/>
  <c r="CV291" i="1"/>
  <c r="CZ131" i="1"/>
  <c r="CZ123" i="1" s="1"/>
  <c r="CB159" i="1"/>
  <c r="CL379" i="1"/>
  <c r="CV380" i="1"/>
  <c r="CV114" i="1"/>
  <c r="DB305" i="1"/>
  <c r="DD305" i="1"/>
  <c r="CZ162" i="1"/>
  <c r="CZ342" i="1"/>
  <c r="J150" i="1"/>
  <c r="J149" i="1" s="1"/>
  <c r="J51" i="1" s="1"/>
  <c r="J36" i="1" s="1"/>
  <c r="CL107" i="1"/>
  <c r="CL106" i="1" s="1"/>
  <c r="CV298" i="1"/>
  <c r="CL297" i="1"/>
  <c r="CL67" i="1"/>
  <c r="CV261" i="1"/>
  <c r="J257" i="1"/>
  <c r="CX161" i="1"/>
  <c r="CX342" i="1"/>
  <c r="CY383" i="1"/>
  <c r="CY250" i="1" s="1"/>
  <c r="CV434" i="1"/>
  <c r="CL101" i="1"/>
  <c r="CY125" i="1"/>
  <c r="CY123" i="1" s="1"/>
  <c r="CY314" i="1"/>
  <c r="J205" i="1"/>
  <c r="J204" i="1" s="1"/>
  <c r="J200" i="1" s="1"/>
  <c r="J53" i="1" s="1"/>
  <c r="J38" i="1" s="1"/>
  <c r="J376" i="1"/>
  <c r="J372" i="1" s="1"/>
  <c r="J249" i="1" s="1"/>
  <c r="CV216" i="1"/>
  <c r="DD385" i="1"/>
  <c r="DB385" i="1"/>
  <c r="CL181" i="1"/>
  <c r="CV353" i="1"/>
  <c r="CL222" i="1"/>
  <c r="CV387" i="1"/>
  <c r="CZ154" i="1"/>
  <c r="CL102" i="1"/>
  <c r="CV295" i="1"/>
  <c r="CL100" i="1"/>
  <c r="CV293" i="1"/>
  <c r="CL79" i="1"/>
  <c r="CL77" i="1" s="1"/>
  <c r="CV272" i="1"/>
  <c r="CL271" i="1"/>
  <c r="CL256" i="1" s="1"/>
  <c r="J525" i="1"/>
  <c r="J526" i="1"/>
  <c r="BR57" i="1"/>
  <c r="BR228" i="1"/>
  <c r="BR60" i="1" s="1"/>
  <c r="CW107" i="1"/>
  <c r="CW106" i="1" s="1"/>
  <c r="CW297" i="1"/>
  <c r="DB756" i="1"/>
  <c r="CV755" i="1"/>
  <c r="DD756" i="1"/>
  <c r="J285" i="1"/>
  <c r="J284" i="1" s="1"/>
  <c r="J244" i="1" s="1"/>
  <c r="CL342" i="1"/>
  <c r="CL201" i="1"/>
  <c r="CB211" i="1"/>
  <c r="CB54" i="1" s="1"/>
  <c r="CB39" i="1" s="1"/>
  <c r="DB993" i="1"/>
  <c r="CV992" i="1"/>
  <c r="DD993" i="1"/>
  <c r="CY165" i="1"/>
  <c r="CY164" i="1" s="1"/>
  <c r="CY346" i="1"/>
  <c r="CY341" i="1" s="1"/>
  <c r="CY248" i="1" s="1"/>
  <c r="CY52" i="1" s="1"/>
  <c r="CY37" i="1" s="1"/>
  <c r="CL73" i="1"/>
  <c r="CV267" i="1"/>
  <c r="CL233" i="1"/>
  <c r="CV397" i="1"/>
  <c r="CV214" i="1"/>
  <c r="DB539" i="1"/>
  <c r="DD539" i="1"/>
  <c r="CL110" i="1"/>
  <c r="CL109" i="1" s="1"/>
  <c r="CL300" i="1"/>
  <c r="CV301" i="1"/>
  <c r="CM150" i="1"/>
  <c r="CM149" i="1" s="1"/>
  <c r="CM51" i="1" s="1"/>
  <c r="CM36" i="1" s="1"/>
  <c r="CL152" i="1"/>
  <c r="CL150" i="1" s="1"/>
  <c r="CL149" i="1" s="1"/>
  <c r="CL51" i="1" s="1"/>
  <c r="CV335" i="1"/>
  <c r="CL334" i="1"/>
  <c r="CL333" i="1" s="1"/>
  <c r="CL247" i="1" s="1"/>
  <c r="DD445" i="1"/>
  <c r="DB445" i="1"/>
  <c r="CV444" i="1"/>
  <c r="CW86" i="1"/>
  <c r="CY230" i="1"/>
  <c r="CY229" i="1" s="1"/>
  <c r="BU47" i="1"/>
  <c r="BU61" i="1"/>
  <c r="BU60" i="1" s="1"/>
  <c r="CN57" i="1"/>
  <c r="CN228" i="1"/>
  <c r="CW479" i="1"/>
  <c r="CW478" i="1" s="1"/>
  <c r="CW555" i="1" s="1"/>
  <c r="CW464" i="1"/>
  <c r="CW463" i="1" s="1"/>
  <c r="CW462" i="1" s="1"/>
  <c r="CY406" i="1"/>
  <c r="CY405" i="1" s="1"/>
  <c r="CY404" i="1" s="1"/>
  <c r="CY403" i="1" s="1"/>
  <c r="CY461" i="1" s="1"/>
  <c r="CY64" i="1"/>
  <c r="CY63" i="1" s="1"/>
  <c r="CY62" i="1" s="1"/>
  <c r="CV157" i="1"/>
  <c r="CV338" i="1"/>
  <c r="DD339" i="1"/>
  <c r="DB339" i="1"/>
  <c r="CW57" i="1"/>
  <c r="CW228" i="1"/>
  <c r="CV93" i="1"/>
  <c r="DB286" i="1"/>
  <c r="DD286" i="1"/>
  <c r="CL94" i="1"/>
  <c r="CV287" i="1"/>
  <c r="CW383" i="1"/>
  <c r="CW250" i="1" s="1"/>
  <c r="CL87" i="1"/>
  <c r="CV280" i="1"/>
  <c r="CW123" i="1"/>
  <c r="J84" i="1"/>
  <c r="J83" i="1" s="1"/>
  <c r="J276" i="1"/>
  <c r="BR242" i="1"/>
  <c r="BR241" i="1" s="1"/>
  <c r="BL60" i="1"/>
  <c r="CW160" i="1"/>
  <c r="CW159" i="1" s="1"/>
  <c r="CW341" i="1"/>
  <c r="CW248" i="1" s="1"/>
  <c r="CW52" i="1" s="1"/>
  <c r="CW37" i="1" s="1"/>
  <c r="CW97" i="1"/>
  <c r="CW92" i="1" s="1"/>
  <c r="CX92" i="1"/>
  <c r="CX91" i="1" s="1"/>
  <c r="CX48" i="1" s="1"/>
  <c r="CX33" i="1" s="1"/>
  <c r="DD452" i="1"/>
  <c r="DB452" i="1"/>
  <c r="CZ84" i="1"/>
  <c r="CZ83" i="1" s="1"/>
  <c r="CZ276" i="1"/>
  <c r="CP200" i="1"/>
  <c r="CP53" i="1" s="1"/>
  <c r="CP38" i="1" s="1"/>
  <c r="CP404" i="1"/>
  <c r="CP403" i="1" s="1"/>
  <c r="CP461" i="1" s="1"/>
  <c r="J138" i="1"/>
  <c r="J137" i="1" s="1"/>
  <c r="J136" i="1" s="1"/>
  <c r="J50" i="1" s="1"/>
  <c r="J35" i="1" s="1"/>
  <c r="J327" i="1"/>
  <c r="J326" i="1" s="1"/>
  <c r="J246" i="1" s="1"/>
  <c r="CV68" i="1"/>
  <c r="DB262" i="1"/>
  <c r="DD262" i="1"/>
  <c r="CV223" i="1"/>
  <c r="DB388" i="1"/>
  <c r="DD388" i="1"/>
  <c r="CZ394" i="1"/>
  <c r="CZ393" i="1" s="1"/>
  <c r="CZ392" i="1" s="1"/>
  <c r="CZ253" i="1" s="1"/>
  <c r="CZ252" i="1" s="1"/>
  <c r="CV128" i="1"/>
  <c r="DB319" i="1"/>
  <c r="DD319" i="1"/>
  <c r="CL118" i="1"/>
  <c r="CV309" i="1"/>
  <c r="CV117" i="1"/>
  <c r="DB308" i="1"/>
  <c r="DD308" i="1"/>
  <c r="CN83" i="1"/>
  <c r="CN62" i="1" s="1"/>
  <c r="CL183" i="1"/>
  <c r="CV355" i="1"/>
  <c r="CV119" i="1"/>
  <c r="DB310" i="1"/>
  <c r="DD310" i="1"/>
  <c r="CV203" i="1"/>
  <c r="DD375" i="1"/>
  <c r="DB375" i="1"/>
  <c r="DD482" i="1"/>
  <c r="DB482" i="1"/>
  <c r="CV481" i="1"/>
  <c r="CV215" i="1"/>
  <c r="DD540" i="1"/>
  <c r="DB540" i="1"/>
  <c r="CZ404" i="1"/>
  <c r="CZ403" i="1" s="1"/>
  <c r="CZ461" i="1" s="1"/>
  <c r="CV430" i="1"/>
  <c r="CV426" i="1" s="1"/>
  <c r="CL96" i="1"/>
  <c r="CO37" i="1"/>
  <c r="CP211" i="1"/>
  <c r="CP54" i="1" s="1"/>
  <c r="CP39" i="1" s="1"/>
  <c r="CV108" i="1"/>
  <c r="DD299" i="1"/>
  <c r="DB299" i="1"/>
  <c r="J63" i="1"/>
  <c r="CX212" i="1"/>
  <c r="CX211" i="1" s="1"/>
  <c r="CX54" i="1" s="1"/>
  <c r="CX39" i="1" s="1"/>
  <c r="CX383" i="1"/>
  <c r="CX250" i="1" s="1"/>
  <c r="CY211" i="1"/>
  <c r="CY54" i="1" s="1"/>
  <c r="CY39" i="1" s="1"/>
  <c r="CO123" i="1"/>
  <c r="CL205" i="1"/>
  <c r="CL204" i="1" s="1"/>
  <c r="CL376" i="1"/>
  <c r="CL372" i="1" s="1"/>
  <c r="CL249" i="1" s="1"/>
  <c r="CV377" i="1"/>
  <c r="CP284" i="1"/>
  <c r="CP244" i="1" s="1"/>
  <c r="CN284" i="1"/>
  <c r="CN244" i="1" s="1"/>
  <c r="J79" i="1"/>
  <c r="J77" i="1" s="1"/>
  <c r="J271" i="1"/>
  <c r="CD243" i="1"/>
  <c r="CD242" i="1" s="1"/>
  <c r="CD241" i="1" s="1"/>
  <c r="CD255" i="1"/>
  <c r="CD254" i="1" s="1"/>
  <c r="CD400" i="1" s="1"/>
  <c r="CD401" i="1" s="1"/>
  <c r="CV980" i="1"/>
  <c r="DB981" i="1"/>
  <c r="DD981" i="1"/>
  <c r="CV97" i="1"/>
  <c r="DB290" i="1"/>
  <c r="DD290" i="1"/>
  <c r="CW438" i="1"/>
  <c r="CW425" i="1" s="1"/>
  <c r="CW404" i="1" s="1"/>
  <c r="CW403" i="1" s="1"/>
  <c r="CW461" i="1" s="1"/>
  <c r="J92" i="1"/>
  <c r="J91" i="1" s="1"/>
  <c r="J48" i="1" s="1"/>
  <c r="J33" i="1" s="1"/>
  <c r="CV161" i="1"/>
  <c r="DB343" i="1"/>
  <c r="CV342" i="1"/>
  <c r="DD343" i="1"/>
  <c r="J212" i="1"/>
  <c r="J211" i="1" s="1"/>
  <c r="J54" i="1" s="1"/>
  <c r="J39" i="1" s="1"/>
  <c r="J383" i="1"/>
  <c r="J250" i="1" s="1"/>
  <c r="CV193" i="1"/>
  <c r="DD365" i="1"/>
  <c r="DB365" i="1"/>
  <c r="CP247" i="1"/>
  <c r="CO149" i="1"/>
  <c r="CO51" i="1" s="1"/>
  <c r="CO36" i="1" s="1"/>
  <c r="CV64" i="1"/>
  <c r="DB258" i="1"/>
  <c r="DD258" i="1"/>
  <c r="CZ216" i="1"/>
  <c r="CZ383" i="1"/>
  <c r="CZ250" i="1" s="1"/>
  <c r="CV517" i="1"/>
  <c r="CL516" i="1"/>
  <c r="CL503" i="1" s="1"/>
  <c r="CL465" i="1" s="1"/>
  <c r="CB247" i="1"/>
  <c r="CM112" i="1"/>
  <c r="CM91" i="1" s="1"/>
  <c r="CM48" i="1" s="1"/>
  <c r="CM33" i="1" s="1"/>
  <c r="DB458" i="1"/>
  <c r="CV457" i="1"/>
  <c r="DD458" i="1"/>
  <c r="CL103" i="1"/>
  <c r="CV296" i="1"/>
  <c r="AW45" i="1"/>
  <c r="CL232" i="1"/>
  <c r="CL230" i="1" s="1"/>
  <c r="CL229" i="1" s="1"/>
  <c r="CV396" i="1"/>
  <c r="CL394" i="1"/>
  <c r="CL393" i="1" s="1"/>
  <c r="CL392" i="1" s="1"/>
  <c r="CL253" i="1" s="1"/>
  <c r="CL252" i="1" s="1"/>
  <c r="CL184" i="1"/>
  <c r="CV356" i="1"/>
  <c r="DB427" i="1"/>
  <c r="DD427" i="1"/>
  <c r="CX202" i="1"/>
  <c r="CX201" i="1" s="1"/>
  <c r="CX200" i="1" s="1"/>
  <c r="CX53" i="1" s="1"/>
  <c r="CX38" i="1" s="1"/>
  <c r="CX373" i="1"/>
  <c r="CX372" i="1" s="1"/>
  <c r="CX249" i="1" s="1"/>
  <c r="BL42" i="1"/>
  <c r="BL41" i="1" s="1"/>
  <c r="BL56" i="1"/>
  <c r="CL70" i="1"/>
  <c r="CV264" i="1"/>
  <c r="CL88" i="1"/>
  <c r="CV281" i="1"/>
  <c r="CL66" i="1"/>
  <c r="CL63" i="1" s="1"/>
  <c r="CV260" i="1"/>
  <c r="CL71" i="1"/>
  <c r="CV265" i="1"/>
  <c r="CL285" i="1"/>
  <c r="CL284" i="1" s="1"/>
  <c r="CL244" i="1" s="1"/>
  <c r="CZ314" i="1"/>
  <c r="CL127" i="1"/>
  <c r="CL123" i="1" s="1"/>
  <c r="CV318" i="1"/>
  <c r="CV314" i="1" s="1"/>
  <c r="DD634" i="1"/>
  <c r="CV561" i="1"/>
  <c r="DB634" i="1"/>
  <c r="CV571" i="1"/>
  <c r="CW211" i="1"/>
  <c r="CW54" i="1" s="1"/>
  <c r="CW39" i="1" s="1"/>
  <c r="CO92" i="1"/>
  <c r="CO91" i="1" s="1"/>
  <c r="CO48" i="1" s="1"/>
  <c r="CO33" i="1" s="1"/>
  <c r="CL180" i="1"/>
  <c r="CV352" i="1"/>
  <c r="CL120" i="1"/>
  <c r="CV311" i="1"/>
  <c r="CL69" i="1"/>
  <c r="CV263" i="1"/>
  <c r="CV85" i="1"/>
  <c r="DB278" i="1"/>
  <c r="DD278" i="1"/>
  <c r="CL933" i="1"/>
  <c r="CL939" i="1"/>
  <c r="CL938" i="1" s="1"/>
  <c r="CL987" i="1" s="1"/>
  <c r="CL988" i="1" s="1"/>
  <c r="CY333" i="1"/>
  <c r="CY247" i="1" s="1"/>
  <c r="CV158" i="1"/>
  <c r="DB340" i="1"/>
  <c r="DD340" i="1"/>
  <c r="CZ165" i="1"/>
  <c r="CZ164" i="1" s="1"/>
  <c r="CZ346" i="1"/>
  <c r="BS32" i="1"/>
  <c r="BS31" i="1" s="1"/>
  <c r="BS30" i="1" s="1"/>
  <c r="BS46" i="1"/>
  <c r="BS45" i="1" s="1"/>
  <c r="BL32" i="1"/>
  <c r="BL31" i="1" s="1"/>
  <c r="BL30" i="1" s="1"/>
  <c r="BL46" i="1"/>
  <c r="BL45" i="1" s="1"/>
  <c r="CN463" i="1"/>
  <c r="CN462" i="1" s="1"/>
  <c r="CX463" i="1"/>
  <c r="CX462" i="1" s="1"/>
  <c r="CL92" i="1" l="1"/>
  <c r="CV257" i="1"/>
  <c r="CV285" i="1"/>
  <c r="DD285" i="1" s="1"/>
  <c r="CL91" i="1"/>
  <c r="CL48" i="1" s="1"/>
  <c r="CL33" i="1" s="1"/>
  <c r="J62" i="1"/>
  <c r="CM47" i="1"/>
  <c r="CM61" i="1"/>
  <c r="CM60" i="1" s="1"/>
  <c r="CX47" i="1"/>
  <c r="CB47" i="1"/>
  <c r="CB61" i="1"/>
  <c r="CB60" i="1" s="1"/>
  <c r="CY465" i="1"/>
  <c r="CY479" i="1"/>
  <c r="CY478" i="1" s="1"/>
  <c r="CY555" i="1" s="1"/>
  <c r="DB257" i="1"/>
  <c r="DD257" i="1"/>
  <c r="CN47" i="1"/>
  <c r="CN61" i="1"/>
  <c r="CN60" i="1" s="1"/>
  <c r="DB285" i="1"/>
  <c r="CL243" i="1"/>
  <c r="DD314" i="1"/>
  <c r="DB314" i="1"/>
  <c r="CL464" i="1"/>
  <c r="CL463" i="1" s="1"/>
  <c r="CL462" i="1" s="1"/>
  <c r="CL479" i="1"/>
  <c r="CL478" i="1" s="1"/>
  <c r="CL555" i="1" s="1"/>
  <c r="DB85" i="1"/>
  <c r="DD85" i="1"/>
  <c r="CV184" i="1"/>
  <c r="DB356" i="1"/>
  <c r="DD356" i="1"/>
  <c r="CL57" i="1"/>
  <c r="CL228" i="1"/>
  <c r="DB64" i="1"/>
  <c r="DD64" i="1"/>
  <c r="DB97" i="1"/>
  <c r="DD97" i="1"/>
  <c r="CV205" i="1"/>
  <c r="DD377" i="1"/>
  <c r="CV376" i="1"/>
  <c r="DB377" i="1"/>
  <c r="DB203" i="1"/>
  <c r="DD203" i="1"/>
  <c r="CV118" i="1"/>
  <c r="DB309" i="1"/>
  <c r="DD309" i="1"/>
  <c r="DB128" i="1"/>
  <c r="DD128" i="1"/>
  <c r="DB223" i="1"/>
  <c r="DD223" i="1"/>
  <c r="CV87" i="1"/>
  <c r="DB280" i="1"/>
  <c r="DD280" i="1"/>
  <c r="CY47" i="1"/>
  <c r="CY57" i="1"/>
  <c r="CY228" i="1"/>
  <c r="CL36" i="1"/>
  <c r="CV233" i="1"/>
  <c r="DB397" i="1"/>
  <c r="DD397" i="1"/>
  <c r="CV222" i="1"/>
  <c r="DD387" i="1"/>
  <c r="DB387" i="1"/>
  <c r="DB434" i="1"/>
  <c r="DD434" i="1"/>
  <c r="CV101" i="1"/>
  <c r="CZ160" i="1"/>
  <c r="CZ159" i="1" s="1"/>
  <c r="CZ341" i="1"/>
  <c r="CZ248" i="1" s="1"/>
  <c r="CZ52" i="1" s="1"/>
  <c r="CZ37" i="1" s="1"/>
  <c r="DB114" i="1"/>
  <c r="DD114" i="1"/>
  <c r="CV217" i="1"/>
  <c r="DB386" i="1"/>
  <c r="DD386" i="1"/>
  <c r="CV185" i="1"/>
  <c r="DB357" i="1"/>
  <c r="DD357" i="1"/>
  <c r="DB198" i="1"/>
  <c r="DD198" i="1"/>
  <c r="CV495" i="1"/>
  <c r="DB496" i="1"/>
  <c r="DD496" i="1"/>
  <c r="DB235" i="1"/>
  <c r="DD235" i="1"/>
  <c r="DB188" i="1"/>
  <c r="DD188" i="1"/>
  <c r="DB126" i="1"/>
  <c r="DD126" i="1"/>
  <c r="CV75" i="1"/>
  <c r="DD269" i="1"/>
  <c r="DB269" i="1"/>
  <c r="DB224" i="1"/>
  <c r="DD224" i="1"/>
  <c r="CV84" i="1"/>
  <c r="CV276" i="1"/>
  <c r="DB277" i="1"/>
  <c r="DD277" i="1"/>
  <c r="DE277" i="1" s="1"/>
  <c r="CV65" i="1"/>
  <c r="DB259" i="1"/>
  <c r="DD259" i="1"/>
  <c r="CW112" i="1"/>
  <c r="CZ62" i="1"/>
  <c r="CY159" i="1"/>
  <c r="CV234" i="1"/>
  <c r="DB398" i="1"/>
  <c r="DD398" i="1"/>
  <c r="CV74" i="1"/>
  <c r="DB268" i="1"/>
  <c r="DD268" i="1"/>
  <c r="DD438" i="1"/>
  <c r="DB438" i="1"/>
  <c r="CP159" i="1"/>
  <c r="DB213" i="1"/>
  <c r="DD213" i="1"/>
  <c r="DB419" i="1"/>
  <c r="CV418" i="1"/>
  <c r="DD419" i="1"/>
  <c r="DB99" i="1"/>
  <c r="DD99" i="1"/>
  <c r="DD76" i="1"/>
  <c r="DB76" i="1"/>
  <c r="CY256" i="1"/>
  <c r="DD206" i="1"/>
  <c r="DB206" i="1"/>
  <c r="DD533" i="1"/>
  <c r="CV532" i="1"/>
  <c r="DB533" i="1"/>
  <c r="CO47" i="1"/>
  <c r="CO61" i="1"/>
  <c r="CO60" i="1" s="1"/>
  <c r="CV199" i="1"/>
  <c r="DD371" i="1"/>
  <c r="DB371" i="1"/>
  <c r="CV86" i="1"/>
  <c r="DB279" i="1"/>
  <c r="DD279" i="1"/>
  <c r="CZ150" i="1"/>
  <c r="CZ149" i="1" s="1"/>
  <c r="CZ51" i="1" s="1"/>
  <c r="CZ36" i="1" s="1"/>
  <c r="CV212" i="1"/>
  <c r="DD384" i="1"/>
  <c r="CV383" i="1"/>
  <c r="DB384" i="1"/>
  <c r="CV201" i="1"/>
  <c r="DB202" i="1"/>
  <c r="DD202" i="1"/>
  <c r="DB219" i="1"/>
  <c r="DD219" i="1"/>
  <c r="CX284" i="1"/>
  <c r="CX244" i="1" s="1"/>
  <c r="DB115" i="1"/>
  <c r="DD115" i="1"/>
  <c r="CV165" i="1"/>
  <c r="DB347" i="1"/>
  <c r="DD347" i="1"/>
  <c r="CV346" i="1"/>
  <c r="CZ57" i="1"/>
  <c r="CZ228" i="1"/>
  <c r="CV131" i="1"/>
  <c r="DD322" i="1"/>
  <c r="DB322" i="1"/>
  <c r="DB80" i="1"/>
  <c r="DD80" i="1"/>
  <c r="CN242" i="1"/>
  <c r="CN241" i="1" s="1"/>
  <c r="CB42" i="1"/>
  <c r="CB41" i="1" s="1"/>
  <c r="CB56" i="1"/>
  <c r="CZ463" i="1"/>
  <c r="CZ462" i="1" s="1"/>
  <c r="CP42" i="1"/>
  <c r="CP41" i="1" s="1"/>
  <c r="CP56" i="1"/>
  <c r="CV69" i="1"/>
  <c r="DB263" i="1"/>
  <c r="DD263" i="1"/>
  <c r="CV180" i="1"/>
  <c r="DB352" i="1"/>
  <c r="DD352" i="1"/>
  <c r="CV570" i="1"/>
  <c r="DD571" i="1"/>
  <c r="DB571" i="1"/>
  <c r="CV127" i="1"/>
  <c r="DB318" i="1"/>
  <c r="DD318" i="1"/>
  <c r="CV71" i="1"/>
  <c r="DD265" i="1"/>
  <c r="DB265" i="1"/>
  <c r="CV88" i="1"/>
  <c r="DD281" i="1"/>
  <c r="DB281" i="1"/>
  <c r="CV456" i="1"/>
  <c r="DD457" i="1"/>
  <c r="DB457" i="1"/>
  <c r="DB193" i="1"/>
  <c r="DD193" i="1"/>
  <c r="CV160" i="1"/>
  <c r="DB342" i="1"/>
  <c r="CV341" i="1"/>
  <c r="DD342" i="1"/>
  <c r="DB119" i="1"/>
  <c r="DD119" i="1"/>
  <c r="DD141" i="1"/>
  <c r="DB141" i="1"/>
  <c r="DB93" i="1"/>
  <c r="DD93" i="1"/>
  <c r="CN42" i="1"/>
  <c r="CN41" i="1" s="1"/>
  <c r="CN56" i="1"/>
  <c r="BR42" i="1"/>
  <c r="BR41" i="1" s="1"/>
  <c r="BR56" i="1"/>
  <c r="BR45" i="1" s="1"/>
  <c r="CV79" i="1"/>
  <c r="DB272" i="1"/>
  <c r="CV271" i="1"/>
  <c r="DD272" i="1"/>
  <c r="CV102" i="1"/>
  <c r="DB295" i="1"/>
  <c r="DD295" i="1"/>
  <c r="J256" i="1"/>
  <c r="CV107" i="1"/>
  <c r="CV297" i="1"/>
  <c r="DB298" i="1"/>
  <c r="DD298" i="1"/>
  <c r="CV379" i="1"/>
  <c r="DD380" i="1"/>
  <c r="DB380" i="1"/>
  <c r="CV98" i="1"/>
  <c r="DB291" i="1"/>
  <c r="DD291" i="1"/>
  <c r="DB111" i="1"/>
  <c r="DD111" i="1"/>
  <c r="DD15" i="1"/>
  <c r="CW8" i="1"/>
  <c r="CV167" i="1"/>
  <c r="DD349" i="1"/>
  <c r="DB349" i="1"/>
  <c r="CW243" i="1"/>
  <c r="DD504" i="1"/>
  <c r="DB504" i="1"/>
  <c r="CL83" i="1"/>
  <c r="CL62" i="1" s="1"/>
  <c r="DB979" i="1"/>
  <c r="CV975" i="1"/>
  <c r="DD979" i="1"/>
  <c r="CV187" i="1"/>
  <c r="DB359" i="1"/>
  <c r="DD359" i="1"/>
  <c r="DB195" i="1"/>
  <c r="DD195" i="1"/>
  <c r="CP243" i="1"/>
  <c r="CP242" i="1" s="1"/>
  <c r="CP241" i="1" s="1"/>
  <c r="CP255" i="1"/>
  <c r="CP254" i="1" s="1"/>
  <c r="CP400" i="1" s="1"/>
  <c r="CP401" i="1" s="1"/>
  <c r="DB524" i="1"/>
  <c r="DD524" i="1"/>
  <c r="CV522" i="1"/>
  <c r="CX42" i="1"/>
  <c r="CX41" i="1" s="1"/>
  <c r="CX56" i="1"/>
  <c r="DB192" i="1"/>
  <c r="DD192" i="1"/>
  <c r="DB897" i="1"/>
  <c r="CV886" i="1"/>
  <c r="DD897" i="1"/>
  <c r="DD406" i="1"/>
  <c r="CV405" i="1"/>
  <c r="DB406" i="1"/>
  <c r="CV225" i="1"/>
  <c r="DD225" i="1" s="1"/>
  <c r="DD389" i="1"/>
  <c r="DB389" i="1"/>
  <c r="CZ284" i="1"/>
  <c r="CZ244" i="1" s="1"/>
  <c r="CV372" i="1"/>
  <c r="DD373" i="1"/>
  <c r="DB373" i="1"/>
  <c r="CV323" i="1"/>
  <c r="DD325" i="1"/>
  <c r="DB196" i="1"/>
  <c r="DD196" i="1"/>
  <c r="CV116" i="1"/>
  <c r="DD307" i="1"/>
  <c r="DB307" i="1"/>
  <c r="CV162" i="1"/>
  <c r="DB344" i="1"/>
  <c r="DD344" i="1"/>
  <c r="CX256" i="1"/>
  <c r="CV138" i="1"/>
  <c r="DD328" i="1"/>
  <c r="CV327" i="1"/>
  <c r="DB328" i="1"/>
  <c r="CV122" i="1"/>
  <c r="DB313" i="1"/>
  <c r="DD313" i="1"/>
  <c r="CC32" i="1"/>
  <c r="CC31" i="1" s="1"/>
  <c r="CC30" i="1" s="1"/>
  <c r="CC46" i="1"/>
  <c r="CC45" i="1" s="1"/>
  <c r="CZ479" i="1"/>
  <c r="CZ478" i="1" s="1"/>
  <c r="CZ555" i="1" s="1"/>
  <c r="DB158" i="1"/>
  <c r="DD158" i="1"/>
  <c r="DB426" i="1"/>
  <c r="CV425" i="1"/>
  <c r="DD426" i="1"/>
  <c r="CV103" i="1"/>
  <c r="DB296" i="1"/>
  <c r="DD296" i="1"/>
  <c r="DD517" i="1"/>
  <c r="CV516" i="1"/>
  <c r="DB517" i="1"/>
  <c r="DD108" i="1"/>
  <c r="DB108" i="1"/>
  <c r="DB430" i="1"/>
  <c r="DD430" i="1"/>
  <c r="CV96" i="1"/>
  <c r="DB215" i="1"/>
  <c r="DD215" i="1"/>
  <c r="CV183" i="1"/>
  <c r="DB355" i="1"/>
  <c r="DD355" i="1"/>
  <c r="DD338" i="1"/>
  <c r="DB338" i="1"/>
  <c r="CV110" i="1"/>
  <c r="DB301" i="1"/>
  <c r="DD301" i="1"/>
  <c r="CV300" i="1"/>
  <c r="CV73" i="1"/>
  <c r="DB267" i="1"/>
  <c r="DD267" i="1"/>
  <c r="CL200" i="1"/>
  <c r="CL53" i="1" s="1"/>
  <c r="CL38" i="1" s="1"/>
  <c r="CV754" i="1"/>
  <c r="DB755" i="1"/>
  <c r="DD755" i="1"/>
  <c r="CV181" i="1"/>
  <c r="DB353" i="1"/>
  <c r="DD353" i="1"/>
  <c r="DB216" i="1"/>
  <c r="DD216" i="1"/>
  <c r="CV67" i="1"/>
  <c r="DD261" i="1"/>
  <c r="DB261" i="1"/>
  <c r="CE47" i="1"/>
  <c r="CE61" i="1"/>
  <c r="CE60" i="1" s="1"/>
  <c r="BT32" i="1"/>
  <c r="BT31" i="1" s="1"/>
  <c r="BT30" i="1" s="1"/>
  <c r="BT46" i="1"/>
  <c r="BT45" i="1" s="1"/>
  <c r="CY463" i="1"/>
  <c r="CY462" i="1" s="1"/>
  <c r="CZ91" i="1"/>
  <c r="CZ48" i="1" s="1"/>
  <c r="CZ33" i="1" s="1"/>
  <c r="CD32" i="1"/>
  <c r="CD31" i="1" s="1"/>
  <c r="CD30" i="1" s="1"/>
  <c r="CD46" i="1"/>
  <c r="CD45" i="1" s="1"/>
  <c r="CV182" i="1"/>
  <c r="DB354" i="1"/>
  <c r="DD354" i="1"/>
  <c r="DD72" i="1"/>
  <c r="DB72" i="1"/>
  <c r="DD802" i="1"/>
  <c r="DB802" i="1"/>
  <c r="DB124" i="1"/>
  <c r="DD124" i="1"/>
  <c r="CW284" i="1"/>
  <c r="CW244" i="1" s="1"/>
  <c r="CZ211" i="1"/>
  <c r="CZ54" i="1" s="1"/>
  <c r="CZ39" i="1" s="1"/>
  <c r="CM42" i="1"/>
  <c r="CM41" i="1" s="1"/>
  <c r="CM56" i="1"/>
  <c r="CV186" i="1"/>
  <c r="DB358" i="1"/>
  <c r="DD358" i="1"/>
  <c r="DB197" i="1"/>
  <c r="DD197" i="1"/>
  <c r="CV130" i="1"/>
  <c r="DD321" i="1"/>
  <c r="DD82" i="1"/>
  <c r="DB82" i="1"/>
  <c r="BR30" i="1"/>
  <c r="CV967" i="1"/>
  <c r="DB968" i="1"/>
  <c r="DD968" i="1"/>
  <c r="DB129" i="1"/>
  <c r="DD129" i="1"/>
  <c r="CV166" i="1"/>
  <c r="DD348" i="1"/>
  <c r="DB348" i="1"/>
  <c r="CZ256" i="1"/>
  <c r="CL211" i="1"/>
  <c r="CL54" i="1" s="1"/>
  <c r="CL39" i="1" s="1"/>
  <c r="CV113" i="1"/>
  <c r="CV303" i="1"/>
  <c r="DB304" i="1"/>
  <c r="DD304" i="1"/>
  <c r="CV525" i="1"/>
  <c r="DD527" i="1"/>
  <c r="CV526" i="1"/>
  <c r="DB527" i="1"/>
  <c r="CL164" i="1"/>
  <c r="CV95" i="1"/>
  <c r="DB288" i="1"/>
  <c r="DD288" i="1"/>
  <c r="CO243" i="1"/>
  <c r="CO242" i="1" s="1"/>
  <c r="CO241" i="1" s="1"/>
  <c r="DD468" i="1"/>
  <c r="DB468" i="1"/>
  <c r="DD550" i="1"/>
  <c r="CV549" i="1"/>
  <c r="DB550" i="1"/>
  <c r="CP61" i="1"/>
  <c r="CP60" i="1" s="1"/>
  <c r="CV120" i="1"/>
  <c r="DB311" i="1"/>
  <c r="DD311" i="1"/>
  <c r="DD561" i="1"/>
  <c r="DB561" i="1"/>
  <c r="CV557" i="1"/>
  <c r="CV66" i="1"/>
  <c r="DB260" i="1"/>
  <c r="DD260" i="1"/>
  <c r="CV70" i="1"/>
  <c r="DB264" i="1"/>
  <c r="DD264" i="1"/>
  <c r="CV232" i="1"/>
  <c r="DD396" i="1"/>
  <c r="DB396" i="1"/>
  <c r="CV394" i="1"/>
  <c r="DB161" i="1"/>
  <c r="DD161" i="1"/>
  <c r="DB980" i="1"/>
  <c r="DD980" i="1"/>
  <c r="J47" i="1"/>
  <c r="J61" i="1"/>
  <c r="DD481" i="1"/>
  <c r="DB481" i="1"/>
  <c r="CV480" i="1"/>
  <c r="DB117" i="1"/>
  <c r="DD117" i="1"/>
  <c r="DD68" i="1"/>
  <c r="DB68" i="1"/>
  <c r="CW91" i="1"/>
  <c r="CW48" i="1" s="1"/>
  <c r="CW33" i="1" s="1"/>
  <c r="CV94" i="1"/>
  <c r="DB287" i="1"/>
  <c r="DD287" i="1"/>
  <c r="CW42" i="1"/>
  <c r="CW41" i="1" s="1"/>
  <c r="CW56" i="1"/>
  <c r="CV156" i="1"/>
  <c r="DB157" i="1"/>
  <c r="DD157" i="1"/>
  <c r="BU32" i="1"/>
  <c r="BU31" i="1" s="1"/>
  <c r="BU30" i="1" s="1"/>
  <c r="BU46" i="1"/>
  <c r="BU45" i="1" s="1"/>
  <c r="DD444" i="1"/>
  <c r="DB444" i="1"/>
  <c r="CV152" i="1"/>
  <c r="CV334" i="1"/>
  <c r="DB335" i="1"/>
  <c r="DD335" i="1"/>
  <c r="DB214" i="1"/>
  <c r="DD214" i="1"/>
  <c r="CV991" i="1"/>
  <c r="DB992" i="1"/>
  <c r="DD992" i="1"/>
  <c r="CL160" i="1"/>
  <c r="CL341" i="1"/>
  <c r="CL248" i="1" s="1"/>
  <c r="CL52" i="1" s="1"/>
  <c r="CL37" i="1" s="1"/>
  <c r="J466" i="1"/>
  <c r="J463" i="1" s="1"/>
  <c r="J462" i="1" s="1"/>
  <c r="J479" i="1"/>
  <c r="J478" i="1" s="1"/>
  <c r="J555" i="1" s="1"/>
  <c r="CV100" i="1"/>
  <c r="DB293" i="1"/>
  <c r="DD293" i="1"/>
  <c r="CX160" i="1"/>
  <c r="CX159" i="1" s="1"/>
  <c r="CX61" i="1" s="1"/>
  <c r="CX60" i="1" s="1"/>
  <c r="CX341" i="1"/>
  <c r="CX248" i="1" s="1"/>
  <c r="CX52" i="1" s="1"/>
  <c r="CX37" i="1" s="1"/>
  <c r="DB221" i="1"/>
  <c r="DD221" i="1"/>
  <c r="DB191" i="1"/>
  <c r="DD191" i="1"/>
  <c r="CV469" i="1"/>
  <c r="DB537" i="1"/>
  <c r="DD537" i="1"/>
  <c r="DB194" i="1"/>
  <c r="DD194" i="1"/>
  <c r="CB242" i="1"/>
  <c r="CB241" i="1" s="1"/>
  <c r="CO479" i="1"/>
  <c r="CO478" i="1" s="1"/>
  <c r="CO555" i="1" s="1"/>
  <c r="CO464" i="1"/>
  <c r="CO463" i="1" s="1"/>
  <c r="CO462" i="1" s="1"/>
  <c r="DB231" i="1"/>
  <c r="DD231" i="1"/>
  <c r="CV230" i="1"/>
  <c r="CY91" i="1"/>
  <c r="CY48" i="1" s="1"/>
  <c r="CY33" i="1" s="1"/>
  <c r="CY284" i="1"/>
  <c r="CY244" i="1" s="1"/>
  <c r="J57" i="1"/>
  <c r="J228" i="1"/>
  <c r="CZ247" i="1"/>
  <c r="CW83" i="1"/>
  <c r="CW62" i="1" s="1"/>
  <c r="CV125" i="1"/>
  <c r="DD316" i="1"/>
  <c r="DB316" i="1"/>
  <c r="DB121" i="1"/>
  <c r="DD121" i="1"/>
  <c r="DB218" i="1"/>
  <c r="DD218" i="1"/>
  <c r="DD451" i="1"/>
  <c r="CV450" i="1"/>
  <c r="CV460" i="1"/>
  <c r="DB451" i="1"/>
  <c r="CV154" i="1"/>
  <c r="DB337" i="1"/>
  <c r="DD337" i="1"/>
  <c r="DB153" i="1"/>
  <c r="DD153" i="1"/>
  <c r="CN255" i="1"/>
  <c r="CN254" i="1" s="1"/>
  <c r="CN400" i="1" s="1"/>
  <c r="CN401" i="1" s="1"/>
  <c r="CM242" i="1"/>
  <c r="CM241" i="1" s="1"/>
  <c r="CO42" i="1"/>
  <c r="CO41" i="1" s="1"/>
  <c r="CO56" i="1"/>
  <c r="CF32" i="1"/>
  <c r="CF31" i="1" s="1"/>
  <c r="CF30" i="1" s="1"/>
  <c r="CF46" i="1"/>
  <c r="CF45" i="1" s="1"/>
  <c r="CP32" i="1"/>
  <c r="CP31" i="1" s="1"/>
  <c r="CP30" i="1" s="1"/>
  <c r="CP46" i="1"/>
  <c r="CP45" i="1" s="1"/>
  <c r="J60" i="1" l="1"/>
  <c r="CL47" i="1"/>
  <c r="DD460" i="1"/>
  <c r="DB460" i="1"/>
  <c r="CW47" i="1"/>
  <c r="CW61" i="1"/>
  <c r="CW60" i="1" s="1"/>
  <c r="DD469" i="1"/>
  <c r="DB469" i="1"/>
  <c r="CV150" i="1"/>
  <c r="DB152" i="1"/>
  <c r="DD152" i="1"/>
  <c r="DB94" i="1"/>
  <c r="DD94" i="1"/>
  <c r="DD66" i="1"/>
  <c r="DB66" i="1"/>
  <c r="DD549" i="1"/>
  <c r="CV548" i="1"/>
  <c r="DB549" i="1"/>
  <c r="CV466" i="1"/>
  <c r="DD525" i="1"/>
  <c r="DB525" i="1"/>
  <c r="DB113" i="1"/>
  <c r="DD113" i="1"/>
  <c r="CV112" i="1"/>
  <c r="DB186" i="1"/>
  <c r="DD186" i="1"/>
  <c r="DB516" i="1"/>
  <c r="DD516" i="1"/>
  <c r="DB103" i="1"/>
  <c r="DD103" i="1"/>
  <c r="DB116" i="1"/>
  <c r="DD116" i="1"/>
  <c r="CV245" i="1"/>
  <c r="DD245" i="1" s="1"/>
  <c r="DD323" i="1"/>
  <c r="CV885" i="1"/>
  <c r="DD886" i="1"/>
  <c r="DB886" i="1"/>
  <c r="DB187" i="1"/>
  <c r="DD187" i="1"/>
  <c r="CW255" i="1"/>
  <c r="CW254" i="1" s="1"/>
  <c r="CW400" i="1" s="1"/>
  <c r="CW401" i="1" s="1"/>
  <c r="DD167" i="1"/>
  <c r="DB167" i="1"/>
  <c r="DB271" i="1"/>
  <c r="DD271" i="1"/>
  <c r="DD71" i="1"/>
  <c r="DB71" i="1"/>
  <c r="DD69" i="1"/>
  <c r="DB69" i="1"/>
  <c r="DB199" i="1"/>
  <c r="DD199" i="1"/>
  <c r="DB532" i="1"/>
  <c r="DD532" i="1"/>
  <c r="CY243" i="1"/>
  <c r="CY242" i="1" s="1"/>
  <c r="CY241" i="1" s="1"/>
  <c r="CY255" i="1"/>
  <c r="CY254" i="1" s="1"/>
  <c r="CY400" i="1" s="1"/>
  <c r="CY401" i="1" s="1"/>
  <c r="CZ47" i="1"/>
  <c r="CZ61" i="1"/>
  <c r="CZ60" i="1" s="1"/>
  <c r="DB65" i="1"/>
  <c r="DD65" i="1"/>
  <c r="CV83" i="1"/>
  <c r="DB84" i="1"/>
  <c r="DD84" i="1"/>
  <c r="DB222" i="1"/>
  <c r="DD222" i="1"/>
  <c r="CY32" i="1"/>
  <c r="CY31" i="1" s="1"/>
  <c r="CY46" i="1"/>
  <c r="DB205" i="1"/>
  <c r="CV204" i="1"/>
  <c r="DD205" i="1"/>
  <c r="CN32" i="1"/>
  <c r="CN31" i="1" s="1"/>
  <c r="CN30" i="1" s="1"/>
  <c r="CN46" i="1"/>
  <c r="CN45" i="1" s="1"/>
  <c r="DD450" i="1"/>
  <c r="CV449" i="1"/>
  <c r="DB450" i="1"/>
  <c r="DB100" i="1"/>
  <c r="DD100" i="1"/>
  <c r="DD70" i="1"/>
  <c r="DB70" i="1"/>
  <c r="CV556" i="1"/>
  <c r="DD557" i="1"/>
  <c r="DB557" i="1"/>
  <c r="DD166" i="1"/>
  <c r="DB166" i="1"/>
  <c r="DD67" i="1"/>
  <c r="DB67" i="1"/>
  <c r="DD754" i="1"/>
  <c r="CV687" i="1"/>
  <c r="DB754" i="1"/>
  <c r="CV697" i="1"/>
  <c r="DD73" i="1"/>
  <c r="DB73" i="1"/>
  <c r="DB110" i="1"/>
  <c r="DD110" i="1"/>
  <c r="CV109" i="1"/>
  <c r="DB96" i="1"/>
  <c r="DD96" i="1"/>
  <c r="DB122" i="1"/>
  <c r="DD122" i="1"/>
  <c r="CV137" i="1"/>
  <c r="DB138" i="1"/>
  <c r="DD138" i="1"/>
  <c r="DB162" i="1"/>
  <c r="DD162" i="1"/>
  <c r="DD405" i="1"/>
  <c r="DB405" i="1"/>
  <c r="CV404" i="1"/>
  <c r="CW242" i="1"/>
  <c r="CW241" i="1" s="1"/>
  <c r="DB297" i="1"/>
  <c r="DD297" i="1"/>
  <c r="DD160" i="1"/>
  <c r="DB160" i="1"/>
  <c r="DB88" i="1"/>
  <c r="DD88" i="1"/>
  <c r="DD180" i="1"/>
  <c r="DB180" i="1"/>
  <c r="CZ42" i="1"/>
  <c r="CZ41" i="1" s="1"/>
  <c r="CZ56" i="1"/>
  <c r="DB165" i="1"/>
  <c r="DD165" i="1"/>
  <c r="CV164" i="1"/>
  <c r="CV159" i="1" s="1"/>
  <c r="CV200" i="1"/>
  <c r="DD201" i="1"/>
  <c r="DB201" i="1"/>
  <c r="CV211" i="1"/>
  <c r="DB212" i="1"/>
  <c r="DD212" i="1"/>
  <c r="DB86" i="1"/>
  <c r="DD86" i="1"/>
  <c r="DD75" i="1"/>
  <c r="DB75" i="1"/>
  <c r="DB495" i="1"/>
  <c r="DD495" i="1"/>
  <c r="DB217" i="1"/>
  <c r="DD217" i="1"/>
  <c r="CL255" i="1"/>
  <c r="CL254" i="1" s="1"/>
  <c r="CL400" i="1" s="1"/>
  <c r="CL401" i="1" s="1"/>
  <c r="CV284" i="1"/>
  <c r="CX32" i="1"/>
  <c r="CX31" i="1" s="1"/>
  <c r="CX30" i="1" s="1"/>
  <c r="CX46" i="1"/>
  <c r="CX45" i="1" s="1"/>
  <c r="DB154" i="1"/>
  <c r="DD154" i="1"/>
  <c r="DD230" i="1"/>
  <c r="CV229" i="1"/>
  <c r="DB230" i="1"/>
  <c r="CV990" i="1"/>
  <c r="DD991" i="1"/>
  <c r="DB991" i="1"/>
  <c r="DD480" i="1"/>
  <c r="CV464" i="1"/>
  <c r="DB480" i="1"/>
  <c r="J32" i="1"/>
  <c r="J31" i="1" s="1"/>
  <c r="J46" i="1"/>
  <c r="DD232" i="1"/>
  <c r="DB232" i="1"/>
  <c r="DB120" i="1"/>
  <c r="DD120" i="1"/>
  <c r="DB526" i="1"/>
  <c r="DD526" i="1"/>
  <c r="CZ243" i="1"/>
  <c r="CZ242" i="1" s="1"/>
  <c r="CZ241" i="1" s="1"/>
  <c r="CZ255" i="1"/>
  <c r="CZ254" i="1" s="1"/>
  <c r="CZ400" i="1" s="1"/>
  <c r="CZ401" i="1" s="1"/>
  <c r="DD967" i="1"/>
  <c r="CV933" i="1"/>
  <c r="DB967" i="1"/>
  <c r="DB182" i="1"/>
  <c r="DD182" i="1"/>
  <c r="CE32" i="1"/>
  <c r="CE31" i="1" s="1"/>
  <c r="CE30" i="1" s="1"/>
  <c r="CE46" i="1"/>
  <c r="CE45" i="1" s="1"/>
  <c r="DB181" i="1"/>
  <c r="DD181" i="1"/>
  <c r="DD300" i="1"/>
  <c r="DB300" i="1"/>
  <c r="DB183" i="1"/>
  <c r="DD183" i="1"/>
  <c r="DD425" i="1"/>
  <c r="DB425" i="1"/>
  <c r="CX243" i="1"/>
  <c r="CX242" i="1" s="1"/>
  <c r="CX241" i="1" s="1"/>
  <c r="CX255" i="1"/>
  <c r="CX254" i="1" s="1"/>
  <c r="CX400" i="1" s="1"/>
  <c r="CX401" i="1" s="1"/>
  <c r="CV971" i="1"/>
  <c r="DD975" i="1"/>
  <c r="DB975" i="1"/>
  <c r="CV503" i="1"/>
  <c r="CV479" i="1" s="1"/>
  <c r="DD379" i="1"/>
  <c r="DB379" i="1"/>
  <c r="CV106" i="1"/>
  <c r="DB107" i="1"/>
  <c r="DD107" i="1"/>
  <c r="DB102" i="1"/>
  <c r="DD102" i="1"/>
  <c r="DB79" i="1"/>
  <c r="DD79" i="1"/>
  <c r="CV77" i="1"/>
  <c r="DD456" i="1"/>
  <c r="CV455" i="1"/>
  <c r="DB456" i="1"/>
  <c r="DD570" i="1"/>
  <c r="CV680" i="1"/>
  <c r="DB570" i="1"/>
  <c r="DD346" i="1"/>
  <c r="DB346" i="1"/>
  <c r="CO32" i="1"/>
  <c r="CO31" i="1" s="1"/>
  <c r="CO30" i="1" s="1"/>
  <c r="CO46" i="1"/>
  <c r="CO45" i="1" s="1"/>
  <c r="DB418" i="1"/>
  <c r="DD418" i="1"/>
  <c r="DB234" i="1"/>
  <c r="DD234" i="1"/>
  <c r="DB185" i="1"/>
  <c r="DD185" i="1"/>
  <c r="DB101" i="1"/>
  <c r="DD101" i="1"/>
  <c r="CY42" i="1"/>
  <c r="CY41" i="1" s="1"/>
  <c r="CY56" i="1"/>
  <c r="DB118" i="1"/>
  <c r="DD118" i="1"/>
  <c r="DD376" i="1"/>
  <c r="DB376" i="1"/>
  <c r="DB184" i="1"/>
  <c r="DD184" i="1"/>
  <c r="CL242" i="1"/>
  <c r="CL241" i="1" s="1"/>
  <c r="DB125" i="1"/>
  <c r="DD125" i="1"/>
  <c r="J42" i="1"/>
  <c r="J41" i="1" s="1"/>
  <c r="J56" i="1"/>
  <c r="CL159" i="1"/>
  <c r="CL61" i="1" s="1"/>
  <c r="CL60" i="1" s="1"/>
  <c r="CV333" i="1"/>
  <c r="DB334" i="1"/>
  <c r="DD334" i="1"/>
  <c r="DD156" i="1"/>
  <c r="DB156" i="1"/>
  <c r="DD394" i="1"/>
  <c r="CV393" i="1"/>
  <c r="DB394" i="1"/>
  <c r="DB95" i="1"/>
  <c r="DD95" i="1"/>
  <c r="DD303" i="1"/>
  <c r="DB303" i="1"/>
  <c r="DB130" i="1"/>
  <c r="DD130" i="1"/>
  <c r="CV123" i="1"/>
  <c r="CV326" i="1"/>
  <c r="DB327" i="1"/>
  <c r="DD327" i="1"/>
  <c r="CV249" i="1"/>
  <c r="DD372" i="1"/>
  <c r="DB372" i="1"/>
  <c r="DD522" i="1"/>
  <c r="DB522" i="1"/>
  <c r="DB98" i="1"/>
  <c r="DD98" i="1"/>
  <c r="J243" i="1"/>
  <c r="J242" i="1" s="1"/>
  <c r="J241" i="1" s="1"/>
  <c r="J255" i="1"/>
  <c r="J254" i="1" s="1"/>
  <c r="J400" i="1" s="1"/>
  <c r="J401" i="1" s="1"/>
  <c r="CV92" i="1"/>
  <c r="CV248" i="1"/>
  <c r="DD341" i="1"/>
  <c r="DB341" i="1"/>
  <c r="DB127" i="1"/>
  <c r="DD127" i="1"/>
  <c r="DB131" i="1"/>
  <c r="DD131" i="1"/>
  <c r="CV250" i="1"/>
  <c r="DD383" i="1"/>
  <c r="DB383" i="1"/>
  <c r="DD74" i="1"/>
  <c r="DB74" i="1"/>
  <c r="DD276" i="1"/>
  <c r="DB276" i="1"/>
  <c r="DB233" i="1"/>
  <c r="DD233" i="1"/>
  <c r="CY61" i="1"/>
  <c r="CY60" i="1" s="1"/>
  <c r="DB87" i="1"/>
  <c r="DD87" i="1"/>
  <c r="CV63" i="1"/>
  <c r="CL42" i="1"/>
  <c r="CL41" i="1" s="1"/>
  <c r="CL56" i="1"/>
  <c r="CV256" i="1"/>
  <c r="CB32" i="1"/>
  <c r="CB31" i="1" s="1"/>
  <c r="CB30" i="1" s="1"/>
  <c r="CB46" i="1"/>
  <c r="CB45" i="1" s="1"/>
  <c r="CM32" i="1"/>
  <c r="CM31" i="1" s="1"/>
  <c r="CM30" i="1" s="1"/>
  <c r="CM46" i="1"/>
  <c r="CM45" i="1" s="1"/>
  <c r="CV478" i="1" l="1"/>
  <c r="DD479" i="1"/>
  <c r="DB479" i="1"/>
  <c r="DD159" i="1"/>
  <c r="DB159" i="1"/>
  <c r="CV52" i="1"/>
  <c r="DD248" i="1"/>
  <c r="DB248" i="1"/>
  <c r="CV247" i="1"/>
  <c r="DD333" i="1"/>
  <c r="DB333" i="1"/>
  <c r="DD680" i="1"/>
  <c r="DB680" i="1"/>
  <c r="DD106" i="1"/>
  <c r="DB106" i="1"/>
  <c r="DD464" i="1"/>
  <c r="DB464" i="1"/>
  <c r="CV53" i="1"/>
  <c r="DD200" i="1"/>
  <c r="DB200" i="1"/>
  <c r="DD404" i="1"/>
  <c r="CV403" i="1"/>
  <c r="DB404" i="1"/>
  <c r="DD109" i="1"/>
  <c r="DB109" i="1"/>
  <c r="DB885" i="1"/>
  <c r="DD885" i="1"/>
  <c r="CV927" i="1"/>
  <c r="DD466" i="1"/>
  <c r="DB466" i="1"/>
  <c r="DD63" i="1"/>
  <c r="CV62" i="1"/>
  <c r="DB63" i="1"/>
  <c r="DD250" i="1"/>
  <c r="DB250" i="1"/>
  <c r="CV91" i="1"/>
  <c r="DD92" i="1"/>
  <c r="DB92" i="1"/>
  <c r="CV246" i="1"/>
  <c r="DB326" i="1"/>
  <c r="DD326" i="1"/>
  <c r="DD77" i="1"/>
  <c r="DB77" i="1"/>
  <c r="J45" i="1"/>
  <c r="CV989" i="1"/>
  <c r="DD990" i="1"/>
  <c r="DB990" i="1"/>
  <c r="CV54" i="1"/>
  <c r="DD211" i="1"/>
  <c r="DB211" i="1"/>
  <c r="DD164" i="1"/>
  <c r="DB164" i="1"/>
  <c r="DD697" i="1"/>
  <c r="CV696" i="1"/>
  <c r="DB697" i="1"/>
  <c r="DD449" i="1"/>
  <c r="DB449" i="1"/>
  <c r="CY45" i="1"/>
  <c r="CV243" i="1"/>
  <c r="CV255" i="1"/>
  <c r="DD256" i="1"/>
  <c r="DB256" i="1"/>
  <c r="DD249" i="1"/>
  <c r="DB249" i="1"/>
  <c r="DD123" i="1"/>
  <c r="DB123" i="1"/>
  <c r="CV392" i="1"/>
  <c r="DD393" i="1"/>
  <c r="DB393" i="1"/>
  <c r="CV934" i="1"/>
  <c r="DD971" i="1"/>
  <c r="DB971" i="1"/>
  <c r="CV939" i="1"/>
  <c r="J30" i="1"/>
  <c r="CY30" i="1"/>
  <c r="DD548" i="1"/>
  <c r="CV471" i="1"/>
  <c r="DB548" i="1"/>
  <c r="DD150" i="1"/>
  <c r="CV149" i="1"/>
  <c r="DB150" i="1"/>
  <c r="CW32" i="1"/>
  <c r="CW31" i="1" s="1"/>
  <c r="CW30" i="1" s="1"/>
  <c r="CW46" i="1"/>
  <c r="CW45" i="1" s="1"/>
  <c r="DD455" i="1"/>
  <c r="DB455" i="1"/>
  <c r="CV465" i="1"/>
  <c r="CV463" i="1" s="1"/>
  <c r="DD503" i="1"/>
  <c r="DB503" i="1"/>
  <c r="DD933" i="1"/>
  <c r="DB933" i="1"/>
  <c r="CV57" i="1"/>
  <c r="DD229" i="1"/>
  <c r="CV228" i="1"/>
  <c r="DB229" i="1"/>
  <c r="CV244" i="1"/>
  <c r="DD284" i="1"/>
  <c r="DB284" i="1"/>
  <c r="CV136" i="1"/>
  <c r="DD137" i="1"/>
  <c r="DB137" i="1"/>
  <c r="DD687" i="1"/>
  <c r="DB687" i="1"/>
  <c r="CV683" i="1"/>
  <c r="DD556" i="1"/>
  <c r="DB556" i="1"/>
  <c r="DD204" i="1"/>
  <c r="DB204" i="1"/>
  <c r="DD83" i="1"/>
  <c r="DB83" i="1"/>
  <c r="CZ32" i="1"/>
  <c r="CZ31" i="1" s="1"/>
  <c r="CZ30" i="1" s="1"/>
  <c r="CZ46" i="1"/>
  <c r="CZ45" i="1" s="1"/>
  <c r="DD112" i="1"/>
  <c r="DB112" i="1"/>
  <c r="CL32" i="1"/>
  <c r="CL31" i="1" s="1"/>
  <c r="CL30" i="1" s="1"/>
  <c r="CL46" i="1"/>
  <c r="CL45" i="1" s="1"/>
  <c r="DD463" i="1" l="1"/>
  <c r="DB463" i="1"/>
  <c r="DD228" i="1"/>
  <c r="DB228" i="1"/>
  <c r="DD471" i="1"/>
  <c r="CV470" i="1"/>
  <c r="DB471" i="1"/>
  <c r="DD939" i="1"/>
  <c r="CV938" i="1"/>
  <c r="DB939" i="1"/>
  <c r="DD246" i="1"/>
  <c r="DB246" i="1"/>
  <c r="CV37" i="1"/>
  <c r="DD52" i="1"/>
  <c r="DB52" i="1"/>
  <c r="CV51" i="1"/>
  <c r="DD149" i="1"/>
  <c r="DB149" i="1"/>
  <c r="CV254" i="1"/>
  <c r="DD255" i="1"/>
  <c r="DB255" i="1"/>
  <c r="DD696" i="1"/>
  <c r="CV793" i="1"/>
  <c r="DB696" i="1"/>
  <c r="DD927" i="1"/>
  <c r="DB927" i="1"/>
  <c r="CV928" i="1"/>
  <c r="DD247" i="1"/>
  <c r="DB247" i="1"/>
  <c r="CV682" i="1"/>
  <c r="DD683" i="1"/>
  <c r="DB683" i="1"/>
  <c r="DD244" i="1"/>
  <c r="DB244" i="1"/>
  <c r="CV42" i="1"/>
  <c r="DD57" i="1"/>
  <c r="CV56" i="1"/>
  <c r="DB57" i="1"/>
  <c r="CV253" i="1"/>
  <c r="DD392" i="1"/>
  <c r="DB392" i="1"/>
  <c r="CV242" i="1"/>
  <c r="DD243" i="1"/>
  <c r="DB243" i="1"/>
  <c r="DD989" i="1"/>
  <c r="CV994" i="1"/>
  <c r="DB989" i="1"/>
  <c r="CV50" i="1"/>
  <c r="DD136" i="1"/>
  <c r="DB136" i="1"/>
  <c r="DD465" i="1"/>
  <c r="DB465" i="1"/>
  <c r="DD934" i="1"/>
  <c r="CV930" i="1"/>
  <c r="DB934" i="1"/>
  <c r="CV39" i="1"/>
  <c r="DD54" i="1"/>
  <c r="DB54" i="1"/>
  <c r="CV48" i="1"/>
  <c r="DD91" i="1"/>
  <c r="DB91" i="1"/>
  <c r="CV47" i="1"/>
  <c r="DD62" i="1"/>
  <c r="CV61" i="1"/>
  <c r="DB62" i="1"/>
  <c r="DD403" i="1"/>
  <c r="CV461" i="1"/>
  <c r="DB403" i="1"/>
  <c r="CV38" i="1"/>
  <c r="DD53" i="1"/>
  <c r="DB53" i="1"/>
  <c r="DD478" i="1"/>
  <c r="CV555" i="1"/>
  <c r="DB478" i="1"/>
  <c r="CV32" i="1" l="1"/>
  <c r="DD47" i="1"/>
  <c r="CV46" i="1"/>
  <c r="DB47" i="1"/>
  <c r="DD930" i="1"/>
  <c r="CV929" i="1"/>
  <c r="DB930" i="1"/>
  <c r="DD994" i="1"/>
  <c r="DB994" i="1"/>
  <c r="DD242" i="1"/>
  <c r="DB242" i="1"/>
  <c r="DD682" i="1"/>
  <c r="DB682" i="1"/>
  <c r="DD470" i="1"/>
  <c r="DB470" i="1"/>
  <c r="DD555" i="1"/>
  <c r="DB555" i="1"/>
  <c r="DD38" i="1"/>
  <c r="DB38" i="1"/>
  <c r="DD56" i="1"/>
  <c r="DB56" i="1"/>
  <c r="DD37" i="1"/>
  <c r="DB37" i="1"/>
  <c r="DD938" i="1"/>
  <c r="CV987" i="1"/>
  <c r="DB938" i="1"/>
  <c r="CV60" i="1"/>
  <c r="DD61" i="1"/>
  <c r="DB61" i="1"/>
  <c r="DD39" i="1"/>
  <c r="DB39" i="1"/>
  <c r="CV35" i="1"/>
  <c r="DD50" i="1"/>
  <c r="DB50" i="1"/>
  <c r="CV36" i="1"/>
  <c r="DD51" i="1"/>
  <c r="DB51" i="1"/>
  <c r="CV462" i="1"/>
  <c r="DD461" i="1"/>
  <c r="DB461" i="1"/>
  <c r="CV33" i="1"/>
  <c r="DD48" i="1"/>
  <c r="DB48" i="1"/>
  <c r="CV252" i="1"/>
  <c r="CV241" i="1" s="1"/>
  <c r="DD253" i="1"/>
  <c r="DB253" i="1"/>
  <c r="CV41" i="1"/>
  <c r="DD42" i="1"/>
  <c r="DB42" i="1"/>
  <c r="DD928" i="1"/>
  <c r="DB928" i="1"/>
  <c r="DD793" i="1"/>
  <c r="CV794" i="1"/>
  <c r="DB793" i="1"/>
  <c r="DD254" i="1"/>
  <c r="CV400" i="1"/>
  <c r="DB254" i="1"/>
  <c r="DD241" i="1" l="1"/>
  <c r="DB241" i="1"/>
  <c r="DD41" i="1"/>
  <c r="DB41" i="1"/>
  <c r="DD36" i="1"/>
  <c r="DB36" i="1"/>
  <c r="DD60" i="1"/>
  <c r="DB60" i="1"/>
  <c r="DD462" i="1"/>
  <c r="DB462" i="1"/>
  <c r="CV45" i="1"/>
  <c r="DD46" i="1"/>
  <c r="DB46" i="1"/>
  <c r="DD794" i="1"/>
  <c r="DB794" i="1"/>
  <c r="DD33" i="1"/>
  <c r="DB33" i="1"/>
  <c r="DD987" i="1"/>
  <c r="CV988" i="1"/>
  <c r="DB987" i="1"/>
  <c r="DD929" i="1"/>
  <c r="DB929" i="1"/>
  <c r="DD400" i="1"/>
  <c r="CV401" i="1"/>
  <c r="DB400" i="1"/>
  <c r="DD252" i="1"/>
  <c r="DB252" i="1"/>
  <c r="DD35" i="1"/>
  <c r="DB35" i="1"/>
  <c r="CV31" i="1"/>
  <c r="DD32" i="1"/>
  <c r="DB32" i="1"/>
  <c r="DD401" i="1" l="1"/>
  <c r="DB401" i="1"/>
  <c r="DD988" i="1"/>
  <c r="DB988" i="1"/>
  <c r="DD45" i="1"/>
  <c r="DB45" i="1"/>
  <c r="DD31" i="1"/>
  <c r="CV30" i="1"/>
  <c r="DB31" i="1"/>
  <c r="DD30" i="1" l="1"/>
  <c r="DB30" i="1"/>
</calcChain>
</file>

<file path=xl/sharedStrings.xml><?xml version="1.0" encoding="utf-8"?>
<sst xmlns="http://schemas.openxmlformats.org/spreadsheetml/2006/main" count="3133" uniqueCount="530">
  <si>
    <t>Virare intre capitole si intre titluri 116A/6029/29.11.2018, MFP 480978/03.12.2018</t>
  </si>
  <si>
    <t>MFP480719/23.11.2018 16A/5946/23.11.2018 suplimentare cf HG 905/2018</t>
  </si>
  <si>
    <t>MFP480317/15.11.2018 16A/5806/16.11.2018 16A/5632/08.11.2018 virare intre capitole</t>
  </si>
  <si>
    <t>MFP 477565/23.08.2018 (16A/4104/23.08.2018) - suplimentare pentru proiect DDD</t>
  </si>
  <si>
    <t>MFP476247/29.06.2018 (16A/3107/29.06.2018) suplimentare cf HG 432/2018</t>
  </si>
  <si>
    <t>Suplimentare cf HG 334/2018 INSHR MFP 475289/31.05.2018; mod trim</t>
  </si>
  <si>
    <t>Suplimentare cf MFP 474434/26.04.2018 - Protocol preluare MCPDS cf OUG 1/2018</t>
  </si>
  <si>
    <t>MARIN POPESCU</t>
  </si>
  <si>
    <t>DIRECTOR</t>
  </si>
  <si>
    <t>Redistribuire subventie de la CNCR</t>
  </si>
  <si>
    <t>Reducerea si controlul poluarii</t>
  </si>
  <si>
    <t>741003</t>
  </si>
  <si>
    <t xml:space="preserve">Alte active fixe </t>
  </si>
  <si>
    <t>710130</t>
  </si>
  <si>
    <t>Mobilier, aparatura birotica si alte active corporale</t>
  </si>
  <si>
    <t>710103</t>
  </si>
  <si>
    <t>Masini, echipamente si mijloace de transport</t>
  </si>
  <si>
    <t>710102</t>
  </si>
  <si>
    <t>Active fixe</t>
  </si>
  <si>
    <t>TITLUL XIII ACTIVE NEFINANCIARE</t>
  </si>
  <si>
    <t>71</t>
  </si>
  <si>
    <t>CHELTUIELI DE CAPITAL</t>
  </si>
  <si>
    <t>70</t>
  </si>
  <si>
    <t>Finantarea proiectelor de cercetare, proiectare si inovare</t>
  </si>
  <si>
    <t>550148</t>
  </si>
  <si>
    <t>Transferuri interne</t>
  </si>
  <si>
    <t>5501</t>
  </si>
  <si>
    <t>TITLUL VII ALTE TRANSFERURI</t>
  </si>
  <si>
    <t>55</t>
  </si>
  <si>
    <t>Alte cheltuieli cu bunuri si servicii</t>
  </si>
  <si>
    <t>203030</t>
  </si>
  <si>
    <t>Protocol si reprezentare</t>
  </si>
  <si>
    <t>203002</t>
  </si>
  <si>
    <t>Reclama si publicitate</t>
  </si>
  <si>
    <t>203001</t>
  </si>
  <si>
    <t>Alte cheltuieli</t>
  </si>
  <si>
    <t>Studii si cercetari</t>
  </si>
  <si>
    <t>2016</t>
  </si>
  <si>
    <t>Protectia muncii</t>
  </si>
  <si>
    <t>Pregatire profesionala</t>
  </si>
  <si>
    <t>2013</t>
  </si>
  <si>
    <t>Consultanta si expertiza</t>
  </si>
  <si>
    <t>2012</t>
  </si>
  <si>
    <t>Carti, publicatii si materiale documentare</t>
  </si>
  <si>
    <t>Deplasari in strainatate</t>
  </si>
  <si>
    <t>200602</t>
  </si>
  <si>
    <t>Deplasari interne, detasari, transferari</t>
  </si>
  <si>
    <t>200601</t>
  </si>
  <si>
    <t>Deplasari, detasari, transferari</t>
  </si>
  <si>
    <t>Alte obiecte de inventar</t>
  </si>
  <si>
    <t>200530</t>
  </si>
  <si>
    <t>Bunuri de natura obiectelor de inventar</t>
  </si>
  <si>
    <t>Reparatii curente</t>
  </si>
  <si>
    <t>Alte bunuri si servicii pentru intretinere si functionare</t>
  </si>
  <si>
    <t>200130</t>
  </si>
  <si>
    <t>Materiale si prestari de servicii cu caracter functional</t>
  </si>
  <si>
    <t>200109</t>
  </si>
  <si>
    <t>Posta, telecomunicatii, radio, tv, internet</t>
  </si>
  <si>
    <t>200108</t>
  </si>
  <si>
    <t>Piese de schimb</t>
  </si>
  <si>
    <t>200106</t>
  </si>
  <si>
    <t>Carburanti si lubrifianti</t>
  </si>
  <si>
    <t>200105</t>
  </si>
  <si>
    <t>Apa, canal si salubritate</t>
  </si>
  <si>
    <t>200104</t>
  </si>
  <si>
    <t>Incalzit, iluminat si forta motrica</t>
  </si>
  <si>
    <t>200103</t>
  </si>
  <si>
    <t>Materiale pentru curatenie</t>
  </si>
  <si>
    <t>200102</t>
  </si>
  <si>
    <t>Furnituri de birou</t>
  </si>
  <si>
    <t>200101</t>
  </si>
  <si>
    <t>Bunuri si servicii</t>
  </si>
  <si>
    <t>TITLUL II BUNURI ŞI SERVICII</t>
  </si>
  <si>
    <t>20</t>
  </si>
  <si>
    <t>Contributii pentru concedii si indemnizatii</t>
  </si>
  <si>
    <t>100306</t>
  </si>
  <si>
    <t>Contributii de asigurari pt accidente de munca si boli profesionale</t>
  </si>
  <si>
    <t>Contributii de asigurari sociale de sanatate</t>
  </si>
  <si>
    <t>Contributii de asigurari de somaj</t>
  </si>
  <si>
    <t>Contributii de asigurari sociale de stat</t>
  </si>
  <si>
    <t>Contributii</t>
  </si>
  <si>
    <t>1003</t>
  </si>
  <si>
    <t>Locuinte de serviciu folosita de salariat si familia sa</t>
  </si>
  <si>
    <t>100204</t>
  </si>
  <si>
    <t>Cheltuieli salariale în natură</t>
  </si>
  <si>
    <t>1002</t>
  </si>
  <si>
    <t>Salarii de baza</t>
  </si>
  <si>
    <t>Cheltuieli salariale in bani</t>
  </si>
  <si>
    <t>TITLUL I CHELTUIELI DE PERSONAL</t>
  </si>
  <si>
    <t>10</t>
  </si>
  <si>
    <t>CHELTUIELI CURENTE</t>
  </si>
  <si>
    <t>01</t>
  </si>
  <si>
    <t>Protectia mediului</t>
  </si>
  <si>
    <t>7410</t>
  </si>
  <si>
    <t>5010</t>
  </si>
  <si>
    <t>VENITURI PROPRII - TOTAL CHELTUIELI</t>
  </si>
  <si>
    <t>8208</t>
  </si>
  <si>
    <t>8008</t>
  </si>
  <si>
    <t>740803</t>
  </si>
  <si>
    <t>Finantare externa nerambursabila</t>
  </si>
  <si>
    <t>581602</t>
  </si>
  <si>
    <t>02</t>
  </si>
  <si>
    <t>Alte facilitati si instrumente postaderare</t>
  </si>
  <si>
    <t>5816</t>
  </si>
  <si>
    <t>16</t>
  </si>
  <si>
    <t>TITLUL VIII PROIECTE CU FINANTARE DIN FONDURI EXTERNE NERAMBURSABILE AFERENTE CADRULUI FINANCIAR 2014-2020</t>
  </si>
  <si>
    <t>58</t>
  </si>
  <si>
    <t>561702</t>
  </si>
  <si>
    <t>Finantare nationala</t>
  </si>
  <si>
    <t>561701</t>
  </si>
  <si>
    <t>Mecanismul financiar SEE</t>
  </si>
  <si>
    <t>5617</t>
  </si>
  <si>
    <t>17</t>
  </si>
  <si>
    <t>560802</t>
  </si>
  <si>
    <t>Programe Instrumentul European de Vecinatate si Parteneriat (ENPI)</t>
  </si>
  <si>
    <t>5608</t>
  </si>
  <si>
    <t>08</t>
  </si>
  <si>
    <t>TITLUL VIII PROGRAME CU FINANTARE DIN FONDURI EXTERNE NERAMBURSABILE (FEN) POSTADERARE</t>
  </si>
  <si>
    <t>56</t>
  </si>
  <si>
    <t>7408</t>
  </si>
  <si>
    <t>670850</t>
  </si>
  <si>
    <t>Alte servicii in domeniile culturii, recreerii si religiei</t>
  </si>
  <si>
    <t>50</t>
  </si>
  <si>
    <t>562802</t>
  </si>
  <si>
    <t>5628</t>
  </si>
  <si>
    <t>Fondul naţional pentru relaţii bilaterale aferent mecanismelor financiare SEE</t>
  </si>
  <si>
    <t>28</t>
  </si>
  <si>
    <t>6708</t>
  </si>
  <si>
    <t>CULTURA, RECREERE SI RELIGIE</t>
  </si>
  <si>
    <t>03</t>
  </si>
  <si>
    <t>510803</t>
  </si>
  <si>
    <t xml:space="preserve">Autoritati executive </t>
  </si>
  <si>
    <t>510801</t>
  </si>
  <si>
    <t>Autoritati executive si legislative</t>
  </si>
  <si>
    <t>561802</t>
  </si>
  <si>
    <t>561801</t>
  </si>
  <si>
    <t>5618</t>
  </si>
  <si>
    <t>Mecanismul financiar norvegian</t>
  </si>
  <si>
    <t>18</t>
  </si>
  <si>
    <t>561602</t>
  </si>
  <si>
    <t>561601</t>
  </si>
  <si>
    <t>5616</t>
  </si>
  <si>
    <t>550118</t>
  </si>
  <si>
    <t>Alte transferuri curente interne</t>
  </si>
  <si>
    <t>550108</t>
  </si>
  <si>
    <t>Programe Phare si alte programe cu finantare nerambursabila</t>
  </si>
  <si>
    <t>A.Transferuri interne</t>
  </si>
  <si>
    <t>2030</t>
  </si>
  <si>
    <t>2005</t>
  </si>
  <si>
    <t>Alte drepturi salariale in bani</t>
  </si>
  <si>
    <t>Indemnizatii de delegare</t>
  </si>
  <si>
    <t>Inndemnizatii platite unor persoane din afara unitatii</t>
  </si>
  <si>
    <t>Ore suplimentare</t>
  </si>
  <si>
    <t>100106</t>
  </si>
  <si>
    <t>Alte sporuri</t>
  </si>
  <si>
    <t>Spor de vechime</t>
  </si>
  <si>
    <t>AUTORITĂŢI PUBLICE ŞI ACŢIUNI EXTERNE</t>
  </si>
  <si>
    <t>5108</t>
  </si>
  <si>
    <t>TITLUL X PROGRAME CU FINANTARE DIN FEN AFERENTE CADRULUI FINANCIAR 2014-2020</t>
  </si>
  <si>
    <t>5008</t>
  </si>
  <si>
    <t>FONDURI EXTERNE NERAMBURSABILE - CHELTUIELI</t>
  </si>
  <si>
    <t>0301</t>
  </si>
  <si>
    <t>Drumuri si poduri</t>
  </si>
  <si>
    <t>Transport rutier</t>
  </si>
  <si>
    <t>810101</t>
  </si>
  <si>
    <t>Rambursari de credite externe contractate de ordonatorii de credite</t>
  </si>
  <si>
    <t>8101</t>
  </si>
  <si>
    <t>Rambursari de credite externe</t>
  </si>
  <si>
    <t>81</t>
  </si>
  <si>
    <t>TITLUL XVI RAMBURSARI DE CREDITE</t>
  </si>
  <si>
    <t>79</t>
  </si>
  <si>
    <t>OPERATIUNI FINANCIARE</t>
  </si>
  <si>
    <t>6501</t>
  </si>
  <si>
    <t>Cheltuieli aferente programelor cu finantare rambursabila</t>
  </si>
  <si>
    <t>65</t>
  </si>
  <si>
    <t>TITLUL XI CHELTUIELI AFERENTE PROGRAMELOR CU FINANTARE RAMBURSABILA</t>
  </si>
  <si>
    <t>561603</t>
  </si>
  <si>
    <t xml:space="preserve">Cheltuieli neeligibile </t>
  </si>
  <si>
    <t>560803</t>
  </si>
  <si>
    <t>560801</t>
  </si>
  <si>
    <t>560303</t>
  </si>
  <si>
    <t>560302</t>
  </si>
  <si>
    <t>560301</t>
  </si>
  <si>
    <t>5603</t>
  </si>
  <si>
    <t>Programe din Fondul de Coeziune (FC)</t>
  </si>
  <si>
    <t>560103</t>
  </si>
  <si>
    <t>560102</t>
  </si>
  <si>
    <t>560101</t>
  </si>
  <si>
    <t>5601</t>
  </si>
  <si>
    <t>Programe din FEDR (Fondul European de Dezvoltare Regionala)</t>
  </si>
  <si>
    <t>550128</t>
  </si>
  <si>
    <t>Cheltuieli neeligibile ISPA</t>
  </si>
  <si>
    <t>12</t>
  </si>
  <si>
    <t>550112</t>
  </si>
  <si>
    <t>Investitii ale agentilor economici cu capital de stat</t>
  </si>
  <si>
    <t>Programe PHARE si alte programe cu finantare nerambursabila</t>
  </si>
  <si>
    <t>550103</t>
  </si>
  <si>
    <t>Programe cu finantare rambursabila</t>
  </si>
  <si>
    <t>510213</t>
  </si>
  <si>
    <t>Dezvoltarea infrastructurii rutiere</t>
  </si>
  <si>
    <t>13</t>
  </si>
  <si>
    <t>5102</t>
  </si>
  <si>
    <t>Transferuri de capital</t>
  </si>
  <si>
    <t>510128</t>
  </si>
  <si>
    <t>Intretinerea infrastructurii rutiere</t>
  </si>
  <si>
    <t>5101</t>
  </si>
  <si>
    <t>Transferuri curente</t>
  </si>
  <si>
    <t>51</t>
  </si>
  <si>
    <t>TRANSFERURI INTRE UNITATI ALE ADM PUBLICE</t>
  </si>
  <si>
    <t>300202</t>
  </si>
  <si>
    <t>Dobanzi aferente creditelor externe contractate de ordonatorii de credite</t>
  </si>
  <si>
    <t>3002</t>
  </si>
  <si>
    <t>Dobanzi aferente datoriei publice externe</t>
  </si>
  <si>
    <t>30</t>
  </si>
  <si>
    <t>TITLUL III DOBANZI</t>
  </si>
  <si>
    <t>8401</t>
  </si>
  <si>
    <t>TRANSPORTURI</t>
  </si>
  <si>
    <t>810150</t>
  </si>
  <si>
    <t>Alte cheltuieli privind combustibili si energia</t>
  </si>
  <si>
    <t>COMBUSTIBILI SI ENERGIE</t>
  </si>
  <si>
    <t>Administratia Centrala</t>
  </si>
  <si>
    <t>80010101</t>
  </si>
  <si>
    <t>Actiuni Generale Economice si de Munca</t>
  </si>
  <si>
    <t>800101</t>
  </si>
  <si>
    <t>Reparatii capitale aferente activelor fixe</t>
  </si>
  <si>
    <t>7103</t>
  </si>
  <si>
    <t>Constructii</t>
  </si>
  <si>
    <t>710101</t>
  </si>
  <si>
    <t>40</t>
  </si>
  <si>
    <t>59</t>
  </si>
  <si>
    <t>560203</t>
  </si>
  <si>
    <t>560202</t>
  </si>
  <si>
    <t>560201</t>
  </si>
  <si>
    <t>Programe din FSE (Fondul Social European)</t>
  </si>
  <si>
    <t>5602</t>
  </si>
  <si>
    <t>Contributii si cotizatii la organisme internationale</t>
  </si>
  <si>
    <t>550201</t>
  </si>
  <si>
    <t>B. Transferuri curente in strainatate (catre organizatii internationale)</t>
  </si>
  <si>
    <t>Transferuri catre institutii publice</t>
  </si>
  <si>
    <t>510101</t>
  </si>
  <si>
    <t>Fondul presedintelui</t>
  </si>
  <si>
    <t>203007</t>
  </si>
  <si>
    <t>07</t>
  </si>
  <si>
    <t>Chirii</t>
  </si>
  <si>
    <t>203004</t>
  </si>
  <si>
    <t>04</t>
  </si>
  <si>
    <t>Prime de asigurare non-viata</t>
  </si>
  <si>
    <t>203003</t>
  </si>
  <si>
    <t>Cheltuieli judiciare si extrajudiciare derivate din actiuni in reprezentarea intereselor statului, potrivit dispozitiilor legale</t>
  </si>
  <si>
    <t>2025</t>
  </si>
  <si>
    <t>25</t>
  </si>
  <si>
    <t>14</t>
  </si>
  <si>
    <t>11</t>
  </si>
  <si>
    <t>06</t>
  </si>
  <si>
    <t>05</t>
  </si>
  <si>
    <t>09</t>
  </si>
  <si>
    <t>Transport</t>
  </si>
  <si>
    <t>200107</t>
  </si>
  <si>
    <t>Contributie asiguratorie pentru munca</t>
  </si>
  <si>
    <t>100307</t>
  </si>
  <si>
    <t>Contributii de asigurari pentru accidente de munca si boli profesionale</t>
  </si>
  <si>
    <t>100304</t>
  </si>
  <si>
    <t>100303</t>
  </si>
  <si>
    <t>Contributii de asigurari de şomaj</t>
  </si>
  <si>
    <t>100302</t>
  </si>
  <si>
    <t>100301</t>
  </si>
  <si>
    <t xml:space="preserve">Contributii   </t>
  </si>
  <si>
    <t>Vauchere de vacanta</t>
  </si>
  <si>
    <t>100206</t>
  </si>
  <si>
    <t>Normă de hrană</t>
  </si>
  <si>
    <t>100202</t>
  </si>
  <si>
    <t>100130</t>
  </si>
  <si>
    <t>Alocatii pentru locuinte</t>
  </si>
  <si>
    <t>100116</t>
  </si>
  <si>
    <t>Indemnizatii detasare</t>
  </si>
  <si>
    <t>100114</t>
  </si>
  <si>
    <t>100113</t>
  </si>
  <si>
    <t>Indemnizatii platite unor persoane din afara unitatii</t>
  </si>
  <si>
    <t>100112</t>
  </si>
  <si>
    <t>Fondul pentru posturi ocupate prin cumul</t>
  </si>
  <si>
    <t>100110</t>
  </si>
  <si>
    <t>Prima de vacanta</t>
  </si>
  <si>
    <t>100109</t>
  </si>
  <si>
    <t>Fond de premii</t>
  </si>
  <si>
    <t>100108</t>
  </si>
  <si>
    <t>100107</t>
  </si>
  <si>
    <t>Sporuri pentru conditii de munca</t>
  </si>
  <si>
    <t>100105</t>
  </si>
  <si>
    <t>100101</t>
  </si>
  <si>
    <t>Cheltuieli salariale în bani</t>
  </si>
  <si>
    <t>Actiuni generale economice,comerciale si munca</t>
  </si>
  <si>
    <t>8001</t>
  </si>
  <si>
    <t>TITLUL XII ACTIVE NEFINANCIARE</t>
  </si>
  <si>
    <t>TITLUL X ALTE CHELTUIELI</t>
  </si>
  <si>
    <t>TITLUL VI TRANSFERURI INTRE UNITATI ALE ADM PUBL</t>
  </si>
  <si>
    <t>Partea a V-a ACTIUNI ECONOMICE</t>
  </si>
  <si>
    <t>7900</t>
  </si>
  <si>
    <t>8000</t>
  </si>
  <si>
    <t>740103</t>
  </si>
  <si>
    <t>Despagubiri civile</t>
  </si>
  <si>
    <t>5917</t>
  </si>
  <si>
    <t>TITLUL IX ALTE CHELTUIELI</t>
  </si>
  <si>
    <t>581603</t>
  </si>
  <si>
    <t>581601</t>
  </si>
  <si>
    <t>580103</t>
  </si>
  <si>
    <t>580102</t>
  </si>
  <si>
    <t>580101</t>
  </si>
  <si>
    <t>Programe din FEDR</t>
  </si>
  <si>
    <t>5801</t>
  </si>
  <si>
    <t>TITLUL X PROIECTE CU FINANTARE DIN FEN AFERENTE CADRULUI FINANCIAR 2014-2020</t>
  </si>
  <si>
    <t>Cheltuieli neeligibile</t>
  </si>
  <si>
    <t>Executarea silita a creantelor bugetare</t>
  </si>
  <si>
    <t>203009</t>
  </si>
  <si>
    <t>Materiale de laborator</t>
  </si>
  <si>
    <t>2009</t>
  </si>
  <si>
    <t>Uniforme si echipament</t>
  </si>
  <si>
    <t>200501</t>
  </si>
  <si>
    <t>Reactivi</t>
  </si>
  <si>
    <t>200403</t>
  </si>
  <si>
    <t>Medicamente si materiale sanitare</t>
  </si>
  <si>
    <t>2004</t>
  </si>
  <si>
    <t>Hrana pentru oameni</t>
  </si>
  <si>
    <t>200301</t>
  </si>
  <si>
    <t>Hrana</t>
  </si>
  <si>
    <t>2003</t>
  </si>
  <si>
    <t>7400</t>
  </si>
  <si>
    <t>Partea a IV-a Servicii si dezvoltare publica, locuinte, mediu si ape</t>
  </si>
  <si>
    <t>7000</t>
  </si>
  <si>
    <t>670150</t>
  </si>
  <si>
    <t>Active fixe (inclusiv reparatii capitale)</t>
  </si>
  <si>
    <t>5928</t>
  </si>
  <si>
    <t>Finantare Schit romanesc Muntele Athos</t>
  </si>
  <si>
    <t>Actiuni cu caracter stiintific si social cultural</t>
  </si>
  <si>
    <t>22</t>
  </si>
  <si>
    <t>Proiecte de comunicare , informare publica si promovarea imaginii si intereselor romanesti peste hotare</t>
  </si>
  <si>
    <t>5914</t>
  </si>
  <si>
    <t>Contrib statului la salarizarea personalului de cult</t>
  </si>
  <si>
    <t>5913</t>
  </si>
  <si>
    <t>Contributia statului pt sustinerea BOR din afara granitelor</t>
  </si>
  <si>
    <t>5912</t>
  </si>
  <si>
    <t>Sustinerea cultelor</t>
  </si>
  <si>
    <t>Asociatii si fundatii</t>
  </si>
  <si>
    <t>5907</t>
  </si>
  <si>
    <t>Sprijinirea  activitatii romanilor de pretutindeni si a organizatiilor reprezentative ale acestora</t>
  </si>
  <si>
    <t>Finantarea unor programe si proiecte interetnice si combatere a intolerantei</t>
  </si>
  <si>
    <t>Sprijinirea organizatiilor cetatenilor apartinand minoritatilor nationale, altele decat cele care primesc subventii de la bugetul de stat</t>
  </si>
  <si>
    <t>5615</t>
  </si>
  <si>
    <t>Alte programe comunitare finantate in per 2007-2013</t>
  </si>
  <si>
    <t>LCD</t>
  </si>
  <si>
    <t>INSHR</t>
  </si>
  <si>
    <t>ANAD</t>
  </si>
  <si>
    <t>ISPMN</t>
  </si>
  <si>
    <t>2014</t>
  </si>
  <si>
    <t>2002</t>
  </si>
  <si>
    <t>Cheltuieli salariale in natura</t>
  </si>
  <si>
    <t>Fonduri pentru posturi ocupate prin cumul</t>
  </si>
  <si>
    <t>6701</t>
  </si>
  <si>
    <t>CULTURĂ, RECREERE ŞI RELIGIE</t>
  </si>
  <si>
    <t>5915</t>
  </si>
  <si>
    <t>Contributii la salarizarea personalului neclerical</t>
  </si>
  <si>
    <t>15</t>
  </si>
  <si>
    <t>INVATAMANT</t>
  </si>
  <si>
    <t>TITLUL VIII PROIECTE CU FINANTARE DIN FONDURI EXTERNE NERAMBURSABILE (FEN) POSTADERARE</t>
  </si>
  <si>
    <t xml:space="preserve">TITLUL VI TRANSFERURI INTRE UNITATI </t>
  </si>
  <si>
    <t>6500</t>
  </si>
  <si>
    <t>Partea a III-a CHELTUIELI SOCIAL CULTURALE</t>
  </si>
  <si>
    <t>540150</t>
  </si>
  <si>
    <t>Alte servicii publice generale</t>
  </si>
  <si>
    <t>540101</t>
  </si>
  <si>
    <t>Programe de informare si prezentare a imaginii Romaniei</t>
  </si>
  <si>
    <t>5903</t>
  </si>
  <si>
    <t>Finantarea partidelor politice</t>
  </si>
  <si>
    <t>Contributii la Fondul de garantare a creantelor salariale</t>
  </si>
  <si>
    <t>100104</t>
  </si>
  <si>
    <t>100103</t>
  </si>
  <si>
    <t>Indemnizatie de conducere</t>
  </si>
  <si>
    <t>100102</t>
  </si>
  <si>
    <t>Salarii de merit</t>
  </si>
  <si>
    <t>5401</t>
  </si>
  <si>
    <t>ALTE SERVICII PUBLICE GENERALE</t>
  </si>
  <si>
    <t>510103</t>
  </si>
  <si>
    <t>5940</t>
  </si>
  <si>
    <t>Sume aferente persoanelor cu handicap neincadrate</t>
  </si>
  <si>
    <t>5922</t>
  </si>
  <si>
    <t>Actiuni cu caracter stiintific si social-cultural</t>
  </si>
  <si>
    <t>5911</t>
  </si>
  <si>
    <t>5901</t>
  </si>
  <si>
    <t>Burse</t>
  </si>
  <si>
    <t>580202</t>
  </si>
  <si>
    <t>581502</t>
  </si>
  <si>
    <t>580201</t>
  </si>
  <si>
    <t>581501</t>
  </si>
  <si>
    <t>5802</t>
  </si>
  <si>
    <t>Alte programe comunitare finantate in perioada 2014-2020</t>
  </si>
  <si>
    <t>5815</t>
  </si>
  <si>
    <t>Programe din Fondul Social European (FSE)</t>
  </si>
  <si>
    <t>Programe din Fondul European de Dezvoltare Regionala (FEDR)</t>
  </si>
  <si>
    <t>562503</t>
  </si>
  <si>
    <t>562502</t>
  </si>
  <si>
    <t>562501</t>
  </si>
  <si>
    <t>5622</t>
  </si>
  <si>
    <t xml:space="preserve">Transferuri din bugetul de stat catre ONG-uri, societati comerciale, institutii publice finantate partial sau integral din venituri proprii si alti beneficiari de drept  public sau priivat  necesare sustinerii derularii proiectelor finantate FEN postaderare </t>
  </si>
  <si>
    <t>561903</t>
  </si>
  <si>
    <t>561902</t>
  </si>
  <si>
    <t>561901</t>
  </si>
  <si>
    <t>5619</t>
  </si>
  <si>
    <t>Asistenta tehnica in cadrul Programului Operational Asistenta Tehnica</t>
  </si>
  <si>
    <t>19</t>
  </si>
  <si>
    <t>561803</t>
  </si>
  <si>
    <t>561703</t>
  </si>
  <si>
    <t>Alte programe comunitare finantate in perioada 2007-2013</t>
  </si>
  <si>
    <t>5613</t>
  </si>
  <si>
    <t>Programe finantate in cadrul facilitatii Schengen</t>
  </si>
  <si>
    <t>550204</t>
  </si>
  <si>
    <t>Alte transferuri curente in strainatate</t>
  </si>
  <si>
    <t>ANMCS</t>
  </si>
  <si>
    <t>Alte subventii</t>
  </si>
  <si>
    <t>4030</t>
  </si>
  <si>
    <t>Subventii pentru dobanzi si credite bancare</t>
  </si>
  <si>
    <t>4008</t>
  </si>
  <si>
    <t>TITLUL IV SUBVENTII</t>
  </si>
  <si>
    <t>203008</t>
  </si>
  <si>
    <t>Fondul Primului ministru</t>
  </si>
  <si>
    <t>2017</t>
  </si>
  <si>
    <t>200401</t>
  </si>
  <si>
    <t>Contributii platite de angajator in numele angajatului</t>
  </si>
  <si>
    <t>100308</t>
  </si>
  <si>
    <t>100230</t>
  </si>
  <si>
    <t>Alte drepturi salariale in natura</t>
  </si>
  <si>
    <t>Vouchere de vacanta</t>
  </si>
  <si>
    <t>Norma de hrana</t>
  </si>
  <si>
    <t>100115</t>
  </si>
  <si>
    <t>Alocatii pt transport la si de la locul de munca</t>
  </si>
  <si>
    <t>5100</t>
  </si>
  <si>
    <t>Partea I-a SERVICII PUBLICE GENERALE</t>
  </si>
  <si>
    <t>5916</t>
  </si>
  <si>
    <t>TITLUL XI ALTE CHELTUIELI</t>
  </si>
  <si>
    <t>561501</t>
  </si>
  <si>
    <t>51.02.13</t>
  </si>
  <si>
    <t>510153</t>
  </si>
  <si>
    <t>Transferuri din bugetul de stat catre fondul de asigurari sociale de sanatate pentru personalul monahal al cultelor recunoscute</t>
  </si>
  <si>
    <t>53</t>
  </si>
  <si>
    <t>ACROPO</t>
  </si>
  <si>
    <t>`</t>
  </si>
  <si>
    <t>Tichete de masa</t>
  </si>
  <si>
    <t>100201</t>
  </si>
  <si>
    <t>5001</t>
  </si>
  <si>
    <t>CHELTUIELI - BUGET DE STAT</t>
  </si>
  <si>
    <t>5000</t>
  </si>
  <si>
    <t>TOTAL BUGET - CHELTUIELI</t>
  </si>
  <si>
    <t xml:space="preserve">Alte venituri  </t>
  </si>
  <si>
    <t>331016</t>
  </si>
  <si>
    <t>Diverse venituri</t>
  </si>
  <si>
    <t>3610</t>
  </si>
  <si>
    <t>Alte venituri din taxe administrative, eliberari permise</t>
  </si>
  <si>
    <t>341050</t>
  </si>
  <si>
    <t>Venituri din taxe administrative, eliberari permise</t>
  </si>
  <si>
    <t>3410</t>
  </si>
  <si>
    <t>C1. VENITURI DIN PROPRIETATE</t>
  </si>
  <si>
    <t>300010</t>
  </si>
  <si>
    <t>C. VENITURI NEFISCALE</t>
  </si>
  <si>
    <t>290010</t>
  </si>
  <si>
    <t>I. VENITURI CURENTE</t>
  </si>
  <si>
    <t>000210</t>
  </si>
  <si>
    <t>VENITURI PROPRII - TOTAL VENITURI</t>
  </si>
  <si>
    <t>000110</t>
  </si>
  <si>
    <t>Prefinantare</t>
  </si>
  <si>
    <t>45081803</t>
  </si>
  <si>
    <t>450818</t>
  </si>
  <si>
    <t>45081703</t>
  </si>
  <si>
    <t>450817</t>
  </si>
  <si>
    <t>Sume primite de la UE/alti donatori in contul platilor efectuate si prefinantari</t>
  </si>
  <si>
    <t>4508</t>
  </si>
  <si>
    <t>Cofinantare publica acordata in cadrul mecanismului norvegian</t>
  </si>
  <si>
    <t>420861</t>
  </si>
  <si>
    <t>61</t>
  </si>
  <si>
    <t>420860</t>
  </si>
  <si>
    <t>Subventii de la bugetul de stat</t>
  </si>
  <si>
    <t>4208</t>
  </si>
  <si>
    <t>Sume utilizate de alte institutii din excedentul anului precedent</t>
  </si>
  <si>
    <t>40081503</t>
  </si>
  <si>
    <t>Sume utilizate din excedentul anului precedent</t>
  </si>
  <si>
    <t>400815</t>
  </si>
  <si>
    <t>Operatiuni financiare</t>
  </si>
  <si>
    <t xml:space="preserve"> 1/12</t>
  </si>
  <si>
    <t>FONDURI EXTERNE NERAMBURSABILE - VENITURI</t>
  </si>
  <si>
    <t>000108</t>
  </si>
  <si>
    <t>0001</t>
  </si>
  <si>
    <t>TRIM I+II+III</t>
  </si>
  <si>
    <t>Trim IV</t>
  </si>
  <si>
    <t>Trim III</t>
  </si>
  <si>
    <t>Trim II</t>
  </si>
  <si>
    <t>Trim I</t>
  </si>
  <si>
    <t>TOTAL</t>
  </si>
  <si>
    <t>trim 4</t>
  </si>
  <si>
    <t>trim 3</t>
  </si>
  <si>
    <t>din care 10%</t>
  </si>
  <si>
    <t>din care  10%</t>
  </si>
  <si>
    <t>Total influente</t>
  </si>
  <si>
    <t>Cod</t>
  </si>
  <si>
    <t>din care</t>
  </si>
  <si>
    <t>BUGET actualizat 31/12/2016</t>
  </si>
  <si>
    <t>Total modificari</t>
  </si>
  <si>
    <t>BUGET rectificat                    3</t>
  </si>
  <si>
    <t>Influente Rectificare           3</t>
  </si>
  <si>
    <t>BUGET ACTUALIZAT     14/12/2018</t>
  </si>
  <si>
    <t xml:space="preserve">Total modificari </t>
  </si>
  <si>
    <t>BUGET rectificat                            OUG 101/2018</t>
  </si>
  <si>
    <t>Total influente            OUG 101/2018</t>
  </si>
  <si>
    <t>Sume retinute anual</t>
  </si>
  <si>
    <t>BUGET ACTUALIZAT           05/12/2018</t>
  </si>
  <si>
    <t>BUGET rectificat             OUG 78/2018</t>
  </si>
  <si>
    <t>Influente                 R1</t>
  </si>
  <si>
    <t>din total an, din care,</t>
  </si>
  <si>
    <t>BUGET ACTUALIZAT   21/09/2018</t>
  </si>
  <si>
    <t>Program 2018</t>
  </si>
  <si>
    <t>Credite de angajament</t>
  </si>
  <si>
    <t>Denumire indicator</t>
  </si>
  <si>
    <t>Ali-neat</t>
  </si>
  <si>
    <t>Arti-col</t>
  </si>
  <si>
    <t>Gru-pa/ titlu</t>
  </si>
  <si>
    <t>Paragraf</t>
  </si>
  <si>
    <t>Sub-capi-tol</t>
  </si>
  <si>
    <t>Capi-tol</t>
  </si>
  <si>
    <t>mii lei</t>
  </si>
  <si>
    <t>ORDONATOR PRINCIPAL DE CREDITE</t>
  </si>
  <si>
    <t xml:space="preserve">ORDONATOR PRINCIPAL DE CREDITE                                  </t>
  </si>
  <si>
    <t>Buget 2018</t>
  </si>
  <si>
    <t>SECRETARIATUL GENERAL AL GUVERNULUI - activitate proprie</t>
  </si>
  <si>
    <t>431009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</si>
</sst>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8"/>
      <name val="Arial"/>
    </font>
    <font>
      <sz val="8"/>
      <name val="Arial"/>
    </font>
    <font>
      <sz val="8"/>
      <name val="Arial"/>
      <family val="2"/>
    </font>
    <font>
      <i/>
      <sz val="8"/>
      <color indexed="10"/>
      <name val="Arial"/>
      <family val="2"/>
    </font>
    <font>
      <i/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sz val="8"/>
      <name val="Arial"/>
      <family val="2"/>
      <charset val="238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  <charset val="238"/>
    </font>
    <font>
      <sz val="6"/>
      <name val="Arial"/>
      <family val="2"/>
    </font>
    <font>
      <i/>
      <sz val="6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3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49" fontId="2" fillId="2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3" fontId="2" fillId="2" borderId="0" xfId="0" applyNumberFormat="1" applyFont="1" applyFill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/>
    <xf numFmtId="49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9" fontId="4" fillId="2" borderId="0" xfId="0" applyNumberFormat="1" applyFont="1" applyFill="1" applyBorder="1" applyAlignment="1">
      <alignment vertical="center"/>
    </xf>
    <xf numFmtId="0" fontId="2" fillId="0" borderId="0" xfId="0" applyFont="1" applyFill="1" applyAlignment="1"/>
    <xf numFmtId="3" fontId="2" fillId="0" borderId="0" xfId="0" applyNumberFormat="1" applyFont="1" applyFill="1" applyAlignment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49" fontId="6" fillId="2" borderId="0" xfId="0" applyNumberFormat="1" applyFont="1" applyFill="1" applyBorder="1" applyAlignment="1">
      <alignment vertical="center"/>
    </xf>
    <xf numFmtId="0" fontId="2" fillId="2" borderId="0" xfId="0" applyFont="1" applyFill="1" applyAlignment="1"/>
    <xf numFmtId="3" fontId="7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3" fontId="0" fillId="0" borderId="0" xfId="0" applyNumberFormat="1" applyBorder="1" applyAlignment="1"/>
    <xf numFmtId="0" fontId="9" fillId="0" borderId="0" xfId="0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Border="1" applyAlignment="1"/>
    <xf numFmtId="3" fontId="2" fillId="0" borderId="0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Alignment="1"/>
    <xf numFmtId="3" fontId="2" fillId="0" borderId="0" xfId="0" applyNumberFormat="1" applyFont="1" applyFill="1" applyAlignment="1">
      <alignment horizontal="center" wrapText="1"/>
    </xf>
    <xf numFmtId="3" fontId="11" fillId="0" borderId="0" xfId="0" applyNumberFormat="1" applyFont="1" applyFill="1" applyAlignment="1">
      <alignment horizontal="center" wrapText="1"/>
    </xf>
    <xf numFmtId="3" fontId="12" fillId="0" borderId="0" xfId="0" applyNumberFormat="1" applyFont="1" applyFill="1" applyAlignment="1">
      <alignment horizontal="center" wrapText="1"/>
    </xf>
    <xf numFmtId="3" fontId="12" fillId="0" borderId="0" xfId="0" applyNumberFormat="1" applyFont="1" applyFill="1" applyAlignment="1">
      <alignment horizontal="center" vertical="center" wrapText="1"/>
    </xf>
    <xf numFmtId="0" fontId="13" fillId="0" borderId="0" xfId="0" applyFont="1" applyBorder="1" applyAlignment="1"/>
    <xf numFmtId="3" fontId="7" fillId="0" borderId="0" xfId="0" applyNumberFormat="1" applyFont="1" applyFill="1" applyBorder="1" applyAlignment="1"/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/>
    <xf numFmtId="49" fontId="13" fillId="2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top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2" fillId="2" borderId="2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49" fontId="6" fillId="2" borderId="2" xfId="0" applyNumberFormat="1" applyFont="1" applyFill="1" applyBorder="1" applyAlignment="1">
      <alignment horizontal="left" vertical="center"/>
    </xf>
    <xf numFmtId="3" fontId="6" fillId="2" borderId="2" xfId="0" applyNumberFormat="1" applyFont="1" applyFill="1" applyBorder="1" applyAlignment="1">
      <alignment vertical="center"/>
    </xf>
    <xf numFmtId="3" fontId="6" fillId="2" borderId="3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vertical="center"/>
    </xf>
    <xf numFmtId="49" fontId="6" fillId="2" borderId="2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2" fillId="0" borderId="0" xfId="0" applyFont="1" applyFill="1"/>
    <xf numFmtId="3" fontId="2" fillId="0" borderId="0" xfId="0" applyNumberFormat="1" applyFont="1" applyFill="1"/>
    <xf numFmtId="49" fontId="2" fillId="2" borderId="2" xfId="0" applyNumberFormat="1" applyFont="1" applyFill="1" applyBorder="1" applyAlignment="1">
      <alignment horizontal="left" vertical="center"/>
    </xf>
    <xf numFmtId="3" fontId="2" fillId="0" borderId="2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6" fillId="2" borderId="4" xfId="0" applyNumberFormat="1" applyFont="1" applyFill="1" applyBorder="1" applyAlignment="1">
      <alignment vertical="center"/>
    </xf>
    <xf numFmtId="3" fontId="2" fillId="2" borderId="4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vertical="center"/>
    </xf>
    <xf numFmtId="49" fontId="6" fillId="2" borderId="4" xfId="0" applyNumberFormat="1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6" fillId="0" borderId="0" xfId="0" applyFont="1" applyFill="1"/>
    <xf numFmtId="3" fontId="6" fillId="0" borderId="0" xfId="0" applyNumberFormat="1" applyFont="1" applyFill="1"/>
    <xf numFmtId="0" fontId="6" fillId="2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3" fontId="6" fillId="0" borderId="2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49" fontId="10" fillId="2" borderId="2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Alignment="1">
      <alignment horizontal="center" vertical="center" wrapText="1"/>
    </xf>
    <xf numFmtId="3" fontId="15" fillId="0" borderId="0" xfId="0" applyNumberFormat="1" applyFont="1" applyFill="1" applyAlignment="1">
      <alignment horizontal="center" vertical="center" wrapText="1"/>
    </xf>
    <xf numFmtId="3" fontId="16" fillId="0" borderId="0" xfId="0" applyNumberFormat="1" applyFont="1" applyFill="1" applyAlignment="1">
      <alignment horizontal="center" vertical="center" wrapText="1"/>
    </xf>
    <xf numFmtId="49" fontId="2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7" fillId="0" borderId="0" xfId="0" applyFont="1" applyFill="1"/>
    <xf numFmtId="3" fontId="17" fillId="0" borderId="0" xfId="0" applyNumberFormat="1" applyFont="1" applyFill="1"/>
    <xf numFmtId="49" fontId="17" fillId="2" borderId="2" xfId="0" applyNumberFormat="1" applyFont="1" applyFill="1" applyBorder="1" applyAlignment="1">
      <alignment horizontal="left" vertical="center"/>
    </xf>
    <xf numFmtId="3" fontId="17" fillId="2" borderId="2" xfId="0" applyNumberFormat="1" applyFont="1" applyFill="1" applyBorder="1" applyAlignment="1">
      <alignment vertical="center"/>
    </xf>
    <xf numFmtId="0" fontId="17" fillId="2" borderId="2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vertical="center"/>
    </xf>
    <xf numFmtId="3" fontId="14" fillId="0" borderId="0" xfId="0" applyNumberFormat="1" applyFont="1" applyFill="1" applyAlignment="1">
      <alignment vertical="center"/>
    </xf>
    <xf numFmtId="49" fontId="14" fillId="2" borderId="2" xfId="0" applyNumberFormat="1" applyFont="1" applyFill="1" applyBorder="1" applyAlignment="1">
      <alignment horizontal="left" vertical="center"/>
    </xf>
    <xf numFmtId="3" fontId="14" fillId="2" borderId="2" xfId="0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/>
    <xf numFmtId="0" fontId="2" fillId="0" borderId="2" xfId="0" applyFont="1" applyFill="1" applyBorder="1"/>
    <xf numFmtId="0" fontId="6" fillId="2" borderId="2" xfId="0" applyFont="1" applyFill="1" applyBorder="1"/>
    <xf numFmtId="0" fontId="17" fillId="2" borderId="2" xfId="0" applyFont="1" applyFill="1" applyBorder="1" applyAlignment="1">
      <alignment vertical="center" wrapText="1"/>
    </xf>
    <xf numFmtId="0" fontId="2" fillId="2" borderId="2" xfId="0" applyFont="1" applyFill="1" applyBorder="1"/>
    <xf numFmtId="0" fontId="14" fillId="0" borderId="2" xfId="0" applyFont="1" applyFill="1" applyBorder="1" applyAlignment="1">
      <alignment vertical="center"/>
    </xf>
    <xf numFmtId="49" fontId="17" fillId="2" borderId="2" xfId="0" applyNumberFormat="1" applyFont="1" applyFill="1" applyBorder="1" applyAlignment="1">
      <alignment vertical="center"/>
    </xf>
    <xf numFmtId="0" fontId="17" fillId="0" borderId="2" xfId="0" applyFont="1" applyFill="1" applyBorder="1" applyAlignment="1">
      <alignment horizontal="left" vertical="center" wrapText="1"/>
    </xf>
    <xf numFmtId="3" fontId="6" fillId="2" borderId="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 wrapText="1"/>
    </xf>
    <xf numFmtId="3" fontId="6" fillId="2" borderId="2" xfId="0" applyNumberFormat="1" applyFont="1" applyFill="1" applyBorder="1" applyAlignment="1">
      <alignment horizontal="right" vertical="center" wrapText="1"/>
    </xf>
    <xf numFmtId="0" fontId="14" fillId="2" borderId="2" xfId="0" applyNumberFormat="1" applyFont="1" applyFill="1" applyBorder="1" applyAlignment="1">
      <alignment horizontal="left" vertical="center" wrapText="1"/>
    </xf>
    <xf numFmtId="0" fontId="17" fillId="0" borderId="0" xfId="0" applyFont="1" applyFill="1" applyAlignment="1">
      <alignment vertical="center"/>
    </xf>
    <xf numFmtId="3" fontId="17" fillId="0" borderId="0" xfId="0" applyNumberFormat="1" applyFont="1" applyFill="1" applyAlignment="1">
      <alignment vertical="center"/>
    </xf>
    <xf numFmtId="0" fontId="17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horizontal="right" vertical="center"/>
    </xf>
    <xf numFmtId="0" fontId="18" fillId="0" borderId="2" xfId="0" applyNumberFormat="1" applyFont="1" applyFill="1" applyBorder="1" applyAlignment="1">
      <alignment horizontal="left" vertical="center" wrapText="1"/>
    </xf>
    <xf numFmtId="3" fontId="19" fillId="0" borderId="2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3" fontId="18" fillId="0" borderId="0" xfId="0" applyNumberFormat="1" applyFont="1" applyFill="1" applyAlignment="1">
      <alignment vertical="center"/>
    </xf>
    <xf numFmtId="49" fontId="18" fillId="2" borderId="2" xfId="0" applyNumberFormat="1" applyFont="1" applyFill="1" applyBorder="1" applyAlignment="1">
      <alignment horizontal="left" vertical="center"/>
    </xf>
    <xf numFmtId="3" fontId="19" fillId="2" borderId="2" xfId="0" applyNumberFormat="1" applyFont="1" applyFill="1" applyBorder="1" applyAlignment="1">
      <alignment vertical="center"/>
    </xf>
    <xf numFmtId="0" fontId="19" fillId="2" borderId="2" xfId="0" applyFont="1" applyFill="1" applyBorder="1" applyAlignment="1">
      <alignment horizontal="left" vertical="center" wrapText="1"/>
    </xf>
    <xf numFmtId="49" fontId="18" fillId="0" borderId="2" xfId="0" applyNumberFormat="1" applyFont="1" applyFill="1" applyBorder="1" applyAlignment="1">
      <alignment vertical="center"/>
    </xf>
    <xf numFmtId="49" fontId="20" fillId="0" borderId="2" xfId="0" applyNumberFormat="1" applyFont="1" applyFill="1" applyBorder="1" applyAlignment="1">
      <alignment vertical="center"/>
    </xf>
    <xf numFmtId="0" fontId="20" fillId="0" borderId="2" xfId="0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0" fontId="21" fillId="2" borderId="2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/>
    </xf>
    <xf numFmtId="3" fontId="2" fillId="3" borderId="0" xfId="0" applyNumberFormat="1" applyFont="1" applyFill="1" applyAlignment="1">
      <alignment vertical="center"/>
    </xf>
    <xf numFmtId="3" fontId="2" fillId="3" borderId="2" xfId="0" applyNumberFormat="1" applyFont="1" applyFill="1" applyBorder="1" applyAlignment="1">
      <alignment horizontal="right" vertical="center" wrapText="1"/>
    </xf>
    <xf numFmtId="49" fontId="2" fillId="3" borderId="2" xfId="0" applyNumberFormat="1" applyFont="1" applyFill="1" applyBorder="1" applyAlignment="1">
      <alignment horizontal="left" vertical="center"/>
    </xf>
    <xf numFmtId="3" fontId="2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vertical="center" wrapText="1"/>
    </xf>
    <xf numFmtId="3" fontId="4" fillId="0" borderId="0" xfId="0" applyNumberFormat="1" applyFont="1" applyFill="1" applyAlignment="1">
      <alignment vertical="center"/>
    </xf>
    <xf numFmtId="0" fontId="4" fillId="2" borderId="2" xfId="0" applyFont="1" applyFill="1" applyBorder="1" applyAlignment="1">
      <alignment horizontal="left" vertical="center" wrapText="1" indent="3"/>
    </xf>
    <xf numFmtId="0" fontId="4" fillId="0" borderId="2" xfId="0" applyFont="1" applyFill="1" applyBorder="1" applyAlignment="1">
      <alignment horizontal="left" vertical="center" wrapText="1" indent="3"/>
    </xf>
    <xf numFmtId="0" fontId="6" fillId="3" borderId="0" xfId="0" applyFont="1" applyFill="1" applyAlignment="1">
      <alignment vertical="center"/>
    </xf>
    <xf numFmtId="3" fontId="6" fillId="3" borderId="0" xfId="0" applyNumberFormat="1" applyFont="1" applyFill="1" applyAlignment="1">
      <alignment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righ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49" fontId="22" fillId="0" borderId="0" xfId="0" quotePrefix="1" applyNumberFormat="1" applyFont="1" applyFill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horizontal="left" vertical="center" wrapText="1"/>
    </xf>
    <xf numFmtId="3" fontId="22" fillId="0" borderId="0" xfId="0" applyNumberFormat="1" applyFont="1" applyFill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1" fillId="0" borderId="2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0" xfId="0" quotePrefix="1" applyFont="1" applyFill="1" applyAlignment="1">
      <alignment vertical="center" wrapText="1"/>
    </xf>
    <xf numFmtId="3" fontId="2" fillId="0" borderId="0" xfId="0" applyNumberFormat="1" applyFont="1" applyFill="1" applyAlignment="1">
      <alignment horizontal="right" vertical="center"/>
    </xf>
    <xf numFmtId="14" fontId="23" fillId="2" borderId="10" xfId="0" applyNumberFormat="1" applyFont="1" applyFill="1" applyBorder="1" applyAlignment="1">
      <alignment vertical="center" wrapText="1"/>
    </xf>
    <xf numFmtId="3" fontId="4" fillId="2" borderId="0" xfId="0" quotePrefix="1" applyNumberFormat="1" applyFont="1" applyFill="1" applyAlignment="1">
      <alignment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vertical="center" wrapText="1"/>
    </xf>
    <xf numFmtId="0" fontId="24" fillId="2" borderId="0" xfId="0" applyFont="1" applyFill="1" applyAlignment="1">
      <alignment vertical="center"/>
    </xf>
    <xf numFmtId="3" fontId="10" fillId="0" borderId="0" xfId="0" applyNumberFormat="1" applyFont="1" applyFill="1" applyAlignment="1">
      <alignment horizontal="center" vertical="center"/>
    </xf>
    <xf numFmtId="3" fontId="24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5" fillId="2" borderId="0" xfId="0" applyFont="1" applyFill="1" applyAlignment="1">
      <alignment vertical="center"/>
    </xf>
    <xf numFmtId="3" fontId="2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wrapText="1"/>
    </xf>
    <xf numFmtId="3" fontId="2" fillId="0" borderId="0" xfId="0" applyNumberFormat="1" applyFont="1" applyFill="1" applyAlignment="1">
      <alignment vertical="center" wrapText="1"/>
    </xf>
    <xf numFmtId="0" fontId="24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D1590"/>
  <sheetViews>
    <sheetView tabSelected="1" view="pageBreakPreview" zoomScaleNormal="100" zoomScaleSheetLayoutView="160" workbookViewId="0">
      <pane xSplit="8" ySplit="7" topLeftCell="I267" activePane="bottomRight" state="frozen"/>
      <selection activeCell="DD8" sqref="DD8"/>
      <selection pane="topRight" activeCell="DD8" sqref="DD8"/>
      <selection pane="bottomLeft" activeCell="DD8" sqref="DD8"/>
      <selection pane="bottomRight" activeCell="CD528" sqref="CD528"/>
    </sheetView>
  </sheetViews>
  <sheetFormatPr defaultColWidth="9.28515625" defaultRowHeight="10.199999999999999" x14ac:dyDescent="0.2"/>
  <cols>
    <col min="1" max="1" width="11.85546875" style="5" customWidth="1"/>
    <col min="2" max="5" width="5.140625" style="6" customWidth="1"/>
    <col min="6" max="6" width="4" style="6" customWidth="1"/>
    <col min="7" max="7" width="4.28515625" style="6" customWidth="1"/>
    <col min="8" max="8" width="12.7109375" style="3" hidden="1" customWidth="1"/>
    <col min="9" max="9" width="42.140625" style="5" customWidth="1"/>
    <col min="10" max="10" width="12" style="4" customWidth="1"/>
    <col min="11" max="11" width="9.42578125" style="4" hidden="1" customWidth="1"/>
    <col min="12" max="13" width="8.28515625" style="4" hidden="1" customWidth="1"/>
    <col min="14" max="14" width="8" style="4" hidden="1" customWidth="1"/>
    <col min="15" max="15" width="8.28515625" style="2" hidden="1" customWidth="1"/>
    <col min="16" max="16" width="7.28515625" style="4" hidden="1" customWidth="1"/>
    <col min="17" max="17" width="7.140625" style="2" hidden="1" customWidth="1"/>
    <col min="18" max="18" width="7" style="4" hidden="1" customWidth="1"/>
    <col min="19" max="19" width="7.7109375" style="2" hidden="1" customWidth="1"/>
    <col min="20" max="20" width="7.140625" style="2" hidden="1" customWidth="1"/>
    <col min="21" max="21" width="7.7109375" style="2" hidden="1" customWidth="1"/>
    <col min="22" max="22" width="7" style="2" hidden="1" customWidth="1"/>
    <col min="23" max="23" width="7.42578125" style="2" hidden="1" customWidth="1"/>
    <col min="24" max="24" width="6.7109375" style="2" hidden="1" customWidth="1"/>
    <col min="25" max="26" width="11.42578125" style="2" hidden="1" customWidth="1"/>
    <col min="27" max="27" width="12.42578125" style="2" hidden="1" customWidth="1"/>
    <col min="28" max="28" width="8.42578125" style="2" hidden="1" customWidth="1"/>
    <col min="29" max="29" width="7.85546875" style="2" hidden="1" customWidth="1"/>
    <col min="30" max="30" width="8.28515625" style="2" hidden="1" customWidth="1"/>
    <col min="31" max="31" width="8" style="2" hidden="1" customWidth="1"/>
    <col min="32" max="32" width="6.7109375" style="2" hidden="1" customWidth="1"/>
    <col min="33" max="33" width="6.42578125" style="2" hidden="1" customWidth="1"/>
    <col min="34" max="34" width="7.42578125" style="2" hidden="1" customWidth="1"/>
    <col min="35" max="35" width="10.140625" style="2" hidden="1" customWidth="1"/>
    <col min="36" max="39" width="9.42578125" style="2" hidden="1" customWidth="1"/>
    <col min="40" max="41" width="10.7109375" style="2" hidden="1" customWidth="1"/>
    <col min="42" max="42" width="11.140625" style="2" hidden="1" customWidth="1"/>
    <col min="43" max="43" width="8.28515625" style="2" hidden="1" customWidth="1"/>
    <col min="44" max="44" width="8.42578125" style="2" hidden="1" customWidth="1"/>
    <col min="45" max="45" width="9.42578125" style="2" hidden="1" customWidth="1"/>
    <col min="46" max="46" width="10.28515625" style="2" hidden="1" customWidth="1"/>
    <col min="47" max="47" width="8.42578125" style="2" hidden="1" customWidth="1"/>
    <col min="48" max="48" width="8.85546875" style="2" hidden="1" customWidth="1"/>
    <col min="49" max="49" width="9.140625" style="2" hidden="1" customWidth="1"/>
    <col min="50" max="50" width="12.42578125" style="2" hidden="1" customWidth="1"/>
    <col min="51" max="51" width="9.28515625" style="2" hidden="1" customWidth="1"/>
    <col min="52" max="52" width="10.28515625" style="2" hidden="1" customWidth="1"/>
    <col min="53" max="54" width="9.85546875" style="2" hidden="1" customWidth="1"/>
    <col min="55" max="56" width="10.7109375" style="2" hidden="1" customWidth="1"/>
    <col min="57" max="57" width="10.85546875" style="2" hidden="1" customWidth="1"/>
    <col min="58" max="59" width="8.7109375" style="2" hidden="1" customWidth="1"/>
    <col min="60" max="61" width="8.28515625" style="2" hidden="1" customWidth="1"/>
    <col min="62" max="62" width="6.42578125" style="2" hidden="1" customWidth="1"/>
    <col min="63" max="63" width="6.7109375" style="2" hidden="1" customWidth="1"/>
    <col min="64" max="64" width="7.7109375" style="2" hidden="1" customWidth="1"/>
    <col min="65" max="65" width="12.42578125" style="2" hidden="1" customWidth="1"/>
    <col min="66" max="66" width="10.140625" style="2" hidden="1" customWidth="1"/>
    <col min="67" max="67" width="9.85546875" style="2" hidden="1" customWidth="1"/>
    <col min="68" max="68" width="9.7109375" style="2" hidden="1" customWidth="1"/>
    <col min="69" max="69" width="11.140625" style="2" hidden="1" customWidth="1"/>
    <col min="70" max="79" width="12.42578125" style="2" hidden="1" customWidth="1"/>
    <col min="80" max="104" width="12.42578125" style="2" customWidth="1"/>
    <col min="105" max="105" width="7.85546875" style="3" customWidth="1"/>
    <col min="106" max="106" width="10.28515625" style="1" customWidth="1"/>
    <col min="107" max="107" width="10.28515625" style="2" customWidth="1"/>
    <col min="108" max="108" width="13.85546875" style="1" customWidth="1"/>
    <col min="109" max="109" width="9.28515625" style="2"/>
    <col min="110" max="16384" width="9.28515625" style="1"/>
  </cols>
  <sheetData>
    <row r="1" spans="1:109" ht="17.25" customHeight="1" x14ac:dyDescent="0.2">
      <c r="B1" s="226" t="s">
        <v>528</v>
      </c>
      <c r="DA1" s="226"/>
    </row>
    <row r="2" spans="1:109" ht="27.75" customHeight="1" x14ac:dyDescent="0.25">
      <c r="B2" s="230" t="s">
        <v>527</v>
      </c>
      <c r="H2" s="226" t="s">
        <v>527</v>
      </c>
      <c r="I2" s="229"/>
      <c r="J2" s="229"/>
      <c r="K2" s="229"/>
      <c r="L2" s="229"/>
      <c r="M2" s="229"/>
      <c r="N2" s="219"/>
      <c r="O2" s="219"/>
      <c r="P2" s="21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C2" s="219" t="s">
        <v>526</v>
      </c>
      <c r="AD2" s="219"/>
      <c r="AE2" s="219"/>
      <c r="AF2" s="229"/>
      <c r="AG2" s="89"/>
      <c r="AI2" s="222"/>
      <c r="AJ2" s="222"/>
      <c r="AK2" s="222"/>
      <c r="AL2" s="222"/>
      <c r="AM2" s="222"/>
      <c r="AN2" s="222"/>
      <c r="AO2" s="222"/>
      <c r="AP2" s="222"/>
      <c r="AQ2" s="222"/>
      <c r="AR2" s="219" t="s">
        <v>525</v>
      </c>
      <c r="AS2" s="228"/>
      <c r="AT2" s="228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219" t="s">
        <v>525</v>
      </c>
      <c r="BH2" s="219"/>
      <c r="BI2" s="21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219" t="s">
        <v>525</v>
      </c>
      <c r="BV2" s="219"/>
      <c r="BW2" s="89"/>
      <c r="BX2" s="89"/>
      <c r="BY2" s="89"/>
      <c r="BZ2" s="89"/>
      <c r="CA2" s="89"/>
      <c r="CB2" s="89"/>
      <c r="CC2" s="89"/>
      <c r="CD2" s="89"/>
      <c r="CE2" s="219" t="s">
        <v>525</v>
      </c>
      <c r="CF2" s="227"/>
      <c r="CG2" s="89"/>
      <c r="CH2" s="89"/>
      <c r="CI2" s="89"/>
      <c r="CJ2" s="89"/>
      <c r="CK2" s="89"/>
      <c r="CL2" s="89"/>
      <c r="CM2" s="89"/>
      <c r="CN2" s="89"/>
      <c r="CO2" s="219" t="s">
        <v>525</v>
      </c>
      <c r="CP2" s="227"/>
      <c r="CQ2" s="89"/>
      <c r="CR2" s="89"/>
      <c r="CS2" s="89"/>
      <c r="CT2" s="89"/>
      <c r="CU2" s="89"/>
      <c r="CV2" s="89"/>
      <c r="CW2" s="89"/>
      <c r="CX2" s="89"/>
      <c r="CY2" s="219" t="s">
        <v>525</v>
      </c>
      <c r="CZ2" s="227"/>
      <c r="DA2" s="226"/>
    </row>
    <row r="3" spans="1:109" s="18" customFormat="1" ht="8.25" customHeight="1" x14ac:dyDescent="0.2">
      <c r="B3" s="225"/>
      <c r="C3" s="225"/>
      <c r="D3" s="225"/>
      <c r="E3" s="225"/>
      <c r="F3" s="225"/>
      <c r="G3" s="225"/>
      <c r="H3" s="221"/>
      <c r="I3" s="224"/>
      <c r="J3" s="223"/>
      <c r="K3" s="219"/>
      <c r="L3" s="223"/>
      <c r="M3" s="223"/>
      <c r="N3" s="223"/>
      <c r="O3" s="223"/>
      <c r="P3" s="223"/>
      <c r="Q3" s="223"/>
      <c r="R3" s="223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22"/>
      <c r="AE3" s="222"/>
      <c r="AF3" s="222"/>
      <c r="AG3" s="222"/>
      <c r="AH3" s="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7"/>
      <c r="AV3" s="27"/>
      <c r="AW3" s="27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222"/>
      <c r="BW3" s="222"/>
      <c r="BX3" s="222"/>
      <c r="BY3" s="222"/>
      <c r="BZ3" s="222"/>
      <c r="CA3" s="222"/>
      <c r="CB3" s="222"/>
      <c r="CC3" s="222"/>
      <c r="CD3" s="222"/>
      <c r="CE3" s="222"/>
      <c r="CF3" s="222"/>
      <c r="CG3" s="222"/>
      <c r="CH3" s="222"/>
      <c r="CI3" s="222"/>
      <c r="CJ3" s="222"/>
      <c r="CK3" s="222"/>
      <c r="CL3" s="222"/>
      <c r="CM3" s="222"/>
      <c r="CN3" s="222"/>
      <c r="CO3" s="222"/>
      <c r="CP3" s="222"/>
      <c r="CQ3" s="222"/>
      <c r="CR3" s="222"/>
      <c r="CS3" s="222"/>
      <c r="CT3" s="222"/>
      <c r="CU3" s="222"/>
      <c r="CV3" s="222"/>
      <c r="CW3" s="222"/>
      <c r="CX3" s="222"/>
      <c r="CY3" s="222"/>
      <c r="CZ3" s="222"/>
      <c r="DA3" s="221"/>
      <c r="DC3" s="19"/>
      <c r="DE3" s="19"/>
    </row>
    <row r="4" spans="1:109" ht="10.5" customHeight="1" x14ac:dyDescent="0.2">
      <c r="H4" s="13"/>
      <c r="I4" s="13"/>
      <c r="J4" s="151"/>
      <c r="K4" s="219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220"/>
      <c r="AC4" s="220"/>
      <c r="AD4" s="220"/>
      <c r="AE4" s="220"/>
      <c r="AF4" s="220"/>
      <c r="AG4" s="220"/>
      <c r="AH4" s="151"/>
      <c r="DA4" s="13"/>
    </row>
    <row r="5" spans="1:109" ht="19.5" customHeight="1" x14ac:dyDescent="0.2">
      <c r="H5" s="215"/>
      <c r="I5" s="215"/>
      <c r="J5" s="218"/>
      <c r="K5" s="219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H5" s="218"/>
      <c r="AP5" s="217">
        <v>43367</v>
      </c>
      <c r="AT5" s="216" t="s">
        <v>524</v>
      </c>
      <c r="DA5" s="215"/>
    </row>
    <row r="6" spans="1:109" s="157" customFormat="1" ht="29.25" customHeight="1" x14ac:dyDescent="0.2">
      <c r="A6" s="202" t="s">
        <v>499</v>
      </c>
      <c r="B6" s="194" t="s">
        <v>523</v>
      </c>
      <c r="C6" s="194" t="s">
        <v>522</v>
      </c>
      <c r="D6" s="194" t="s">
        <v>521</v>
      </c>
      <c r="E6" s="194" t="s">
        <v>520</v>
      </c>
      <c r="F6" s="194" t="s">
        <v>519</v>
      </c>
      <c r="G6" s="194" t="s">
        <v>518</v>
      </c>
      <c r="H6" s="202" t="s">
        <v>499</v>
      </c>
      <c r="I6" s="214" t="s">
        <v>517</v>
      </c>
      <c r="J6" s="213" t="s">
        <v>516</v>
      </c>
      <c r="K6" s="213" t="s">
        <v>515</v>
      </c>
      <c r="L6" s="206" t="s">
        <v>513</v>
      </c>
      <c r="M6" s="205"/>
      <c r="N6" s="205"/>
      <c r="O6" s="205"/>
      <c r="P6" s="203" t="s">
        <v>509</v>
      </c>
      <c r="Q6" s="203"/>
      <c r="R6" s="203"/>
      <c r="S6" s="196" t="s">
        <v>506</v>
      </c>
      <c r="T6" s="196" t="s">
        <v>496</v>
      </c>
      <c r="U6" s="206" t="s">
        <v>500</v>
      </c>
      <c r="V6" s="205"/>
      <c r="W6" s="205"/>
      <c r="X6" s="205"/>
      <c r="Y6" s="205"/>
      <c r="Z6" s="212"/>
      <c r="AA6" s="208" t="s">
        <v>514</v>
      </c>
      <c r="AB6" s="203" t="s">
        <v>513</v>
      </c>
      <c r="AC6" s="203"/>
      <c r="AD6" s="203"/>
      <c r="AE6" s="203"/>
      <c r="AF6" s="203" t="s">
        <v>509</v>
      </c>
      <c r="AG6" s="203"/>
      <c r="AH6" s="203"/>
      <c r="AI6" s="196" t="s">
        <v>512</v>
      </c>
      <c r="AJ6" s="203" t="s">
        <v>500</v>
      </c>
      <c r="AK6" s="203"/>
      <c r="AL6" s="203"/>
      <c r="AM6" s="203"/>
      <c r="AN6" s="203"/>
      <c r="AO6" s="211"/>
      <c r="AP6" s="210" t="s">
        <v>511</v>
      </c>
      <c r="AQ6" s="203" t="s">
        <v>500</v>
      </c>
      <c r="AR6" s="203"/>
      <c r="AS6" s="203"/>
      <c r="AT6" s="203"/>
      <c r="AU6" s="203" t="s">
        <v>509</v>
      </c>
      <c r="AV6" s="203"/>
      <c r="AW6" s="203"/>
      <c r="AX6" s="196" t="s">
        <v>506</v>
      </c>
      <c r="AY6" s="206" t="s">
        <v>500</v>
      </c>
      <c r="AZ6" s="205"/>
      <c r="BA6" s="205"/>
      <c r="BB6" s="205"/>
      <c r="BC6" s="205"/>
      <c r="BD6" s="209"/>
      <c r="BE6" s="207" t="s">
        <v>510</v>
      </c>
      <c r="BF6" s="203" t="s">
        <v>500</v>
      </c>
      <c r="BG6" s="203"/>
      <c r="BH6" s="203"/>
      <c r="BI6" s="203"/>
      <c r="BJ6" s="203" t="s">
        <v>509</v>
      </c>
      <c r="BK6" s="203"/>
      <c r="BL6" s="203"/>
      <c r="BM6" s="196" t="s">
        <v>508</v>
      </c>
      <c r="BN6" s="206" t="s">
        <v>500</v>
      </c>
      <c r="BO6" s="205"/>
      <c r="BP6" s="205"/>
      <c r="BQ6" s="205"/>
      <c r="BR6" s="208" t="s">
        <v>507</v>
      </c>
      <c r="BS6" s="203" t="s">
        <v>500</v>
      </c>
      <c r="BT6" s="203"/>
      <c r="BU6" s="203"/>
      <c r="BV6" s="203"/>
      <c r="BW6" s="196" t="s">
        <v>506</v>
      </c>
      <c r="BX6" s="206" t="s">
        <v>500</v>
      </c>
      <c r="BY6" s="205"/>
      <c r="BZ6" s="205"/>
      <c r="CA6" s="205"/>
      <c r="CB6" s="207" t="s">
        <v>505</v>
      </c>
      <c r="CC6" s="203" t="s">
        <v>500</v>
      </c>
      <c r="CD6" s="203"/>
      <c r="CE6" s="203"/>
      <c r="CF6" s="203"/>
      <c r="CG6" s="196" t="s">
        <v>504</v>
      </c>
      <c r="CH6" s="206" t="s">
        <v>500</v>
      </c>
      <c r="CI6" s="205"/>
      <c r="CJ6" s="205"/>
      <c r="CK6" s="205"/>
      <c r="CL6" s="207" t="s">
        <v>503</v>
      </c>
      <c r="CM6" s="203" t="s">
        <v>500</v>
      </c>
      <c r="CN6" s="203"/>
      <c r="CO6" s="203"/>
      <c r="CP6" s="203"/>
      <c r="CQ6" s="196" t="s">
        <v>502</v>
      </c>
      <c r="CR6" s="206" t="s">
        <v>500</v>
      </c>
      <c r="CS6" s="205"/>
      <c r="CT6" s="205"/>
      <c r="CU6" s="205"/>
      <c r="CV6" s="204" t="s">
        <v>501</v>
      </c>
      <c r="CW6" s="203" t="s">
        <v>500</v>
      </c>
      <c r="CX6" s="203"/>
      <c r="CY6" s="203"/>
      <c r="CZ6" s="203"/>
      <c r="DA6" s="202" t="s">
        <v>499</v>
      </c>
      <c r="DB6" s="196" t="s">
        <v>498</v>
      </c>
      <c r="DC6" s="89"/>
      <c r="DE6" s="89"/>
    </row>
    <row r="7" spans="1:109" s="157" customFormat="1" ht="18.75" customHeight="1" x14ac:dyDescent="0.2">
      <c r="A7" s="194"/>
      <c r="B7" s="201"/>
      <c r="C7" s="201"/>
      <c r="D7" s="201"/>
      <c r="E7" s="201"/>
      <c r="F7" s="201"/>
      <c r="G7" s="201"/>
      <c r="H7" s="194"/>
      <c r="I7" s="200"/>
      <c r="J7" s="199"/>
      <c r="K7" s="199"/>
      <c r="L7" s="171" t="s">
        <v>492</v>
      </c>
      <c r="M7" s="171" t="s">
        <v>491</v>
      </c>
      <c r="N7" s="171" t="s">
        <v>490</v>
      </c>
      <c r="O7" s="174" t="s">
        <v>489</v>
      </c>
      <c r="P7" s="167" t="s">
        <v>495</v>
      </c>
      <c r="Q7" s="167" t="s">
        <v>494</v>
      </c>
      <c r="R7" s="173" t="s">
        <v>493</v>
      </c>
      <c r="S7" s="193"/>
      <c r="T7" s="193"/>
      <c r="U7" s="165" t="s">
        <v>492</v>
      </c>
      <c r="V7" s="165" t="s">
        <v>491</v>
      </c>
      <c r="W7" s="165" t="s">
        <v>490</v>
      </c>
      <c r="X7" s="171" t="s">
        <v>497</v>
      </c>
      <c r="Y7" s="165" t="s">
        <v>489</v>
      </c>
      <c r="Z7" s="171" t="s">
        <v>497</v>
      </c>
      <c r="AA7" s="197"/>
      <c r="AB7" s="171" t="s">
        <v>492</v>
      </c>
      <c r="AC7" s="171" t="s">
        <v>491</v>
      </c>
      <c r="AD7" s="171" t="s">
        <v>490</v>
      </c>
      <c r="AE7" s="168" t="s">
        <v>489</v>
      </c>
      <c r="AF7" s="167" t="s">
        <v>495</v>
      </c>
      <c r="AG7" s="167" t="s">
        <v>494</v>
      </c>
      <c r="AH7" s="167" t="s">
        <v>493</v>
      </c>
      <c r="AI7" s="198"/>
      <c r="AJ7" s="169" t="s">
        <v>492</v>
      </c>
      <c r="AK7" s="169" t="s">
        <v>491</v>
      </c>
      <c r="AL7" s="169" t="s">
        <v>490</v>
      </c>
      <c r="AM7" s="169" t="s">
        <v>496</v>
      </c>
      <c r="AN7" s="169" t="s">
        <v>489</v>
      </c>
      <c r="AO7" s="169" t="s">
        <v>496</v>
      </c>
      <c r="AP7" s="195"/>
      <c r="AQ7" s="165" t="s">
        <v>492</v>
      </c>
      <c r="AR7" s="165" t="s">
        <v>491</v>
      </c>
      <c r="AS7" s="165" t="s">
        <v>490</v>
      </c>
      <c r="AT7" s="165" t="s">
        <v>489</v>
      </c>
      <c r="AU7" s="167" t="s">
        <v>495</v>
      </c>
      <c r="AV7" s="167" t="s">
        <v>494</v>
      </c>
      <c r="AW7" s="167" t="s">
        <v>493</v>
      </c>
      <c r="AX7" s="193"/>
      <c r="AY7" s="165" t="s">
        <v>492</v>
      </c>
      <c r="AZ7" s="165" t="s">
        <v>491</v>
      </c>
      <c r="BA7" s="165" t="s">
        <v>490</v>
      </c>
      <c r="BB7" s="165" t="s">
        <v>496</v>
      </c>
      <c r="BC7" s="165" t="s">
        <v>489</v>
      </c>
      <c r="BD7" s="165" t="s">
        <v>496</v>
      </c>
      <c r="BE7" s="196"/>
      <c r="BF7" s="168" t="s">
        <v>492</v>
      </c>
      <c r="BG7" s="168" t="s">
        <v>491</v>
      </c>
      <c r="BH7" s="168" t="s">
        <v>490</v>
      </c>
      <c r="BI7" s="168" t="s">
        <v>489</v>
      </c>
      <c r="BJ7" s="167" t="s">
        <v>495</v>
      </c>
      <c r="BK7" s="167" t="s">
        <v>494</v>
      </c>
      <c r="BL7" s="167" t="s">
        <v>493</v>
      </c>
      <c r="BM7" s="193"/>
      <c r="BN7" s="165" t="s">
        <v>492</v>
      </c>
      <c r="BO7" s="165" t="s">
        <v>491</v>
      </c>
      <c r="BP7" s="165" t="s">
        <v>490</v>
      </c>
      <c r="BQ7" s="165" t="s">
        <v>489</v>
      </c>
      <c r="BR7" s="197"/>
      <c r="BS7" s="165" t="s">
        <v>492</v>
      </c>
      <c r="BT7" s="165" t="s">
        <v>491</v>
      </c>
      <c r="BU7" s="165" t="s">
        <v>490</v>
      </c>
      <c r="BV7" s="165" t="s">
        <v>489</v>
      </c>
      <c r="BW7" s="193"/>
      <c r="BX7" s="165" t="s">
        <v>492</v>
      </c>
      <c r="BY7" s="165" t="s">
        <v>491</v>
      </c>
      <c r="BZ7" s="165" t="s">
        <v>490</v>
      </c>
      <c r="CA7" s="165" t="s">
        <v>489</v>
      </c>
      <c r="CB7" s="196"/>
      <c r="CC7" s="165" t="s">
        <v>492</v>
      </c>
      <c r="CD7" s="165" t="s">
        <v>491</v>
      </c>
      <c r="CE7" s="165" t="s">
        <v>490</v>
      </c>
      <c r="CF7" s="165" t="s">
        <v>489</v>
      </c>
      <c r="CG7" s="193"/>
      <c r="CH7" s="165" t="s">
        <v>492</v>
      </c>
      <c r="CI7" s="165" t="s">
        <v>491</v>
      </c>
      <c r="CJ7" s="165" t="s">
        <v>490</v>
      </c>
      <c r="CK7" s="165" t="s">
        <v>489</v>
      </c>
      <c r="CL7" s="196"/>
      <c r="CM7" s="165" t="s">
        <v>492</v>
      </c>
      <c r="CN7" s="165" t="s">
        <v>491</v>
      </c>
      <c r="CO7" s="165" t="s">
        <v>490</v>
      </c>
      <c r="CP7" s="165" t="s">
        <v>489</v>
      </c>
      <c r="CQ7" s="193"/>
      <c r="CR7" s="165" t="s">
        <v>492</v>
      </c>
      <c r="CS7" s="165" t="s">
        <v>491</v>
      </c>
      <c r="CT7" s="165" t="s">
        <v>490</v>
      </c>
      <c r="CU7" s="165" t="s">
        <v>489</v>
      </c>
      <c r="CV7" s="195"/>
      <c r="CW7" s="165" t="s">
        <v>492</v>
      </c>
      <c r="CX7" s="165" t="s">
        <v>491</v>
      </c>
      <c r="CY7" s="165" t="s">
        <v>490</v>
      </c>
      <c r="CZ7" s="165" t="s">
        <v>489</v>
      </c>
      <c r="DA7" s="194"/>
      <c r="DB7" s="193"/>
      <c r="DC7" s="89"/>
      <c r="DD7" s="192" t="s">
        <v>488</v>
      </c>
      <c r="DE7" s="89"/>
    </row>
    <row r="8" spans="1:109" s="181" customFormat="1" ht="25.5" hidden="1" customHeight="1" x14ac:dyDescent="0.2">
      <c r="A8" s="184"/>
      <c r="B8" s="93" t="s">
        <v>487</v>
      </c>
      <c r="C8" s="93" t="s">
        <v>116</v>
      </c>
      <c r="D8" s="180"/>
      <c r="E8" s="179"/>
      <c r="F8" s="179"/>
      <c r="G8" s="179"/>
      <c r="H8" s="191" t="s">
        <v>486</v>
      </c>
      <c r="I8" s="190" t="s">
        <v>485</v>
      </c>
      <c r="J8" s="189"/>
      <c r="K8" s="189"/>
      <c r="L8" s="188"/>
      <c r="M8" s="188"/>
      <c r="N8" s="188"/>
      <c r="O8" s="187"/>
      <c r="P8" s="186"/>
      <c r="Q8" s="186"/>
      <c r="R8" s="185"/>
      <c r="S8" s="62">
        <f>S9+S12+S15</f>
        <v>0</v>
      </c>
      <c r="T8" s="62">
        <f>T9+T12+T15</f>
        <v>0</v>
      </c>
      <c r="U8" s="62">
        <f>U9+U12+U15</f>
        <v>0</v>
      </c>
      <c r="V8" s="62">
        <f>V9+V12+V15</f>
        <v>0</v>
      </c>
      <c r="W8" s="62">
        <f>W9+W12+W15</f>
        <v>0</v>
      </c>
      <c r="X8" s="62">
        <f>X9+X12+X15</f>
        <v>0</v>
      </c>
      <c r="Y8" s="62">
        <f>Y9+Y12+Y15</f>
        <v>0</v>
      </c>
      <c r="Z8" s="62">
        <f>Z9+Z12+Z15</f>
        <v>0</v>
      </c>
      <c r="AA8" s="62">
        <f>AA9+AA12+AA15</f>
        <v>0</v>
      </c>
      <c r="AB8" s="62">
        <f>AB9+AB12+AB15</f>
        <v>0</v>
      </c>
      <c r="AC8" s="62">
        <f>AC9+AC12+AC15</f>
        <v>0</v>
      </c>
      <c r="AD8" s="62">
        <f>AD9+AD12+AD15</f>
        <v>0</v>
      </c>
      <c r="AE8" s="62">
        <f>AE9+AE12+AE15</f>
        <v>0</v>
      </c>
      <c r="AF8" s="62">
        <f>AF9+AF12+AF15</f>
        <v>0</v>
      </c>
      <c r="AG8" s="62">
        <f>AG9+AG12+AG15</f>
        <v>0</v>
      </c>
      <c r="AH8" s="62">
        <f>AH9+AH12+AH15</f>
        <v>0</v>
      </c>
      <c r="AI8" s="62">
        <f>AI9+AI12+AI15</f>
        <v>0</v>
      </c>
      <c r="AJ8" s="62">
        <f>AJ9+AJ12+AJ15</f>
        <v>0</v>
      </c>
      <c r="AK8" s="62">
        <f>AK9+AK12+AK15</f>
        <v>0</v>
      </c>
      <c r="AL8" s="62">
        <f>AL9+AL12+AL15</f>
        <v>0</v>
      </c>
      <c r="AM8" s="62">
        <f>AM9+AM12+AM15</f>
        <v>0</v>
      </c>
      <c r="AN8" s="62">
        <f>AN9+AN12+AN15</f>
        <v>0</v>
      </c>
      <c r="AO8" s="62">
        <f>AO9+AO12+AO15</f>
        <v>0</v>
      </c>
      <c r="AP8" s="62">
        <f>AP9+AP12+AP15</f>
        <v>0</v>
      </c>
      <c r="AQ8" s="62">
        <f>AQ9+AQ12+AQ15</f>
        <v>0</v>
      </c>
      <c r="AR8" s="62">
        <f>AR9+AR12+AR15</f>
        <v>0</v>
      </c>
      <c r="AS8" s="62">
        <f>AS9+AS12+AS15</f>
        <v>0</v>
      </c>
      <c r="AT8" s="62">
        <f>AT9+AT12+AT15</f>
        <v>0</v>
      </c>
      <c r="AU8" s="62">
        <f>AU9+AU12+AU15</f>
        <v>0</v>
      </c>
      <c r="AV8" s="62">
        <f>AV9+AV12+AV15</f>
        <v>0</v>
      </c>
      <c r="AW8" s="62">
        <f>AW9+AW12+AW15</f>
        <v>0</v>
      </c>
      <c r="AX8" s="62">
        <f>AX9+AX12+AX15</f>
        <v>0</v>
      </c>
      <c r="AY8" s="62">
        <f>AY9+AY12+AY15</f>
        <v>0</v>
      </c>
      <c r="AZ8" s="62">
        <f>AZ9+AZ12+AZ15</f>
        <v>0</v>
      </c>
      <c r="BA8" s="62">
        <f>BA9+BA12+BA15</f>
        <v>0</v>
      </c>
      <c r="BB8" s="62">
        <f>BB9+BB12+BB15</f>
        <v>0</v>
      </c>
      <c r="BC8" s="62">
        <f>BC9+BC12+BC15</f>
        <v>0</v>
      </c>
      <c r="BD8" s="62">
        <f>BD9+BD12+BD15</f>
        <v>0</v>
      </c>
      <c r="BE8" s="62">
        <f>BE9+BE12+BE15</f>
        <v>0</v>
      </c>
      <c r="BF8" s="62">
        <f>BF9+BF12+BF15</f>
        <v>0</v>
      </c>
      <c r="BG8" s="62">
        <f>BG9+BG12+BG15</f>
        <v>0</v>
      </c>
      <c r="BH8" s="62">
        <f>BH9+BH12+BH15</f>
        <v>0</v>
      </c>
      <c r="BI8" s="62">
        <f>BI9+BI12+BI15</f>
        <v>0</v>
      </c>
      <c r="BJ8" s="62">
        <f>BJ9+BJ12+BJ15</f>
        <v>0</v>
      </c>
      <c r="BK8" s="62">
        <f>BK9+BK12+BK15</f>
        <v>0</v>
      </c>
      <c r="BL8" s="62">
        <f>BL9+BL12+BL15</f>
        <v>0</v>
      </c>
      <c r="BM8" s="62">
        <f>BM9+BM12+BM15</f>
        <v>0</v>
      </c>
      <c r="BN8" s="62">
        <f>BN9+BN12+BN15</f>
        <v>0</v>
      </c>
      <c r="BO8" s="62">
        <f>BO9+BO12+BO15</f>
        <v>0</v>
      </c>
      <c r="BP8" s="62">
        <f>BP9+BP12+BP15</f>
        <v>0</v>
      </c>
      <c r="BQ8" s="62">
        <f>BQ9+BQ12+BQ15</f>
        <v>0</v>
      </c>
      <c r="BR8" s="62">
        <f>BR9+BR12+BR15</f>
        <v>0</v>
      </c>
      <c r="BS8" s="62">
        <f>BS9+BS12+BS15</f>
        <v>0</v>
      </c>
      <c r="BT8" s="62">
        <f>BT9+BT12+BT15</f>
        <v>0</v>
      </c>
      <c r="BU8" s="62">
        <f>BU9+BU12+BU15</f>
        <v>0</v>
      </c>
      <c r="BV8" s="62">
        <f>BV9+BV12+BV15</f>
        <v>0</v>
      </c>
      <c r="BW8" s="62">
        <f>BW9+BW12+BW15</f>
        <v>0</v>
      </c>
      <c r="BX8" s="62">
        <f>BX9+BX12+BX15</f>
        <v>0</v>
      </c>
      <c r="BY8" s="62">
        <f>BY9+BY12+BY15</f>
        <v>0</v>
      </c>
      <c r="BZ8" s="62">
        <f>BZ9+BZ12+BZ15</f>
        <v>0</v>
      </c>
      <c r="CA8" s="62">
        <f>CA9+CA12+CA15</f>
        <v>0</v>
      </c>
      <c r="CB8" s="62">
        <f>CB9+CB12+CB15</f>
        <v>0</v>
      </c>
      <c r="CC8" s="62">
        <f>CC9+CC12+CC15</f>
        <v>0</v>
      </c>
      <c r="CD8" s="62">
        <f>CD9+CD12+CD15</f>
        <v>0</v>
      </c>
      <c r="CE8" s="62">
        <f>CE9+CE12+CE15</f>
        <v>0</v>
      </c>
      <c r="CF8" s="62">
        <f>CF9+CF12+CF15</f>
        <v>0</v>
      </c>
      <c r="CG8" s="62">
        <f>CG9+CG12+CG15</f>
        <v>0</v>
      </c>
      <c r="CH8" s="62">
        <f>CH9+CH12+CH15</f>
        <v>0</v>
      </c>
      <c r="CI8" s="62">
        <f>CI9+CI12+CI15</f>
        <v>0</v>
      </c>
      <c r="CJ8" s="62">
        <f>CJ9+CJ12+CJ15</f>
        <v>0</v>
      </c>
      <c r="CK8" s="62">
        <f>CK9+CK12+CK15</f>
        <v>0</v>
      </c>
      <c r="CL8" s="62">
        <f>CL9+CL12+CL15</f>
        <v>0</v>
      </c>
      <c r="CM8" s="62">
        <f>CM9+CM12+CM15</f>
        <v>0</v>
      </c>
      <c r="CN8" s="62">
        <f>CN9+CN12+CN15</f>
        <v>0</v>
      </c>
      <c r="CO8" s="62">
        <f>CO9+CO12+CO15</f>
        <v>0</v>
      </c>
      <c r="CP8" s="62">
        <f>CP9+CP12+CP15</f>
        <v>0</v>
      </c>
      <c r="CQ8" s="62">
        <f>CQ9+CQ12+CQ15</f>
        <v>0</v>
      </c>
      <c r="CR8" s="62">
        <f>CR9+CR12+CR15</f>
        <v>0</v>
      </c>
      <c r="CS8" s="62">
        <f>CS9+CS12+CS15</f>
        <v>0</v>
      </c>
      <c r="CT8" s="62">
        <f>CT9+CT12+CT15</f>
        <v>0</v>
      </c>
      <c r="CU8" s="62">
        <f>CU9+CU12+CU15</f>
        <v>0</v>
      </c>
      <c r="CV8" s="62">
        <f>CV9+CV12+CV15</f>
        <v>0</v>
      </c>
      <c r="CW8" s="62">
        <f>CW9+CW12+CW15</f>
        <v>0</v>
      </c>
      <c r="CX8" s="62">
        <f>CX9+CX12+CX15</f>
        <v>0</v>
      </c>
      <c r="CY8" s="62">
        <f>CY9+CY12+CY15</f>
        <v>0</v>
      </c>
      <c r="CZ8" s="62">
        <f>CZ9+CZ12+CZ15</f>
        <v>0</v>
      </c>
      <c r="DA8" s="184"/>
      <c r="DB8" s="170"/>
      <c r="DC8" s="182"/>
      <c r="DD8" s="183" t="s">
        <v>484</v>
      </c>
      <c r="DE8" s="182"/>
    </row>
    <row r="9" spans="1:109" s="157" customFormat="1" ht="17.25" hidden="1" customHeight="1" x14ac:dyDescent="0.2">
      <c r="A9" s="164"/>
      <c r="B9" s="93" t="s">
        <v>419</v>
      </c>
      <c r="C9" s="93"/>
      <c r="D9" s="93"/>
      <c r="E9" s="178"/>
      <c r="F9" s="178"/>
      <c r="G9" s="178"/>
      <c r="H9" s="177" t="s">
        <v>419</v>
      </c>
      <c r="I9" s="176" t="s">
        <v>483</v>
      </c>
      <c r="J9" s="175"/>
      <c r="K9" s="175"/>
      <c r="L9" s="171"/>
      <c r="M9" s="171"/>
      <c r="N9" s="171"/>
      <c r="O9" s="174"/>
      <c r="P9" s="167"/>
      <c r="Q9" s="167"/>
      <c r="R9" s="173"/>
      <c r="S9" s="62">
        <f>S10</f>
        <v>0</v>
      </c>
      <c r="T9" s="62">
        <f>T10</f>
        <v>0</v>
      </c>
      <c r="U9" s="62">
        <f>U10</f>
        <v>0</v>
      </c>
      <c r="V9" s="62">
        <f>V10</f>
        <v>0</v>
      </c>
      <c r="W9" s="62">
        <f>W10</f>
        <v>0</v>
      </c>
      <c r="X9" s="62">
        <f>X10</f>
        <v>0</v>
      </c>
      <c r="Y9" s="62">
        <f>Y10</f>
        <v>0</v>
      </c>
      <c r="Z9" s="62">
        <f>Z10</f>
        <v>0</v>
      </c>
      <c r="AA9" s="62">
        <f>AA10</f>
        <v>0</v>
      </c>
      <c r="AB9" s="62">
        <f>AB10</f>
        <v>0</v>
      </c>
      <c r="AC9" s="62">
        <f>AC10</f>
        <v>0</v>
      </c>
      <c r="AD9" s="62">
        <f>AD10</f>
        <v>0</v>
      </c>
      <c r="AE9" s="62">
        <f>AE10</f>
        <v>0</v>
      </c>
      <c r="AF9" s="62">
        <f>AF10</f>
        <v>0</v>
      </c>
      <c r="AG9" s="62">
        <f>AG10</f>
        <v>0</v>
      </c>
      <c r="AH9" s="62">
        <f>AH10</f>
        <v>0</v>
      </c>
      <c r="AI9" s="62">
        <f>AI10</f>
        <v>0</v>
      </c>
      <c r="AJ9" s="62">
        <f>AJ10</f>
        <v>0</v>
      </c>
      <c r="AK9" s="62">
        <f>AK10</f>
        <v>0</v>
      </c>
      <c r="AL9" s="62">
        <f>AL10</f>
        <v>0</v>
      </c>
      <c r="AM9" s="62">
        <f>AM10</f>
        <v>0</v>
      </c>
      <c r="AN9" s="62">
        <f>AN10</f>
        <v>0</v>
      </c>
      <c r="AO9" s="62">
        <f>AO10</f>
        <v>0</v>
      </c>
      <c r="AP9" s="62">
        <f>AP10</f>
        <v>0</v>
      </c>
      <c r="AQ9" s="62">
        <f>AQ10</f>
        <v>0</v>
      </c>
      <c r="AR9" s="62">
        <f>AR10</f>
        <v>0</v>
      </c>
      <c r="AS9" s="62">
        <f>AS10</f>
        <v>0</v>
      </c>
      <c r="AT9" s="62">
        <f>AT10</f>
        <v>0</v>
      </c>
      <c r="AU9" s="62">
        <f>AU10</f>
        <v>0</v>
      </c>
      <c r="AV9" s="62">
        <f>AV10</f>
        <v>0</v>
      </c>
      <c r="AW9" s="62">
        <f>AW10</f>
        <v>0</v>
      </c>
      <c r="AX9" s="62">
        <f>AX10</f>
        <v>0</v>
      </c>
      <c r="AY9" s="62">
        <f>AY10</f>
        <v>0</v>
      </c>
      <c r="AZ9" s="62">
        <f>AZ10</f>
        <v>0</v>
      </c>
      <c r="BA9" s="62">
        <f>BA10</f>
        <v>0</v>
      </c>
      <c r="BB9" s="62">
        <f>BB10</f>
        <v>0</v>
      </c>
      <c r="BC9" s="62">
        <f>BC10</f>
        <v>0</v>
      </c>
      <c r="BD9" s="62">
        <f>BD10</f>
        <v>0</v>
      </c>
      <c r="BE9" s="62">
        <f>BE10</f>
        <v>0</v>
      </c>
      <c r="BF9" s="62">
        <f>BF10</f>
        <v>0</v>
      </c>
      <c r="BG9" s="62">
        <f>BG10</f>
        <v>0</v>
      </c>
      <c r="BH9" s="62">
        <f>BH10</f>
        <v>0</v>
      </c>
      <c r="BI9" s="62">
        <f>BI10</f>
        <v>0</v>
      </c>
      <c r="BJ9" s="62">
        <f>BJ10</f>
        <v>0</v>
      </c>
      <c r="BK9" s="62">
        <f>BK10</f>
        <v>0</v>
      </c>
      <c r="BL9" s="62">
        <f>BL10</f>
        <v>0</v>
      </c>
      <c r="BM9" s="62">
        <f>BM10</f>
        <v>0</v>
      </c>
      <c r="BN9" s="62">
        <f>BN10</f>
        <v>0</v>
      </c>
      <c r="BO9" s="62">
        <f>BO10</f>
        <v>0</v>
      </c>
      <c r="BP9" s="62">
        <f>BP10</f>
        <v>0</v>
      </c>
      <c r="BQ9" s="62">
        <f>BQ10</f>
        <v>0</v>
      </c>
      <c r="BR9" s="62">
        <f>BR10</f>
        <v>0</v>
      </c>
      <c r="BS9" s="62">
        <f>BS10</f>
        <v>0</v>
      </c>
      <c r="BT9" s="62">
        <f>BT10</f>
        <v>0</v>
      </c>
      <c r="BU9" s="62">
        <f>BU10</f>
        <v>0</v>
      </c>
      <c r="BV9" s="62">
        <f>BV10</f>
        <v>0</v>
      </c>
      <c r="BW9" s="62">
        <f>BW10</f>
        <v>0</v>
      </c>
      <c r="BX9" s="62">
        <f>BX10</f>
        <v>0</v>
      </c>
      <c r="BY9" s="62">
        <f>BY10</f>
        <v>0</v>
      </c>
      <c r="BZ9" s="62">
        <f>BZ10</f>
        <v>0</v>
      </c>
      <c r="CA9" s="62">
        <f>CA10</f>
        <v>0</v>
      </c>
      <c r="CB9" s="62">
        <f>CB10</f>
        <v>0</v>
      </c>
      <c r="CC9" s="62">
        <f>CC10</f>
        <v>0</v>
      </c>
      <c r="CD9" s="62">
        <f>CD10</f>
        <v>0</v>
      </c>
      <c r="CE9" s="62">
        <f>CE10</f>
        <v>0</v>
      </c>
      <c r="CF9" s="62">
        <f>CF10</f>
        <v>0</v>
      </c>
      <c r="CG9" s="62">
        <f>CG10</f>
        <v>0</v>
      </c>
      <c r="CH9" s="62">
        <f>CH10</f>
        <v>0</v>
      </c>
      <c r="CI9" s="62">
        <f>CI10</f>
        <v>0</v>
      </c>
      <c r="CJ9" s="62">
        <f>CJ10</f>
        <v>0</v>
      </c>
      <c r="CK9" s="62">
        <f>CK10</f>
        <v>0</v>
      </c>
      <c r="CL9" s="62">
        <f>CL10</f>
        <v>0</v>
      </c>
      <c r="CM9" s="62">
        <f>CM10</f>
        <v>0</v>
      </c>
      <c r="CN9" s="62">
        <f>CN10</f>
        <v>0</v>
      </c>
      <c r="CO9" s="62">
        <f>CO10</f>
        <v>0</v>
      </c>
      <c r="CP9" s="62">
        <f>CP10</f>
        <v>0</v>
      </c>
      <c r="CQ9" s="62">
        <f>CQ10</f>
        <v>0</v>
      </c>
      <c r="CR9" s="62">
        <f>CR10</f>
        <v>0</v>
      </c>
      <c r="CS9" s="62">
        <f>CS10</f>
        <v>0</v>
      </c>
      <c r="CT9" s="62">
        <f>CT10</f>
        <v>0</v>
      </c>
      <c r="CU9" s="62">
        <f>CU10</f>
        <v>0</v>
      </c>
      <c r="CV9" s="62">
        <f>CV10</f>
        <v>0</v>
      </c>
      <c r="CW9" s="62">
        <f>CW10</f>
        <v>0</v>
      </c>
      <c r="CX9" s="62">
        <f>CX10</f>
        <v>0</v>
      </c>
      <c r="CY9" s="62">
        <f>CY10</f>
        <v>0</v>
      </c>
      <c r="CZ9" s="62">
        <f>CZ10</f>
        <v>0</v>
      </c>
      <c r="DA9" s="164"/>
      <c r="DB9" s="163"/>
      <c r="DC9" s="89"/>
      <c r="DD9" s="7">
        <f>CW9+CX9+CY9</f>
        <v>0</v>
      </c>
      <c r="DE9" s="89"/>
    </row>
    <row r="10" spans="1:109" s="157" customFormat="1" ht="20.25" hidden="1" customHeight="1" x14ac:dyDescent="0.2">
      <c r="A10" s="164"/>
      <c r="B10" s="93"/>
      <c r="C10" s="93" t="s">
        <v>360</v>
      </c>
      <c r="D10" s="180"/>
      <c r="E10" s="178"/>
      <c r="F10" s="178"/>
      <c r="G10" s="178"/>
      <c r="H10" s="177" t="s">
        <v>482</v>
      </c>
      <c r="I10" s="176" t="s">
        <v>481</v>
      </c>
      <c r="J10" s="175"/>
      <c r="K10" s="175"/>
      <c r="L10" s="171"/>
      <c r="M10" s="171"/>
      <c r="N10" s="171"/>
      <c r="O10" s="174"/>
      <c r="P10" s="167"/>
      <c r="Q10" s="167"/>
      <c r="R10" s="173"/>
      <c r="S10" s="62">
        <f>S11</f>
        <v>0</v>
      </c>
      <c r="T10" s="62">
        <f>T11</f>
        <v>0</v>
      </c>
      <c r="U10" s="62">
        <f>U11</f>
        <v>0</v>
      </c>
      <c r="V10" s="62">
        <f>V11</f>
        <v>0</v>
      </c>
      <c r="W10" s="62">
        <f>W11</f>
        <v>0</v>
      </c>
      <c r="X10" s="62">
        <f>X11</f>
        <v>0</v>
      </c>
      <c r="Y10" s="62">
        <f>Y11</f>
        <v>0</v>
      </c>
      <c r="Z10" s="62">
        <f>Z11</f>
        <v>0</v>
      </c>
      <c r="AA10" s="62">
        <f>AA11</f>
        <v>0</v>
      </c>
      <c r="AB10" s="62">
        <f>AB11</f>
        <v>0</v>
      </c>
      <c r="AC10" s="62">
        <f>AC11</f>
        <v>0</v>
      </c>
      <c r="AD10" s="62">
        <f>AD11</f>
        <v>0</v>
      </c>
      <c r="AE10" s="62">
        <f>AE11</f>
        <v>0</v>
      </c>
      <c r="AF10" s="62">
        <f>AF11</f>
        <v>0</v>
      </c>
      <c r="AG10" s="62">
        <f>AG11</f>
        <v>0</v>
      </c>
      <c r="AH10" s="62">
        <f>AH11</f>
        <v>0</v>
      </c>
      <c r="AI10" s="62">
        <f>AI11</f>
        <v>0</v>
      </c>
      <c r="AJ10" s="62">
        <f>AJ11</f>
        <v>0</v>
      </c>
      <c r="AK10" s="62">
        <f>AK11</f>
        <v>0</v>
      </c>
      <c r="AL10" s="62">
        <f>AL11</f>
        <v>0</v>
      </c>
      <c r="AM10" s="62">
        <f>AM11</f>
        <v>0</v>
      </c>
      <c r="AN10" s="62">
        <f>AN11</f>
        <v>0</v>
      </c>
      <c r="AO10" s="62">
        <f>AO11</f>
        <v>0</v>
      </c>
      <c r="AP10" s="62">
        <f>AP11</f>
        <v>0</v>
      </c>
      <c r="AQ10" s="62">
        <f>AQ11</f>
        <v>0</v>
      </c>
      <c r="AR10" s="62">
        <f>AR11</f>
        <v>0</v>
      </c>
      <c r="AS10" s="62">
        <f>AS11</f>
        <v>0</v>
      </c>
      <c r="AT10" s="62">
        <f>AT11</f>
        <v>0</v>
      </c>
      <c r="AU10" s="62">
        <f>AU11</f>
        <v>0</v>
      </c>
      <c r="AV10" s="62">
        <f>AV11</f>
        <v>0</v>
      </c>
      <c r="AW10" s="62">
        <f>AW11</f>
        <v>0</v>
      </c>
      <c r="AX10" s="62">
        <f>AX11</f>
        <v>0</v>
      </c>
      <c r="AY10" s="62">
        <f>AY11</f>
        <v>0</v>
      </c>
      <c r="AZ10" s="62">
        <f>AZ11</f>
        <v>0</v>
      </c>
      <c r="BA10" s="62">
        <f>BA11</f>
        <v>0</v>
      </c>
      <c r="BB10" s="62">
        <f>BB11</f>
        <v>0</v>
      </c>
      <c r="BC10" s="62">
        <f>BC11</f>
        <v>0</v>
      </c>
      <c r="BD10" s="62">
        <f>BD11</f>
        <v>0</v>
      </c>
      <c r="BE10" s="62">
        <f>BE11</f>
        <v>0</v>
      </c>
      <c r="BF10" s="62">
        <f>BF11</f>
        <v>0</v>
      </c>
      <c r="BG10" s="62">
        <f>BG11</f>
        <v>0</v>
      </c>
      <c r="BH10" s="62">
        <f>BH11</f>
        <v>0</v>
      </c>
      <c r="BI10" s="62">
        <f>BI11</f>
        <v>0</v>
      </c>
      <c r="BJ10" s="62">
        <f>BJ11</f>
        <v>0</v>
      </c>
      <c r="BK10" s="62">
        <f>BK11</f>
        <v>0</v>
      </c>
      <c r="BL10" s="62">
        <f>BL11</f>
        <v>0</v>
      </c>
      <c r="BM10" s="62">
        <f>BM11</f>
        <v>0</v>
      </c>
      <c r="BN10" s="62">
        <f>BN11</f>
        <v>0</v>
      </c>
      <c r="BO10" s="62">
        <f>BO11</f>
        <v>0</v>
      </c>
      <c r="BP10" s="62">
        <f>BP11</f>
        <v>0</v>
      </c>
      <c r="BQ10" s="62">
        <f>BQ11</f>
        <v>0</v>
      </c>
      <c r="BR10" s="62">
        <f>BR11</f>
        <v>0</v>
      </c>
      <c r="BS10" s="62">
        <f>BS11</f>
        <v>0</v>
      </c>
      <c r="BT10" s="62">
        <f>BT11</f>
        <v>0</v>
      </c>
      <c r="BU10" s="62">
        <f>BU11</f>
        <v>0</v>
      </c>
      <c r="BV10" s="62">
        <f>BV11</f>
        <v>0</v>
      </c>
      <c r="BW10" s="62">
        <f>BW11</f>
        <v>0</v>
      </c>
      <c r="BX10" s="62">
        <f>BX11</f>
        <v>0</v>
      </c>
      <c r="BY10" s="62">
        <f>BY11</f>
        <v>0</v>
      </c>
      <c r="BZ10" s="62">
        <f>BZ11</f>
        <v>0</v>
      </c>
      <c r="CA10" s="62">
        <f>CA11</f>
        <v>0</v>
      </c>
      <c r="CB10" s="62">
        <f>CB11</f>
        <v>0</v>
      </c>
      <c r="CC10" s="62">
        <f>CC11</f>
        <v>0</v>
      </c>
      <c r="CD10" s="62">
        <f>CD11</f>
        <v>0</v>
      </c>
      <c r="CE10" s="62">
        <f>CE11</f>
        <v>0</v>
      </c>
      <c r="CF10" s="62">
        <f>CF11</f>
        <v>0</v>
      </c>
      <c r="CG10" s="62">
        <f>CG11</f>
        <v>0</v>
      </c>
      <c r="CH10" s="62">
        <f>CH11</f>
        <v>0</v>
      </c>
      <c r="CI10" s="62">
        <f>CI11</f>
        <v>0</v>
      </c>
      <c r="CJ10" s="62">
        <f>CJ11</f>
        <v>0</v>
      </c>
      <c r="CK10" s="62">
        <f>CK11</f>
        <v>0</v>
      </c>
      <c r="CL10" s="62">
        <f>CL11</f>
        <v>0</v>
      </c>
      <c r="CM10" s="62">
        <f>CM11</f>
        <v>0</v>
      </c>
      <c r="CN10" s="62">
        <f>CN11</f>
        <v>0</v>
      </c>
      <c r="CO10" s="62">
        <f>CO11</f>
        <v>0</v>
      </c>
      <c r="CP10" s="62">
        <f>CP11</f>
        <v>0</v>
      </c>
      <c r="CQ10" s="62">
        <f>CQ11</f>
        <v>0</v>
      </c>
      <c r="CR10" s="62">
        <f>CR11</f>
        <v>0</v>
      </c>
      <c r="CS10" s="62">
        <f>CS11</f>
        <v>0</v>
      </c>
      <c r="CT10" s="62">
        <f>CT11</f>
        <v>0</v>
      </c>
      <c r="CU10" s="62">
        <f>CU11</f>
        <v>0</v>
      </c>
      <c r="CV10" s="62">
        <f>CV11</f>
        <v>0</v>
      </c>
      <c r="CW10" s="62">
        <f>CW11</f>
        <v>0</v>
      </c>
      <c r="CX10" s="62">
        <f>CX11</f>
        <v>0</v>
      </c>
      <c r="CY10" s="62">
        <f>CY11</f>
        <v>0</v>
      </c>
      <c r="CZ10" s="62">
        <f>CZ11</f>
        <v>0</v>
      </c>
      <c r="DA10" s="164"/>
      <c r="DB10" s="163"/>
      <c r="DC10" s="89"/>
      <c r="DD10" s="7">
        <f>CW10+CX10+CY10</f>
        <v>0</v>
      </c>
      <c r="DE10" s="89"/>
    </row>
    <row r="11" spans="1:109" s="157" customFormat="1" ht="32.25" hidden="1" customHeight="1" x14ac:dyDescent="0.2">
      <c r="A11" s="177" t="s">
        <v>480</v>
      </c>
      <c r="B11" s="93"/>
      <c r="C11" s="93"/>
      <c r="D11" s="180" t="s">
        <v>129</v>
      </c>
      <c r="E11" s="178"/>
      <c r="F11" s="178"/>
      <c r="G11" s="178"/>
      <c r="H11" s="177" t="s">
        <v>480</v>
      </c>
      <c r="I11" s="176" t="s">
        <v>479</v>
      </c>
      <c r="J11" s="175"/>
      <c r="K11" s="175"/>
      <c r="L11" s="171"/>
      <c r="M11" s="171"/>
      <c r="N11" s="171"/>
      <c r="O11" s="174"/>
      <c r="P11" s="167"/>
      <c r="Q11" s="167"/>
      <c r="R11" s="173"/>
      <c r="S11" s="71">
        <f>+U11+V11+W11+Y11</f>
        <v>0</v>
      </c>
      <c r="T11" s="71">
        <f>X11+Z11</f>
        <v>0</v>
      </c>
      <c r="U11" s="71">
        <v>0</v>
      </c>
      <c r="V11" s="71">
        <v>0</v>
      </c>
      <c r="W11" s="71">
        <v>0</v>
      </c>
      <c r="X11" s="71">
        <v>0</v>
      </c>
      <c r="Y11" s="71">
        <v>0</v>
      </c>
      <c r="Z11" s="71">
        <v>0</v>
      </c>
      <c r="AA11" s="71">
        <f>+K11+S11</f>
        <v>0</v>
      </c>
      <c r="AB11" s="71">
        <f>+L11+U11</f>
        <v>0</v>
      </c>
      <c r="AC11" s="71">
        <f>+M11+V11</f>
        <v>0</v>
      </c>
      <c r="AD11" s="71">
        <f>+N11+W11</f>
        <v>0</v>
      </c>
      <c r="AE11" s="71">
        <f>+O11+Y11</f>
        <v>0</v>
      </c>
      <c r="AF11" s="71">
        <f>P11+X11</f>
        <v>0</v>
      </c>
      <c r="AG11" s="71">
        <f>+Q11+Z11</f>
        <v>0</v>
      </c>
      <c r="AH11" s="71">
        <f>AF11+AG11</f>
        <v>0</v>
      </c>
      <c r="AI11" s="71">
        <f>+AJ11+AK11+AL11+AN11</f>
        <v>0</v>
      </c>
      <c r="AJ11" s="71">
        <v>0</v>
      </c>
      <c r="AK11" s="71">
        <v>0</v>
      </c>
      <c r="AL11" s="71">
        <v>0</v>
      </c>
      <c r="AM11" s="71">
        <v>0</v>
      </c>
      <c r="AN11" s="71">
        <v>0</v>
      </c>
      <c r="AO11" s="71">
        <v>0</v>
      </c>
      <c r="AP11" s="71">
        <f>+AA11+AI11</f>
        <v>0</v>
      </c>
      <c r="AQ11" s="71">
        <f>+AB11+AJ11</f>
        <v>0</v>
      </c>
      <c r="AR11" s="71">
        <f>+AC11+AK11</f>
        <v>0</v>
      </c>
      <c r="AS11" s="71">
        <f>+AD11+AL11</f>
        <v>0</v>
      </c>
      <c r="AT11" s="71">
        <f>+AE11+AN11</f>
        <v>0</v>
      </c>
      <c r="AU11" s="71">
        <f>AF11+AM11</f>
        <v>0</v>
      </c>
      <c r="AV11" s="71">
        <f>AG11+AO11</f>
        <v>0</v>
      </c>
      <c r="AW11" s="71">
        <f>AU11+AV11</f>
        <v>0</v>
      </c>
      <c r="AX11" s="71">
        <f>+AY11+AZ11+BA11+BC11</f>
        <v>0</v>
      </c>
      <c r="AY11" s="71">
        <v>0</v>
      </c>
      <c r="AZ11" s="71">
        <v>0</v>
      </c>
      <c r="BA11" s="71">
        <v>0</v>
      </c>
      <c r="BB11" s="71"/>
      <c r="BC11" s="71">
        <v>0</v>
      </c>
      <c r="BD11" s="71"/>
      <c r="BE11" s="71">
        <f>+AP11+AX11</f>
        <v>0</v>
      </c>
      <c r="BF11" s="71">
        <f>+AQ11+AY11</f>
        <v>0</v>
      </c>
      <c r="BG11" s="71">
        <f>+AR11+AZ11</f>
        <v>0</v>
      </c>
      <c r="BH11" s="71">
        <f>+AS11+BA11</f>
        <v>0</v>
      </c>
      <c r="BI11" s="71">
        <f>+AT11+BC11</f>
        <v>0</v>
      </c>
      <c r="BJ11" s="71">
        <f>AU11+BB11</f>
        <v>0</v>
      </c>
      <c r="BK11" s="71">
        <f>AV11+BD11</f>
        <v>0</v>
      </c>
      <c r="BL11" s="71">
        <f>BJ11+BK11</f>
        <v>0</v>
      </c>
      <c r="BM11" s="71">
        <f>+BN11+BO11+BP11+BQ11</f>
        <v>0</v>
      </c>
      <c r="BN11" s="71">
        <v>0</v>
      </c>
      <c r="BO11" s="71">
        <v>0</v>
      </c>
      <c r="BP11" s="71">
        <v>0</v>
      </c>
      <c r="BQ11" s="71">
        <v>0</v>
      </c>
      <c r="BR11" s="71">
        <f>+BE11+BM11</f>
        <v>0</v>
      </c>
      <c r="BS11" s="71">
        <f>+BF11+BN11</f>
        <v>0</v>
      </c>
      <c r="BT11" s="71">
        <f>+BG11+BO11</f>
        <v>0</v>
      </c>
      <c r="BU11" s="71">
        <f>+BH11+BP11</f>
        <v>0</v>
      </c>
      <c r="BV11" s="71">
        <f>+BI11+BQ11</f>
        <v>0</v>
      </c>
      <c r="BW11" s="71">
        <f>+BX11+BY11+BZ11+CA11</f>
        <v>0</v>
      </c>
      <c r="BX11" s="71">
        <v>0</v>
      </c>
      <c r="BY11" s="71">
        <v>0</v>
      </c>
      <c r="BZ11" s="71">
        <v>0</v>
      </c>
      <c r="CA11" s="71">
        <v>0</v>
      </c>
      <c r="CB11" s="71">
        <f>+BR11+BW11</f>
        <v>0</v>
      </c>
      <c r="CC11" s="71">
        <f>+BS11+BX11</f>
        <v>0</v>
      </c>
      <c r="CD11" s="71">
        <f>+BT11+BY11</f>
        <v>0</v>
      </c>
      <c r="CE11" s="71">
        <f>+BU11+BZ11</f>
        <v>0</v>
      </c>
      <c r="CF11" s="71">
        <f>+BV11+CA11</f>
        <v>0</v>
      </c>
      <c r="CG11" s="71">
        <f>+CH11+CI11+CJ11+CK11</f>
        <v>0</v>
      </c>
      <c r="CH11" s="71">
        <v>0</v>
      </c>
      <c r="CI11" s="71">
        <v>0</v>
      </c>
      <c r="CJ11" s="71">
        <v>0</v>
      </c>
      <c r="CK11" s="71">
        <v>0</v>
      </c>
      <c r="CL11" s="71">
        <f>+CB11+CG11</f>
        <v>0</v>
      </c>
      <c r="CM11" s="71">
        <f>+CC11+CH11</f>
        <v>0</v>
      </c>
      <c r="CN11" s="71">
        <f>+CD11+CI11</f>
        <v>0</v>
      </c>
      <c r="CO11" s="71">
        <f>+CE11+CJ11</f>
        <v>0</v>
      </c>
      <c r="CP11" s="71">
        <f>+CF11+CK11</f>
        <v>0</v>
      </c>
      <c r="CQ11" s="71">
        <f>+CR11+CS11+CT11+CU11</f>
        <v>0</v>
      </c>
      <c r="CR11" s="71">
        <v>0</v>
      </c>
      <c r="CS11" s="71">
        <v>0</v>
      </c>
      <c r="CT11" s="71">
        <v>0</v>
      </c>
      <c r="CU11" s="71">
        <v>0</v>
      </c>
      <c r="CV11" s="71">
        <f>+CL11+CQ11</f>
        <v>0</v>
      </c>
      <c r="CW11" s="71">
        <f>+CM11+CR11</f>
        <v>0</v>
      </c>
      <c r="CX11" s="71">
        <f>+CN11+CS11</f>
        <v>0</v>
      </c>
      <c r="CY11" s="71">
        <f>+CO11+CT11</f>
        <v>0</v>
      </c>
      <c r="CZ11" s="71">
        <f>+CP11+CU11</f>
        <v>0</v>
      </c>
      <c r="DA11" s="164"/>
      <c r="DB11" s="163"/>
      <c r="DC11" s="89"/>
      <c r="DD11" s="7">
        <f>CW11+CX11+CY11</f>
        <v>0</v>
      </c>
      <c r="DE11" s="89"/>
    </row>
    <row r="12" spans="1:109" s="157" customFormat="1" ht="18.75" hidden="1" customHeight="1" x14ac:dyDescent="0.2">
      <c r="A12" s="164"/>
      <c r="B12" s="93" t="s">
        <v>478</v>
      </c>
      <c r="C12" s="93"/>
      <c r="D12" s="180"/>
      <c r="E12" s="178"/>
      <c r="F12" s="178"/>
      <c r="G12" s="178"/>
      <c r="H12" s="177" t="s">
        <v>478</v>
      </c>
      <c r="I12" s="176" t="s">
        <v>477</v>
      </c>
      <c r="J12" s="175"/>
      <c r="K12" s="175"/>
      <c r="L12" s="171"/>
      <c r="M12" s="171"/>
      <c r="N12" s="171"/>
      <c r="O12" s="174"/>
      <c r="P12" s="167"/>
      <c r="Q12" s="167"/>
      <c r="R12" s="173"/>
      <c r="S12" s="62">
        <f>S14</f>
        <v>0</v>
      </c>
      <c r="T12" s="62">
        <f>T14</f>
        <v>0</v>
      </c>
      <c r="U12" s="62">
        <f>U14</f>
        <v>0</v>
      </c>
      <c r="V12" s="62">
        <f>V14</f>
        <v>0</v>
      </c>
      <c r="W12" s="62">
        <f>W14</f>
        <v>0</v>
      </c>
      <c r="X12" s="62">
        <f>X14</f>
        <v>0</v>
      </c>
      <c r="Y12" s="62">
        <f>Y14</f>
        <v>0</v>
      </c>
      <c r="Z12" s="62">
        <f>Z14</f>
        <v>0</v>
      </c>
      <c r="AA12" s="62">
        <f>AA14</f>
        <v>0</v>
      </c>
      <c r="AB12" s="62">
        <f>AB14</f>
        <v>0</v>
      </c>
      <c r="AC12" s="62">
        <f>AC14</f>
        <v>0</v>
      </c>
      <c r="AD12" s="62">
        <f>AD14</f>
        <v>0</v>
      </c>
      <c r="AE12" s="62">
        <f>AE14</f>
        <v>0</v>
      </c>
      <c r="AF12" s="62">
        <f>AF14</f>
        <v>0</v>
      </c>
      <c r="AG12" s="62">
        <f>AG14</f>
        <v>0</v>
      </c>
      <c r="AH12" s="62">
        <f>AH14</f>
        <v>0</v>
      </c>
      <c r="AI12" s="62">
        <f>AI14</f>
        <v>0</v>
      </c>
      <c r="AJ12" s="62">
        <f>AJ14</f>
        <v>0</v>
      </c>
      <c r="AK12" s="62">
        <f>AK14</f>
        <v>0</v>
      </c>
      <c r="AL12" s="62">
        <f>AL14</f>
        <v>0</v>
      </c>
      <c r="AM12" s="62">
        <f>AM14</f>
        <v>0</v>
      </c>
      <c r="AN12" s="62">
        <f>AN14</f>
        <v>0</v>
      </c>
      <c r="AO12" s="62">
        <f>AO14</f>
        <v>0</v>
      </c>
      <c r="AP12" s="62">
        <f>AP14</f>
        <v>0</v>
      </c>
      <c r="AQ12" s="62">
        <f>AQ14</f>
        <v>0</v>
      </c>
      <c r="AR12" s="62">
        <f>AR14</f>
        <v>0</v>
      </c>
      <c r="AS12" s="62">
        <f>AS14</f>
        <v>0</v>
      </c>
      <c r="AT12" s="62">
        <f>AT14</f>
        <v>0</v>
      </c>
      <c r="AU12" s="62">
        <f>AU14</f>
        <v>0</v>
      </c>
      <c r="AV12" s="62">
        <f>AV14</f>
        <v>0</v>
      </c>
      <c r="AW12" s="62">
        <f>AW14</f>
        <v>0</v>
      </c>
      <c r="AX12" s="62">
        <f>AX14</f>
        <v>0</v>
      </c>
      <c r="AY12" s="62">
        <f>AY14</f>
        <v>0</v>
      </c>
      <c r="AZ12" s="62">
        <f>AZ14</f>
        <v>0</v>
      </c>
      <c r="BA12" s="62">
        <f>BA14</f>
        <v>0</v>
      </c>
      <c r="BB12" s="62">
        <f>BB14</f>
        <v>0</v>
      </c>
      <c r="BC12" s="62">
        <f>BC14</f>
        <v>0</v>
      </c>
      <c r="BD12" s="62">
        <f>BD14</f>
        <v>0</v>
      </c>
      <c r="BE12" s="62">
        <f>BE14</f>
        <v>0</v>
      </c>
      <c r="BF12" s="62">
        <f>BF14</f>
        <v>0</v>
      </c>
      <c r="BG12" s="62">
        <f>BG14</f>
        <v>0</v>
      </c>
      <c r="BH12" s="62">
        <f>BH14</f>
        <v>0</v>
      </c>
      <c r="BI12" s="62">
        <f>BI14</f>
        <v>0</v>
      </c>
      <c r="BJ12" s="62">
        <f>BJ14</f>
        <v>0</v>
      </c>
      <c r="BK12" s="62">
        <f>BK14</f>
        <v>0</v>
      </c>
      <c r="BL12" s="62">
        <f>BL14</f>
        <v>0</v>
      </c>
      <c r="BM12" s="62">
        <f>BM14</f>
        <v>0</v>
      </c>
      <c r="BN12" s="62">
        <f>BN14</f>
        <v>0</v>
      </c>
      <c r="BO12" s="62">
        <f>BO14</f>
        <v>0</v>
      </c>
      <c r="BP12" s="62">
        <f>BP14</f>
        <v>0</v>
      </c>
      <c r="BQ12" s="62">
        <f>BQ14</f>
        <v>0</v>
      </c>
      <c r="BR12" s="62">
        <f>BR14</f>
        <v>0</v>
      </c>
      <c r="BS12" s="62">
        <f>BS14</f>
        <v>0</v>
      </c>
      <c r="BT12" s="62">
        <f>BT14</f>
        <v>0</v>
      </c>
      <c r="BU12" s="62">
        <f>BU14</f>
        <v>0</v>
      </c>
      <c r="BV12" s="62">
        <f>BV14</f>
        <v>0</v>
      </c>
      <c r="BW12" s="62">
        <f>BW14</f>
        <v>0</v>
      </c>
      <c r="BX12" s="62">
        <f>BX14</f>
        <v>0</v>
      </c>
      <c r="BY12" s="62">
        <f>BY14</f>
        <v>0</v>
      </c>
      <c r="BZ12" s="62">
        <f>BZ14</f>
        <v>0</v>
      </c>
      <c r="CA12" s="62">
        <f>CA14</f>
        <v>0</v>
      </c>
      <c r="CB12" s="62">
        <f>CB14</f>
        <v>0</v>
      </c>
      <c r="CC12" s="62">
        <f>CC14</f>
        <v>0</v>
      </c>
      <c r="CD12" s="62">
        <f>CD14</f>
        <v>0</v>
      </c>
      <c r="CE12" s="62">
        <f>CE14</f>
        <v>0</v>
      </c>
      <c r="CF12" s="62">
        <f>CF14</f>
        <v>0</v>
      </c>
      <c r="CG12" s="62">
        <f>CG14</f>
        <v>0</v>
      </c>
      <c r="CH12" s="62">
        <f>CH14</f>
        <v>0</v>
      </c>
      <c r="CI12" s="62">
        <f>CI14</f>
        <v>0</v>
      </c>
      <c r="CJ12" s="62">
        <f>CJ14</f>
        <v>0</v>
      </c>
      <c r="CK12" s="62">
        <f>CK14</f>
        <v>0</v>
      </c>
      <c r="CL12" s="62">
        <f>CL14</f>
        <v>0</v>
      </c>
      <c r="CM12" s="62">
        <f>CM14</f>
        <v>0</v>
      </c>
      <c r="CN12" s="62">
        <f>CN14</f>
        <v>0</v>
      </c>
      <c r="CO12" s="62">
        <f>CO14</f>
        <v>0</v>
      </c>
      <c r="CP12" s="62">
        <f>CP14</f>
        <v>0</v>
      </c>
      <c r="CQ12" s="62">
        <f>CQ14</f>
        <v>0</v>
      </c>
      <c r="CR12" s="62">
        <f>CR14</f>
        <v>0</v>
      </c>
      <c r="CS12" s="62">
        <f>CS14</f>
        <v>0</v>
      </c>
      <c r="CT12" s="62">
        <f>CT14</f>
        <v>0</v>
      </c>
      <c r="CU12" s="62">
        <f>CU14</f>
        <v>0</v>
      </c>
      <c r="CV12" s="62">
        <f>CV14</f>
        <v>0</v>
      </c>
      <c r="CW12" s="62">
        <f>CW14</f>
        <v>0</v>
      </c>
      <c r="CX12" s="62">
        <f>CX14</f>
        <v>0</v>
      </c>
      <c r="CY12" s="62">
        <f>CY14</f>
        <v>0</v>
      </c>
      <c r="CZ12" s="62">
        <f>CZ14</f>
        <v>0</v>
      </c>
      <c r="DA12" s="164"/>
      <c r="DB12" s="163"/>
      <c r="DC12" s="89"/>
      <c r="DD12" s="7">
        <f>CW12+CX12+CY12</f>
        <v>0</v>
      </c>
      <c r="DE12" s="89"/>
    </row>
    <row r="13" spans="1:109" s="157" customFormat="1" ht="18.75" hidden="1" customHeight="1" x14ac:dyDescent="0.2">
      <c r="A13" s="164"/>
      <c r="B13" s="93"/>
      <c r="C13" s="93"/>
      <c r="D13" s="180"/>
      <c r="E13" s="178"/>
      <c r="F13" s="178"/>
      <c r="G13" s="178"/>
      <c r="H13" s="177" t="s">
        <v>476</v>
      </c>
      <c r="I13" s="176"/>
      <c r="J13" s="175"/>
      <c r="K13" s="175"/>
      <c r="L13" s="171"/>
      <c r="M13" s="171"/>
      <c r="N13" s="171"/>
      <c r="O13" s="174"/>
      <c r="P13" s="167"/>
      <c r="Q13" s="167"/>
      <c r="R13" s="173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164"/>
      <c r="DB13" s="163"/>
      <c r="DC13" s="89"/>
      <c r="DD13" s="7">
        <f>CW13+CX13+CY13</f>
        <v>0</v>
      </c>
      <c r="DE13" s="89"/>
    </row>
    <row r="14" spans="1:109" s="157" customFormat="1" ht="33.75" hidden="1" customHeight="1" x14ac:dyDescent="0.2">
      <c r="A14" s="177" t="s">
        <v>474</v>
      </c>
      <c r="B14" s="93"/>
      <c r="C14" s="93" t="s">
        <v>475</v>
      </c>
      <c r="D14" s="180"/>
      <c r="E14" s="178"/>
      <c r="F14" s="178"/>
      <c r="G14" s="178"/>
      <c r="H14" s="177" t="s">
        <v>474</v>
      </c>
      <c r="I14" s="176" t="s">
        <v>473</v>
      </c>
      <c r="J14" s="175"/>
      <c r="K14" s="175"/>
      <c r="L14" s="171"/>
      <c r="M14" s="171"/>
      <c r="N14" s="171"/>
      <c r="O14" s="174"/>
      <c r="P14" s="167"/>
      <c r="Q14" s="167"/>
      <c r="R14" s="173"/>
      <c r="S14" s="71">
        <f>+U14+V14+W14+Y14</f>
        <v>0</v>
      </c>
      <c r="T14" s="71">
        <f>X14+Z14</f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f>+K14+S14</f>
        <v>0</v>
      </c>
      <c r="AB14" s="71">
        <f>+L14+U14</f>
        <v>0</v>
      </c>
      <c r="AC14" s="71">
        <f>+M14+V14</f>
        <v>0</v>
      </c>
      <c r="AD14" s="71">
        <f>+N14+W14</f>
        <v>0</v>
      </c>
      <c r="AE14" s="71">
        <f>+O14+Y14</f>
        <v>0</v>
      </c>
      <c r="AF14" s="71">
        <f>P14+X14</f>
        <v>0</v>
      </c>
      <c r="AG14" s="71">
        <f>+Q14+Z14</f>
        <v>0</v>
      </c>
      <c r="AH14" s="71">
        <f>AF14+AG14</f>
        <v>0</v>
      </c>
      <c r="AI14" s="71">
        <f>+AJ14+AK14+AL14+AN14</f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f>+AA14+AI14</f>
        <v>0</v>
      </c>
      <c r="AQ14" s="71">
        <f>+AB14+AJ14</f>
        <v>0</v>
      </c>
      <c r="AR14" s="71">
        <f>+AC14+AK14</f>
        <v>0</v>
      </c>
      <c r="AS14" s="71">
        <f>+AD14+AL14</f>
        <v>0</v>
      </c>
      <c r="AT14" s="71">
        <f>+AE14+AN14</f>
        <v>0</v>
      </c>
      <c r="AU14" s="71">
        <f>AF14+AM14</f>
        <v>0</v>
      </c>
      <c r="AV14" s="71">
        <f>AG14+AO14</f>
        <v>0</v>
      </c>
      <c r="AW14" s="71">
        <f>AU14+AV14</f>
        <v>0</v>
      </c>
      <c r="AX14" s="71">
        <f>+AY14+AZ14+BA14+BC14</f>
        <v>0</v>
      </c>
      <c r="AY14" s="71">
        <v>0</v>
      </c>
      <c r="AZ14" s="71">
        <v>0</v>
      </c>
      <c r="BA14" s="71">
        <v>0</v>
      </c>
      <c r="BB14" s="71"/>
      <c r="BC14" s="71">
        <v>0</v>
      </c>
      <c r="BD14" s="71"/>
      <c r="BE14" s="71">
        <f>+AP14+AX14</f>
        <v>0</v>
      </c>
      <c r="BF14" s="71">
        <f>+AQ14+AY14</f>
        <v>0</v>
      </c>
      <c r="BG14" s="71">
        <f>+AR14+AZ14</f>
        <v>0</v>
      </c>
      <c r="BH14" s="71">
        <f>+AS14+BA14</f>
        <v>0</v>
      </c>
      <c r="BI14" s="71">
        <f>+AT14+BC14</f>
        <v>0</v>
      </c>
      <c r="BJ14" s="71">
        <f>AU14+BB14</f>
        <v>0</v>
      </c>
      <c r="BK14" s="71">
        <f>AV14+BD14</f>
        <v>0</v>
      </c>
      <c r="BL14" s="71">
        <f>BJ14+BK14</f>
        <v>0</v>
      </c>
      <c r="BM14" s="71">
        <f>+BN14+BO14+BP14+BQ14</f>
        <v>0</v>
      </c>
      <c r="BN14" s="71">
        <v>0</v>
      </c>
      <c r="BO14" s="71">
        <v>0</v>
      </c>
      <c r="BP14" s="71">
        <v>0</v>
      </c>
      <c r="BQ14" s="71">
        <v>0</v>
      </c>
      <c r="BR14" s="71">
        <f>+BE14+BM14</f>
        <v>0</v>
      </c>
      <c r="BS14" s="71">
        <f>+BF14+BN14</f>
        <v>0</v>
      </c>
      <c r="BT14" s="71">
        <f>+BG14+BO14</f>
        <v>0</v>
      </c>
      <c r="BU14" s="71">
        <f>+BH14+BP14</f>
        <v>0</v>
      </c>
      <c r="BV14" s="71">
        <f>+BI14+BQ14</f>
        <v>0</v>
      </c>
      <c r="BW14" s="71">
        <f>+BX14+BY14+BZ14+CA14</f>
        <v>0</v>
      </c>
      <c r="BX14" s="71">
        <v>0</v>
      </c>
      <c r="BY14" s="71">
        <v>0</v>
      </c>
      <c r="BZ14" s="71">
        <v>0</v>
      </c>
      <c r="CA14" s="71">
        <v>0</v>
      </c>
      <c r="CB14" s="71">
        <f>+BR14+BW14</f>
        <v>0</v>
      </c>
      <c r="CC14" s="71">
        <f>+BS14+BX14</f>
        <v>0</v>
      </c>
      <c r="CD14" s="71">
        <f>+BT14+BY14</f>
        <v>0</v>
      </c>
      <c r="CE14" s="71">
        <f>+BU14+BZ14</f>
        <v>0</v>
      </c>
      <c r="CF14" s="71">
        <f>+BV14+CA14</f>
        <v>0</v>
      </c>
      <c r="CG14" s="71">
        <f>+CH14+CI14+CJ14+CK14</f>
        <v>0</v>
      </c>
      <c r="CH14" s="71">
        <v>0</v>
      </c>
      <c r="CI14" s="71">
        <v>0</v>
      </c>
      <c r="CJ14" s="71">
        <v>0</v>
      </c>
      <c r="CK14" s="71">
        <v>0</v>
      </c>
      <c r="CL14" s="71">
        <f>+CB14+CG14</f>
        <v>0</v>
      </c>
      <c r="CM14" s="71">
        <f>+CC14+CH14</f>
        <v>0</v>
      </c>
      <c r="CN14" s="71">
        <f>+CD14+CI14</f>
        <v>0</v>
      </c>
      <c r="CO14" s="71">
        <f>+CE14+CJ14</f>
        <v>0</v>
      </c>
      <c r="CP14" s="71">
        <f>+CF14+CK14</f>
        <v>0</v>
      </c>
      <c r="CQ14" s="71">
        <f>+CR14+CS14+CT14+CU14</f>
        <v>0</v>
      </c>
      <c r="CR14" s="71">
        <v>0</v>
      </c>
      <c r="CS14" s="71">
        <v>0</v>
      </c>
      <c r="CT14" s="71">
        <v>0</v>
      </c>
      <c r="CU14" s="71">
        <v>0</v>
      </c>
      <c r="CV14" s="71">
        <f>+CL14+CQ14</f>
        <v>0</v>
      </c>
      <c r="CW14" s="71">
        <f>+CM14+CR14</f>
        <v>0</v>
      </c>
      <c r="CX14" s="71">
        <f>+CN14+CS14</f>
        <v>0</v>
      </c>
      <c r="CY14" s="71">
        <f>+CO14+CT14</f>
        <v>0</v>
      </c>
      <c r="CZ14" s="71">
        <f>+CP14+CU14</f>
        <v>0</v>
      </c>
      <c r="DA14" s="164"/>
      <c r="DB14" s="163"/>
      <c r="DC14" s="89"/>
      <c r="DD14" s="7">
        <f>CW14+CX14+CY14</f>
        <v>0</v>
      </c>
      <c r="DE14" s="89"/>
    </row>
    <row r="15" spans="1:109" s="157" customFormat="1" ht="31.5" hidden="1" customHeight="1" x14ac:dyDescent="0.2">
      <c r="A15" s="164"/>
      <c r="B15" s="179" t="s">
        <v>472</v>
      </c>
      <c r="C15" s="179"/>
      <c r="D15" s="178"/>
      <c r="E15" s="178"/>
      <c r="F15" s="178"/>
      <c r="G15" s="178"/>
      <c r="H15" s="177" t="s">
        <v>472</v>
      </c>
      <c r="I15" s="176" t="s">
        <v>471</v>
      </c>
      <c r="J15" s="175">
        <f>J18</f>
        <v>0</v>
      </c>
      <c r="K15" s="175"/>
      <c r="L15" s="171"/>
      <c r="M15" s="171"/>
      <c r="N15" s="171"/>
      <c r="O15" s="174"/>
      <c r="P15" s="167"/>
      <c r="Q15" s="167"/>
      <c r="R15" s="173"/>
      <c r="S15" s="62">
        <f>S18</f>
        <v>0</v>
      </c>
      <c r="T15" s="62">
        <f>T18</f>
        <v>0</v>
      </c>
      <c r="U15" s="62">
        <f>U18</f>
        <v>0</v>
      </c>
      <c r="V15" s="62">
        <f>V18</f>
        <v>0</v>
      </c>
      <c r="W15" s="62">
        <f>W18</f>
        <v>0</v>
      </c>
      <c r="X15" s="62">
        <f>X18</f>
        <v>0</v>
      </c>
      <c r="Y15" s="62">
        <f>Y18</f>
        <v>0</v>
      </c>
      <c r="Z15" s="62">
        <f>Z18</f>
        <v>0</v>
      </c>
      <c r="AA15" s="62">
        <f>AA18</f>
        <v>0</v>
      </c>
      <c r="AB15" s="62">
        <f>AB18</f>
        <v>0</v>
      </c>
      <c r="AC15" s="62">
        <f>AC18</f>
        <v>0</v>
      </c>
      <c r="AD15" s="62">
        <f>AD18</f>
        <v>0</v>
      </c>
      <c r="AE15" s="62">
        <f>AE18</f>
        <v>0</v>
      </c>
      <c r="AF15" s="62">
        <f>AF18</f>
        <v>0</v>
      </c>
      <c r="AG15" s="62">
        <f>AG18</f>
        <v>0</v>
      </c>
      <c r="AH15" s="62">
        <f>AH18</f>
        <v>0</v>
      </c>
      <c r="AI15" s="62">
        <f>AI18</f>
        <v>0</v>
      </c>
      <c r="AJ15" s="62">
        <f>AJ18</f>
        <v>0</v>
      </c>
      <c r="AK15" s="62">
        <f>AK18</f>
        <v>0</v>
      </c>
      <c r="AL15" s="62">
        <f>AL18</f>
        <v>0</v>
      </c>
      <c r="AM15" s="62">
        <f>AM18</f>
        <v>0</v>
      </c>
      <c r="AN15" s="62">
        <f>AN18</f>
        <v>0</v>
      </c>
      <c r="AO15" s="62">
        <f>AO18</f>
        <v>0</v>
      </c>
      <c r="AP15" s="62">
        <f>AP18</f>
        <v>0</v>
      </c>
      <c r="AQ15" s="62">
        <f>AQ18</f>
        <v>0</v>
      </c>
      <c r="AR15" s="62">
        <f>AR18</f>
        <v>0</v>
      </c>
      <c r="AS15" s="62">
        <f>AS18</f>
        <v>0</v>
      </c>
      <c r="AT15" s="62">
        <f>AT18</f>
        <v>0</v>
      </c>
      <c r="AU15" s="62">
        <f>AU18</f>
        <v>0</v>
      </c>
      <c r="AV15" s="62">
        <f>AV18</f>
        <v>0</v>
      </c>
      <c r="AW15" s="62">
        <f>AW18</f>
        <v>0</v>
      </c>
      <c r="AX15" s="62">
        <f>AX18</f>
        <v>0</v>
      </c>
      <c r="AY15" s="62">
        <f>AY18</f>
        <v>0</v>
      </c>
      <c r="AZ15" s="62">
        <f>AZ18</f>
        <v>0</v>
      </c>
      <c r="BA15" s="62">
        <f>BA18</f>
        <v>0</v>
      </c>
      <c r="BB15" s="62">
        <f>BB18</f>
        <v>0</v>
      </c>
      <c r="BC15" s="62">
        <f>BC18</f>
        <v>0</v>
      </c>
      <c r="BD15" s="62">
        <f>BD18</f>
        <v>0</v>
      </c>
      <c r="BE15" s="62">
        <f>BE18</f>
        <v>0</v>
      </c>
      <c r="BF15" s="62">
        <f>BF18</f>
        <v>0</v>
      </c>
      <c r="BG15" s="62">
        <f>BG18</f>
        <v>0</v>
      </c>
      <c r="BH15" s="62">
        <f>BH18</f>
        <v>0</v>
      </c>
      <c r="BI15" s="62">
        <f>BI18</f>
        <v>0</v>
      </c>
      <c r="BJ15" s="62">
        <f>BJ18</f>
        <v>0</v>
      </c>
      <c r="BK15" s="62">
        <f>BK18</f>
        <v>0</v>
      </c>
      <c r="BL15" s="62">
        <f>BL18</f>
        <v>0</v>
      </c>
      <c r="BM15" s="62">
        <f>BM18</f>
        <v>0</v>
      </c>
      <c r="BN15" s="62">
        <f>BN18</f>
        <v>0</v>
      </c>
      <c r="BO15" s="62">
        <f>BO18</f>
        <v>0</v>
      </c>
      <c r="BP15" s="62">
        <f>BP18</f>
        <v>0</v>
      </c>
      <c r="BQ15" s="62">
        <f>BQ18</f>
        <v>0</v>
      </c>
      <c r="BR15" s="62">
        <f>BR18</f>
        <v>0</v>
      </c>
      <c r="BS15" s="62">
        <f>BS18</f>
        <v>0</v>
      </c>
      <c r="BT15" s="62">
        <f>BT18</f>
        <v>0</v>
      </c>
      <c r="BU15" s="62">
        <f>BU18</f>
        <v>0</v>
      </c>
      <c r="BV15" s="62">
        <f>BV18</f>
        <v>0</v>
      </c>
      <c r="BW15" s="62">
        <f>BW18</f>
        <v>0</v>
      </c>
      <c r="BX15" s="62">
        <f>BX18</f>
        <v>0</v>
      </c>
      <c r="BY15" s="62">
        <f>BY18</f>
        <v>0</v>
      </c>
      <c r="BZ15" s="62">
        <f>BZ18</f>
        <v>0</v>
      </c>
      <c r="CA15" s="62">
        <f>CA18</f>
        <v>0</v>
      </c>
      <c r="CB15" s="62">
        <f>CB18</f>
        <v>0</v>
      </c>
      <c r="CC15" s="62">
        <f>CC18</f>
        <v>0</v>
      </c>
      <c r="CD15" s="62">
        <f>CD18</f>
        <v>0</v>
      </c>
      <c r="CE15" s="62">
        <f>CE18</f>
        <v>0</v>
      </c>
      <c r="CF15" s="62">
        <f>CF18</f>
        <v>0</v>
      </c>
      <c r="CG15" s="62">
        <f>CG18</f>
        <v>0</v>
      </c>
      <c r="CH15" s="62">
        <f>CH18</f>
        <v>0</v>
      </c>
      <c r="CI15" s="62">
        <f>CI18</f>
        <v>0</v>
      </c>
      <c r="CJ15" s="62">
        <f>CJ18</f>
        <v>0</v>
      </c>
      <c r="CK15" s="62">
        <f>CK18</f>
        <v>0</v>
      </c>
      <c r="CL15" s="62">
        <f>CL18</f>
        <v>0</v>
      </c>
      <c r="CM15" s="62">
        <f>CM18</f>
        <v>0</v>
      </c>
      <c r="CN15" s="62">
        <f>CN18</f>
        <v>0</v>
      </c>
      <c r="CO15" s="62">
        <f>CO18</f>
        <v>0</v>
      </c>
      <c r="CP15" s="62">
        <f>CP18</f>
        <v>0</v>
      </c>
      <c r="CQ15" s="62">
        <f>CQ18</f>
        <v>0</v>
      </c>
      <c r="CR15" s="62">
        <f>CR18</f>
        <v>0</v>
      </c>
      <c r="CS15" s="62">
        <f>CS18</f>
        <v>0</v>
      </c>
      <c r="CT15" s="62">
        <f>CT18</f>
        <v>0</v>
      </c>
      <c r="CU15" s="62">
        <f>CU18</f>
        <v>0</v>
      </c>
      <c r="CV15" s="62">
        <f>CV18</f>
        <v>0</v>
      </c>
      <c r="CW15" s="62">
        <f>CW18</f>
        <v>0</v>
      </c>
      <c r="CX15" s="62">
        <f>CX18</f>
        <v>0</v>
      </c>
      <c r="CY15" s="62">
        <f>CY18</f>
        <v>0</v>
      </c>
      <c r="CZ15" s="62">
        <f>CZ18</f>
        <v>0</v>
      </c>
      <c r="DA15" s="164"/>
      <c r="DB15" s="163"/>
      <c r="DC15" s="89"/>
      <c r="DD15" s="7">
        <f>CW15+CX15+CY15</f>
        <v>0</v>
      </c>
      <c r="DE15" s="89"/>
    </row>
    <row r="16" spans="1:109" s="157" customFormat="1" ht="31.5" hidden="1" customHeight="1" x14ac:dyDescent="0.2">
      <c r="A16" s="164"/>
      <c r="B16" s="179"/>
      <c r="C16" s="179"/>
      <c r="D16" s="178"/>
      <c r="E16" s="178"/>
      <c r="F16" s="178"/>
      <c r="G16" s="178"/>
      <c r="H16" s="177" t="s">
        <v>470</v>
      </c>
      <c r="I16" s="176"/>
      <c r="J16" s="175"/>
      <c r="K16" s="175"/>
      <c r="L16" s="171"/>
      <c r="M16" s="171"/>
      <c r="N16" s="171"/>
      <c r="O16" s="174"/>
      <c r="P16" s="167"/>
      <c r="Q16" s="167"/>
      <c r="R16" s="173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164"/>
      <c r="DB16" s="163"/>
      <c r="DC16" s="89"/>
      <c r="DD16" s="7">
        <f>CW16+CX16+CY16</f>
        <v>0</v>
      </c>
      <c r="DE16" s="89"/>
    </row>
    <row r="17" spans="1:109" s="157" customFormat="1" ht="31.5" hidden="1" customHeight="1" x14ac:dyDescent="0.2">
      <c r="A17" s="164"/>
      <c r="B17" s="179"/>
      <c r="C17" s="179"/>
      <c r="D17" s="178"/>
      <c r="E17" s="178"/>
      <c r="F17" s="178"/>
      <c r="G17" s="178"/>
      <c r="H17" s="177" t="s">
        <v>469</v>
      </c>
      <c r="I17" s="176"/>
      <c r="J17" s="175"/>
      <c r="K17" s="175"/>
      <c r="L17" s="171"/>
      <c r="M17" s="171"/>
      <c r="N17" s="171"/>
      <c r="O17" s="174"/>
      <c r="P17" s="167"/>
      <c r="Q17" s="167"/>
      <c r="R17" s="173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164"/>
      <c r="DB17" s="163"/>
      <c r="DC17" s="89"/>
      <c r="DD17" s="7">
        <f>CW17+CX17+CY17</f>
        <v>0</v>
      </c>
      <c r="DE17" s="89"/>
    </row>
    <row r="18" spans="1:109" s="157" customFormat="1" ht="16.5" hidden="1" customHeight="1" x14ac:dyDescent="0.2">
      <c r="A18" s="164"/>
      <c r="B18" s="179"/>
      <c r="C18" s="179" t="s">
        <v>138</v>
      </c>
      <c r="D18" s="178"/>
      <c r="E18" s="178"/>
      <c r="F18" s="178"/>
      <c r="G18" s="178"/>
      <c r="H18" s="177" t="s">
        <v>468</v>
      </c>
      <c r="I18" s="176" t="s">
        <v>137</v>
      </c>
      <c r="J18" s="175">
        <f>J19</f>
        <v>0</v>
      </c>
      <c r="K18" s="175"/>
      <c r="L18" s="171"/>
      <c r="M18" s="171"/>
      <c r="N18" s="171"/>
      <c r="O18" s="174"/>
      <c r="P18" s="167"/>
      <c r="Q18" s="167"/>
      <c r="R18" s="173"/>
      <c r="S18" s="62">
        <f>S19</f>
        <v>0</v>
      </c>
      <c r="T18" s="62">
        <f>T19</f>
        <v>0</v>
      </c>
      <c r="U18" s="62">
        <f>U19</f>
        <v>0</v>
      </c>
      <c r="V18" s="62">
        <f>V19</f>
        <v>0</v>
      </c>
      <c r="W18" s="62">
        <f>W19</f>
        <v>0</v>
      </c>
      <c r="X18" s="62">
        <f>X19</f>
        <v>0</v>
      </c>
      <c r="Y18" s="62">
        <f>Y19</f>
        <v>0</v>
      </c>
      <c r="Z18" s="62">
        <f>Z19</f>
        <v>0</v>
      </c>
      <c r="AA18" s="62">
        <f>AA19</f>
        <v>0</v>
      </c>
      <c r="AB18" s="62">
        <f>AB19</f>
        <v>0</v>
      </c>
      <c r="AC18" s="62">
        <f>AC19</f>
        <v>0</v>
      </c>
      <c r="AD18" s="62">
        <f>AD19</f>
        <v>0</v>
      </c>
      <c r="AE18" s="62">
        <f>AE19</f>
        <v>0</v>
      </c>
      <c r="AF18" s="62">
        <f>AF19</f>
        <v>0</v>
      </c>
      <c r="AG18" s="62">
        <f>AG19</f>
        <v>0</v>
      </c>
      <c r="AH18" s="62">
        <f>AH19</f>
        <v>0</v>
      </c>
      <c r="AI18" s="62">
        <f>AI19</f>
        <v>0</v>
      </c>
      <c r="AJ18" s="62">
        <f>AJ19</f>
        <v>0</v>
      </c>
      <c r="AK18" s="62">
        <f>AK19</f>
        <v>0</v>
      </c>
      <c r="AL18" s="62">
        <f>AL19</f>
        <v>0</v>
      </c>
      <c r="AM18" s="62">
        <f>AM19</f>
        <v>0</v>
      </c>
      <c r="AN18" s="62">
        <f>AN19</f>
        <v>0</v>
      </c>
      <c r="AO18" s="62">
        <f>AO19</f>
        <v>0</v>
      </c>
      <c r="AP18" s="62">
        <f>AP19</f>
        <v>0</v>
      </c>
      <c r="AQ18" s="62">
        <f>AQ19</f>
        <v>0</v>
      </c>
      <c r="AR18" s="62">
        <f>AR19</f>
        <v>0</v>
      </c>
      <c r="AS18" s="62">
        <f>AS19</f>
        <v>0</v>
      </c>
      <c r="AT18" s="62">
        <f>AT19</f>
        <v>0</v>
      </c>
      <c r="AU18" s="62">
        <f>AU19</f>
        <v>0</v>
      </c>
      <c r="AV18" s="62">
        <f>AV19</f>
        <v>0</v>
      </c>
      <c r="AW18" s="62">
        <f>AW19</f>
        <v>0</v>
      </c>
      <c r="AX18" s="62">
        <f>AX19</f>
        <v>0</v>
      </c>
      <c r="AY18" s="62">
        <f>AY19</f>
        <v>0</v>
      </c>
      <c r="AZ18" s="62">
        <f>AZ19</f>
        <v>0</v>
      </c>
      <c r="BA18" s="62">
        <f>BA19</f>
        <v>0</v>
      </c>
      <c r="BB18" s="62">
        <f>BB19</f>
        <v>0</v>
      </c>
      <c r="BC18" s="62">
        <f>BC19</f>
        <v>0</v>
      </c>
      <c r="BD18" s="62">
        <f>BD19</f>
        <v>0</v>
      </c>
      <c r="BE18" s="62">
        <f>BE19</f>
        <v>0</v>
      </c>
      <c r="BF18" s="62">
        <f>BF19</f>
        <v>0</v>
      </c>
      <c r="BG18" s="62">
        <f>BG19</f>
        <v>0</v>
      </c>
      <c r="BH18" s="62">
        <f>BH19</f>
        <v>0</v>
      </c>
      <c r="BI18" s="62">
        <f>BI19</f>
        <v>0</v>
      </c>
      <c r="BJ18" s="62">
        <f>BJ19</f>
        <v>0</v>
      </c>
      <c r="BK18" s="62">
        <f>BK19</f>
        <v>0</v>
      </c>
      <c r="BL18" s="62">
        <f>BL19</f>
        <v>0</v>
      </c>
      <c r="BM18" s="62">
        <f>BM19</f>
        <v>0</v>
      </c>
      <c r="BN18" s="62">
        <f>BN19</f>
        <v>0</v>
      </c>
      <c r="BO18" s="62">
        <f>BO19</f>
        <v>0</v>
      </c>
      <c r="BP18" s="62">
        <f>BP19</f>
        <v>0</v>
      </c>
      <c r="BQ18" s="62">
        <f>BQ19</f>
        <v>0</v>
      </c>
      <c r="BR18" s="62">
        <f>BR19</f>
        <v>0</v>
      </c>
      <c r="BS18" s="62">
        <f>BS19</f>
        <v>0</v>
      </c>
      <c r="BT18" s="62">
        <f>BT19</f>
        <v>0</v>
      </c>
      <c r="BU18" s="62">
        <f>BU19</f>
        <v>0</v>
      </c>
      <c r="BV18" s="62">
        <f>BV19</f>
        <v>0</v>
      </c>
      <c r="BW18" s="62">
        <f>BW19</f>
        <v>0</v>
      </c>
      <c r="BX18" s="62">
        <f>BX19</f>
        <v>0</v>
      </c>
      <c r="BY18" s="62">
        <f>BY19</f>
        <v>0</v>
      </c>
      <c r="BZ18" s="62">
        <f>BZ19</f>
        <v>0</v>
      </c>
      <c r="CA18" s="62">
        <f>CA19</f>
        <v>0</v>
      </c>
      <c r="CB18" s="62">
        <f>CB19</f>
        <v>0</v>
      </c>
      <c r="CC18" s="62">
        <f>CC19</f>
        <v>0</v>
      </c>
      <c r="CD18" s="62">
        <f>CD19</f>
        <v>0</v>
      </c>
      <c r="CE18" s="62">
        <f>CE19</f>
        <v>0</v>
      </c>
      <c r="CF18" s="62">
        <f>CF19</f>
        <v>0</v>
      </c>
      <c r="CG18" s="62">
        <f>CG19</f>
        <v>0</v>
      </c>
      <c r="CH18" s="62">
        <f>CH19</f>
        <v>0</v>
      </c>
      <c r="CI18" s="62">
        <f>CI19</f>
        <v>0</v>
      </c>
      <c r="CJ18" s="62">
        <f>CJ19</f>
        <v>0</v>
      </c>
      <c r="CK18" s="62">
        <f>CK19</f>
        <v>0</v>
      </c>
      <c r="CL18" s="62">
        <f>CL19</f>
        <v>0</v>
      </c>
      <c r="CM18" s="62">
        <f>CM19</f>
        <v>0</v>
      </c>
      <c r="CN18" s="62">
        <f>CN19</f>
        <v>0</v>
      </c>
      <c r="CO18" s="62">
        <f>CO19</f>
        <v>0</v>
      </c>
      <c r="CP18" s="62">
        <f>CP19</f>
        <v>0</v>
      </c>
      <c r="CQ18" s="62">
        <f>CQ19</f>
        <v>0</v>
      </c>
      <c r="CR18" s="62">
        <f>CR19</f>
        <v>0</v>
      </c>
      <c r="CS18" s="62">
        <f>CS19</f>
        <v>0</v>
      </c>
      <c r="CT18" s="62">
        <f>CT19</f>
        <v>0</v>
      </c>
      <c r="CU18" s="62">
        <f>CU19</f>
        <v>0</v>
      </c>
      <c r="CV18" s="62">
        <f>CV19</f>
        <v>0</v>
      </c>
      <c r="CW18" s="62">
        <f>CW19</f>
        <v>0</v>
      </c>
      <c r="CX18" s="62">
        <f>CX19</f>
        <v>0</v>
      </c>
      <c r="CY18" s="62">
        <f>CY19</f>
        <v>0</v>
      </c>
      <c r="CZ18" s="62">
        <f>CZ19</f>
        <v>0</v>
      </c>
      <c r="DA18" s="164"/>
      <c r="DB18" s="163"/>
      <c r="DC18" s="89"/>
      <c r="DD18" s="7">
        <f>CW18+CX18+CY18</f>
        <v>0</v>
      </c>
      <c r="DE18" s="89"/>
    </row>
    <row r="19" spans="1:109" s="157" customFormat="1" ht="21" hidden="1" customHeight="1" x14ac:dyDescent="0.2">
      <c r="A19" s="177" t="s">
        <v>467</v>
      </c>
      <c r="B19" s="178"/>
      <c r="C19" s="178"/>
      <c r="D19" s="178" t="s">
        <v>129</v>
      </c>
      <c r="E19" s="178"/>
      <c r="F19" s="178"/>
      <c r="G19" s="178"/>
      <c r="H19" s="177" t="s">
        <v>467</v>
      </c>
      <c r="I19" s="176" t="s">
        <v>466</v>
      </c>
      <c r="J19" s="175"/>
      <c r="K19" s="175"/>
      <c r="L19" s="171"/>
      <c r="M19" s="171"/>
      <c r="N19" s="171"/>
      <c r="O19" s="174"/>
      <c r="P19" s="167"/>
      <c r="Q19" s="167"/>
      <c r="R19" s="173"/>
      <c r="S19" s="71">
        <f>+U19+V19+W19+Y19</f>
        <v>0</v>
      </c>
      <c r="T19" s="71">
        <f>X19+Z19</f>
        <v>0</v>
      </c>
      <c r="U19" s="71">
        <v>0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f>+K19+S19</f>
        <v>0</v>
      </c>
      <c r="AB19" s="71">
        <f>+L19+U19</f>
        <v>0</v>
      </c>
      <c r="AC19" s="71">
        <f>+M19+V19</f>
        <v>0</v>
      </c>
      <c r="AD19" s="71">
        <f>+N19+W19</f>
        <v>0</v>
      </c>
      <c r="AE19" s="71">
        <f>+O19+Y19</f>
        <v>0</v>
      </c>
      <c r="AF19" s="71">
        <f>P19+X19</f>
        <v>0</v>
      </c>
      <c r="AG19" s="71">
        <f>+Q19+Z19</f>
        <v>0</v>
      </c>
      <c r="AH19" s="71">
        <f>AF19+AG19</f>
        <v>0</v>
      </c>
      <c r="AI19" s="71">
        <f>+AJ19+AK19+AL19+AN19</f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f>+AA19+AI19</f>
        <v>0</v>
      </c>
      <c r="AQ19" s="71">
        <f>+AB19+AJ19</f>
        <v>0</v>
      </c>
      <c r="AR19" s="71">
        <f>+AC19+AK19</f>
        <v>0</v>
      </c>
      <c r="AS19" s="71">
        <f>+AD19+AL19</f>
        <v>0</v>
      </c>
      <c r="AT19" s="71">
        <f>+AE19+AN19</f>
        <v>0</v>
      </c>
      <c r="AU19" s="71">
        <f>AF19+AM19</f>
        <v>0</v>
      </c>
      <c r="AV19" s="71">
        <f>AG19+AO19</f>
        <v>0</v>
      </c>
      <c r="AW19" s="71">
        <f>AU19+AV19</f>
        <v>0</v>
      </c>
      <c r="AX19" s="71">
        <f>+AY19+AZ19+BA19+BC19</f>
        <v>0</v>
      </c>
      <c r="AY19" s="71">
        <v>0</v>
      </c>
      <c r="AZ19" s="71">
        <v>0</v>
      </c>
      <c r="BA19" s="71">
        <v>0</v>
      </c>
      <c r="BB19" s="71"/>
      <c r="BC19" s="71">
        <v>0</v>
      </c>
      <c r="BD19" s="71"/>
      <c r="BE19" s="71">
        <f>+AP19+AX19</f>
        <v>0</v>
      </c>
      <c r="BF19" s="71">
        <f>+AQ19+AY19</f>
        <v>0</v>
      </c>
      <c r="BG19" s="71">
        <f>+AR19+AZ19</f>
        <v>0</v>
      </c>
      <c r="BH19" s="71">
        <f>+AS19+BA19</f>
        <v>0</v>
      </c>
      <c r="BI19" s="71">
        <f>+AT19+BC19</f>
        <v>0</v>
      </c>
      <c r="BJ19" s="71">
        <f>AU19+BB19</f>
        <v>0</v>
      </c>
      <c r="BK19" s="71">
        <f>AV19+BD19</f>
        <v>0</v>
      </c>
      <c r="BL19" s="71">
        <f>BJ19+BK19</f>
        <v>0</v>
      </c>
      <c r="BM19" s="71">
        <f>+BN19+BO19+BP19+BQ19</f>
        <v>0</v>
      </c>
      <c r="BN19" s="71">
        <v>0</v>
      </c>
      <c r="BO19" s="71">
        <v>0</v>
      </c>
      <c r="BP19" s="71">
        <v>0</v>
      </c>
      <c r="BQ19" s="71">
        <v>0</v>
      </c>
      <c r="BR19" s="71">
        <f>+BE19+BM19</f>
        <v>0</v>
      </c>
      <c r="BS19" s="71">
        <f>+BF19+BN19</f>
        <v>0</v>
      </c>
      <c r="BT19" s="71">
        <f>+BG19+BO19</f>
        <v>0</v>
      </c>
      <c r="BU19" s="71">
        <f>+BH19+BP19</f>
        <v>0</v>
      </c>
      <c r="BV19" s="71">
        <f>+BI19+BQ19</f>
        <v>0</v>
      </c>
      <c r="BW19" s="71">
        <f>+BX19+BY19+BZ19+CA19</f>
        <v>0</v>
      </c>
      <c r="BX19" s="71">
        <v>0</v>
      </c>
      <c r="BY19" s="71">
        <v>0</v>
      </c>
      <c r="BZ19" s="71">
        <v>0</v>
      </c>
      <c r="CA19" s="71">
        <v>0</v>
      </c>
      <c r="CB19" s="71">
        <f>+BR19+BW19</f>
        <v>0</v>
      </c>
      <c r="CC19" s="71">
        <f>+BS19+BX19</f>
        <v>0</v>
      </c>
      <c r="CD19" s="71">
        <f>+BT19+BY19</f>
        <v>0</v>
      </c>
      <c r="CE19" s="71">
        <f>+BU19+BZ19</f>
        <v>0</v>
      </c>
      <c r="CF19" s="71">
        <f>+BV19+CA19</f>
        <v>0</v>
      </c>
      <c r="CG19" s="71">
        <f>+CH19+CI19+CJ19+CK19</f>
        <v>0</v>
      </c>
      <c r="CH19" s="71">
        <v>0</v>
      </c>
      <c r="CI19" s="71">
        <v>0</v>
      </c>
      <c r="CJ19" s="71">
        <v>0</v>
      </c>
      <c r="CK19" s="71">
        <v>0</v>
      </c>
      <c r="CL19" s="71">
        <f>+CB19+CG19</f>
        <v>0</v>
      </c>
      <c r="CM19" s="71">
        <f>+CC19+CH19</f>
        <v>0</v>
      </c>
      <c r="CN19" s="71">
        <f>+CD19+CI19</f>
        <v>0</v>
      </c>
      <c r="CO19" s="71">
        <f>+CE19+CJ19</f>
        <v>0</v>
      </c>
      <c r="CP19" s="71">
        <f>+CF19+CK19</f>
        <v>0</v>
      </c>
      <c r="CQ19" s="71">
        <f>+CR19+CS19+CT19+CU19</f>
        <v>0</v>
      </c>
      <c r="CR19" s="71">
        <v>0</v>
      </c>
      <c r="CS19" s="71">
        <v>0</v>
      </c>
      <c r="CT19" s="71">
        <v>0</v>
      </c>
      <c r="CU19" s="71">
        <v>0</v>
      </c>
      <c r="CV19" s="71">
        <f>+CL19+CQ19</f>
        <v>0</v>
      </c>
      <c r="CW19" s="71">
        <f>+CM19+CR19</f>
        <v>0</v>
      </c>
      <c r="CX19" s="71">
        <f>+CN19+CS19</f>
        <v>0</v>
      </c>
      <c r="CY19" s="71">
        <f>+CO19+CT19</f>
        <v>0</v>
      </c>
      <c r="CZ19" s="71">
        <f>+CP19+CU19</f>
        <v>0</v>
      </c>
      <c r="DA19" s="164"/>
      <c r="DB19" s="163"/>
      <c r="DC19" s="89"/>
      <c r="DD19" s="7">
        <f>CW19+CX19+CY19</f>
        <v>0</v>
      </c>
      <c r="DE19" s="89"/>
    </row>
    <row r="20" spans="1:109" s="157" customFormat="1" ht="21" hidden="1" customHeight="1" x14ac:dyDescent="0.2">
      <c r="A20" s="164"/>
      <c r="B20" s="178"/>
      <c r="C20" s="178"/>
      <c r="D20" s="178"/>
      <c r="E20" s="178"/>
      <c r="F20" s="178"/>
      <c r="G20" s="178"/>
      <c r="H20" s="177" t="s">
        <v>465</v>
      </c>
      <c r="I20" s="176" t="s">
        <v>464</v>
      </c>
      <c r="J20" s="175">
        <f>J21</f>
        <v>0</v>
      </c>
      <c r="K20" s="175"/>
      <c r="L20" s="171"/>
      <c r="M20" s="171"/>
      <c r="N20" s="171"/>
      <c r="O20" s="174"/>
      <c r="P20" s="167"/>
      <c r="Q20" s="167"/>
      <c r="R20" s="173"/>
      <c r="S20" s="163"/>
      <c r="T20" s="163"/>
      <c r="U20" s="165"/>
      <c r="V20" s="165"/>
      <c r="W20" s="165"/>
      <c r="X20" s="171"/>
      <c r="Y20" s="165"/>
      <c r="Z20" s="171"/>
      <c r="AA20" s="172"/>
      <c r="AB20" s="171"/>
      <c r="AC20" s="171"/>
      <c r="AD20" s="171"/>
      <c r="AE20" s="168"/>
      <c r="AF20" s="167"/>
      <c r="AG20" s="167"/>
      <c r="AH20" s="167"/>
      <c r="AI20" s="170"/>
      <c r="AJ20" s="169"/>
      <c r="AK20" s="169"/>
      <c r="AL20" s="169"/>
      <c r="AM20" s="169"/>
      <c r="AN20" s="169"/>
      <c r="AO20" s="169"/>
      <c r="AP20" s="163"/>
      <c r="AQ20" s="165"/>
      <c r="AR20" s="165"/>
      <c r="AS20" s="165"/>
      <c r="AT20" s="165"/>
      <c r="AU20" s="167"/>
      <c r="AV20" s="167"/>
      <c r="AW20" s="167"/>
      <c r="AX20" s="163"/>
      <c r="AY20" s="165"/>
      <c r="AZ20" s="165"/>
      <c r="BA20" s="165"/>
      <c r="BB20" s="165"/>
      <c r="BC20" s="165"/>
      <c r="BD20" s="165"/>
      <c r="BE20" s="165"/>
      <c r="BF20" s="168"/>
      <c r="BG20" s="168"/>
      <c r="BH20" s="168"/>
      <c r="BI20" s="168"/>
      <c r="BJ20" s="167"/>
      <c r="BK20" s="167"/>
      <c r="BL20" s="167"/>
      <c r="BM20" s="163"/>
      <c r="BN20" s="165"/>
      <c r="BO20" s="165"/>
      <c r="BP20" s="165"/>
      <c r="BQ20" s="165"/>
      <c r="BR20" s="165"/>
      <c r="BS20" s="165"/>
      <c r="BT20" s="165"/>
      <c r="BU20" s="165"/>
      <c r="BV20" s="165"/>
      <c r="BW20" s="163"/>
      <c r="BX20" s="165"/>
      <c r="BY20" s="165"/>
      <c r="BZ20" s="165"/>
      <c r="CA20" s="165"/>
      <c r="CB20" s="165"/>
      <c r="CC20" s="165"/>
      <c r="CD20" s="165"/>
      <c r="CE20" s="165"/>
      <c r="CF20" s="165"/>
      <c r="CG20" s="163"/>
      <c r="CH20" s="165"/>
      <c r="CI20" s="165"/>
      <c r="CJ20" s="165"/>
      <c r="CK20" s="165"/>
      <c r="CL20" s="165"/>
      <c r="CM20" s="165"/>
      <c r="CN20" s="165"/>
      <c r="CO20" s="165"/>
      <c r="CP20" s="165"/>
      <c r="CQ20" s="163"/>
      <c r="CR20" s="165"/>
      <c r="CS20" s="165"/>
      <c r="CT20" s="165"/>
      <c r="CU20" s="165"/>
      <c r="CV20" s="166"/>
      <c r="CW20" s="165"/>
      <c r="CX20" s="165"/>
      <c r="CY20" s="165"/>
      <c r="CZ20" s="165"/>
      <c r="DA20" s="164"/>
      <c r="DB20" s="163"/>
      <c r="DC20" s="89"/>
      <c r="DD20" s="7">
        <f>CW20+CX20+CY20</f>
        <v>0</v>
      </c>
      <c r="DE20" s="89"/>
    </row>
    <row r="21" spans="1:109" s="157" customFormat="1" ht="23.25" hidden="1" customHeight="1" x14ac:dyDescent="0.2">
      <c r="A21" s="164"/>
      <c r="B21" s="178"/>
      <c r="C21" s="178"/>
      <c r="D21" s="178"/>
      <c r="E21" s="178"/>
      <c r="F21" s="178"/>
      <c r="G21" s="178"/>
      <c r="H21" s="177" t="s">
        <v>463</v>
      </c>
      <c r="I21" s="176" t="s">
        <v>462</v>
      </c>
      <c r="J21" s="175">
        <f>J22</f>
        <v>0</v>
      </c>
      <c r="K21" s="175"/>
      <c r="L21" s="171"/>
      <c r="M21" s="171"/>
      <c r="N21" s="171"/>
      <c r="O21" s="174"/>
      <c r="P21" s="167"/>
      <c r="Q21" s="167"/>
      <c r="R21" s="173"/>
      <c r="S21" s="163"/>
      <c r="T21" s="163"/>
      <c r="U21" s="165"/>
      <c r="V21" s="165"/>
      <c r="W21" s="165"/>
      <c r="X21" s="171"/>
      <c r="Y21" s="165"/>
      <c r="Z21" s="171"/>
      <c r="AA21" s="172"/>
      <c r="AB21" s="171"/>
      <c r="AC21" s="171"/>
      <c r="AD21" s="171"/>
      <c r="AE21" s="168"/>
      <c r="AF21" s="167"/>
      <c r="AG21" s="167"/>
      <c r="AH21" s="167"/>
      <c r="AI21" s="170"/>
      <c r="AJ21" s="169"/>
      <c r="AK21" s="169"/>
      <c r="AL21" s="169"/>
      <c r="AM21" s="169"/>
      <c r="AN21" s="169"/>
      <c r="AO21" s="169"/>
      <c r="AP21" s="163"/>
      <c r="AQ21" s="165"/>
      <c r="AR21" s="165"/>
      <c r="AS21" s="165"/>
      <c r="AT21" s="165"/>
      <c r="AU21" s="167"/>
      <c r="AV21" s="167"/>
      <c r="AW21" s="167"/>
      <c r="AX21" s="163"/>
      <c r="AY21" s="165"/>
      <c r="AZ21" s="165"/>
      <c r="BA21" s="165"/>
      <c r="BB21" s="165"/>
      <c r="BC21" s="165"/>
      <c r="BD21" s="165"/>
      <c r="BE21" s="165"/>
      <c r="BF21" s="168"/>
      <c r="BG21" s="168"/>
      <c r="BH21" s="168"/>
      <c r="BI21" s="168"/>
      <c r="BJ21" s="167"/>
      <c r="BK21" s="167"/>
      <c r="BL21" s="167"/>
      <c r="BM21" s="163"/>
      <c r="BN21" s="165"/>
      <c r="BO21" s="165"/>
      <c r="BP21" s="165"/>
      <c r="BQ21" s="165"/>
      <c r="BR21" s="165"/>
      <c r="BS21" s="165"/>
      <c r="BT21" s="165"/>
      <c r="BU21" s="165"/>
      <c r="BV21" s="165"/>
      <c r="BW21" s="163"/>
      <c r="BX21" s="165"/>
      <c r="BY21" s="165"/>
      <c r="BZ21" s="165"/>
      <c r="CA21" s="165"/>
      <c r="CB21" s="165"/>
      <c r="CC21" s="165"/>
      <c r="CD21" s="165"/>
      <c r="CE21" s="165"/>
      <c r="CF21" s="165"/>
      <c r="CG21" s="163"/>
      <c r="CH21" s="165"/>
      <c r="CI21" s="165"/>
      <c r="CJ21" s="165"/>
      <c r="CK21" s="165"/>
      <c r="CL21" s="165"/>
      <c r="CM21" s="165"/>
      <c r="CN21" s="165"/>
      <c r="CO21" s="165"/>
      <c r="CP21" s="165"/>
      <c r="CQ21" s="163"/>
      <c r="CR21" s="165"/>
      <c r="CS21" s="165"/>
      <c r="CT21" s="165"/>
      <c r="CU21" s="165"/>
      <c r="CV21" s="166"/>
      <c r="CW21" s="165"/>
      <c r="CX21" s="165"/>
      <c r="CY21" s="165"/>
      <c r="CZ21" s="165"/>
      <c r="DA21" s="164"/>
      <c r="DB21" s="163"/>
      <c r="DC21" s="89"/>
      <c r="DD21" s="7">
        <f>CW21+CX21+CY21</f>
        <v>0</v>
      </c>
      <c r="DE21" s="89"/>
    </row>
    <row r="22" spans="1:109" s="157" customFormat="1" ht="20.25" hidden="1" customHeight="1" x14ac:dyDescent="0.2">
      <c r="A22" s="164"/>
      <c r="B22" s="178"/>
      <c r="C22" s="178"/>
      <c r="D22" s="178"/>
      <c r="E22" s="178"/>
      <c r="F22" s="178"/>
      <c r="G22" s="178"/>
      <c r="H22" s="177" t="s">
        <v>461</v>
      </c>
      <c r="I22" s="176" t="s">
        <v>460</v>
      </c>
      <c r="J22" s="175">
        <f>J23</f>
        <v>0</v>
      </c>
      <c r="K22" s="175"/>
      <c r="L22" s="171"/>
      <c r="M22" s="171"/>
      <c r="N22" s="171"/>
      <c r="O22" s="174"/>
      <c r="P22" s="167"/>
      <c r="Q22" s="167"/>
      <c r="R22" s="173"/>
      <c r="S22" s="163"/>
      <c r="T22" s="163"/>
      <c r="U22" s="165"/>
      <c r="V22" s="165"/>
      <c r="W22" s="165"/>
      <c r="X22" s="171"/>
      <c r="Y22" s="165"/>
      <c r="Z22" s="171"/>
      <c r="AA22" s="172"/>
      <c r="AB22" s="171"/>
      <c r="AC22" s="171"/>
      <c r="AD22" s="171"/>
      <c r="AE22" s="168"/>
      <c r="AF22" s="167"/>
      <c r="AG22" s="167"/>
      <c r="AH22" s="167"/>
      <c r="AI22" s="170"/>
      <c r="AJ22" s="169"/>
      <c r="AK22" s="169"/>
      <c r="AL22" s="169"/>
      <c r="AM22" s="169"/>
      <c r="AN22" s="169"/>
      <c r="AO22" s="169"/>
      <c r="AP22" s="163"/>
      <c r="AQ22" s="165"/>
      <c r="AR22" s="165"/>
      <c r="AS22" s="165"/>
      <c r="AT22" s="165"/>
      <c r="AU22" s="167"/>
      <c r="AV22" s="167"/>
      <c r="AW22" s="167"/>
      <c r="AX22" s="163"/>
      <c r="AY22" s="165"/>
      <c r="AZ22" s="165"/>
      <c r="BA22" s="165"/>
      <c r="BB22" s="165"/>
      <c r="BC22" s="165"/>
      <c r="BD22" s="165"/>
      <c r="BE22" s="165"/>
      <c r="BF22" s="168"/>
      <c r="BG22" s="168"/>
      <c r="BH22" s="168"/>
      <c r="BI22" s="168"/>
      <c r="BJ22" s="167"/>
      <c r="BK22" s="167"/>
      <c r="BL22" s="167"/>
      <c r="BM22" s="163"/>
      <c r="BN22" s="165"/>
      <c r="BO22" s="165"/>
      <c r="BP22" s="165"/>
      <c r="BQ22" s="165"/>
      <c r="BR22" s="165"/>
      <c r="BS22" s="165"/>
      <c r="BT22" s="165"/>
      <c r="BU22" s="165"/>
      <c r="BV22" s="165"/>
      <c r="BW22" s="163"/>
      <c r="BX22" s="165"/>
      <c r="BY22" s="165"/>
      <c r="BZ22" s="165"/>
      <c r="CA22" s="165"/>
      <c r="CB22" s="165"/>
      <c r="CC22" s="165"/>
      <c r="CD22" s="165"/>
      <c r="CE22" s="165"/>
      <c r="CF22" s="165"/>
      <c r="CG22" s="163"/>
      <c r="CH22" s="165"/>
      <c r="CI22" s="165"/>
      <c r="CJ22" s="165"/>
      <c r="CK22" s="165"/>
      <c r="CL22" s="165"/>
      <c r="CM22" s="165"/>
      <c r="CN22" s="165"/>
      <c r="CO22" s="165"/>
      <c r="CP22" s="165"/>
      <c r="CQ22" s="163"/>
      <c r="CR22" s="165"/>
      <c r="CS22" s="165"/>
      <c r="CT22" s="165"/>
      <c r="CU22" s="165"/>
      <c r="CV22" s="166"/>
      <c r="CW22" s="165"/>
      <c r="CX22" s="165"/>
      <c r="CY22" s="165"/>
      <c r="CZ22" s="165"/>
      <c r="DA22" s="164"/>
      <c r="DB22" s="163"/>
      <c r="DC22" s="89"/>
      <c r="DD22" s="7">
        <f>CW22+CX22+CY22</f>
        <v>0</v>
      </c>
      <c r="DE22" s="89"/>
    </row>
    <row r="23" spans="1:109" s="157" customFormat="1" ht="19.5" hidden="1" customHeight="1" x14ac:dyDescent="0.2">
      <c r="A23" s="164"/>
      <c r="B23" s="178"/>
      <c r="C23" s="178"/>
      <c r="D23" s="178"/>
      <c r="E23" s="178"/>
      <c r="F23" s="178"/>
      <c r="G23" s="178"/>
      <c r="H23" s="177" t="s">
        <v>459</v>
      </c>
      <c r="I23" s="176" t="s">
        <v>458</v>
      </c>
      <c r="J23" s="175">
        <f>J24+J26</f>
        <v>0</v>
      </c>
      <c r="K23" s="175"/>
      <c r="L23" s="171"/>
      <c r="M23" s="171"/>
      <c r="N23" s="171"/>
      <c r="O23" s="174"/>
      <c r="P23" s="167"/>
      <c r="Q23" s="167"/>
      <c r="R23" s="173"/>
      <c r="S23" s="163"/>
      <c r="T23" s="163"/>
      <c r="U23" s="165"/>
      <c r="V23" s="165"/>
      <c r="W23" s="165"/>
      <c r="X23" s="171"/>
      <c r="Y23" s="165"/>
      <c r="Z23" s="171"/>
      <c r="AA23" s="172"/>
      <c r="AB23" s="171"/>
      <c r="AC23" s="171"/>
      <c r="AD23" s="171"/>
      <c r="AE23" s="168"/>
      <c r="AF23" s="167"/>
      <c r="AG23" s="167"/>
      <c r="AH23" s="167"/>
      <c r="AI23" s="170"/>
      <c r="AJ23" s="169"/>
      <c r="AK23" s="169"/>
      <c r="AL23" s="169"/>
      <c r="AM23" s="169"/>
      <c r="AN23" s="169"/>
      <c r="AO23" s="169"/>
      <c r="AP23" s="163"/>
      <c r="AQ23" s="165"/>
      <c r="AR23" s="165"/>
      <c r="AS23" s="165"/>
      <c r="AT23" s="165"/>
      <c r="AU23" s="167"/>
      <c r="AV23" s="167"/>
      <c r="AW23" s="167"/>
      <c r="AX23" s="163"/>
      <c r="AY23" s="165"/>
      <c r="AZ23" s="165"/>
      <c r="BA23" s="165"/>
      <c r="BB23" s="165"/>
      <c r="BC23" s="165"/>
      <c r="BD23" s="165"/>
      <c r="BE23" s="165"/>
      <c r="BF23" s="168"/>
      <c r="BG23" s="168"/>
      <c r="BH23" s="168"/>
      <c r="BI23" s="168"/>
      <c r="BJ23" s="167"/>
      <c r="BK23" s="167"/>
      <c r="BL23" s="167"/>
      <c r="BM23" s="163"/>
      <c r="BN23" s="165"/>
      <c r="BO23" s="165"/>
      <c r="BP23" s="165"/>
      <c r="BQ23" s="165"/>
      <c r="BR23" s="165"/>
      <c r="BS23" s="165"/>
      <c r="BT23" s="165"/>
      <c r="BU23" s="165"/>
      <c r="BV23" s="165"/>
      <c r="BW23" s="163"/>
      <c r="BX23" s="165"/>
      <c r="BY23" s="165"/>
      <c r="BZ23" s="165"/>
      <c r="CA23" s="165"/>
      <c r="CB23" s="165"/>
      <c r="CC23" s="165"/>
      <c r="CD23" s="165"/>
      <c r="CE23" s="165"/>
      <c r="CF23" s="165"/>
      <c r="CG23" s="163"/>
      <c r="CH23" s="165"/>
      <c r="CI23" s="165"/>
      <c r="CJ23" s="165"/>
      <c r="CK23" s="165"/>
      <c r="CL23" s="165"/>
      <c r="CM23" s="165"/>
      <c r="CN23" s="165"/>
      <c r="CO23" s="165"/>
      <c r="CP23" s="165"/>
      <c r="CQ23" s="163"/>
      <c r="CR23" s="165"/>
      <c r="CS23" s="165"/>
      <c r="CT23" s="165"/>
      <c r="CU23" s="165"/>
      <c r="CV23" s="166"/>
      <c r="CW23" s="165"/>
      <c r="CX23" s="165"/>
      <c r="CY23" s="165"/>
      <c r="CZ23" s="165"/>
      <c r="DA23" s="164"/>
      <c r="DB23" s="163"/>
      <c r="DC23" s="89"/>
      <c r="DD23" s="7">
        <f>CW23+CX23+CY23</f>
        <v>0</v>
      </c>
      <c r="DE23" s="89"/>
    </row>
    <row r="24" spans="1:109" s="157" customFormat="1" ht="17.25" hidden="1" customHeight="1" x14ac:dyDescent="0.2">
      <c r="A24" s="164"/>
      <c r="B24" s="178"/>
      <c r="C24" s="178"/>
      <c r="D24" s="178"/>
      <c r="E24" s="178"/>
      <c r="F24" s="178"/>
      <c r="G24" s="178"/>
      <c r="H24" s="177" t="s">
        <v>457</v>
      </c>
      <c r="I24" s="176" t="s">
        <v>456</v>
      </c>
      <c r="J24" s="175">
        <f>J25</f>
        <v>0</v>
      </c>
      <c r="K24" s="175"/>
      <c r="L24" s="171"/>
      <c r="M24" s="171"/>
      <c r="N24" s="171"/>
      <c r="O24" s="174"/>
      <c r="P24" s="167"/>
      <c r="Q24" s="167"/>
      <c r="R24" s="173"/>
      <c r="S24" s="163"/>
      <c r="T24" s="163"/>
      <c r="U24" s="165"/>
      <c r="V24" s="165"/>
      <c r="W24" s="165"/>
      <c r="X24" s="171"/>
      <c r="Y24" s="165"/>
      <c r="Z24" s="171"/>
      <c r="AA24" s="172"/>
      <c r="AB24" s="171"/>
      <c r="AC24" s="171"/>
      <c r="AD24" s="171"/>
      <c r="AE24" s="168"/>
      <c r="AF24" s="167"/>
      <c r="AG24" s="167"/>
      <c r="AH24" s="167"/>
      <c r="AI24" s="170"/>
      <c r="AJ24" s="169"/>
      <c r="AK24" s="169"/>
      <c r="AL24" s="169"/>
      <c r="AM24" s="169"/>
      <c r="AN24" s="169"/>
      <c r="AO24" s="169"/>
      <c r="AP24" s="163"/>
      <c r="AQ24" s="165"/>
      <c r="AR24" s="165"/>
      <c r="AS24" s="165"/>
      <c r="AT24" s="165"/>
      <c r="AU24" s="167"/>
      <c r="AV24" s="167"/>
      <c r="AW24" s="167"/>
      <c r="AX24" s="163"/>
      <c r="AY24" s="165"/>
      <c r="AZ24" s="165"/>
      <c r="BA24" s="165"/>
      <c r="BB24" s="165"/>
      <c r="BC24" s="165"/>
      <c r="BD24" s="165"/>
      <c r="BE24" s="165"/>
      <c r="BF24" s="168"/>
      <c r="BG24" s="168"/>
      <c r="BH24" s="168"/>
      <c r="BI24" s="168"/>
      <c r="BJ24" s="167"/>
      <c r="BK24" s="167"/>
      <c r="BL24" s="167"/>
      <c r="BM24" s="163"/>
      <c r="BN24" s="165"/>
      <c r="BO24" s="165"/>
      <c r="BP24" s="165"/>
      <c r="BQ24" s="165"/>
      <c r="BR24" s="165"/>
      <c r="BS24" s="165"/>
      <c r="BT24" s="165"/>
      <c r="BU24" s="165"/>
      <c r="BV24" s="165"/>
      <c r="BW24" s="163"/>
      <c r="BX24" s="165"/>
      <c r="BY24" s="165"/>
      <c r="BZ24" s="165"/>
      <c r="CA24" s="165"/>
      <c r="CB24" s="165"/>
      <c r="CC24" s="165"/>
      <c r="CD24" s="165"/>
      <c r="CE24" s="165"/>
      <c r="CF24" s="165"/>
      <c r="CG24" s="163"/>
      <c r="CH24" s="165"/>
      <c r="CI24" s="165"/>
      <c r="CJ24" s="165"/>
      <c r="CK24" s="165"/>
      <c r="CL24" s="165"/>
      <c r="CM24" s="165"/>
      <c r="CN24" s="165"/>
      <c r="CO24" s="165"/>
      <c r="CP24" s="165"/>
      <c r="CQ24" s="163"/>
      <c r="CR24" s="165"/>
      <c r="CS24" s="165"/>
      <c r="CT24" s="165"/>
      <c r="CU24" s="165"/>
      <c r="CV24" s="166"/>
      <c r="CW24" s="165"/>
      <c r="CX24" s="165"/>
      <c r="CY24" s="165"/>
      <c r="CZ24" s="165"/>
      <c r="DA24" s="164"/>
      <c r="DB24" s="163"/>
      <c r="DC24" s="89"/>
      <c r="DD24" s="7">
        <f>CW24+CX24+CY24</f>
        <v>0</v>
      </c>
      <c r="DE24" s="89"/>
    </row>
    <row r="25" spans="1:109" s="157" customFormat="1" ht="36.75" hidden="1" customHeight="1" x14ac:dyDescent="0.2">
      <c r="A25" s="164"/>
      <c r="B25" s="178"/>
      <c r="C25" s="178"/>
      <c r="D25" s="178"/>
      <c r="E25" s="178"/>
      <c r="F25" s="178"/>
      <c r="G25" s="178"/>
      <c r="H25" s="177" t="s">
        <v>455</v>
      </c>
      <c r="I25" s="176" t="s">
        <v>454</v>
      </c>
      <c r="J25" s="175"/>
      <c r="K25" s="175"/>
      <c r="L25" s="171"/>
      <c r="M25" s="171"/>
      <c r="N25" s="171"/>
      <c r="O25" s="174"/>
      <c r="P25" s="167"/>
      <c r="Q25" s="167"/>
      <c r="R25" s="173"/>
      <c r="S25" s="163"/>
      <c r="T25" s="163"/>
      <c r="U25" s="165"/>
      <c r="V25" s="165"/>
      <c r="W25" s="165"/>
      <c r="X25" s="171"/>
      <c r="Y25" s="165"/>
      <c r="Z25" s="171"/>
      <c r="AA25" s="172"/>
      <c r="AB25" s="171"/>
      <c r="AC25" s="171"/>
      <c r="AD25" s="171"/>
      <c r="AE25" s="168"/>
      <c r="AF25" s="167"/>
      <c r="AG25" s="167"/>
      <c r="AH25" s="167"/>
      <c r="AI25" s="170"/>
      <c r="AJ25" s="169"/>
      <c r="AK25" s="169"/>
      <c r="AL25" s="169"/>
      <c r="AM25" s="169"/>
      <c r="AN25" s="169"/>
      <c r="AO25" s="169"/>
      <c r="AP25" s="163"/>
      <c r="AQ25" s="165"/>
      <c r="AR25" s="165"/>
      <c r="AS25" s="165"/>
      <c r="AT25" s="165"/>
      <c r="AU25" s="167"/>
      <c r="AV25" s="167"/>
      <c r="AW25" s="167"/>
      <c r="AX25" s="163"/>
      <c r="AY25" s="165"/>
      <c r="AZ25" s="165"/>
      <c r="BA25" s="165"/>
      <c r="BB25" s="165"/>
      <c r="BC25" s="165"/>
      <c r="BD25" s="165"/>
      <c r="BE25" s="165"/>
      <c r="BF25" s="168"/>
      <c r="BG25" s="168"/>
      <c r="BH25" s="168"/>
      <c r="BI25" s="168"/>
      <c r="BJ25" s="167"/>
      <c r="BK25" s="167"/>
      <c r="BL25" s="167"/>
      <c r="BM25" s="163"/>
      <c r="BN25" s="165"/>
      <c r="BO25" s="165"/>
      <c r="BP25" s="165"/>
      <c r="BQ25" s="165"/>
      <c r="BR25" s="165"/>
      <c r="BS25" s="165"/>
      <c r="BT25" s="165"/>
      <c r="BU25" s="165"/>
      <c r="BV25" s="165"/>
      <c r="BW25" s="163"/>
      <c r="BX25" s="165"/>
      <c r="BY25" s="165"/>
      <c r="BZ25" s="165"/>
      <c r="CA25" s="165"/>
      <c r="CB25" s="165"/>
      <c r="CC25" s="165"/>
      <c r="CD25" s="165"/>
      <c r="CE25" s="165"/>
      <c r="CF25" s="165"/>
      <c r="CG25" s="163"/>
      <c r="CH25" s="165"/>
      <c r="CI25" s="165"/>
      <c r="CJ25" s="165"/>
      <c r="CK25" s="165"/>
      <c r="CL25" s="165"/>
      <c r="CM25" s="165"/>
      <c r="CN25" s="165"/>
      <c r="CO25" s="165"/>
      <c r="CP25" s="165"/>
      <c r="CQ25" s="163"/>
      <c r="CR25" s="165"/>
      <c r="CS25" s="165"/>
      <c r="CT25" s="165"/>
      <c r="CU25" s="165"/>
      <c r="CV25" s="166"/>
      <c r="CW25" s="165"/>
      <c r="CX25" s="165"/>
      <c r="CY25" s="165"/>
      <c r="CZ25" s="165"/>
      <c r="DA25" s="164"/>
      <c r="DB25" s="163"/>
      <c r="DC25" s="89"/>
      <c r="DD25" s="7">
        <f>CW25+CX25+CY25</f>
        <v>0</v>
      </c>
      <c r="DE25" s="89"/>
    </row>
    <row r="26" spans="1:109" s="157" customFormat="1" ht="30" hidden="1" customHeight="1" x14ac:dyDescent="0.2">
      <c r="A26" s="164"/>
      <c r="B26" s="178"/>
      <c r="C26" s="178"/>
      <c r="D26" s="178"/>
      <c r="E26" s="178"/>
      <c r="F26" s="178"/>
      <c r="G26" s="178"/>
      <c r="H26" s="177" t="s">
        <v>453</v>
      </c>
      <c r="I26" s="176" t="s">
        <v>452</v>
      </c>
      <c r="J26" s="175">
        <f>J27</f>
        <v>0</v>
      </c>
      <c r="K26" s="175"/>
      <c r="L26" s="171"/>
      <c r="M26" s="171"/>
      <c r="N26" s="171"/>
      <c r="O26" s="174"/>
      <c r="P26" s="167"/>
      <c r="Q26" s="167"/>
      <c r="R26" s="173"/>
      <c r="S26" s="163"/>
      <c r="T26" s="163"/>
      <c r="U26" s="165"/>
      <c r="V26" s="165"/>
      <c r="W26" s="165"/>
      <c r="X26" s="171"/>
      <c r="Y26" s="165"/>
      <c r="Z26" s="171"/>
      <c r="AA26" s="172"/>
      <c r="AB26" s="171"/>
      <c r="AC26" s="171"/>
      <c r="AD26" s="171"/>
      <c r="AE26" s="168"/>
      <c r="AF26" s="167"/>
      <c r="AG26" s="167"/>
      <c r="AH26" s="167"/>
      <c r="AI26" s="170"/>
      <c r="AJ26" s="169"/>
      <c r="AK26" s="169"/>
      <c r="AL26" s="169"/>
      <c r="AM26" s="169"/>
      <c r="AN26" s="169"/>
      <c r="AO26" s="169"/>
      <c r="AP26" s="163"/>
      <c r="AQ26" s="165"/>
      <c r="AR26" s="165"/>
      <c r="AS26" s="165"/>
      <c r="AT26" s="165"/>
      <c r="AU26" s="167"/>
      <c r="AV26" s="167"/>
      <c r="AW26" s="167"/>
      <c r="AX26" s="163"/>
      <c r="AY26" s="165"/>
      <c r="AZ26" s="165"/>
      <c r="BA26" s="165"/>
      <c r="BB26" s="165"/>
      <c r="BC26" s="165"/>
      <c r="BD26" s="165"/>
      <c r="BE26" s="165"/>
      <c r="BF26" s="168"/>
      <c r="BG26" s="168"/>
      <c r="BH26" s="168"/>
      <c r="BI26" s="168"/>
      <c r="BJ26" s="167"/>
      <c r="BK26" s="167"/>
      <c r="BL26" s="167"/>
      <c r="BM26" s="163"/>
      <c r="BN26" s="165"/>
      <c r="BO26" s="165"/>
      <c r="BP26" s="165"/>
      <c r="BQ26" s="165"/>
      <c r="BR26" s="165"/>
      <c r="BS26" s="165"/>
      <c r="BT26" s="165"/>
      <c r="BU26" s="165"/>
      <c r="BV26" s="165"/>
      <c r="BW26" s="163"/>
      <c r="BX26" s="165"/>
      <c r="BY26" s="165"/>
      <c r="BZ26" s="165"/>
      <c r="CA26" s="165"/>
      <c r="CB26" s="165"/>
      <c r="CC26" s="165"/>
      <c r="CD26" s="165"/>
      <c r="CE26" s="165"/>
      <c r="CF26" s="165"/>
      <c r="CG26" s="163"/>
      <c r="CH26" s="165"/>
      <c r="CI26" s="165"/>
      <c r="CJ26" s="165"/>
      <c r="CK26" s="165"/>
      <c r="CL26" s="165"/>
      <c r="CM26" s="165"/>
      <c r="CN26" s="165"/>
      <c r="CO26" s="165"/>
      <c r="CP26" s="165"/>
      <c r="CQ26" s="163"/>
      <c r="CR26" s="165"/>
      <c r="CS26" s="165"/>
      <c r="CT26" s="165"/>
      <c r="CU26" s="165"/>
      <c r="CV26" s="166"/>
      <c r="CW26" s="165"/>
      <c r="CX26" s="165"/>
      <c r="CY26" s="165"/>
      <c r="CZ26" s="165"/>
      <c r="DA26" s="164"/>
      <c r="DB26" s="163"/>
      <c r="DC26" s="89"/>
      <c r="DD26" s="7">
        <f>CW26+CX26+CY26</f>
        <v>0</v>
      </c>
      <c r="DE26" s="89"/>
    </row>
    <row r="27" spans="1:109" s="157" customFormat="1" ht="33" hidden="1" customHeight="1" x14ac:dyDescent="0.2">
      <c r="A27" s="164"/>
      <c r="B27" s="178"/>
      <c r="C27" s="178"/>
      <c r="D27" s="178"/>
      <c r="E27" s="178"/>
      <c r="F27" s="178"/>
      <c r="G27" s="178"/>
      <c r="H27" s="177" t="s">
        <v>451</v>
      </c>
      <c r="I27" s="176" t="s">
        <v>450</v>
      </c>
      <c r="J27" s="175"/>
      <c r="K27" s="175"/>
      <c r="L27" s="171"/>
      <c r="M27" s="171"/>
      <c r="N27" s="171"/>
      <c r="O27" s="174"/>
      <c r="P27" s="167"/>
      <c r="Q27" s="167"/>
      <c r="R27" s="173"/>
      <c r="S27" s="163"/>
      <c r="T27" s="163"/>
      <c r="U27" s="165"/>
      <c r="V27" s="165"/>
      <c r="W27" s="165"/>
      <c r="X27" s="171"/>
      <c r="Y27" s="165"/>
      <c r="Z27" s="171"/>
      <c r="AA27" s="172"/>
      <c r="AB27" s="171"/>
      <c r="AC27" s="171"/>
      <c r="AD27" s="171"/>
      <c r="AE27" s="168"/>
      <c r="AF27" s="167"/>
      <c r="AG27" s="167"/>
      <c r="AH27" s="167"/>
      <c r="AI27" s="170"/>
      <c r="AJ27" s="169"/>
      <c r="AK27" s="169"/>
      <c r="AL27" s="169"/>
      <c r="AM27" s="169"/>
      <c r="AN27" s="169"/>
      <c r="AO27" s="169"/>
      <c r="AP27" s="163"/>
      <c r="AQ27" s="165"/>
      <c r="AR27" s="165"/>
      <c r="AS27" s="165"/>
      <c r="AT27" s="165"/>
      <c r="AU27" s="167"/>
      <c r="AV27" s="167"/>
      <c r="AW27" s="167"/>
      <c r="AX27" s="163"/>
      <c r="AY27" s="165"/>
      <c r="AZ27" s="165"/>
      <c r="BA27" s="165"/>
      <c r="BB27" s="165"/>
      <c r="BC27" s="165"/>
      <c r="BD27" s="165"/>
      <c r="BE27" s="165"/>
      <c r="BF27" s="168"/>
      <c r="BG27" s="168"/>
      <c r="BH27" s="168"/>
      <c r="BI27" s="168"/>
      <c r="BJ27" s="167"/>
      <c r="BK27" s="167"/>
      <c r="BL27" s="167"/>
      <c r="BM27" s="163"/>
      <c r="BN27" s="165"/>
      <c r="BO27" s="165"/>
      <c r="BP27" s="165"/>
      <c r="BQ27" s="165"/>
      <c r="BR27" s="165"/>
      <c r="BS27" s="165"/>
      <c r="BT27" s="165"/>
      <c r="BU27" s="165"/>
      <c r="BV27" s="165"/>
      <c r="BW27" s="163"/>
      <c r="BX27" s="165"/>
      <c r="BY27" s="165"/>
      <c r="BZ27" s="165"/>
      <c r="CA27" s="165"/>
      <c r="CB27" s="165"/>
      <c r="CC27" s="165"/>
      <c r="CD27" s="165"/>
      <c r="CE27" s="165"/>
      <c r="CF27" s="165"/>
      <c r="CG27" s="163"/>
      <c r="CH27" s="165"/>
      <c r="CI27" s="165"/>
      <c r="CJ27" s="165"/>
      <c r="CK27" s="165"/>
      <c r="CL27" s="165"/>
      <c r="CM27" s="165"/>
      <c r="CN27" s="165"/>
      <c r="CO27" s="165"/>
      <c r="CP27" s="165"/>
      <c r="CQ27" s="163"/>
      <c r="CR27" s="165"/>
      <c r="CS27" s="165"/>
      <c r="CT27" s="165"/>
      <c r="CU27" s="165"/>
      <c r="CV27" s="166"/>
      <c r="CW27" s="165"/>
      <c r="CX27" s="165"/>
      <c r="CY27" s="165"/>
      <c r="CZ27" s="165"/>
      <c r="DA27" s="164"/>
      <c r="DB27" s="163"/>
      <c r="DC27" s="89"/>
      <c r="DD27" s="7">
        <f>CW27+CX27+CY27</f>
        <v>0</v>
      </c>
      <c r="DE27" s="89"/>
    </row>
    <row r="28" spans="1:109" s="157" customFormat="1" ht="14.25" hidden="1" customHeight="1" x14ac:dyDescent="0.2">
      <c r="A28" s="164"/>
      <c r="B28" s="178"/>
      <c r="C28" s="178"/>
      <c r="D28" s="178"/>
      <c r="E28" s="178"/>
      <c r="F28" s="178"/>
      <c r="G28" s="178"/>
      <c r="H28" s="177"/>
      <c r="I28" s="176"/>
      <c r="J28" s="175"/>
      <c r="K28" s="175"/>
      <c r="L28" s="171"/>
      <c r="M28" s="171"/>
      <c r="N28" s="171"/>
      <c r="O28" s="174"/>
      <c r="P28" s="167"/>
      <c r="Q28" s="167"/>
      <c r="R28" s="173"/>
      <c r="S28" s="163"/>
      <c r="T28" s="163"/>
      <c r="U28" s="165"/>
      <c r="V28" s="165"/>
      <c r="W28" s="165"/>
      <c r="X28" s="171"/>
      <c r="Y28" s="165"/>
      <c r="Z28" s="171"/>
      <c r="AA28" s="172"/>
      <c r="AB28" s="171"/>
      <c r="AC28" s="171"/>
      <c r="AD28" s="171"/>
      <c r="AE28" s="168"/>
      <c r="AF28" s="167"/>
      <c r="AG28" s="167"/>
      <c r="AH28" s="167"/>
      <c r="AI28" s="170"/>
      <c r="AJ28" s="169"/>
      <c r="AK28" s="169"/>
      <c r="AL28" s="169"/>
      <c r="AM28" s="169"/>
      <c r="AN28" s="169"/>
      <c r="AO28" s="169"/>
      <c r="AP28" s="163"/>
      <c r="AQ28" s="165"/>
      <c r="AR28" s="165"/>
      <c r="AS28" s="165"/>
      <c r="AT28" s="165"/>
      <c r="AU28" s="167"/>
      <c r="AV28" s="167"/>
      <c r="AW28" s="167"/>
      <c r="AX28" s="163"/>
      <c r="AY28" s="165"/>
      <c r="AZ28" s="165"/>
      <c r="BA28" s="165"/>
      <c r="BB28" s="165"/>
      <c r="BC28" s="165"/>
      <c r="BD28" s="165"/>
      <c r="BE28" s="165"/>
      <c r="BF28" s="168"/>
      <c r="BG28" s="168"/>
      <c r="BH28" s="168"/>
      <c r="BI28" s="168"/>
      <c r="BJ28" s="167"/>
      <c r="BK28" s="167"/>
      <c r="BL28" s="167"/>
      <c r="BM28" s="163"/>
      <c r="BN28" s="165"/>
      <c r="BO28" s="165"/>
      <c r="BP28" s="165"/>
      <c r="BQ28" s="165"/>
      <c r="BR28" s="165"/>
      <c r="BS28" s="165"/>
      <c r="BT28" s="165"/>
      <c r="BU28" s="165"/>
      <c r="BV28" s="165"/>
      <c r="BW28" s="163"/>
      <c r="BX28" s="165"/>
      <c r="BY28" s="165"/>
      <c r="BZ28" s="165"/>
      <c r="CA28" s="165"/>
      <c r="CB28" s="165"/>
      <c r="CC28" s="165"/>
      <c r="CD28" s="165"/>
      <c r="CE28" s="165"/>
      <c r="CF28" s="165"/>
      <c r="CG28" s="163"/>
      <c r="CH28" s="165"/>
      <c r="CI28" s="165"/>
      <c r="CJ28" s="165"/>
      <c r="CK28" s="165"/>
      <c r="CL28" s="165"/>
      <c r="CM28" s="165"/>
      <c r="CN28" s="165"/>
      <c r="CO28" s="165"/>
      <c r="CP28" s="165"/>
      <c r="CQ28" s="163"/>
      <c r="CR28" s="165"/>
      <c r="CS28" s="165"/>
      <c r="CT28" s="165"/>
      <c r="CU28" s="165"/>
      <c r="CV28" s="166"/>
      <c r="CW28" s="165"/>
      <c r="CX28" s="165"/>
      <c r="CY28" s="165"/>
      <c r="CZ28" s="165"/>
      <c r="DA28" s="164"/>
      <c r="DB28" s="163"/>
      <c r="DC28" s="89"/>
      <c r="DD28" s="7"/>
      <c r="DE28" s="89"/>
    </row>
    <row r="29" spans="1:109" s="157" customFormat="1" ht="20.25" hidden="1" customHeight="1" x14ac:dyDescent="0.2">
      <c r="A29" s="164"/>
      <c r="B29" s="178"/>
      <c r="C29" s="178"/>
      <c r="D29" s="178"/>
      <c r="E29" s="178"/>
      <c r="F29" s="178"/>
      <c r="G29" s="178"/>
      <c r="H29" s="177"/>
      <c r="I29" s="176"/>
      <c r="J29" s="175"/>
      <c r="K29" s="175"/>
      <c r="L29" s="171"/>
      <c r="M29" s="171"/>
      <c r="N29" s="171"/>
      <c r="O29" s="174"/>
      <c r="P29" s="167"/>
      <c r="Q29" s="167"/>
      <c r="R29" s="173"/>
      <c r="S29" s="163"/>
      <c r="T29" s="163"/>
      <c r="U29" s="165"/>
      <c r="V29" s="165"/>
      <c r="W29" s="165"/>
      <c r="X29" s="171"/>
      <c r="Y29" s="165"/>
      <c r="Z29" s="171"/>
      <c r="AA29" s="172"/>
      <c r="AB29" s="171"/>
      <c r="AC29" s="171"/>
      <c r="AD29" s="171"/>
      <c r="AE29" s="168"/>
      <c r="AF29" s="167"/>
      <c r="AG29" s="167"/>
      <c r="AH29" s="167"/>
      <c r="AI29" s="170"/>
      <c r="AJ29" s="169"/>
      <c r="AK29" s="169"/>
      <c r="AL29" s="169"/>
      <c r="AM29" s="169"/>
      <c r="AN29" s="169"/>
      <c r="AO29" s="169"/>
      <c r="AP29" s="163"/>
      <c r="AQ29" s="165"/>
      <c r="AR29" s="165"/>
      <c r="AS29" s="165"/>
      <c r="AT29" s="165"/>
      <c r="AU29" s="167"/>
      <c r="AV29" s="167"/>
      <c r="AW29" s="167"/>
      <c r="AX29" s="163"/>
      <c r="AY29" s="165"/>
      <c r="AZ29" s="165"/>
      <c r="BA29" s="165"/>
      <c r="BB29" s="165"/>
      <c r="BC29" s="165"/>
      <c r="BD29" s="165"/>
      <c r="BE29" s="165"/>
      <c r="BF29" s="168"/>
      <c r="BG29" s="168"/>
      <c r="BH29" s="168"/>
      <c r="BI29" s="168"/>
      <c r="BJ29" s="167"/>
      <c r="BK29" s="167"/>
      <c r="BL29" s="167"/>
      <c r="BM29" s="163"/>
      <c r="BN29" s="165"/>
      <c r="BO29" s="165"/>
      <c r="BP29" s="165"/>
      <c r="BQ29" s="165"/>
      <c r="BR29" s="165"/>
      <c r="BS29" s="165"/>
      <c r="BT29" s="165"/>
      <c r="BU29" s="165"/>
      <c r="BV29" s="165"/>
      <c r="BW29" s="163"/>
      <c r="BX29" s="165"/>
      <c r="BY29" s="165"/>
      <c r="BZ29" s="165"/>
      <c r="CA29" s="165"/>
      <c r="CB29" s="165"/>
      <c r="CC29" s="165"/>
      <c r="CD29" s="165"/>
      <c r="CE29" s="165"/>
      <c r="CF29" s="165"/>
      <c r="CG29" s="163"/>
      <c r="CH29" s="165"/>
      <c r="CI29" s="165"/>
      <c r="CJ29" s="165"/>
      <c r="CK29" s="165"/>
      <c r="CL29" s="165"/>
      <c r="CM29" s="165"/>
      <c r="CN29" s="165"/>
      <c r="CO29" s="165"/>
      <c r="CP29" s="165"/>
      <c r="CQ29" s="163"/>
      <c r="CR29" s="165"/>
      <c r="CS29" s="165"/>
      <c r="CT29" s="165"/>
      <c r="CU29" s="165"/>
      <c r="CV29" s="166"/>
      <c r="CW29" s="165"/>
      <c r="CX29" s="165"/>
      <c r="CY29" s="165"/>
      <c r="CZ29" s="165"/>
      <c r="DA29" s="164"/>
      <c r="DB29" s="163"/>
      <c r="DC29" s="89"/>
      <c r="DD29" s="7">
        <f>CW29+CX29+CY29</f>
        <v>0</v>
      </c>
      <c r="DE29" s="89"/>
    </row>
    <row r="30" spans="1:109" s="157" customFormat="1" ht="36" customHeight="1" x14ac:dyDescent="0.2">
      <c r="A30" s="159"/>
      <c r="B30" s="162" t="s">
        <v>448</v>
      </c>
      <c r="C30" s="156"/>
      <c r="D30" s="156"/>
      <c r="E30" s="156"/>
      <c r="F30" s="156"/>
      <c r="G30" s="156"/>
      <c r="H30" s="160" t="s">
        <v>448</v>
      </c>
      <c r="I30" s="161" t="s">
        <v>449</v>
      </c>
      <c r="J30" s="158">
        <f>J31+J41+J43</f>
        <v>337731</v>
      </c>
      <c r="K30" s="158">
        <f>K31+K41+K43</f>
        <v>324184</v>
      </c>
      <c r="L30" s="158">
        <f>L31+L41+L43</f>
        <v>79757</v>
      </c>
      <c r="M30" s="158">
        <f>M31+M41+M43</f>
        <v>79742</v>
      </c>
      <c r="N30" s="158">
        <f>N31+N41+N43</f>
        <v>84311</v>
      </c>
      <c r="O30" s="158">
        <f>O31+O41+O43</f>
        <v>80374</v>
      </c>
      <c r="P30" s="158">
        <f>P31+P41+P43</f>
        <v>9751</v>
      </c>
      <c r="Q30" s="158">
        <f>Q31+Q41+Q43</f>
        <v>9718</v>
      </c>
      <c r="R30" s="158">
        <f>R31+R41+R43</f>
        <v>19469</v>
      </c>
      <c r="S30" s="158">
        <f>S31+S41+S43</f>
        <v>14199</v>
      </c>
      <c r="T30" s="158">
        <f>T31+T41+T43</f>
        <v>109</v>
      </c>
      <c r="U30" s="158">
        <f>U31+U41+U43</f>
        <v>1646</v>
      </c>
      <c r="V30" s="158">
        <f>V31+V41+V43</f>
        <v>4810</v>
      </c>
      <c r="W30" s="158">
        <f>W31+W41+W43</f>
        <v>7869</v>
      </c>
      <c r="X30" s="158">
        <f>X31+X41+X43</f>
        <v>45</v>
      </c>
      <c r="Y30" s="158">
        <f>Y31+Y41+Y43</f>
        <v>-126</v>
      </c>
      <c r="Z30" s="158">
        <f>Z31+Z41+Z43</f>
        <v>64</v>
      </c>
      <c r="AA30" s="158">
        <f>AA31+AA41+AA43</f>
        <v>338383</v>
      </c>
      <c r="AB30" s="158">
        <f>AB31+AB41+AB43</f>
        <v>81403</v>
      </c>
      <c r="AC30" s="158">
        <f>AC31+AC41+AC43</f>
        <v>84552</v>
      </c>
      <c r="AD30" s="158">
        <f>AD31+AD41+AD43</f>
        <v>92180</v>
      </c>
      <c r="AE30" s="158">
        <f>AE31+AE41+AE43</f>
        <v>80248</v>
      </c>
      <c r="AF30" s="158">
        <f>AF31+AF41+AF43</f>
        <v>9796</v>
      </c>
      <c r="AG30" s="158">
        <f>AG31+AG41+AG43</f>
        <v>9782</v>
      </c>
      <c r="AH30" s="158">
        <f>AH31+AH41+AH43</f>
        <v>19578</v>
      </c>
      <c r="AI30" s="158">
        <f>AI31+AI41+AI43</f>
        <v>-5876</v>
      </c>
      <c r="AJ30" s="158">
        <f>AJ31+AJ41+AJ43</f>
        <v>0</v>
      </c>
      <c r="AK30" s="158">
        <f>AK31+AK41+AK43</f>
        <v>0</v>
      </c>
      <c r="AL30" s="158">
        <f>AL31+AL41+AL43</f>
        <v>-344</v>
      </c>
      <c r="AM30" s="158">
        <f>AM31+AM41+AM43</f>
        <v>-2795</v>
      </c>
      <c r="AN30" s="158">
        <f>AN31+AN41+AN43</f>
        <v>-5532</v>
      </c>
      <c r="AO30" s="158">
        <f>AO31+AO41+AO43</f>
        <v>-2781</v>
      </c>
      <c r="AP30" s="158">
        <f>AP31+AP41+AP43</f>
        <v>332507</v>
      </c>
      <c r="AQ30" s="158">
        <f>AQ31+AQ41+AQ43</f>
        <v>81403</v>
      </c>
      <c r="AR30" s="158">
        <f>AR31+AR41+AR43</f>
        <v>84552</v>
      </c>
      <c r="AS30" s="158">
        <f>AS31+AS41+AS43</f>
        <v>91836</v>
      </c>
      <c r="AT30" s="158">
        <f>AT31+AT41+AT43</f>
        <v>74716</v>
      </c>
      <c r="AU30" s="158">
        <f>AU31+AU41+AU43</f>
        <v>7001</v>
      </c>
      <c r="AV30" s="158">
        <f>AV31+AV41+AV43</f>
        <v>7001</v>
      </c>
      <c r="AW30" s="158">
        <f>AW31+AW41+AW43</f>
        <v>14002</v>
      </c>
      <c r="AX30" s="158">
        <f>AX31+AX41+AX43</f>
        <v>10138</v>
      </c>
      <c r="AY30" s="158">
        <f>AY31+AY41+AY43</f>
        <v>0</v>
      </c>
      <c r="AZ30" s="158">
        <f>AZ31+AZ41+AZ43</f>
        <v>15</v>
      </c>
      <c r="BA30" s="158">
        <f>BA31+BA41+BA43</f>
        <v>-1603</v>
      </c>
      <c r="BB30" s="158">
        <f>BB31+BB41+BB43</f>
        <v>0</v>
      </c>
      <c r="BC30" s="158">
        <f>BC31+BC41+BC43</f>
        <v>11726</v>
      </c>
      <c r="BD30" s="158">
        <f>BD31+BD41+BD43</f>
        <v>0</v>
      </c>
      <c r="BE30" s="158">
        <f>BE31+BE41+BE43</f>
        <v>342645</v>
      </c>
      <c r="BF30" s="158">
        <f>BF31+BF41+BF43</f>
        <v>81403</v>
      </c>
      <c r="BG30" s="158">
        <f>BG31+BG41+BG43</f>
        <v>84567</v>
      </c>
      <c r="BH30" s="158">
        <f>BH31+BH41+BH43</f>
        <v>90233</v>
      </c>
      <c r="BI30" s="158">
        <f>BI31+BI41+BI43</f>
        <v>86442</v>
      </c>
      <c r="BJ30" s="158">
        <f>BJ31+BJ41+BJ43</f>
        <v>7001</v>
      </c>
      <c r="BK30" s="158">
        <f>BK31+BK41+BK43</f>
        <v>7001</v>
      </c>
      <c r="BL30" s="158">
        <f>BL31+BL41+BL43</f>
        <v>14002</v>
      </c>
      <c r="BM30" s="158">
        <f>BM31+BM41+BM43</f>
        <v>-7544</v>
      </c>
      <c r="BN30" s="158">
        <f>BN31+BN41+BN43</f>
        <v>221</v>
      </c>
      <c r="BO30" s="158">
        <f>BO31+BO41+BO43</f>
        <v>601</v>
      </c>
      <c r="BP30" s="158">
        <f>BP31+BP41+BP43</f>
        <v>1725</v>
      </c>
      <c r="BQ30" s="158">
        <f>BQ31+BQ41+BQ43</f>
        <v>-10091</v>
      </c>
      <c r="BR30" s="158">
        <f>BR31+BR41+BR43</f>
        <v>335101</v>
      </c>
      <c r="BS30" s="158">
        <f>BS31+BS41+BS43</f>
        <v>81624</v>
      </c>
      <c r="BT30" s="158">
        <f>BT31+BT41+BT43</f>
        <v>85168</v>
      </c>
      <c r="BU30" s="158">
        <f>BU31+BU41+BU43</f>
        <v>91958</v>
      </c>
      <c r="BV30" s="158">
        <f>BV31+BV41+BV43</f>
        <v>76351</v>
      </c>
      <c r="BW30" s="158">
        <f>BW31+BW41+BW43</f>
        <v>-370</v>
      </c>
      <c r="BX30" s="158">
        <f>BX31+BX41+BX43</f>
        <v>0</v>
      </c>
      <c r="BY30" s="158">
        <f>BY31+BY41+BY43</f>
        <v>0</v>
      </c>
      <c r="BZ30" s="158">
        <f>BZ31+BZ41+BZ43</f>
        <v>90</v>
      </c>
      <c r="CA30" s="158">
        <f>CA31+CA41+CA43</f>
        <v>-460</v>
      </c>
      <c r="CB30" s="158">
        <f>CB31+CB41+CB43</f>
        <v>334731</v>
      </c>
      <c r="CC30" s="158">
        <f>CC31+CC41+CC43</f>
        <v>81624</v>
      </c>
      <c r="CD30" s="158">
        <f>CD31+CD41+CD43</f>
        <v>85168</v>
      </c>
      <c r="CE30" s="158">
        <f>CE31+CE41+CE43</f>
        <v>92048</v>
      </c>
      <c r="CF30" s="158">
        <f>CF31+CF41+CF43</f>
        <v>75891</v>
      </c>
      <c r="CG30" s="158">
        <f>CG31+CG41+CG43</f>
        <v>0</v>
      </c>
      <c r="CH30" s="158">
        <f>CH31+CH41+CH43</f>
        <v>0</v>
      </c>
      <c r="CI30" s="158">
        <f>CI31+CI41+CI43</f>
        <v>0</v>
      </c>
      <c r="CJ30" s="158">
        <f>CJ31+CJ41+CJ43</f>
        <v>0</v>
      </c>
      <c r="CK30" s="158">
        <f>CK31+CK41+CK43</f>
        <v>0</v>
      </c>
      <c r="CL30" s="158">
        <f>CL31+CL41+CL43</f>
        <v>334731</v>
      </c>
      <c r="CM30" s="158">
        <f>CM31+CM41+CM43</f>
        <v>81624</v>
      </c>
      <c r="CN30" s="158">
        <f>CN31+CN41+CN43</f>
        <v>85168</v>
      </c>
      <c r="CO30" s="158">
        <f>CO31+CO41+CO43</f>
        <v>92048</v>
      </c>
      <c r="CP30" s="158">
        <f>CP31+CP41+CP43</f>
        <v>75891</v>
      </c>
      <c r="CQ30" s="158">
        <f>CQ31+CQ41+CQ43</f>
        <v>0</v>
      </c>
      <c r="CR30" s="158">
        <f>CR31+CR41+CR43</f>
        <v>0</v>
      </c>
      <c r="CS30" s="158">
        <f>CS31+CS41+CS43</f>
        <v>0</v>
      </c>
      <c r="CT30" s="158">
        <f>CT31+CT41+CT43</f>
        <v>0</v>
      </c>
      <c r="CU30" s="158">
        <f>CU31+CU41+CU43</f>
        <v>0</v>
      </c>
      <c r="CV30" s="158">
        <f>CV31+CV41+CV43</f>
        <v>334731</v>
      </c>
      <c r="CW30" s="158">
        <f>CW31+CW41+CW43</f>
        <v>81624</v>
      </c>
      <c r="CX30" s="158">
        <f>CX31+CX41+CX43</f>
        <v>85168</v>
      </c>
      <c r="CY30" s="158">
        <f>CY31+CY41+CY43</f>
        <v>92048</v>
      </c>
      <c r="CZ30" s="158">
        <f>CZ31+CZ41+CZ43</f>
        <v>75891</v>
      </c>
      <c r="DA30" s="160" t="s">
        <v>448</v>
      </c>
      <c r="DB30" s="56">
        <f>K30-CV30</f>
        <v>-10547</v>
      </c>
      <c r="DC30" s="89"/>
      <c r="DD30" s="7">
        <f>CV30/12</f>
        <v>27894.25</v>
      </c>
      <c r="DE30" s="89"/>
    </row>
    <row r="31" spans="1:109" s="157" customFormat="1" ht="17.25" customHeight="1" x14ac:dyDescent="0.2">
      <c r="A31" s="159"/>
      <c r="B31" s="156"/>
      <c r="C31" s="156"/>
      <c r="D31" s="156"/>
      <c r="E31" s="61" t="s">
        <v>91</v>
      </c>
      <c r="F31" s="156"/>
      <c r="G31" s="156"/>
      <c r="H31" s="61" t="s">
        <v>91</v>
      </c>
      <c r="I31" s="95" t="s">
        <v>90</v>
      </c>
      <c r="J31" s="158">
        <f>SUM(J32:J40)</f>
        <v>329322</v>
      </c>
      <c r="K31" s="158">
        <f>SUM(K32:K40)</f>
        <v>315200</v>
      </c>
      <c r="L31" s="158">
        <f>SUM(L32:L40)</f>
        <v>79557</v>
      </c>
      <c r="M31" s="158">
        <f>SUM(M32:M40)</f>
        <v>77769</v>
      </c>
      <c r="N31" s="158">
        <f>SUM(N32:N40)</f>
        <v>80376</v>
      </c>
      <c r="O31" s="158">
        <f>SUM(O32:O40)</f>
        <v>77498</v>
      </c>
      <c r="P31" s="158">
        <f>SUM(P32:P40)</f>
        <v>9302</v>
      </c>
      <c r="Q31" s="158">
        <f>SUM(Q32:Q40)</f>
        <v>9269</v>
      </c>
      <c r="R31" s="158">
        <f>SUM(R32:R40)</f>
        <v>18571</v>
      </c>
      <c r="S31" s="158">
        <f>SUM(S32:S40)</f>
        <v>14099</v>
      </c>
      <c r="T31" s="158">
        <f>SUM(T32:T40)</f>
        <v>99</v>
      </c>
      <c r="U31" s="158">
        <f>SUM(U32:U40)</f>
        <v>1618</v>
      </c>
      <c r="V31" s="158">
        <f>SUM(V32:V40)</f>
        <v>4786</v>
      </c>
      <c r="W31" s="158">
        <f>SUM(W32:W40)</f>
        <v>7844</v>
      </c>
      <c r="X31" s="158">
        <f>SUM(X32:X40)</f>
        <v>40</v>
      </c>
      <c r="Y31" s="158">
        <f>SUM(Y32:Y40)</f>
        <v>-149</v>
      </c>
      <c r="Z31" s="158">
        <f>SUM(Z32:Z40)</f>
        <v>59</v>
      </c>
      <c r="AA31" s="158">
        <f>SUM(AA32:AA40)</f>
        <v>329299</v>
      </c>
      <c r="AB31" s="158">
        <f>SUM(AB32:AB40)</f>
        <v>81175</v>
      </c>
      <c r="AC31" s="158">
        <f>SUM(AC32:AC40)</f>
        <v>82555</v>
      </c>
      <c r="AD31" s="158">
        <f>SUM(AD32:AD40)</f>
        <v>88220</v>
      </c>
      <c r="AE31" s="158">
        <f>SUM(AE32:AE40)</f>
        <v>77349</v>
      </c>
      <c r="AF31" s="158">
        <f>SUM(AF32:AF40)</f>
        <v>9342</v>
      </c>
      <c r="AG31" s="158">
        <f>SUM(AG32:AG40)</f>
        <v>9328</v>
      </c>
      <c r="AH31" s="158">
        <f>SUM(AH32:AH40)</f>
        <v>18670</v>
      </c>
      <c r="AI31" s="158">
        <f>SUM(AI32:AI40)</f>
        <v>-5876</v>
      </c>
      <c r="AJ31" s="158">
        <f>SUM(AJ32:AJ40)</f>
        <v>0</v>
      </c>
      <c r="AK31" s="158">
        <f>SUM(AK32:AK40)</f>
        <v>0</v>
      </c>
      <c r="AL31" s="158">
        <f>SUM(AL32:AL40)</f>
        <v>-500</v>
      </c>
      <c r="AM31" s="158">
        <f>SUM(AM32:AM40)</f>
        <v>-2795</v>
      </c>
      <c r="AN31" s="158">
        <f>SUM(AN32:AN40)</f>
        <v>-5376</v>
      </c>
      <c r="AO31" s="158">
        <f>SUM(AO32:AO40)</f>
        <v>-2781</v>
      </c>
      <c r="AP31" s="158">
        <f>SUM(AP32:AP40)</f>
        <v>323423</v>
      </c>
      <c r="AQ31" s="158">
        <f>SUM(AQ32:AQ40)</f>
        <v>81175</v>
      </c>
      <c r="AR31" s="158">
        <f>SUM(AR32:AR40)</f>
        <v>82555</v>
      </c>
      <c r="AS31" s="158">
        <f>SUM(AS32:AS40)</f>
        <v>87720</v>
      </c>
      <c r="AT31" s="158">
        <f>SUM(AT32:AT40)</f>
        <v>71973</v>
      </c>
      <c r="AU31" s="158">
        <f>SUM(AU32:AU40)</f>
        <v>6547</v>
      </c>
      <c r="AV31" s="158">
        <f>SUM(AV32:AV40)</f>
        <v>6547</v>
      </c>
      <c r="AW31" s="158">
        <f>SUM(AW32:AW40)</f>
        <v>13094</v>
      </c>
      <c r="AX31" s="158">
        <f>SUM(AX32:AX40)</f>
        <v>10123</v>
      </c>
      <c r="AY31" s="158">
        <f>SUM(AY32:AY40)</f>
        <v>0</v>
      </c>
      <c r="AZ31" s="158">
        <f>SUM(AZ32:AZ40)</f>
        <v>15</v>
      </c>
      <c r="BA31" s="158">
        <f>SUM(BA32:BA40)</f>
        <v>-1618</v>
      </c>
      <c r="BB31" s="158">
        <f>SUM(BB32:BB40)</f>
        <v>0</v>
      </c>
      <c r="BC31" s="158">
        <f>SUM(BC32:BC40)</f>
        <v>11726</v>
      </c>
      <c r="BD31" s="158">
        <f>SUM(BD32:BD40)</f>
        <v>0</v>
      </c>
      <c r="BE31" s="158">
        <f>SUM(BE32:BE40)</f>
        <v>333546</v>
      </c>
      <c r="BF31" s="158">
        <f>SUM(BF32:BF40)</f>
        <v>81175</v>
      </c>
      <c r="BG31" s="158">
        <f>SUM(BG32:BG40)</f>
        <v>82570</v>
      </c>
      <c r="BH31" s="158">
        <f>SUM(BH32:BH40)</f>
        <v>86102</v>
      </c>
      <c r="BI31" s="158">
        <f>SUM(BI32:BI40)</f>
        <v>83699</v>
      </c>
      <c r="BJ31" s="158">
        <f>SUM(BJ32:BJ40)</f>
        <v>6547</v>
      </c>
      <c r="BK31" s="158">
        <f>SUM(BK32:BK40)</f>
        <v>6547</v>
      </c>
      <c r="BL31" s="158">
        <f>SUM(BL32:BL40)</f>
        <v>13094</v>
      </c>
      <c r="BM31" s="158">
        <f>SUM(BM32:BM40)</f>
        <v>-6854</v>
      </c>
      <c r="BN31" s="158">
        <f>SUM(BN32:BN40)</f>
        <v>221</v>
      </c>
      <c r="BO31" s="158">
        <f>SUM(BO32:BO40)</f>
        <v>173</v>
      </c>
      <c r="BP31" s="158">
        <f>SUM(BP32:BP40)</f>
        <v>100</v>
      </c>
      <c r="BQ31" s="158">
        <f>SUM(BQ32:BQ40)</f>
        <v>-7348</v>
      </c>
      <c r="BR31" s="158">
        <f>SUM(BR32:BR40)</f>
        <v>326692</v>
      </c>
      <c r="BS31" s="158">
        <f>SUM(BS32:BS40)</f>
        <v>81396</v>
      </c>
      <c r="BT31" s="158">
        <f>SUM(BT32:BT40)</f>
        <v>82743</v>
      </c>
      <c r="BU31" s="158">
        <f>SUM(BU32:BU40)</f>
        <v>86202</v>
      </c>
      <c r="BV31" s="158">
        <f>SUM(BV32:BV40)</f>
        <v>76351</v>
      </c>
      <c r="BW31" s="158">
        <f>SUM(BW32:BW40)</f>
        <v>-370</v>
      </c>
      <c r="BX31" s="158">
        <f>SUM(BX32:BX40)</f>
        <v>0</v>
      </c>
      <c r="BY31" s="158">
        <f>SUM(BY32:BY40)</f>
        <v>0</v>
      </c>
      <c r="BZ31" s="158">
        <f>SUM(BZ32:BZ40)</f>
        <v>90</v>
      </c>
      <c r="CA31" s="158">
        <f>SUM(CA32:CA40)</f>
        <v>-460</v>
      </c>
      <c r="CB31" s="158">
        <f>SUM(CB32:CB40)</f>
        <v>326322</v>
      </c>
      <c r="CC31" s="158">
        <f>SUM(CC32:CC40)</f>
        <v>81396</v>
      </c>
      <c r="CD31" s="158">
        <f>SUM(CD32:CD40)</f>
        <v>82743</v>
      </c>
      <c r="CE31" s="158">
        <f>SUM(CE32:CE40)</f>
        <v>86292</v>
      </c>
      <c r="CF31" s="158">
        <f>SUM(CF32:CF40)</f>
        <v>75891</v>
      </c>
      <c r="CG31" s="158">
        <f>SUM(CG32:CG40)</f>
        <v>0</v>
      </c>
      <c r="CH31" s="158">
        <f>SUM(CH32:CH40)</f>
        <v>0</v>
      </c>
      <c r="CI31" s="158">
        <f>SUM(CI32:CI40)</f>
        <v>0</v>
      </c>
      <c r="CJ31" s="158">
        <f>SUM(CJ32:CJ40)</f>
        <v>0</v>
      </c>
      <c r="CK31" s="158">
        <f>SUM(CK32:CK40)</f>
        <v>0</v>
      </c>
      <c r="CL31" s="158">
        <f>SUM(CL32:CL40)</f>
        <v>326322</v>
      </c>
      <c r="CM31" s="158">
        <f>SUM(CM32:CM40)</f>
        <v>81396</v>
      </c>
      <c r="CN31" s="158">
        <f>SUM(CN32:CN40)</f>
        <v>82743</v>
      </c>
      <c r="CO31" s="158">
        <f>SUM(CO32:CO40)</f>
        <v>86292</v>
      </c>
      <c r="CP31" s="158">
        <f>SUM(CP32:CP40)</f>
        <v>75891</v>
      </c>
      <c r="CQ31" s="158">
        <f>SUM(CQ32:CQ40)</f>
        <v>0</v>
      </c>
      <c r="CR31" s="158">
        <f>SUM(CR32:CR40)</f>
        <v>0</v>
      </c>
      <c r="CS31" s="158">
        <f>SUM(CS32:CS40)</f>
        <v>0</v>
      </c>
      <c r="CT31" s="158">
        <f>SUM(CT32:CT40)</f>
        <v>0</v>
      </c>
      <c r="CU31" s="158">
        <f>SUM(CU32:CU40)</f>
        <v>0</v>
      </c>
      <c r="CV31" s="158">
        <f>SUM(CV32:CV40)</f>
        <v>326322</v>
      </c>
      <c r="CW31" s="158">
        <f>SUM(CW32:CW40)</f>
        <v>81396</v>
      </c>
      <c r="CX31" s="158">
        <f>SUM(CX32:CX40)</f>
        <v>82743</v>
      </c>
      <c r="CY31" s="158">
        <f>SUM(CY32:CY40)</f>
        <v>86292</v>
      </c>
      <c r="CZ31" s="158">
        <f>SUM(CZ32:CZ40)</f>
        <v>75891</v>
      </c>
      <c r="DA31" s="61" t="s">
        <v>91</v>
      </c>
      <c r="DB31" s="56">
        <f>K31-CV31</f>
        <v>-11122</v>
      </c>
      <c r="DC31" s="89"/>
      <c r="DD31" s="7">
        <f>CV31/12</f>
        <v>27193.5</v>
      </c>
      <c r="DE31" s="89"/>
    </row>
    <row r="32" spans="1:109" s="157" customFormat="1" ht="18" customHeight="1" x14ac:dyDescent="0.2">
      <c r="A32" s="159"/>
      <c r="B32" s="156"/>
      <c r="C32" s="156"/>
      <c r="D32" s="156"/>
      <c r="E32" s="61" t="s">
        <v>89</v>
      </c>
      <c r="F32" s="156"/>
      <c r="G32" s="156"/>
      <c r="H32" s="61" t="s">
        <v>89</v>
      </c>
      <c r="I32" s="95" t="s">
        <v>88</v>
      </c>
      <c r="J32" s="158">
        <f>J47+J931+J1021</f>
        <v>69097</v>
      </c>
      <c r="K32" s="158">
        <f>K47+K931+K1021</f>
        <v>60504</v>
      </c>
      <c r="L32" s="158">
        <f>L47+L931+L1021</f>
        <v>16339</v>
      </c>
      <c r="M32" s="158">
        <f>M47+M931+M1021</f>
        <v>14937</v>
      </c>
      <c r="N32" s="158">
        <f>N47+N931+N1021</f>
        <v>14817</v>
      </c>
      <c r="O32" s="158">
        <f>O47+O931+O1021</f>
        <v>14411</v>
      </c>
      <c r="P32" s="158">
        <f>P47+P931+P1021</f>
        <v>0</v>
      </c>
      <c r="Q32" s="158">
        <f>Q47+Q931+Q1021</f>
        <v>0</v>
      </c>
      <c r="R32" s="158">
        <f>R47+R931+R1021</f>
        <v>0</v>
      </c>
      <c r="S32" s="158">
        <f>S47+S931+S1021</f>
        <v>4534</v>
      </c>
      <c r="T32" s="158">
        <f>T47+T931+T1021</f>
        <v>0</v>
      </c>
      <c r="U32" s="158">
        <f>U47+U931+U1021</f>
        <v>1075</v>
      </c>
      <c r="V32" s="158">
        <f>V47+V931+V1021</f>
        <v>1469</v>
      </c>
      <c r="W32" s="158">
        <f>W47+W931+W1021</f>
        <v>2509</v>
      </c>
      <c r="X32" s="158">
        <f>X47+X931+X1021</f>
        <v>0</v>
      </c>
      <c r="Y32" s="158">
        <f>Y47+Y931+Y1021</f>
        <v>-519</v>
      </c>
      <c r="Z32" s="158">
        <f>Z47+Z931+Z1021</f>
        <v>0</v>
      </c>
      <c r="AA32" s="158">
        <f>AA47+AA931+AA1021</f>
        <v>65038</v>
      </c>
      <c r="AB32" s="158">
        <f>AB47+AB931+AB1021</f>
        <v>17414</v>
      </c>
      <c r="AC32" s="158">
        <f>AC47+AC931+AC1021</f>
        <v>16406</v>
      </c>
      <c r="AD32" s="158">
        <f>AD47+AD931+AD1021</f>
        <v>17326</v>
      </c>
      <c r="AE32" s="158">
        <f>AE47+AE931+AE1021</f>
        <v>13892</v>
      </c>
      <c r="AF32" s="158">
        <f>AF47+AF931+AF1021</f>
        <v>0</v>
      </c>
      <c r="AG32" s="158">
        <f>AG47+AG931+AG1021</f>
        <v>0</v>
      </c>
      <c r="AH32" s="158">
        <f>AH47+AH931+AH1021</f>
        <v>0</v>
      </c>
      <c r="AI32" s="158">
        <f>AI47+AI931+AI1021</f>
        <v>2800</v>
      </c>
      <c r="AJ32" s="158">
        <f>AJ47+AJ931+AJ1021</f>
        <v>0</v>
      </c>
      <c r="AK32" s="158">
        <f>AK47+AK931+AK1021</f>
        <v>0</v>
      </c>
      <c r="AL32" s="158">
        <f>AL47+AL931+AL1021</f>
        <v>0</v>
      </c>
      <c r="AM32" s="158">
        <f>AM47+AM931+AM1021</f>
        <v>0</v>
      </c>
      <c r="AN32" s="158">
        <f>AN47+AN931+AN1021</f>
        <v>2800</v>
      </c>
      <c r="AO32" s="158">
        <f>AO47+AO931+AO1021</f>
        <v>0</v>
      </c>
      <c r="AP32" s="158">
        <f>AP47+AP931+AP1021</f>
        <v>67838</v>
      </c>
      <c r="AQ32" s="158">
        <f>AQ47+AQ931+AQ1021</f>
        <v>17414</v>
      </c>
      <c r="AR32" s="158">
        <f>AR47+AR931+AR1021</f>
        <v>16406</v>
      </c>
      <c r="AS32" s="158">
        <f>AS47+AS931+AS1021</f>
        <v>17326</v>
      </c>
      <c r="AT32" s="158">
        <f>AT47+AT931+AT1021</f>
        <v>16692</v>
      </c>
      <c r="AU32" s="158">
        <f>AU47+AU931+AU1021</f>
        <v>0</v>
      </c>
      <c r="AV32" s="158">
        <f>AV47+AV931+AV1021</f>
        <v>0</v>
      </c>
      <c r="AW32" s="158">
        <f>AW47+AW931+AW1021</f>
        <v>0</v>
      </c>
      <c r="AX32" s="158">
        <f>AX47+AX931+AX1021</f>
        <v>1559</v>
      </c>
      <c r="AY32" s="158">
        <f>AY47+AY931+AY1021</f>
        <v>0</v>
      </c>
      <c r="AZ32" s="158">
        <f>AZ47+AZ931+AZ1021</f>
        <v>15</v>
      </c>
      <c r="BA32" s="158">
        <f>BA47+BA931+BA1021</f>
        <v>0</v>
      </c>
      <c r="BB32" s="158">
        <f>BB47+BB931+BB1021</f>
        <v>0</v>
      </c>
      <c r="BC32" s="158">
        <f>BC47+BC931+BC1021</f>
        <v>1544</v>
      </c>
      <c r="BD32" s="158">
        <f>BD47+BD931+BD1021</f>
        <v>0</v>
      </c>
      <c r="BE32" s="158">
        <f>BE47+BE931+BE1021</f>
        <v>69397</v>
      </c>
      <c r="BF32" s="158">
        <f>BF47+BF931+BF1021</f>
        <v>17414</v>
      </c>
      <c r="BG32" s="158">
        <f>BG47+BG931+BG1021</f>
        <v>16421</v>
      </c>
      <c r="BH32" s="158">
        <f>BH47+BH931+BH1021</f>
        <v>17326</v>
      </c>
      <c r="BI32" s="158">
        <f>BI47+BI931+BI1021</f>
        <v>18236</v>
      </c>
      <c r="BJ32" s="158">
        <f>BJ47+BJ931+BJ1021</f>
        <v>0</v>
      </c>
      <c r="BK32" s="158">
        <f>BK47+BK931+BK1021</f>
        <v>0</v>
      </c>
      <c r="BL32" s="158">
        <f>BL47+BL931+BL1021</f>
        <v>0</v>
      </c>
      <c r="BM32" s="158">
        <f>BM47+BM931+BM1021</f>
        <v>-300</v>
      </c>
      <c r="BN32" s="158">
        <f>BN47+BN931+BN1021</f>
        <v>3</v>
      </c>
      <c r="BO32" s="158">
        <f>BO47+BO931+BO1021</f>
        <v>123</v>
      </c>
      <c r="BP32" s="158">
        <f>BP47+BP931+BP1021</f>
        <v>84</v>
      </c>
      <c r="BQ32" s="158">
        <f>BQ47+BQ931+BQ1021</f>
        <v>-510</v>
      </c>
      <c r="BR32" s="158">
        <f>BR47+BR931+BR1021</f>
        <v>69097</v>
      </c>
      <c r="BS32" s="158">
        <f>BS47+BS931+BS1021</f>
        <v>17417</v>
      </c>
      <c r="BT32" s="158">
        <f>BT47+BT931+BT1021</f>
        <v>16544</v>
      </c>
      <c r="BU32" s="158">
        <f>BU47+BU931+BU1021</f>
        <v>17410</v>
      </c>
      <c r="BV32" s="158">
        <f>BV47+BV931+BV1021</f>
        <v>17726</v>
      </c>
      <c r="BW32" s="158">
        <f>BW47+BW931+BW1021</f>
        <v>0</v>
      </c>
      <c r="BX32" s="158">
        <f>BX47+BX931+BX1021</f>
        <v>0</v>
      </c>
      <c r="BY32" s="158">
        <f>BY47+BY931+BY1021</f>
        <v>0</v>
      </c>
      <c r="BZ32" s="158">
        <f>BZ47+BZ931+BZ1021</f>
        <v>0</v>
      </c>
      <c r="CA32" s="158">
        <f>CA47+CA931+CA1021</f>
        <v>0</v>
      </c>
      <c r="CB32" s="158">
        <f>CB47+CB931+CB1021</f>
        <v>69097</v>
      </c>
      <c r="CC32" s="158">
        <f>CC47+CC931+CC1021</f>
        <v>17417</v>
      </c>
      <c r="CD32" s="158">
        <f>CD47+CD931+CD1021</f>
        <v>16544</v>
      </c>
      <c r="CE32" s="158">
        <f>CE47+CE931+CE1021</f>
        <v>17410</v>
      </c>
      <c r="CF32" s="158">
        <f>CF47+CF931+CF1021</f>
        <v>17726</v>
      </c>
      <c r="CG32" s="158">
        <f>CG47+CG931+CG1021</f>
        <v>0</v>
      </c>
      <c r="CH32" s="158">
        <f>CH47+CH931+CH1021</f>
        <v>0</v>
      </c>
      <c r="CI32" s="158">
        <f>CI47+CI931+CI1021</f>
        <v>0</v>
      </c>
      <c r="CJ32" s="158">
        <f>CJ47+CJ931+CJ1021</f>
        <v>0</v>
      </c>
      <c r="CK32" s="158">
        <f>CK47+CK931+CK1021</f>
        <v>0</v>
      </c>
      <c r="CL32" s="158">
        <f>CL47+CL931+CL1021</f>
        <v>69097</v>
      </c>
      <c r="CM32" s="158">
        <f>CM47+CM931+CM1021</f>
        <v>17417</v>
      </c>
      <c r="CN32" s="158">
        <f>CN47+CN931+CN1021</f>
        <v>16544</v>
      </c>
      <c r="CO32" s="158">
        <f>CO47+CO931+CO1021</f>
        <v>17410</v>
      </c>
      <c r="CP32" s="158">
        <f>CP47+CP931+CP1021</f>
        <v>17726</v>
      </c>
      <c r="CQ32" s="158">
        <f>CQ47+CQ931+CQ1021</f>
        <v>0</v>
      </c>
      <c r="CR32" s="158">
        <f>CR47+CR931+CR1021</f>
        <v>0</v>
      </c>
      <c r="CS32" s="158">
        <f>CS47+CS931+CS1021</f>
        <v>0</v>
      </c>
      <c r="CT32" s="158">
        <f>CT47+CT931+CT1021</f>
        <v>0</v>
      </c>
      <c r="CU32" s="158">
        <f>CU47+CU931+CU1021</f>
        <v>0</v>
      </c>
      <c r="CV32" s="158">
        <f>CV47+CV931+CV1021</f>
        <v>69097</v>
      </c>
      <c r="CW32" s="158">
        <f>CW47+CW931+CW1021</f>
        <v>17417</v>
      </c>
      <c r="CX32" s="158">
        <f>CX47+CX931+CX1021</f>
        <v>16544</v>
      </c>
      <c r="CY32" s="158">
        <f>CY47+CY931+CY1021</f>
        <v>17410</v>
      </c>
      <c r="CZ32" s="158">
        <f>CZ47+CZ931+CZ1021</f>
        <v>17726</v>
      </c>
      <c r="DA32" s="61" t="s">
        <v>89</v>
      </c>
      <c r="DB32" s="56">
        <f>K32-CV32</f>
        <v>-8593</v>
      </c>
      <c r="DC32" s="89"/>
      <c r="DD32" s="7">
        <f>CV32/12</f>
        <v>5758.083333333333</v>
      </c>
      <c r="DE32" s="89"/>
    </row>
    <row r="33" spans="1:109" s="157" customFormat="1" ht="18" customHeight="1" x14ac:dyDescent="0.2">
      <c r="A33" s="159"/>
      <c r="B33" s="156"/>
      <c r="C33" s="156"/>
      <c r="D33" s="156"/>
      <c r="E33" s="61" t="s">
        <v>73</v>
      </c>
      <c r="F33" s="156"/>
      <c r="G33" s="156"/>
      <c r="H33" s="61" t="s">
        <v>73</v>
      </c>
      <c r="I33" s="95" t="s">
        <v>72</v>
      </c>
      <c r="J33" s="158">
        <f>J48+J932+J1022</f>
        <v>48702</v>
      </c>
      <c r="K33" s="158">
        <f>K48+K932+K1022</f>
        <v>37246</v>
      </c>
      <c r="L33" s="158">
        <f>L48+L932+L1022</f>
        <v>7830</v>
      </c>
      <c r="M33" s="158">
        <f>M48+M932+M1022</f>
        <v>7540</v>
      </c>
      <c r="N33" s="158">
        <f>N48+N932+N1022</f>
        <v>10325</v>
      </c>
      <c r="O33" s="158">
        <f>O48+O932+O1022</f>
        <v>11551</v>
      </c>
      <c r="P33" s="158">
        <f>P48+P932+P1022</f>
        <v>1862</v>
      </c>
      <c r="Q33" s="158">
        <f>Q48+Q932+Q1022</f>
        <v>1863</v>
      </c>
      <c r="R33" s="158">
        <f>R48+R932+R1022</f>
        <v>3725</v>
      </c>
      <c r="S33" s="158">
        <f>S48+S932+S1022</f>
        <v>12485</v>
      </c>
      <c r="T33" s="158">
        <f>T48+T932+T1022</f>
        <v>799</v>
      </c>
      <c r="U33" s="158">
        <f>U48+U932+U1022</f>
        <v>1260</v>
      </c>
      <c r="V33" s="158">
        <f>V48+V932+V1022</f>
        <v>1348</v>
      </c>
      <c r="W33" s="158">
        <f>W48+W932+W1022</f>
        <v>7360</v>
      </c>
      <c r="X33" s="158">
        <f>X48+X932+X1022</f>
        <v>390</v>
      </c>
      <c r="Y33" s="158">
        <f>Y48+Y932+Y1022</f>
        <v>2517</v>
      </c>
      <c r="Z33" s="158">
        <f>Z48+Z932+Z1022</f>
        <v>409</v>
      </c>
      <c r="AA33" s="158">
        <f>AA48+AA932+AA1022</f>
        <v>49731</v>
      </c>
      <c r="AB33" s="158">
        <f>AB48+AB932+AB1022</f>
        <v>9090</v>
      </c>
      <c r="AC33" s="158">
        <f>AC48+AC932+AC1022</f>
        <v>8888</v>
      </c>
      <c r="AD33" s="158">
        <f>AD48+AD932+AD1022</f>
        <v>17685</v>
      </c>
      <c r="AE33" s="158">
        <f>AE48+AE932+AE1022</f>
        <v>14068</v>
      </c>
      <c r="AF33" s="158">
        <f>AF48+AF932+AF1022</f>
        <v>2252</v>
      </c>
      <c r="AG33" s="158">
        <f>AG48+AG932+AG1022</f>
        <v>2272</v>
      </c>
      <c r="AH33" s="158">
        <f>AH48+AH932+AH1022</f>
        <v>4524</v>
      </c>
      <c r="AI33" s="158">
        <f>AI48+AI932+AI1022</f>
        <v>-6024</v>
      </c>
      <c r="AJ33" s="158">
        <f>AJ48+AJ932+AJ1022</f>
        <v>0</v>
      </c>
      <c r="AK33" s="158">
        <f>AK48+AK932+AK1022</f>
        <v>0</v>
      </c>
      <c r="AL33" s="158">
        <f>AL48+AL932+AL1022</f>
        <v>-500</v>
      </c>
      <c r="AM33" s="158">
        <f>AM48+AM932+AM1022</f>
        <v>-2252</v>
      </c>
      <c r="AN33" s="158">
        <f>AN48+AN932+AN1022</f>
        <v>-5524</v>
      </c>
      <c r="AO33" s="158">
        <f>AO48+AO932+AO1022</f>
        <v>-2272</v>
      </c>
      <c r="AP33" s="158">
        <f>AP48+AP932+AP1022</f>
        <v>43707</v>
      </c>
      <c r="AQ33" s="158">
        <f>AQ48+AQ932+AQ1022</f>
        <v>9090</v>
      </c>
      <c r="AR33" s="158">
        <f>AR48+AR932+AR1022</f>
        <v>8888</v>
      </c>
      <c r="AS33" s="158">
        <f>AS48+AS932+AS1022</f>
        <v>17185</v>
      </c>
      <c r="AT33" s="158">
        <f>AT48+AT932+AT1022</f>
        <v>8544</v>
      </c>
      <c r="AU33" s="158">
        <f>AU48+AU932+AU1022</f>
        <v>0</v>
      </c>
      <c r="AV33" s="158">
        <f>AV48+AV932+AV1022</f>
        <v>0</v>
      </c>
      <c r="AW33" s="158">
        <f>AW48+AW932+AW1022</f>
        <v>0</v>
      </c>
      <c r="AX33" s="158">
        <f>AX48+AX932+AX1022</f>
        <v>-1980</v>
      </c>
      <c r="AY33" s="158">
        <f>AY48+AY932+AY1022</f>
        <v>0</v>
      </c>
      <c r="AZ33" s="158">
        <f>AZ48+AZ932+AZ1022</f>
        <v>0</v>
      </c>
      <c r="BA33" s="158">
        <f>BA48+BA932+BA1022</f>
        <v>-1100</v>
      </c>
      <c r="BB33" s="158">
        <f>BB48+BB932+BB1022</f>
        <v>0</v>
      </c>
      <c r="BC33" s="158">
        <f>BC48+BC932+BC1022</f>
        <v>-880</v>
      </c>
      <c r="BD33" s="158">
        <f>BD48+BD932+BD1022</f>
        <v>0</v>
      </c>
      <c r="BE33" s="158">
        <f>BE48+BE932+BE1022</f>
        <v>41727</v>
      </c>
      <c r="BF33" s="158">
        <f>BF48+BF932+BF1022</f>
        <v>9090</v>
      </c>
      <c r="BG33" s="158">
        <f>BG48+BG932+BG1022</f>
        <v>8888</v>
      </c>
      <c r="BH33" s="158">
        <f>BH48+BH932+BH1022</f>
        <v>16085</v>
      </c>
      <c r="BI33" s="158">
        <f>BI48+BI932+BI1022</f>
        <v>7664</v>
      </c>
      <c r="BJ33" s="158">
        <f>BJ48+BJ932+BJ1022</f>
        <v>0</v>
      </c>
      <c r="BK33" s="158">
        <f>BK48+BK932+BK1022</f>
        <v>0</v>
      </c>
      <c r="BL33" s="158">
        <f>BL48+BL932+BL1022</f>
        <v>0</v>
      </c>
      <c r="BM33" s="158">
        <f>BM48+BM932+BM1022</f>
        <v>7435</v>
      </c>
      <c r="BN33" s="158">
        <f>BN48+BN932+BN1022</f>
        <v>0</v>
      </c>
      <c r="BO33" s="158">
        <f>BO48+BO932+BO1022</f>
        <v>0</v>
      </c>
      <c r="BP33" s="158">
        <f>BP48+BP932+BP1022</f>
        <v>17</v>
      </c>
      <c r="BQ33" s="158">
        <f>BQ48+BQ932+BQ1022</f>
        <v>7418</v>
      </c>
      <c r="BR33" s="158">
        <f>BR48+BR932+BR1022</f>
        <v>49162</v>
      </c>
      <c r="BS33" s="158">
        <f>BS48+BS932+BS1022</f>
        <v>9090</v>
      </c>
      <c r="BT33" s="158">
        <f>BT48+BT932+BT1022</f>
        <v>8888</v>
      </c>
      <c r="BU33" s="158">
        <f>BU48+BU932+BU1022</f>
        <v>16102</v>
      </c>
      <c r="BV33" s="158">
        <f>BV48+BV932+BV1022</f>
        <v>15082</v>
      </c>
      <c r="BW33" s="158">
        <f>BW48+BW932+BW1022</f>
        <v>-460</v>
      </c>
      <c r="BX33" s="158">
        <f>BX48+BX932+BX1022</f>
        <v>0</v>
      </c>
      <c r="BY33" s="158">
        <f>BY48+BY932+BY1022</f>
        <v>0</v>
      </c>
      <c r="BZ33" s="158">
        <f>BZ48+BZ932+BZ1022</f>
        <v>0</v>
      </c>
      <c r="CA33" s="158">
        <f>CA48+CA932+CA1022</f>
        <v>-460</v>
      </c>
      <c r="CB33" s="158">
        <f>CB48+CB932+CB1022</f>
        <v>48702</v>
      </c>
      <c r="CC33" s="158">
        <f>CC48+CC932+CC1022</f>
        <v>9090</v>
      </c>
      <c r="CD33" s="158">
        <f>CD48+CD932+CD1022</f>
        <v>8888</v>
      </c>
      <c r="CE33" s="158">
        <f>CE48+CE932+CE1022</f>
        <v>16102</v>
      </c>
      <c r="CF33" s="158">
        <f>CF48+CF932+CF1022</f>
        <v>14622</v>
      </c>
      <c r="CG33" s="158">
        <f>CG48+CG932+CG1022</f>
        <v>0</v>
      </c>
      <c r="CH33" s="158">
        <f>CH48+CH932+CH1022</f>
        <v>0</v>
      </c>
      <c r="CI33" s="158">
        <f>CI48+CI932+CI1022</f>
        <v>0</v>
      </c>
      <c r="CJ33" s="158">
        <f>CJ48+CJ932+CJ1022</f>
        <v>0</v>
      </c>
      <c r="CK33" s="158">
        <f>CK48+CK932+CK1022</f>
        <v>0</v>
      </c>
      <c r="CL33" s="158">
        <f>CL48+CL932+CL1022</f>
        <v>48702</v>
      </c>
      <c r="CM33" s="158">
        <f>CM48+CM932+CM1022</f>
        <v>9090</v>
      </c>
      <c r="CN33" s="158">
        <f>CN48+CN932+CN1022</f>
        <v>8888</v>
      </c>
      <c r="CO33" s="158">
        <f>CO48+CO932+CO1022</f>
        <v>16102</v>
      </c>
      <c r="CP33" s="158">
        <f>CP48+CP932+CP1022</f>
        <v>14622</v>
      </c>
      <c r="CQ33" s="158">
        <f>CQ48+CQ932+CQ1022</f>
        <v>0</v>
      </c>
      <c r="CR33" s="158">
        <f>CR48+CR932+CR1022</f>
        <v>0</v>
      </c>
      <c r="CS33" s="158">
        <f>CS48+CS932+CS1022</f>
        <v>0</v>
      </c>
      <c r="CT33" s="158">
        <f>CT48+CT932+CT1022</f>
        <v>0</v>
      </c>
      <c r="CU33" s="158">
        <f>CU48+CU932+CU1022</f>
        <v>0</v>
      </c>
      <c r="CV33" s="158">
        <f>CV48+CV932+CV1022</f>
        <v>48702</v>
      </c>
      <c r="CW33" s="158">
        <f>CW48+CW932+CW1022</f>
        <v>9090</v>
      </c>
      <c r="CX33" s="158">
        <f>CX48+CX932+CX1022</f>
        <v>8888</v>
      </c>
      <c r="CY33" s="158">
        <f>CY48+CY932+CY1022</f>
        <v>16102</v>
      </c>
      <c r="CZ33" s="158">
        <f>CZ48+CZ932+CZ1022</f>
        <v>14622</v>
      </c>
      <c r="DA33" s="61" t="s">
        <v>73</v>
      </c>
      <c r="DB33" s="56">
        <f>K33-CV33</f>
        <v>-11456</v>
      </c>
      <c r="DC33" s="89"/>
      <c r="DD33" s="7">
        <f>CV33/12</f>
        <v>4058.5</v>
      </c>
      <c r="DE33" s="89"/>
    </row>
    <row r="34" spans="1:109" s="157" customFormat="1" ht="21" hidden="1" customHeight="1" x14ac:dyDescent="0.2">
      <c r="A34" s="159"/>
      <c r="B34" s="156"/>
      <c r="C34" s="156"/>
      <c r="D34" s="156"/>
      <c r="E34" s="61" t="s">
        <v>228</v>
      </c>
      <c r="F34" s="156"/>
      <c r="G34" s="156"/>
      <c r="H34" s="61" t="s">
        <v>228</v>
      </c>
      <c r="I34" s="95" t="s">
        <v>420</v>
      </c>
      <c r="J34" s="158">
        <f>J49</f>
        <v>0</v>
      </c>
      <c r="K34" s="158">
        <f>K49</f>
        <v>0</v>
      </c>
      <c r="L34" s="158">
        <f>L49</f>
        <v>0</v>
      </c>
      <c r="M34" s="158">
        <f>M49</f>
        <v>0</v>
      </c>
      <c r="N34" s="158">
        <f>N49</f>
        <v>0</v>
      </c>
      <c r="O34" s="158">
        <f>O49</f>
        <v>0</v>
      </c>
      <c r="P34" s="158">
        <f>P49</f>
        <v>0</v>
      </c>
      <c r="Q34" s="158">
        <f>Q49</f>
        <v>0</v>
      </c>
      <c r="R34" s="158">
        <f>R49</f>
        <v>0</v>
      </c>
      <c r="S34" s="158">
        <f>S49</f>
        <v>0</v>
      </c>
      <c r="T34" s="158">
        <f>T49</f>
        <v>0</v>
      </c>
      <c r="U34" s="158">
        <f>U49</f>
        <v>0</v>
      </c>
      <c r="V34" s="158">
        <f>V49</f>
        <v>0</v>
      </c>
      <c r="W34" s="158">
        <f>W49</f>
        <v>0</v>
      </c>
      <c r="X34" s="158">
        <f>X49</f>
        <v>0</v>
      </c>
      <c r="Y34" s="158">
        <f>Y49</f>
        <v>0</v>
      </c>
      <c r="Z34" s="158">
        <f>Z49</f>
        <v>0</v>
      </c>
      <c r="AA34" s="158">
        <f>AA49</f>
        <v>0</v>
      </c>
      <c r="AB34" s="158">
        <f>AB49</f>
        <v>0</v>
      </c>
      <c r="AC34" s="158">
        <f>AC49</f>
        <v>0</v>
      </c>
      <c r="AD34" s="158">
        <f>AD49</f>
        <v>0</v>
      </c>
      <c r="AE34" s="158">
        <f>AE49</f>
        <v>0</v>
      </c>
      <c r="AF34" s="158">
        <f>AF49</f>
        <v>0</v>
      </c>
      <c r="AG34" s="158">
        <f>AG49</f>
        <v>0</v>
      </c>
      <c r="AH34" s="158">
        <f>AH49</f>
        <v>0</v>
      </c>
      <c r="AI34" s="158">
        <f>AI49</f>
        <v>0</v>
      </c>
      <c r="AJ34" s="158">
        <f>AJ49</f>
        <v>0</v>
      </c>
      <c r="AK34" s="158">
        <f>AK49</f>
        <v>0</v>
      </c>
      <c r="AL34" s="158">
        <f>AL49</f>
        <v>0</v>
      </c>
      <c r="AM34" s="158">
        <f>AM49</f>
        <v>0</v>
      </c>
      <c r="AN34" s="158">
        <f>AN49</f>
        <v>0</v>
      </c>
      <c r="AO34" s="158">
        <f>AO49</f>
        <v>0</v>
      </c>
      <c r="AP34" s="158">
        <f>AP49</f>
        <v>0</v>
      </c>
      <c r="AQ34" s="158">
        <f>AQ49</f>
        <v>0</v>
      </c>
      <c r="AR34" s="158">
        <f>AR49</f>
        <v>0</v>
      </c>
      <c r="AS34" s="158">
        <f>AS49</f>
        <v>0</v>
      </c>
      <c r="AT34" s="158">
        <f>AT49</f>
        <v>0</v>
      </c>
      <c r="AU34" s="158">
        <f>AU49</f>
        <v>0</v>
      </c>
      <c r="AV34" s="158">
        <f>AV49</f>
        <v>0</v>
      </c>
      <c r="AW34" s="158">
        <f>AW49</f>
        <v>0</v>
      </c>
      <c r="AX34" s="158">
        <f>AX49</f>
        <v>0</v>
      </c>
      <c r="AY34" s="158">
        <f>AY49</f>
        <v>0</v>
      </c>
      <c r="AZ34" s="158">
        <f>AZ49</f>
        <v>0</v>
      </c>
      <c r="BA34" s="158">
        <f>BA49</f>
        <v>0</v>
      </c>
      <c r="BB34" s="158">
        <f>BB49</f>
        <v>0</v>
      </c>
      <c r="BC34" s="158">
        <f>BC49</f>
        <v>0</v>
      </c>
      <c r="BD34" s="158">
        <f>BD49</f>
        <v>0</v>
      </c>
      <c r="BE34" s="158">
        <f>BE49</f>
        <v>0</v>
      </c>
      <c r="BF34" s="158">
        <f>BF49</f>
        <v>0</v>
      </c>
      <c r="BG34" s="158">
        <f>BG49</f>
        <v>0</v>
      </c>
      <c r="BH34" s="158">
        <f>BH49</f>
        <v>0</v>
      </c>
      <c r="BI34" s="158">
        <f>BI49</f>
        <v>0</v>
      </c>
      <c r="BJ34" s="158">
        <f>BJ49</f>
        <v>0</v>
      </c>
      <c r="BK34" s="158">
        <f>BK49</f>
        <v>0</v>
      </c>
      <c r="BL34" s="158">
        <f>BL49</f>
        <v>0</v>
      </c>
      <c r="BM34" s="158">
        <f>BM49</f>
        <v>0</v>
      </c>
      <c r="BN34" s="158">
        <f>BN49</f>
        <v>0</v>
      </c>
      <c r="BO34" s="158">
        <f>BO49</f>
        <v>0</v>
      </c>
      <c r="BP34" s="158">
        <f>BP49</f>
        <v>0</v>
      </c>
      <c r="BQ34" s="158">
        <f>BQ49</f>
        <v>0</v>
      </c>
      <c r="BR34" s="158">
        <f>BR49</f>
        <v>0</v>
      </c>
      <c r="BS34" s="158">
        <f>BS49</f>
        <v>0</v>
      </c>
      <c r="BT34" s="158">
        <f>BT49</f>
        <v>0</v>
      </c>
      <c r="BU34" s="158">
        <f>BU49</f>
        <v>0</v>
      </c>
      <c r="BV34" s="158">
        <f>BV49</f>
        <v>0</v>
      </c>
      <c r="BW34" s="158">
        <f>BW49</f>
        <v>0</v>
      </c>
      <c r="BX34" s="158">
        <f>BX49</f>
        <v>0</v>
      </c>
      <c r="BY34" s="158">
        <f>BY49</f>
        <v>0</v>
      </c>
      <c r="BZ34" s="158">
        <f>BZ49</f>
        <v>0</v>
      </c>
      <c r="CA34" s="158">
        <f>CA49</f>
        <v>0</v>
      </c>
      <c r="CB34" s="158">
        <f>CB49</f>
        <v>0</v>
      </c>
      <c r="CC34" s="158">
        <f>CC49</f>
        <v>0</v>
      </c>
      <c r="CD34" s="158">
        <f>CD49</f>
        <v>0</v>
      </c>
      <c r="CE34" s="158">
        <f>CE49</f>
        <v>0</v>
      </c>
      <c r="CF34" s="158">
        <f>CF49</f>
        <v>0</v>
      </c>
      <c r="CG34" s="158">
        <f>CG49</f>
        <v>0</v>
      </c>
      <c r="CH34" s="158">
        <f>CH49</f>
        <v>0</v>
      </c>
      <c r="CI34" s="158">
        <f>CI49</f>
        <v>0</v>
      </c>
      <c r="CJ34" s="158">
        <f>CJ49</f>
        <v>0</v>
      </c>
      <c r="CK34" s="158">
        <f>CK49</f>
        <v>0</v>
      </c>
      <c r="CL34" s="158">
        <f>CL49</f>
        <v>0</v>
      </c>
      <c r="CM34" s="158">
        <f>CM49</f>
        <v>0</v>
      </c>
      <c r="CN34" s="158">
        <f>CN49</f>
        <v>0</v>
      </c>
      <c r="CO34" s="158">
        <f>CO49</f>
        <v>0</v>
      </c>
      <c r="CP34" s="158">
        <f>CP49</f>
        <v>0</v>
      </c>
      <c r="CQ34" s="158">
        <f>CQ49</f>
        <v>0</v>
      </c>
      <c r="CR34" s="158">
        <f>CR49</f>
        <v>0</v>
      </c>
      <c r="CS34" s="158">
        <f>CS49</f>
        <v>0</v>
      </c>
      <c r="CT34" s="158">
        <f>CT49</f>
        <v>0</v>
      </c>
      <c r="CU34" s="158">
        <f>CU49</f>
        <v>0</v>
      </c>
      <c r="CV34" s="158">
        <f>CV49</f>
        <v>0</v>
      </c>
      <c r="CW34" s="158">
        <f>CW49</f>
        <v>0</v>
      </c>
      <c r="CX34" s="158">
        <f>CX49</f>
        <v>0</v>
      </c>
      <c r="CY34" s="158">
        <f>CY49</f>
        <v>0</v>
      </c>
      <c r="CZ34" s="158">
        <f>CZ49</f>
        <v>0</v>
      </c>
      <c r="DA34" s="61" t="s">
        <v>213</v>
      </c>
      <c r="DB34" s="56">
        <f>K34-CV34</f>
        <v>0</v>
      </c>
      <c r="DC34" s="89"/>
      <c r="DD34" s="7">
        <f>CV34/12</f>
        <v>0</v>
      </c>
      <c r="DE34" s="89"/>
    </row>
    <row r="35" spans="1:109" s="157" customFormat="1" ht="27.75" customHeight="1" x14ac:dyDescent="0.2">
      <c r="A35" s="159"/>
      <c r="B35" s="156"/>
      <c r="C35" s="156"/>
      <c r="D35" s="156"/>
      <c r="E35" s="61" t="s">
        <v>207</v>
      </c>
      <c r="F35" s="156"/>
      <c r="G35" s="156"/>
      <c r="H35" s="61" t="s">
        <v>207</v>
      </c>
      <c r="I35" s="95" t="s">
        <v>294</v>
      </c>
      <c r="J35" s="158">
        <f>J50</f>
        <v>29898</v>
      </c>
      <c r="K35" s="158">
        <f>K50</f>
        <v>29400</v>
      </c>
      <c r="L35" s="158">
        <f>L50</f>
        <v>6630</v>
      </c>
      <c r="M35" s="158">
        <f>M50</f>
        <v>7540</v>
      </c>
      <c r="N35" s="158">
        <f>N50</f>
        <v>7577</v>
      </c>
      <c r="O35" s="158">
        <f>O50</f>
        <v>7653</v>
      </c>
      <c r="P35" s="158">
        <f>P50</f>
        <v>543</v>
      </c>
      <c r="Q35" s="158">
        <f>Q50</f>
        <v>509</v>
      </c>
      <c r="R35" s="158">
        <f>R50</f>
        <v>1052</v>
      </c>
      <c r="S35" s="158">
        <f>S50</f>
        <v>2800</v>
      </c>
      <c r="T35" s="158">
        <f>T50</f>
        <v>0</v>
      </c>
      <c r="U35" s="158">
        <f>U50</f>
        <v>0</v>
      </c>
      <c r="V35" s="158">
        <f>V50</f>
        <v>3000</v>
      </c>
      <c r="W35" s="158">
        <f>W50</f>
        <v>250</v>
      </c>
      <c r="X35" s="158">
        <f>X50</f>
        <v>0</v>
      </c>
      <c r="Y35" s="158">
        <f>Y50</f>
        <v>-450</v>
      </c>
      <c r="Z35" s="158">
        <f>Z50</f>
        <v>0</v>
      </c>
      <c r="AA35" s="158">
        <f>AA50</f>
        <v>32200</v>
      </c>
      <c r="AB35" s="158">
        <f>AB50</f>
        <v>6630</v>
      </c>
      <c r="AC35" s="158">
        <f>AC50</f>
        <v>10540</v>
      </c>
      <c r="AD35" s="158">
        <f>AD50</f>
        <v>7827</v>
      </c>
      <c r="AE35" s="158">
        <f>AE50</f>
        <v>7203</v>
      </c>
      <c r="AF35" s="158">
        <f>AF50</f>
        <v>543</v>
      </c>
      <c r="AG35" s="158">
        <f>AG50</f>
        <v>509</v>
      </c>
      <c r="AH35" s="158">
        <f>AH50</f>
        <v>1052</v>
      </c>
      <c r="AI35" s="158">
        <f>AI50</f>
        <v>-2652</v>
      </c>
      <c r="AJ35" s="158">
        <f>AJ50</f>
        <v>0</v>
      </c>
      <c r="AK35" s="158">
        <f>AK50</f>
        <v>0</v>
      </c>
      <c r="AL35" s="158">
        <f>AL50</f>
        <v>0</v>
      </c>
      <c r="AM35" s="158">
        <f>AM50</f>
        <v>-543</v>
      </c>
      <c r="AN35" s="158">
        <f>AN50</f>
        <v>-2652</v>
      </c>
      <c r="AO35" s="158">
        <f>AO50</f>
        <v>-509</v>
      </c>
      <c r="AP35" s="158">
        <f>AP50</f>
        <v>29548</v>
      </c>
      <c r="AQ35" s="158">
        <f>AQ50</f>
        <v>6630</v>
      </c>
      <c r="AR35" s="158">
        <f>AR50</f>
        <v>10540</v>
      </c>
      <c r="AS35" s="158">
        <f>AS50</f>
        <v>7827</v>
      </c>
      <c r="AT35" s="158">
        <f>AT50</f>
        <v>4551</v>
      </c>
      <c r="AU35" s="158">
        <f>AU50</f>
        <v>0</v>
      </c>
      <c r="AV35" s="158">
        <f>AV50</f>
        <v>0</v>
      </c>
      <c r="AW35" s="158">
        <f>AW50</f>
        <v>0</v>
      </c>
      <c r="AX35" s="158">
        <f>AX50</f>
        <v>260</v>
      </c>
      <c r="AY35" s="158">
        <f>AY50</f>
        <v>0</v>
      </c>
      <c r="AZ35" s="158">
        <f>AZ50</f>
        <v>0</v>
      </c>
      <c r="BA35" s="158">
        <f>BA50</f>
        <v>-688</v>
      </c>
      <c r="BB35" s="158">
        <f>BB50</f>
        <v>0</v>
      </c>
      <c r="BC35" s="158">
        <f>BC50</f>
        <v>948</v>
      </c>
      <c r="BD35" s="158">
        <f>BD50</f>
        <v>0</v>
      </c>
      <c r="BE35" s="158">
        <f>BE50</f>
        <v>29808</v>
      </c>
      <c r="BF35" s="158">
        <f>BF50</f>
        <v>6630</v>
      </c>
      <c r="BG35" s="158">
        <f>BG50</f>
        <v>10540</v>
      </c>
      <c r="BH35" s="158">
        <f>BH50</f>
        <v>7139</v>
      </c>
      <c r="BI35" s="158">
        <f>BI50</f>
        <v>5499</v>
      </c>
      <c r="BJ35" s="158">
        <f>BJ50</f>
        <v>0</v>
      </c>
      <c r="BK35" s="158">
        <f>BK50</f>
        <v>0</v>
      </c>
      <c r="BL35" s="158">
        <f>BL50</f>
        <v>0</v>
      </c>
      <c r="BM35" s="158">
        <f>BM50</f>
        <v>-3000</v>
      </c>
      <c r="BN35" s="158">
        <f>BN50</f>
        <v>0</v>
      </c>
      <c r="BO35" s="158">
        <f>BO50</f>
        <v>0</v>
      </c>
      <c r="BP35" s="158">
        <f>BP50</f>
        <v>-1</v>
      </c>
      <c r="BQ35" s="158">
        <f>BQ50</f>
        <v>-2999</v>
      </c>
      <c r="BR35" s="158">
        <f>BR50</f>
        <v>26808</v>
      </c>
      <c r="BS35" s="158">
        <f>BS50</f>
        <v>6630</v>
      </c>
      <c r="BT35" s="158">
        <f>BT50</f>
        <v>10540</v>
      </c>
      <c r="BU35" s="158">
        <f>BU50</f>
        <v>7138</v>
      </c>
      <c r="BV35" s="158">
        <f>BV50</f>
        <v>2500</v>
      </c>
      <c r="BW35" s="158">
        <f>BW50</f>
        <v>90</v>
      </c>
      <c r="BX35" s="158">
        <f>BX50</f>
        <v>0</v>
      </c>
      <c r="BY35" s="158">
        <f>BY50</f>
        <v>0</v>
      </c>
      <c r="BZ35" s="158">
        <f>BZ50</f>
        <v>90</v>
      </c>
      <c r="CA35" s="158">
        <f>CA50</f>
        <v>0</v>
      </c>
      <c r="CB35" s="158">
        <f>CB50</f>
        <v>26898</v>
      </c>
      <c r="CC35" s="158">
        <f>CC50</f>
        <v>6630</v>
      </c>
      <c r="CD35" s="158">
        <f>CD50</f>
        <v>10540</v>
      </c>
      <c r="CE35" s="158">
        <f>CE50</f>
        <v>7228</v>
      </c>
      <c r="CF35" s="158">
        <f>CF50</f>
        <v>2500</v>
      </c>
      <c r="CG35" s="158">
        <f>CG50</f>
        <v>0</v>
      </c>
      <c r="CH35" s="158">
        <f>CH50</f>
        <v>0</v>
      </c>
      <c r="CI35" s="158">
        <f>CI50</f>
        <v>0</v>
      </c>
      <c r="CJ35" s="158">
        <f>CJ50</f>
        <v>0</v>
      </c>
      <c r="CK35" s="158">
        <f>CK50</f>
        <v>0</v>
      </c>
      <c r="CL35" s="158">
        <f>CL50</f>
        <v>26898</v>
      </c>
      <c r="CM35" s="158">
        <f>CM50</f>
        <v>6630</v>
      </c>
      <c r="CN35" s="158">
        <f>CN50</f>
        <v>10540</v>
      </c>
      <c r="CO35" s="158">
        <f>CO50</f>
        <v>7228</v>
      </c>
      <c r="CP35" s="158">
        <f>CP50</f>
        <v>2500</v>
      </c>
      <c r="CQ35" s="158">
        <f>CQ50</f>
        <v>0</v>
      </c>
      <c r="CR35" s="158">
        <f>CR50</f>
        <v>0</v>
      </c>
      <c r="CS35" s="158">
        <f>CS50</f>
        <v>0</v>
      </c>
      <c r="CT35" s="158">
        <f>CT50</f>
        <v>0</v>
      </c>
      <c r="CU35" s="158">
        <f>CU50</f>
        <v>0</v>
      </c>
      <c r="CV35" s="158">
        <f>CV50</f>
        <v>26898</v>
      </c>
      <c r="CW35" s="158">
        <f>CW50</f>
        <v>6630</v>
      </c>
      <c r="CX35" s="158">
        <f>CX50</f>
        <v>10540</v>
      </c>
      <c r="CY35" s="158">
        <f>CY50</f>
        <v>7228</v>
      </c>
      <c r="CZ35" s="158">
        <f>CZ50</f>
        <v>2500</v>
      </c>
      <c r="DA35" s="61" t="s">
        <v>207</v>
      </c>
      <c r="DB35" s="56">
        <f>K35-CV35</f>
        <v>2502</v>
      </c>
      <c r="DC35" s="89"/>
      <c r="DD35" s="7">
        <f>CV35/12</f>
        <v>2241.5</v>
      </c>
      <c r="DE35" s="89"/>
    </row>
    <row r="36" spans="1:109" s="157" customFormat="1" ht="16.5" customHeight="1" x14ac:dyDescent="0.2">
      <c r="A36" s="159"/>
      <c r="B36" s="156"/>
      <c r="C36" s="156"/>
      <c r="D36" s="156"/>
      <c r="E36" s="61" t="s">
        <v>28</v>
      </c>
      <c r="F36" s="156"/>
      <c r="G36" s="156"/>
      <c r="H36" s="61" t="s">
        <v>28</v>
      </c>
      <c r="I36" s="82" t="s">
        <v>27</v>
      </c>
      <c r="J36" s="158">
        <f>J51+J933+J1023</f>
        <v>10772</v>
      </c>
      <c r="K36" s="158">
        <f>K51+K933+K1023</f>
        <v>8477</v>
      </c>
      <c r="L36" s="158">
        <f>L51+L933+L1023</f>
        <v>1300</v>
      </c>
      <c r="M36" s="158">
        <f>M51+M933+M1023</f>
        <v>2359</v>
      </c>
      <c r="N36" s="158">
        <f>N51+N933+N1023</f>
        <v>2759</v>
      </c>
      <c r="O36" s="158">
        <f>O51+O933+O1023</f>
        <v>2059</v>
      </c>
      <c r="P36" s="158">
        <f>P51+P933+P1023</f>
        <v>409</v>
      </c>
      <c r="Q36" s="158">
        <f>Q51+Q933+Q1023</f>
        <v>409</v>
      </c>
      <c r="R36" s="158">
        <f>R51+R933+R1023</f>
        <v>818</v>
      </c>
      <c r="S36" s="158">
        <f>S51+S933+S1023</f>
        <v>-7000</v>
      </c>
      <c r="T36" s="158">
        <f>T51+T933+T1023</f>
        <v>-700</v>
      </c>
      <c r="U36" s="158">
        <f>U51+U933+U1023</f>
        <v>-1000</v>
      </c>
      <c r="V36" s="158">
        <f>V51+V933+V1023</f>
        <v>-1300</v>
      </c>
      <c r="W36" s="158">
        <f>W51+W933+W1023</f>
        <v>-2700</v>
      </c>
      <c r="X36" s="158">
        <f>X51+X933+X1023</f>
        <v>-350</v>
      </c>
      <c r="Y36" s="158">
        <f>Y51+Y933+Y1023</f>
        <v>-2000</v>
      </c>
      <c r="Z36" s="158">
        <f>Z51+Z933+Z1023</f>
        <v>-350</v>
      </c>
      <c r="AA36" s="158">
        <f>AA51+AA933+AA1023</f>
        <v>1477</v>
      </c>
      <c r="AB36" s="158">
        <f>AB51+AB933+AB1023</f>
        <v>300</v>
      </c>
      <c r="AC36" s="158">
        <f>AC51+AC933+AC1023</f>
        <v>1059</v>
      </c>
      <c r="AD36" s="158">
        <f>AD51+AD933+AD1023</f>
        <v>59</v>
      </c>
      <c r="AE36" s="158">
        <f>AE51+AE933+AE1023</f>
        <v>59</v>
      </c>
      <c r="AF36" s="158">
        <f>AF51+AF933+AF1023</f>
        <v>59</v>
      </c>
      <c r="AG36" s="158">
        <f>AG51+AG933+AG1023</f>
        <v>59</v>
      </c>
      <c r="AH36" s="158">
        <f>AH51+AH933+AH1023</f>
        <v>118</v>
      </c>
      <c r="AI36" s="158">
        <f>AI51+AI933+AI1023</f>
        <v>0</v>
      </c>
      <c r="AJ36" s="158">
        <f>AJ51+AJ933+AJ1023</f>
        <v>0</v>
      </c>
      <c r="AK36" s="158">
        <f>AK51+AK933+AK1023</f>
        <v>0</v>
      </c>
      <c r="AL36" s="158">
        <f>AL51+AL933+AL1023</f>
        <v>0</v>
      </c>
      <c r="AM36" s="158">
        <f>AM51+AM933+AM1023</f>
        <v>0</v>
      </c>
      <c r="AN36" s="158">
        <f>AN51+AN933+AN1023</f>
        <v>0</v>
      </c>
      <c r="AO36" s="158">
        <f>AO51+AO933+AO1023</f>
        <v>0</v>
      </c>
      <c r="AP36" s="158">
        <f>AP51+AP933+AP1023</f>
        <v>1477</v>
      </c>
      <c r="AQ36" s="158">
        <f>AQ51+AQ933+AQ1023</f>
        <v>300</v>
      </c>
      <c r="AR36" s="158">
        <f>AR51+AR933+AR1023</f>
        <v>1059</v>
      </c>
      <c r="AS36" s="158">
        <f>AS51+AS933+AS1023</f>
        <v>59</v>
      </c>
      <c r="AT36" s="158">
        <f>AT51+AT933+AT1023</f>
        <v>59</v>
      </c>
      <c r="AU36" s="158">
        <f>AU51+AU933+AU1023</f>
        <v>59</v>
      </c>
      <c r="AV36" s="158">
        <f>AV51+AV933+AV1023</f>
        <v>59</v>
      </c>
      <c r="AW36" s="158">
        <f>AW51+AW933+AW1023</f>
        <v>118</v>
      </c>
      <c r="AX36" s="158">
        <f>AX51+AX933+AX1023</f>
        <v>10284</v>
      </c>
      <c r="AY36" s="158">
        <f>AY51+AY933+AY1023</f>
        <v>0</v>
      </c>
      <c r="AZ36" s="158">
        <f>AZ51+AZ933+AZ1023</f>
        <v>0</v>
      </c>
      <c r="BA36" s="158">
        <f>BA51+BA933+BA1023</f>
        <v>170</v>
      </c>
      <c r="BB36" s="158">
        <f>BB51+BB933+BB1023</f>
        <v>0</v>
      </c>
      <c r="BC36" s="158">
        <f>BC51+BC933+BC1023</f>
        <v>10114</v>
      </c>
      <c r="BD36" s="158">
        <f>BD51+BD933+BD1023</f>
        <v>0</v>
      </c>
      <c r="BE36" s="158">
        <f>BE51+BE933+BE1023</f>
        <v>11761</v>
      </c>
      <c r="BF36" s="158">
        <f>BF51+BF933+BF1023</f>
        <v>300</v>
      </c>
      <c r="BG36" s="158">
        <f>BG51+BG933+BG1023</f>
        <v>1059</v>
      </c>
      <c r="BH36" s="158">
        <f>BH51+BH933+BH1023</f>
        <v>229</v>
      </c>
      <c r="BI36" s="158">
        <f>BI51+BI933+BI1023</f>
        <v>10173</v>
      </c>
      <c r="BJ36" s="158">
        <f>BJ51+BJ933+BJ1023</f>
        <v>59</v>
      </c>
      <c r="BK36" s="158">
        <f>BK51+BK933+BK1023</f>
        <v>59</v>
      </c>
      <c r="BL36" s="158">
        <f>BL51+BL933+BL1023</f>
        <v>118</v>
      </c>
      <c r="BM36" s="158">
        <f>BM51+BM933+BM1023</f>
        <v>-989</v>
      </c>
      <c r="BN36" s="158">
        <f>BN51+BN933+BN1023</f>
        <v>218</v>
      </c>
      <c r="BO36" s="158">
        <f>BO51+BO933+BO1023</f>
        <v>50</v>
      </c>
      <c r="BP36" s="158">
        <f>BP51+BP933+BP1023</f>
        <v>0</v>
      </c>
      <c r="BQ36" s="158">
        <f>BQ51+BQ933+BQ1023</f>
        <v>-1257</v>
      </c>
      <c r="BR36" s="158">
        <f>BR51+BR933+BR1023</f>
        <v>10772</v>
      </c>
      <c r="BS36" s="158">
        <f>BS51+BS933+BS1023</f>
        <v>518</v>
      </c>
      <c r="BT36" s="158">
        <f>BT51+BT933+BT1023</f>
        <v>1109</v>
      </c>
      <c r="BU36" s="158">
        <f>BU51+BU933+BU1023</f>
        <v>229</v>
      </c>
      <c r="BV36" s="158">
        <f>BV51+BV933+BV1023</f>
        <v>8916</v>
      </c>
      <c r="BW36" s="158">
        <f>BW51+BW933+BW1023</f>
        <v>0</v>
      </c>
      <c r="BX36" s="158">
        <f>BX51+BX933+BX1023</f>
        <v>0</v>
      </c>
      <c r="BY36" s="158">
        <f>BY51+BY933+BY1023</f>
        <v>0</v>
      </c>
      <c r="BZ36" s="158">
        <f>BZ51+BZ933+BZ1023</f>
        <v>0</v>
      </c>
      <c r="CA36" s="158">
        <f>CA51+CA933+CA1023</f>
        <v>0</v>
      </c>
      <c r="CB36" s="158">
        <f>CB51+CB933+CB1023</f>
        <v>10772</v>
      </c>
      <c r="CC36" s="158">
        <f>CC51+CC933+CC1023</f>
        <v>518</v>
      </c>
      <c r="CD36" s="158">
        <f>CD51+CD933+CD1023</f>
        <v>1109</v>
      </c>
      <c r="CE36" s="158">
        <f>CE51+CE933+CE1023</f>
        <v>229</v>
      </c>
      <c r="CF36" s="158">
        <f>CF51+CF933+CF1023</f>
        <v>8916</v>
      </c>
      <c r="CG36" s="158">
        <f>CG51+CG933+CG1023</f>
        <v>0</v>
      </c>
      <c r="CH36" s="158">
        <f>CH51+CH933+CH1023</f>
        <v>0</v>
      </c>
      <c r="CI36" s="158">
        <f>CI51+CI933+CI1023</f>
        <v>0</v>
      </c>
      <c r="CJ36" s="158">
        <f>CJ51+CJ933+CJ1023</f>
        <v>0</v>
      </c>
      <c r="CK36" s="158">
        <f>CK51+CK933+CK1023</f>
        <v>0</v>
      </c>
      <c r="CL36" s="158">
        <f>CL51+CL933+CL1023</f>
        <v>10772</v>
      </c>
      <c r="CM36" s="158">
        <f>CM51+CM933+CM1023</f>
        <v>518</v>
      </c>
      <c r="CN36" s="158">
        <f>CN51+CN933+CN1023</f>
        <v>1109</v>
      </c>
      <c r="CO36" s="158">
        <f>CO51+CO933+CO1023</f>
        <v>229</v>
      </c>
      <c r="CP36" s="158">
        <f>CP51+CP933+CP1023</f>
        <v>8916</v>
      </c>
      <c r="CQ36" s="158">
        <f>CQ51+CQ933+CQ1023</f>
        <v>0</v>
      </c>
      <c r="CR36" s="158">
        <f>CR51+CR933+CR1023</f>
        <v>0</v>
      </c>
      <c r="CS36" s="158">
        <f>CS51+CS933+CS1023</f>
        <v>0</v>
      </c>
      <c r="CT36" s="158">
        <f>CT51+CT933+CT1023</f>
        <v>0</v>
      </c>
      <c r="CU36" s="158">
        <f>CU51+CU933+CU1023</f>
        <v>0</v>
      </c>
      <c r="CV36" s="158">
        <f>CV51+CV933+CV1023</f>
        <v>10772</v>
      </c>
      <c r="CW36" s="158">
        <f>CW51+CW933+CW1023</f>
        <v>518</v>
      </c>
      <c r="CX36" s="158">
        <f>CX51+CX933+CX1023</f>
        <v>1109</v>
      </c>
      <c r="CY36" s="158">
        <f>CY51+CY933+CY1023</f>
        <v>229</v>
      </c>
      <c r="CZ36" s="158">
        <f>CZ51+CZ933+CZ1023</f>
        <v>8916</v>
      </c>
      <c r="DA36" s="61" t="s">
        <v>28</v>
      </c>
      <c r="DB36" s="56">
        <f>K36-CV36</f>
        <v>-2295</v>
      </c>
      <c r="DC36" s="89"/>
      <c r="DD36" s="7">
        <f>CV36/12</f>
        <v>897.66666666666663</v>
      </c>
      <c r="DE36" s="89"/>
    </row>
    <row r="37" spans="1:109" s="157" customFormat="1" ht="42" hidden="1" customHeight="1" x14ac:dyDescent="0.2">
      <c r="A37" s="159"/>
      <c r="B37" s="156"/>
      <c r="C37" s="156"/>
      <c r="D37" s="156"/>
      <c r="E37" s="61" t="s">
        <v>118</v>
      </c>
      <c r="F37" s="156"/>
      <c r="G37" s="156"/>
      <c r="H37" s="61" t="s">
        <v>118</v>
      </c>
      <c r="I37" s="84" t="s">
        <v>362</v>
      </c>
      <c r="J37" s="158">
        <f>J52+J934</f>
        <v>0</v>
      </c>
      <c r="K37" s="158">
        <f>K52+K934</f>
        <v>0</v>
      </c>
      <c r="L37" s="158">
        <f>L52+L934</f>
        <v>0</v>
      </c>
      <c r="M37" s="158">
        <f>M52+M934</f>
        <v>0</v>
      </c>
      <c r="N37" s="158">
        <f>N52+N934</f>
        <v>0</v>
      </c>
      <c r="O37" s="158">
        <f>O52+O934</f>
        <v>0</v>
      </c>
      <c r="P37" s="158">
        <f>P52+P934</f>
        <v>0</v>
      </c>
      <c r="Q37" s="158">
        <f>Q52+Q934</f>
        <v>0</v>
      </c>
      <c r="R37" s="158">
        <f>R52+R934</f>
        <v>0</v>
      </c>
      <c r="S37" s="158">
        <f>S52+S934</f>
        <v>0</v>
      </c>
      <c r="T37" s="158">
        <f>T52+T934</f>
        <v>0</v>
      </c>
      <c r="U37" s="158">
        <f>U52+U934</f>
        <v>0</v>
      </c>
      <c r="V37" s="158">
        <f>V52+V934</f>
        <v>0</v>
      </c>
      <c r="W37" s="158">
        <f>W52+W934</f>
        <v>0</v>
      </c>
      <c r="X37" s="158">
        <f>X52+X934</f>
        <v>0</v>
      </c>
      <c r="Y37" s="158">
        <f>Y52+Y934</f>
        <v>0</v>
      </c>
      <c r="Z37" s="158">
        <f>Z52+Z934</f>
        <v>0</v>
      </c>
      <c r="AA37" s="158">
        <f>AA52+AA934</f>
        <v>0</v>
      </c>
      <c r="AB37" s="158">
        <f>AB52+AB934</f>
        <v>0</v>
      </c>
      <c r="AC37" s="158">
        <f>AC52+AC934</f>
        <v>0</v>
      </c>
      <c r="AD37" s="158">
        <f>AD52+AD934</f>
        <v>0</v>
      </c>
      <c r="AE37" s="158">
        <f>AE52+AE934</f>
        <v>0</v>
      </c>
      <c r="AF37" s="158">
        <f>AF52+AF934</f>
        <v>0</v>
      </c>
      <c r="AG37" s="158">
        <f>AG52+AG934</f>
        <v>0</v>
      </c>
      <c r="AH37" s="158">
        <f>AH52+AH934</f>
        <v>0</v>
      </c>
      <c r="AI37" s="158">
        <f>AI52+AI934</f>
        <v>0</v>
      </c>
      <c r="AJ37" s="158">
        <f>AJ52+AJ934</f>
        <v>0</v>
      </c>
      <c r="AK37" s="158">
        <f>AK52+AK934</f>
        <v>0</v>
      </c>
      <c r="AL37" s="158">
        <f>AL52+AL934</f>
        <v>0</v>
      </c>
      <c r="AM37" s="158">
        <f>AM52+AM934</f>
        <v>0</v>
      </c>
      <c r="AN37" s="158">
        <f>AN52+AN934</f>
        <v>0</v>
      </c>
      <c r="AO37" s="158">
        <f>AO52+AO934</f>
        <v>0</v>
      </c>
      <c r="AP37" s="158">
        <f>AP52+AP934</f>
        <v>0</v>
      </c>
      <c r="AQ37" s="158">
        <f>AQ52+AQ934</f>
        <v>0</v>
      </c>
      <c r="AR37" s="158">
        <f>AR52+AR934</f>
        <v>0</v>
      </c>
      <c r="AS37" s="158">
        <f>AS52+AS934</f>
        <v>0</v>
      </c>
      <c r="AT37" s="158">
        <f>AT52+AT934</f>
        <v>0</v>
      </c>
      <c r="AU37" s="158">
        <f>AU52+AU934</f>
        <v>0</v>
      </c>
      <c r="AV37" s="158">
        <f>AV52+AV934</f>
        <v>0</v>
      </c>
      <c r="AW37" s="158">
        <f>AW52+AW934</f>
        <v>0</v>
      </c>
      <c r="AX37" s="158">
        <f>AX52+AX934</f>
        <v>0</v>
      </c>
      <c r="AY37" s="158">
        <f>AY52+AY934</f>
        <v>0</v>
      </c>
      <c r="AZ37" s="158">
        <f>AZ52+AZ934</f>
        <v>0</v>
      </c>
      <c r="BA37" s="158">
        <f>BA52+BA934</f>
        <v>0</v>
      </c>
      <c r="BB37" s="158">
        <f>BB52+BB934</f>
        <v>0</v>
      </c>
      <c r="BC37" s="158">
        <f>BC52+BC934</f>
        <v>0</v>
      </c>
      <c r="BD37" s="158">
        <f>BD52+BD934</f>
        <v>0</v>
      </c>
      <c r="BE37" s="158">
        <f>BE52+BE934</f>
        <v>0</v>
      </c>
      <c r="BF37" s="158">
        <f>BF52+BF934</f>
        <v>0</v>
      </c>
      <c r="BG37" s="158">
        <f>BG52+BG934</f>
        <v>0</v>
      </c>
      <c r="BH37" s="158">
        <f>BH52+BH934</f>
        <v>0</v>
      </c>
      <c r="BI37" s="158">
        <f>BI52+BI934</f>
        <v>0</v>
      </c>
      <c r="BJ37" s="158">
        <f>BJ52+BJ934</f>
        <v>0</v>
      </c>
      <c r="BK37" s="158">
        <f>BK52+BK934</f>
        <v>0</v>
      </c>
      <c r="BL37" s="158">
        <f>BL52+BL934</f>
        <v>0</v>
      </c>
      <c r="BM37" s="158">
        <f>BM52+BM934</f>
        <v>0</v>
      </c>
      <c r="BN37" s="158">
        <f>BN52+BN934</f>
        <v>0</v>
      </c>
      <c r="BO37" s="158">
        <f>BO52+BO934</f>
        <v>0</v>
      </c>
      <c r="BP37" s="158">
        <f>BP52+BP934</f>
        <v>0</v>
      </c>
      <c r="BQ37" s="158">
        <f>BQ52+BQ934</f>
        <v>0</v>
      </c>
      <c r="BR37" s="158">
        <f>BR52+BR934</f>
        <v>0</v>
      </c>
      <c r="BS37" s="158">
        <f>BS52+BS934</f>
        <v>0</v>
      </c>
      <c r="BT37" s="158">
        <f>BT52+BT934</f>
        <v>0</v>
      </c>
      <c r="BU37" s="158">
        <f>BU52+BU934</f>
        <v>0</v>
      </c>
      <c r="BV37" s="158">
        <f>BV52+BV934</f>
        <v>0</v>
      </c>
      <c r="BW37" s="158">
        <f>BW52+BW934</f>
        <v>0</v>
      </c>
      <c r="BX37" s="158">
        <f>BX52+BX934</f>
        <v>0</v>
      </c>
      <c r="BY37" s="158">
        <f>BY52+BY934</f>
        <v>0</v>
      </c>
      <c r="BZ37" s="158">
        <f>BZ52+BZ934</f>
        <v>0</v>
      </c>
      <c r="CA37" s="158">
        <f>CA52+CA934</f>
        <v>0</v>
      </c>
      <c r="CB37" s="158">
        <f>CB52+CB934</f>
        <v>0</v>
      </c>
      <c r="CC37" s="158">
        <f>CC52+CC934</f>
        <v>0</v>
      </c>
      <c r="CD37" s="158">
        <f>CD52+CD934</f>
        <v>0</v>
      </c>
      <c r="CE37" s="158">
        <f>CE52+CE934</f>
        <v>0</v>
      </c>
      <c r="CF37" s="158">
        <f>CF52+CF934</f>
        <v>0</v>
      </c>
      <c r="CG37" s="158">
        <f>CG52+CG934</f>
        <v>0</v>
      </c>
      <c r="CH37" s="158">
        <f>CH52+CH934</f>
        <v>0</v>
      </c>
      <c r="CI37" s="158">
        <f>CI52+CI934</f>
        <v>0</v>
      </c>
      <c r="CJ37" s="158">
        <f>CJ52+CJ934</f>
        <v>0</v>
      </c>
      <c r="CK37" s="158">
        <f>CK52+CK934</f>
        <v>0</v>
      </c>
      <c r="CL37" s="158">
        <f>CL52+CL934</f>
        <v>0</v>
      </c>
      <c r="CM37" s="158">
        <f>CM52+CM934</f>
        <v>0</v>
      </c>
      <c r="CN37" s="158">
        <f>CN52+CN934</f>
        <v>0</v>
      </c>
      <c r="CO37" s="158">
        <f>CO52+CO934</f>
        <v>0</v>
      </c>
      <c r="CP37" s="158">
        <f>CP52+CP934</f>
        <v>0</v>
      </c>
      <c r="CQ37" s="158">
        <f>CQ52+CQ934</f>
        <v>0</v>
      </c>
      <c r="CR37" s="158">
        <f>CR52+CR934</f>
        <v>0</v>
      </c>
      <c r="CS37" s="158">
        <f>CS52+CS934</f>
        <v>0</v>
      </c>
      <c r="CT37" s="158">
        <f>CT52+CT934</f>
        <v>0</v>
      </c>
      <c r="CU37" s="158">
        <f>CU52+CU934</f>
        <v>0</v>
      </c>
      <c r="CV37" s="158">
        <f>CV52+CV934</f>
        <v>0</v>
      </c>
      <c r="CW37" s="158">
        <f>CW52+CW934</f>
        <v>0</v>
      </c>
      <c r="CX37" s="158">
        <f>CX52+CX934</f>
        <v>0</v>
      </c>
      <c r="CY37" s="158">
        <f>CY52+CY934</f>
        <v>0</v>
      </c>
      <c r="CZ37" s="158">
        <f>CZ52+CZ934</f>
        <v>0</v>
      </c>
      <c r="DA37" s="61" t="s">
        <v>118</v>
      </c>
      <c r="DB37" s="56">
        <f>K37-CV37</f>
        <v>0</v>
      </c>
      <c r="DC37" s="89"/>
      <c r="DD37" s="7">
        <f>CV37/12</f>
        <v>0</v>
      </c>
      <c r="DE37" s="89"/>
    </row>
    <row r="38" spans="1:109" s="157" customFormat="1" ht="42" customHeight="1" x14ac:dyDescent="0.2">
      <c r="A38" s="159"/>
      <c r="B38" s="156"/>
      <c r="C38" s="156"/>
      <c r="D38" s="156"/>
      <c r="E38" s="61" t="s">
        <v>106</v>
      </c>
      <c r="F38" s="156"/>
      <c r="G38" s="156"/>
      <c r="H38" s="61" t="s">
        <v>106</v>
      </c>
      <c r="I38" s="84" t="s">
        <v>309</v>
      </c>
      <c r="J38" s="158">
        <f>J53</f>
        <v>40599</v>
      </c>
      <c r="K38" s="158">
        <f>K53</f>
        <v>49810</v>
      </c>
      <c r="L38" s="158">
        <f>L53</f>
        <v>14918</v>
      </c>
      <c r="M38" s="158">
        <f>M53</f>
        <v>12453</v>
      </c>
      <c r="N38" s="158">
        <f>N53</f>
        <v>12458</v>
      </c>
      <c r="O38" s="158">
        <f>O53</f>
        <v>9981</v>
      </c>
      <c r="P38" s="158">
        <f>P53</f>
        <v>0</v>
      </c>
      <c r="Q38" s="158">
        <f>Q53</f>
        <v>0</v>
      </c>
      <c r="R38" s="158">
        <f>R53</f>
        <v>0</v>
      </c>
      <c r="S38" s="158">
        <f>S53</f>
        <v>789</v>
      </c>
      <c r="T38" s="158">
        <f>T53</f>
        <v>0</v>
      </c>
      <c r="U38" s="158">
        <f>U53</f>
        <v>182</v>
      </c>
      <c r="V38" s="158">
        <f>V53</f>
        <v>185</v>
      </c>
      <c r="W38" s="158">
        <f>W53</f>
        <v>209</v>
      </c>
      <c r="X38" s="158">
        <f>X53</f>
        <v>0</v>
      </c>
      <c r="Y38" s="158">
        <f>Y53</f>
        <v>213</v>
      </c>
      <c r="Z38" s="158">
        <f>Z53</f>
        <v>0</v>
      </c>
      <c r="AA38" s="158">
        <f>AA53</f>
        <v>50599</v>
      </c>
      <c r="AB38" s="158">
        <f>AB53</f>
        <v>15100</v>
      </c>
      <c r="AC38" s="158">
        <f>AC53</f>
        <v>12638</v>
      </c>
      <c r="AD38" s="158">
        <f>AD53</f>
        <v>12667</v>
      </c>
      <c r="AE38" s="158">
        <f>AE53</f>
        <v>10194</v>
      </c>
      <c r="AF38" s="158">
        <f>AF53</f>
        <v>0</v>
      </c>
      <c r="AG38" s="158">
        <f>AG53</f>
        <v>0</v>
      </c>
      <c r="AH38" s="158">
        <f>AH53</f>
        <v>0</v>
      </c>
      <c r="AI38" s="158">
        <f>AI53</f>
        <v>0</v>
      </c>
      <c r="AJ38" s="158">
        <f>AJ53</f>
        <v>0</v>
      </c>
      <c r="AK38" s="158">
        <f>AK53</f>
        <v>0</v>
      </c>
      <c r="AL38" s="158">
        <f>AL53</f>
        <v>0</v>
      </c>
      <c r="AM38" s="158">
        <f>AM53</f>
        <v>0</v>
      </c>
      <c r="AN38" s="158">
        <f>AN53</f>
        <v>0</v>
      </c>
      <c r="AO38" s="158">
        <f>AO53</f>
        <v>0</v>
      </c>
      <c r="AP38" s="158">
        <f>AP53</f>
        <v>50599</v>
      </c>
      <c r="AQ38" s="158">
        <f>AQ53</f>
        <v>15100</v>
      </c>
      <c r="AR38" s="158">
        <f>AR53</f>
        <v>12638</v>
      </c>
      <c r="AS38" s="158">
        <f>AS53</f>
        <v>12667</v>
      </c>
      <c r="AT38" s="158">
        <f>AT53</f>
        <v>10194</v>
      </c>
      <c r="AU38" s="158">
        <f>AU53</f>
        <v>0</v>
      </c>
      <c r="AV38" s="158">
        <f>AV53</f>
        <v>0</v>
      </c>
      <c r="AW38" s="158">
        <f>AW53</f>
        <v>0</v>
      </c>
      <c r="AX38" s="158">
        <f>AX53</f>
        <v>0</v>
      </c>
      <c r="AY38" s="158">
        <f>AY53</f>
        <v>0</v>
      </c>
      <c r="AZ38" s="158">
        <f>AZ53</f>
        <v>0</v>
      </c>
      <c r="BA38" s="158">
        <f>BA53</f>
        <v>0</v>
      </c>
      <c r="BB38" s="158">
        <f>BB53</f>
        <v>0</v>
      </c>
      <c r="BC38" s="158">
        <f>BC53</f>
        <v>0</v>
      </c>
      <c r="BD38" s="158">
        <f>BD53</f>
        <v>0</v>
      </c>
      <c r="BE38" s="158">
        <f>BE53</f>
        <v>50599</v>
      </c>
      <c r="BF38" s="158">
        <f>BF53</f>
        <v>15100</v>
      </c>
      <c r="BG38" s="158">
        <f>BG53</f>
        <v>12638</v>
      </c>
      <c r="BH38" s="158">
        <f>BH53</f>
        <v>12667</v>
      </c>
      <c r="BI38" s="158">
        <f>BI53</f>
        <v>10194</v>
      </c>
      <c r="BJ38" s="158">
        <f>BJ53</f>
        <v>0</v>
      </c>
      <c r="BK38" s="158">
        <f>BK53</f>
        <v>0</v>
      </c>
      <c r="BL38" s="158">
        <f>BL53</f>
        <v>0</v>
      </c>
      <c r="BM38" s="158">
        <f>BM53</f>
        <v>-10000</v>
      </c>
      <c r="BN38" s="158">
        <f>BN53</f>
        <v>0</v>
      </c>
      <c r="BO38" s="158">
        <f>BO53</f>
        <v>0</v>
      </c>
      <c r="BP38" s="158">
        <f>BP53</f>
        <v>0</v>
      </c>
      <c r="BQ38" s="158">
        <f>BQ53</f>
        <v>-10000</v>
      </c>
      <c r="BR38" s="158">
        <f>BR53</f>
        <v>40599</v>
      </c>
      <c r="BS38" s="158">
        <f>BS53</f>
        <v>15100</v>
      </c>
      <c r="BT38" s="158">
        <f>BT53</f>
        <v>12638</v>
      </c>
      <c r="BU38" s="158">
        <f>BU53</f>
        <v>12667</v>
      </c>
      <c r="BV38" s="158">
        <f>BV53</f>
        <v>194</v>
      </c>
      <c r="BW38" s="158">
        <f>BW53</f>
        <v>0</v>
      </c>
      <c r="BX38" s="158">
        <f>BX53</f>
        <v>0</v>
      </c>
      <c r="BY38" s="158">
        <f>BY53</f>
        <v>0</v>
      </c>
      <c r="BZ38" s="158">
        <f>BZ53</f>
        <v>0</v>
      </c>
      <c r="CA38" s="158">
        <f>CA53</f>
        <v>0</v>
      </c>
      <c r="CB38" s="158">
        <f>CB53</f>
        <v>40599</v>
      </c>
      <c r="CC38" s="158">
        <f>CC53</f>
        <v>15100</v>
      </c>
      <c r="CD38" s="158">
        <f>CD53</f>
        <v>12638</v>
      </c>
      <c r="CE38" s="158">
        <f>CE53</f>
        <v>12667</v>
      </c>
      <c r="CF38" s="158">
        <f>CF53</f>
        <v>194</v>
      </c>
      <c r="CG38" s="158">
        <f>CG53</f>
        <v>0</v>
      </c>
      <c r="CH38" s="158">
        <f>CH53</f>
        <v>0</v>
      </c>
      <c r="CI38" s="158">
        <f>CI53</f>
        <v>0</v>
      </c>
      <c r="CJ38" s="158">
        <f>CJ53</f>
        <v>0</v>
      </c>
      <c r="CK38" s="158">
        <f>CK53</f>
        <v>0</v>
      </c>
      <c r="CL38" s="158">
        <f>CL53</f>
        <v>40599</v>
      </c>
      <c r="CM38" s="158">
        <f>CM53</f>
        <v>15100</v>
      </c>
      <c r="CN38" s="158">
        <f>CN53</f>
        <v>12638</v>
      </c>
      <c r="CO38" s="158">
        <f>CO53</f>
        <v>12667</v>
      </c>
      <c r="CP38" s="158">
        <f>CP53</f>
        <v>194</v>
      </c>
      <c r="CQ38" s="158">
        <f>CQ53</f>
        <v>0</v>
      </c>
      <c r="CR38" s="158">
        <f>CR53</f>
        <v>0</v>
      </c>
      <c r="CS38" s="158">
        <f>CS53</f>
        <v>0</v>
      </c>
      <c r="CT38" s="158">
        <f>CT53</f>
        <v>0</v>
      </c>
      <c r="CU38" s="158">
        <f>CU53</f>
        <v>0</v>
      </c>
      <c r="CV38" s="158">
        <f>CV53</f>
        <v>40599</v>
      </c>
      <c r="CW38" s="158">
        <f>CW53</f>
        <v>15100</v>
      </c>
      <c r="CX38" s="158">
        <f>CX53</f>
        <v>12638</v>
      </c>
      <c r="CY38" s="158">
        <f>CY53</f>
        <v>12667</v>
      </c>
      <c r="CZ38" s="158">
        <f>CZ53</f>
        <v>194</v>
      </c>
      <c r="DA38" s="61" t="s">
        <v>106</v>
      </c>
      <c r="DB38" s="56">
        <f>K38-CV38</f>
        <v>9211</v>
      </c>
      <c r="DC38" s="89"/>
      <c r="DD38" s="7">
        <f>CV38/12</f>
        <v>3383.25</v>
      </c>
      <c r="DE38" s="89"/>
    </row>
    <row r="39" spans="1:109" s="157" customFormat="1" ht="17.25" customHeight="1" x14ac:dyDescent="0.2">
      <c r="A39" s="159"/>
      <c r="B39" s="156"/>
      <c r="C39" s="156"/>
      <c r="D39" s="156"/>
      <c r="E39" s="61" t="s">
        <v>229</v>
      </c>
      <c r="F39" s="156"/>
      <c r="G39" s="156"/>
      <c r="H39" s="61" t="s">
        <v>229</v>
      </c>
      <c r="I39" s="64" t="s">
        <v>436</v>
      </c>
      <c r="J39" s="158">
        <f>J54</f>
        <v>130254</v>
      </c>
      <c r="K39" s="158">
        <f>K54</f>
        <v>129763</v>
      </c>
      <c r="L39" s="158">
        <f>L54</f>
        <v>32540</v>
      </c>
      <c r="M39" s="158">
        <f>M54</f>
        <v>32940</v>
      </c>
      <c r="N39" s="158">
        <f>N54</f>
        <v>32440</v>
      </c>
      <c r="O39" s="158">
        <f>O54</f>
        <v>31843</v>
      </c>
      <c r="P39" s="158">
        <f>P54</f>
        <v>6488</v>
      </c>
      <c r="Q39" s="158">
        <f>Q54</f>
        <v>6488</v>
      </c>
      <c r="R39" s="158">
        <f>R54</f>
        <v>12976</v>
      </c>
      <c r="S39" s="158">
        <f>S54</f>
        <v>491</v>
      </c>
      <c r="T39" s="158">
        <f>T54</f>
        <v>0</v>
      </c>
      <c r="U39" s="158">
        <f>U54</f>
        <v>101</v>
      </c>
      <c r="V39" s="158">
        <f>V54</f>
        <v>84</v>
      </c>
      <c r="W39" s="158">
        <f>W54</f>
        <v>216</v>
      </c>
      <c r="X39" s="158">
        <f>X54</f>
        <v>0</v>
      </c>
      <c r="Y39" s="158">
        <f>Y54</f>
        <v>90</v>
      </c>
      <c r="Z39" s="158">
        <f>Z54</f>
        <v>0</v>
      </c>
      <c r="AA39" s="158">
        <f>AA54</f>
        <v>130254</v>
      </c>
      <c r="AB39" s="158">
        <f>AB54</f>
        <v>32641</v>
      </c>
      <c r="AC39" s="158">
        <f>AC54</f>
        <v>33024</v>
      </c>
      <c r="AD39" s="158">
        <f>AD54</f>
        <v>32656</v>
      </c>
      <c r="AE39" s="158">
        <f>AE54</f>
        <v>31933</v>
      </c>
      <c r="AF39" s="158">
        <f>AF54</f>
        <v>6488</v>
      </c>
      <c r="AG39" s="158">
        <f>AG54</f>
        <v>6488</v>
      </c>
      <c r="AH39" s="158">
        <f>AH54</f>
        <v>12976</v>
      </c>
      <c r="AI39" s="158">
        <f>AI54</f>
        <v>0</v>
      </c>
      <c r="AJ39" s="158">
        <f>AJ54</f>
        <v>0</v>
      </c>
      <c r="AK39" s="158">
        <f>AK54</f>
        <v>0</v>
      </c>
      <c r="AL39" s="158">
        <f>AL54</f>
        <v>0</v>
      </c>
      <c r="AM39" s="158">
        <f>AM54</f>
        <v>0</v>
      </c>
      <c r="AN39" s="158">
        <f>AN54</f>
        <v>0</v>
      </c>
      <c r="AO39" s="158">
        <f>AO54</f>
        <v>0</v>
      </c>
      <c r="AP39" s="158">
        <f>AP54</f>
        <v>130254</v>
      </c>
      <c r="AQ39" s="158">
        <f>AQ54</f>
        <v>32641</v>
      </c>
      <c r="AR39" s="158">
        <f>AR54</f>
        <v>33024</v>
      </c>
      <c r="AS39" s="158">
        <f>AS54</f>
        <v>32656</v>
      </c>
      <c r="AT39" s="158">
        <f>AT54</f>
        <v>31933</v>
      </c>
      <c r="AU39" s="158">
        <f>AU54</f>
        <v>6488</v>
      </c>
      <c r="AV39" s="158">
        <f>AV54</f>
        <v>6488</v>
      </c>
      <c r="AW39" s="158">
        <f>AW54</f>
        <v>12976</v>
      </c>
      <c r="AX39" s="158">
        <f>AX54</f>
        <v>0</v>
      </c>
      <c r="AY39" s="158">
        <f>AY54</f>
        <v>0</v>
      </c>
      <c r="AZ39" s="158">
        <f>AZ54</f>
        <v>0</v>
      </c>
      <c r="BA39" s="158">
        <f>BA54</f>
        <v>0</v>
      </c>
      <c r="BB39" s="158">
        <f>BB54</f>
        <v>0</v>
      </c>
      <c r="BC39" s="158">
        <f>BC54</f>
        <v>0</v>
      </c>
      <c r="BD39" s="158">
        <f>BD54</f>
        <v>0</v>
      </c>
      <c r="BE39" s="158">
        <f>BE54</f>
        <v>130254</v>
      </c>
      <c r="BF39" s="158">
        <f>BF54</f>
        <v>32641</v>
      </c>
      <c r="BG39" s="158">
        <f>BG54</f>
        <v>33024</v>
      </c>
      <c r="BH39" s="158">
        <f>BH54</f>
        <v>32656</v>
      </c>
      <c r="BI39" s="158">
        <f>BI54</f>
        <v>31933</v>
      </c>
      <c r="BJ39" s="158">
        <f>BJ54</f>
        <v>6488</v>
      </c>
      <c r="BK39" s="158">
        <f>BK54</f>
        <v>6488</v>
      </c>
      <c r="BL39" s="158">
        <f>BL54</f>
        <v>12976</v>
      </c>
      <c r="BM39" s="158">
        <f>BM54</f>
        <v>0</v>
      </c>
      <c r="BN39" s="158">
        <f>BN54</f>
        <v>0</v>
      </c>
      <c r="BO39" s="158">
        <f>BO54</f>
        <v>0</v>
      </c>
      <c r="BP39" s="158">
        <f>BP54</f>
        <v>0</v>
      </c>
      <c r="BQ39" s="158">
        <f>BQ54</f>
        <v>0</v>
      </c>
      <c r="BR39" s="158">
        <f>BR54</f>
        <v>130254</v>
      </c>
      <c r="BS39" s="158">
        <f>BS54</f>
        <v>32641</v>
      </c>
      <c r="BT39" s="158">
        <f>BT54</f>
        <v>33024</v>
      </c>
      <c r="BU39" s="158">
        <f>BU54</f>
        <v>32656</v>
      </c>
      <c r="BV39" s="158">
        <f>BV54</f>
        <v>31933</v>
      </c>
      <c r="BW39" s="158">
        <f>BW54</f>
        <v>0</v>
      </c>
      <c r="BX39" s="158">
        <f>BX54</f>
        <v>0</v>
      </c>
      <c r="BY39" s="158">
        <f>BY54</f>
        <v>0</v>
      </c>
      <c r="BZ39" s="158">
        <f>BZ54</f>
        <v>0</v>
      </c>
      <c r="CA39" s="158">
        <f>CA54</f>
        <v>0</v>
      </c>
      <c r="CB39" s="158">
        <f>CB54</f>
        <v>130254</v>
      </c>
      <c r="CC39" s="158">
        <f>CC54</f>
        <v>32641</v>
      </c>
      <c r="CD39" s="158">
        <f>CD54</f>
        <v>33024</v>
      </c>
      <c r="CE39" s="158">
        <f>CE54</f>
        <v>32656</v>
      </c>
      <c r="CF39" s="158">
        <f>CF54</f>
        <v>31933</v>
      </c>
      <c r="CG39" s="158">
        <f>CG54</f>
        <v>0</v>
      </c>
      <c r="CH39" s="158">
        <f>CH54</f>
        <v>0</v>
      </c>
      <c r="CI39" s="158">
        <f>CI54</f>
        <v>0</v>
      </c>
      <c r="CJ39" s="158">
        <f>CJ54</f>
        <v>0</v>
      </c>
      <c r="CK39" s="158">
        <f>CK54</f>
        <v>0</v>
      </c>
      <c r="CL39" s="158">
        <f>CL54</f>
        <v>130254</v>
      </c>
      <c r="CM39" s="158">
        <f>CM54</f>
        <v>32641</v>
      </c>
      <c r="CN39" s="158">
        <f>CN54</f>
        <v>33024</v>
      </c>
      <c r="CO39" s="158">
        <f>CO54</f>
        <v>32656</v>
      </c>
      <c r="CP39" s="158">
        <f>CP54</f>
        <v>31933</v>
      </c>
      <c r="CQ39" s="158">
        <f>CQ54</f>
        <v>0</v>
      </c>
      <c r="CR39" s="158">
        <f>CR54</f>
        <v>0</v>
      </c>
      <c r="CS39" s="158">
        <f>CS54</f>
        <v>0</v>
      </c>
      <c r="CT39" s="158">
        <f>CT54</f>
        <v>0</v>
      </c>
      <c r="CU39" s="158">
        <f>CU54</f>
        <v>0</v>
      </c>
      <c r="CV39" s="158">
        <f>CV54</f>
        <v>130254</v>
      </c>
      <c r="CW39" s="158">
        <f>CW54</f>
        <v>32641</v>
      </c>
      <c r="CX39" s="158">
        <f>CX54</f>
        <v>33024</v>
      </c>
      <c r="CY39" s="158">
        <f>CY54</f>
        <v>32656</v>
      </c>
      <c r="CZ39" s="158">
        <f>CZ54</f>
        <v>31933</v>
      </c>
      <c r="DA39" s="61" t="s">
        <v>229</v>
      </c>
      <c r="DB39" s="56">
        <f>K39-CV39</f>
        <v>-491</v>
      </c>
      <c r="DC39" s="89"/>
      <c r="DD39" s="7">
        <f>CV39/12</f>
        <v>10854.5</v>
      </c>
      <c r="DE39" s="89"/>
    </row>
    <row r="40" spans="1:109" s="157" customFormat="1" ht="22.5" hidden="1" customHeight="1" x14ac:dyDescent="0.2">
      <c r="A40" s="159"/>
      <c r="B40" s="156"/>
      <c r="C40" s="156"/>
      <c r="D40" s="156"/>
      <c r="E40" s="61" t="s">
        <v>174</v>
      </c>
      <c r="F40" s="156"/>
      <c r="G40" s="156"/>
      <c r="H40" s="61" t="s">
        <v>174</v>
      </c>
      <c r="I40" s="64" t="s">
        <v>175</v>
      </c>
      <c r="J40" s="158">
        <f>J55</f>
        <v>0</v>
      </c>
      <c r="K40" s="158">
        <f>K55</f>
        <v>0</v>
      </c>
      <c r="L40" s="158">
        <f>L55</f>
        <v>0</v>
      </c>
      <c r="M40" s="158">
        <f>M55</f>
        <v>0</v>
      </c>
      <c r="N40" s="158">
        <f>N55</f>
        <v>0</v>
      </c>
      <c r="O40" s="158">
        <f>O55</f>
        <v>0</v>
      </c>
      <c r="P40" s="158">
        <f>P55</f>
        <v>0</v>
      </c>
      <c r="Q40" s="158">
        <f>Q55</f>
        <v>0</v>
      </c>
      <c r="R40" s="158">
        <f>R55</f>
        <v>0</v>
      </c>
      <c r="S40" s="158">
        <f>S55</f>
        <v>0</v>
      </c>
      <c r="T40" s="158">
        <f>T55</f>
        <v>0</v>
      </c>
      <c r="U40" s="158">
        <f>U55</f>
        <v>0</v>
      </c>
      <c r="V40" s="158">
        <f>V55</f>
        <v>0</v>
      </c>
      <c r="W40" s="158">
        <f>W55</f>
        <v>0</v>
      </c>
      <c r="X40" s="158">
        <f>X55</f>
        <v>0</v>
      </c>
      <c r="Y40" s="158">
        <f>Y55</f>
        <v>0</v>
      </c>
      <c r="Z40" s="158">
        <f>Z55</f>
        <v>0</v>
      </c>
      <c r="AA40" s="158">
        <f>AA55</f>
        <v>0</v>
      </c>
      <c r="AB40" s="158">
        <f>AB55</f>
        <v>0</v>
      </c>
      <c r="AC40" s="158">
        <f>AC55</f>
        <v>0</v>
      </c>
      <c r="AD40" s="158">
        <f>AD55</f>
        <v>0</v>
      </c>
      <c r="AE40" s="158">
        <f>AE55</f>
        <v>0</v>
      </c>
      <c r="AF40" s="158">
        <f>AF55</f>
        <v>0</v>
      </c>
      <c r="AG40" s="158">
        <f>AG55</f>
        <v>0</v>
      </c>
      <c r="AH40" s="158">
        <f>AH55</f>
        <v>0</v>
      </c>
      <c r="AI40" s="158">
        <f>AI55</f>
        <v>0</v>
      </c>
      <c r="AJ40" s="158">
        <f>AJ55</f>
        <v>0</v>
      </c>
      <c r="AK40" s="158">
        <f>AK55</f>
        <v>0</v>
      </c>
      <c r="AL40" s="158">
        <f>AL55</f>
        <v>0</v>
      </c>
      <c r="AM40" s="158">
        <f>AM55</f>
        <v>0</v>
      </c>
      <c r="AN40" s="158">
        <f>AN55</f>
        <v>0</v>
      </c>
      <c r="AO40" s="158">
        <f>AO55</f>
        <v>0</v>
      </c>
      <c r="AP40" s="158">
        <f>AP55</f>
        <v>0</v>
      </c>
      <c r="AQ40" s="158">
        <f>AQ55</f>
        <v>0</v>
      </c>
      <c r="AR40" s="158">
        <f>AR55</f>
        <v>0</v>
      </c>
      <c r="AS40" s="158">
        <f>AS55</f>
        <v>0</v>
      </c>
      <c r="AT40" s="158">
        <f>AT55</f>
        <v>0</v>
      </c>
      <c r="AU40" s="158">
        <f>AU55</f>
        <v>0</v>
      </c>
      <c r="AV40" s="158">
        <f>AV55</f>
        <v>0</v>
      </c>
      <c r="AW40" s="158">
        <f>AW55</f>
        <v>0</v>
      </c>
      <c r="AX40" s="158">
        <f>AX55</f>
        <v>0</v>
      </c>
      <c r="AY40" s="158">
        <f>AY55</f>
        <v>0</v>
      </c>
      <c r="AZ40" s="158">
        <f>AZ55</f>
        <v>0</v>
      </c>
      <c r="BA40" s="158">
        <f>BA55</f>
        <v>0</v>
      </c>
      <c r="BB40" s="158">
        <f>BB55</f>
        <v>0</v>
      </c>
      <c r="BC40" s="158">
        <f>BC55</f>
        <v>0</v>
      </c>
      <c r="BD40" s="158">
        <f>BD55</f>
        <v>0</v>
      </c>
      <c r="BE40" s="158">
        <f>BE55</f>
        <v>0</v>
      </c>
      <c r="BF40" s="158">
        <f>BF55</f>
        <v>0</v>
      </c>
      <c r="BG40" s="158">
        <f>BG55</f>
        <v>0</v>
      </c>
      <c r="BH40" s="158">
        <f>BH55</f>
        <v>0</v>
      </c>
      <c r="BI40" s="158">
        <f>BI55</f>
        <v>0</v>
      </c>
      <c r="BJ40" s="158">
        <f>BJ55</f>
        <v>0</v>
      </c>
      <c r="BK40" s="158">
        <f>BK55</f>
        <v>0</v>
      </c>
      <c r="BL40" s="158">
        <f>BL55</f>
        <v>0</v>
      </c>
      <c r="BM40" s="158">
        <f>BM55</f>
        <v>0</v>
      </c>
      <c r="BN40" s="158">
        <f>BN55</f>
        <v>0</v>
      </c>
      <c r="BO40" s="158">
        <f>BO55</f>
        <v>0</v>
      </c>
      <c r="BP40" s="158">
        <f>BP55</f>
        <v>0</v>
      </c>
      <c r="BQ40" s="158">
        <f>BQ55</f>
        <v>0</v>
      </c>
      <c r="BR40" s="158">
        <f>BR55</f>
        <v>0</v>
      </c>
      <c r="BS40" s="158">
        <f>BS55</f>
        <v>0</v>
      </c>
      <c r="BT40" s="158">
        <f>BT55</f>
        <v>0</v>
      </c>
      <c r="BU40" s="158">
        <f>BU55</f>
        <v>0</v>
      </c>
      <c r="BV40" s="158">
        <f>BV55</f>
        <v>0</v>
      </c>
      <c r="BW40" s="158">
        <f>BW55</f>
        <v>0</v>
      </c>
      <c r="BX40" s="158">
        <f>BX55</f>
        <v>0</v>
      </c>
      <c r="BY40" s="158">
        <f>BY55</f>
        <v>0</v>
      </c>
      <c r="BZ40" s="158">
        <f>BZ55</f>
        <v>0</v>
      </c>
      <c r="CA40" s="158">
        <f>CA55</f>
        <v>0</v>
      </c>
      <c r="CB40" s="158">
        <f>CB55</f>
        <v>0</v>
      </c>
      <c r="CC40" s="158">
        <f>CC55</f>
        <v>0</v>
      </c>
      <c r="CD40" s="158">
        <f>CD55</f>
        <v>0</v>
      </c>
      <c r="CE40" s="158">
        <f>CE55</f>
        <v>0</v>
      </c>
      <c r="CF40" s="158">
        <f>CF55</f>
        <v>0</v>
      </c>
      <c r="CG40" s="158">
        <f>CG55</f>
        <v>0</v>
      </c>
      <c r="CH40" s="158">
        <f>CH55</f>
        <v>0</v>
      </c>
      <c r="CI40" s="158">
        <f>CI55</f>
        <v>0</v>
      </c>
      <c r="CJ40" s="158">
        <f>CJ55</f>
        <v>0</v>
      </c>
      <c r="CK40" s="158">
        <f>CK55</f>
        <v>0</v>
      </c>
      <c r="CL40" s="158">
        <f>CL55</f>
        <v>0</v>
      </c>
      <c r="CM40" s="158">
        <f>CM55</f>
        <v>0</v>
      </c>
      <c r="CN40" s="158">
        <f>CN55</f>
        <v>0</v>
      </c>
      <c r="CO40" s="158">
        <f>CO55</f>
        <v>0</v>
      </c>
      <c r="CP40" s="158">
        <f>CP55</f>
        <v>0</v>
      </c>
      <c r="CQ40" s="158">
        <f>CQ55</f>
        <v>0</v>
      </c>
      <c r="CR40" s="158">
        <f>CR55</f>
        <v>0</v>
      </c>
      <c r="CS40" s="158">
        <f>CS55</f>
        <v>0</v>
      </c>
      <c r="CT40" s="158">
        <f>CT55</f>
        <v>0</v>
      </c>
      <c r="CU40" s="158">
        <f>CU55</f>
        <v>0</v>
      </c>
      <c r="CV40" s="158">
        <f>CV55</f>
        <v>0</v>
      </c>
      <c r="CW40" s="158">
        <f>CW55</f>
        <v>0</v>
      </c>
      <c r="CX40" s="158">
        <f>CX55</f>
        <v>0</v>
      </c>
      <c r="CY40" s="158">
        <f>CY55</f>
        <v>0</v>
      </c>
      <c r="CZ40" s="158">
        <f>CZ55</f>
        <v>0</v>
      </c>
      <c r="DA40" s="61" t="s">
        <v>174</v>
      </c>
      <c r="DB40" s="56">
        <f>K40-CV40</f>
        <v>0</v>
      </c>
      <c r="DC40" s="89"/>
      <c r="DD40" s="7">
        <f>CV40/12</f>
        <v>0</v>
      </c>
      <c r="DE40" s="89"/>
    </row>
    <row r="41" spans="1:109" s="157" customFormat="1" ht="15.75" customHeight="1" x14ac:dyDescent="0.2">
      <c r="A41" s="159"/>
      <c r="B41" s="156"/>
      <c r="C41" s="156"/>
      <c r="D41" s="156"/>
      <c r="E41" s="61" t="s">
        <v>22</v>
      </c>
      <c r="F41" s="156"/>
      <c r="G41" s="156"/>
      <c r="H41" s="61" t="s">
        <v>22</v>
      </c>
      <c r="I41" s="95" t="s">
        <v>21</v>
      </c>
      <c r="J41" s="158">
        <f>J42</f>
        <v>8409</v>
      </c>
      <c r="K41" s="158">
        <f>K42</f>
        <v>8984</v>
      </c>
      <c r="L41" s="158">
        <f>L42</f>
        <v>200</v>
      </c>
      <c r="M41" s="158">
        <f>M42</f>
        <v>1973</v>
      </c>
      <c r="N41" s="158">
        <f>N42</f>
        <v>3935</v>
      </c>
      <c r="O41" s="158">
        <f>O42</f>
        <v>2876</v>
      </c>
      <c r="P41" s="158">
        <f>P42</f>
        <v>449</v>
      </c>
      <c r="Q41" s="158">
        <f>Q42</f>
        <v>449</v>
      </c>
      <c r="R41" s="158">
        <f>R42</f>
        <v>898</v>
      </c>
      <c r="S41" s="158">
        <f>S42</f>
        <v>100</v>
      </c>
      <c r="T41" s="158">
        <f>T42</f>
        <v>10</v>
      </c>
      <c r="U41" s="158">
        <f>U42</f>
        <v>28</v>
      </c>
      <c r="V41" s="158">
        <f>V42</f>
        <v>24</v>
      </c>
      <c r="W41" s="158">
        <f>W42</f>
        <v>25</v>
      </c>
      <c r="X41" s="158">
        <f>X42</f>
        <v>5</v>
      </c>
      <c r="Y41" s="158">
        <f>Y42</f>
        <v>23</v>
      </c>
      <c r="Z41" s="158">
        <f>Z42</f>
        <v>5</v>
      </c>
      <c r="AA41" s="158">
        <f>AA42</f>
        <v>9084</v>
      </c>
      <c r="AB41" s="158">
        <f>AB42</f>
        <v>228</v>
      </c>
      <c r="AC41" s="158">
        <f>AC42</f>
        <v>1997</v>
      </c>
      <c r="AD41" s="158">
        <f>AD42</f>
        <v>3960</v>
      </c>
      <c r="AE41" s="158">
        <f>AE42</f>
        <v>2899</v>
      </c>
      <c r="AF41" s="158">
        <f>AF42</f>
        <v>454</v>
      </c>
      <c r="AG41" s="158">
        <f>AG42</f>
        <v>454</v>
      </c>
      <c r="AH41" s="158">
        <f>AH42</f>
        <v>908</v>
      </c>
      <c r="AI41" s="158">
        <f>AI42</f>
        <v>0</v>
      </c>
      <c r="AJ41" s="158">
        <f>AJ42</f>
        <v>0</v>
      </c>
      <c r="AK41" s="158">
        <f>AK42</f>
        <v>0</v>
      </c>
      <c r="AL41" s="158">
        <f>AL42</f>
        <v>156</v>
      </c>
      <c r="AM41" s="158">
        <f>AM42</f>
        <v>0</v>
      </c>
      <c r="AN41" s="158">
        <f>AN42</f>
        <v>-156</v>
      </c>
      <c r="AO41" s="158">
        <f>AO42</f>
        <v>0</v>
      </c>
      <c r="AP41" s="158">
        <f>AP42</f>
        <v>9084</v>
      </c>
      <c r="AQ41" s="158">
        <f>AQ42</f>
        <v>228</v>
      </c>
      <c r="AR41" s="158">
        <f>AR42</f>
        <v>1997</v>
      </c>
      <c r="AS41" s="158">
        <f>AS42</f>
        <v>4116</v>
      </c>
      <c r="AT41" s="158">
        <f>AT42</f>
        <v>2743</v>
      </c>
      <c r="AU41" s="158">
        <f>AU42</f>
        <v>454</v>
      </c>
      <c r="AV41" s="158">
        <f>AV42</f>
        <v>454</v>
      </c>
      <c r="AW41" s="158">
        <f>AW42</f>
        <v>908</v>
      </c>
      <c r="AX41" s="158">
        <f>AX42</f>
        <v>15</v>
      </c>
      <c r="AY41" s="158">
        <f>AY42</f>
        <v>0</v>
      </c>
      <c r="AZ41" s="158">
        <f>AZ42</f>
        <v>0</v>
      </c>
      <c r="BA41" s="158">
        <f>BA42</f>
        <v>15</v>
      </c>
      <c r="BB41" s="158">
        <f>BB42</f>
        <v>0</v>
      </c>
      <c r="BC41" s="158">
        <f>BC42</f>
        <v>0</v>
      </c>
      <c r="BD41" s="158">
        <f>BD42</f>
        <v>0</v>
      </c>
      <c r="BE41" s="158">
        <f>BE42</f>
        <v>9099</v>
      </c>
      <c r="BF41" s="158">
        <f>BF42</f>
        <v>228</v>
      </c>
      <c r="BG41" s="158">
        <f>BG42</f>
        <v>1997</v>
      </c>
      <c r="BH41" s="158">
        <f>BH42</f>
        <v>4131</v>
      </c>
      <c r="BI41" s="158">
        <f>BI42</f>
        <v>2743</v>
      </c>
      <c r="BJ41" s="158">
        <f>BJ42</f>
        <v>454</v>
      </c>
      <c r="BK41" s="158">
        <f>BK42</f>
        <v>454</v>
      </c>
      <c r="BL41" s="158">
        <f>BL42</f>
        <v>908</v>
      </c>
      <c r="BM41" s="158">
        <f>BM42</f>
        <v>-690</v>
      </c>
      <c r="BN41" s="158">
        <f>BN42</f>
        <v>0</v>
      </c>
      <c r="BO41" s="158">
        <f>BO42</f>
        <v>428</v>
      </c>
      <c r="BP41" s="158">
        <f>BP42</f>
        <v>1625</v>
      </c>
      <c r="BQ41" s="158">
        <f>BQ42</f>
        <v>-2743</v>
      </c>
      <c r="BR41" s="158">
        <f>BR42</f>
        <v>8409</v>
      </c>
      <c r="BS41" s="158">
        <f>BS42</f>
        <v>228</v>
      </c>
      <c r="BT41" s="158">
        <f>BT42</f>
        <v>2425</v>
      </c>
      <c r="BU41" s="158">
        <f>BU42</f>
        <v>5756</v>
      </c>
      <c r="BV41" s="158">
        <f>BV42</f>
        <v>0</v>
      </c>
      <c r="BW41" s="158">
        <f>BW42</f>
        <v>0</v>
      </c>
      <c r="BX41" s="158">
        <f>BX42</f>
        <v>0</v>
      </c>
      <c r="BY41" s="158">
        <f>BY42</f>
        <v>0</v>
      </c>
      <c r="BZ41" s="158">
        <f>BZ42</f>
        <v>0</v>
      </c>
      <c r="CA41" s="158">
        <f>CA42</f>
        <v>0</v>
      </c>
      <c r="CB41" s="158">
        <f>CB42</f>
        <v>8409</v>
      </c>
      <c r="CC41" s="158">
        <f>CC42</f>
        <v>228</v>
      </c>
      <c r="CD41" s="158">
        <f>CD42</f>
        <v>2425</v>
      </c>
      <c r="CE41" s="158">
        <f>CE42</f>
        <v>5756</v>
      </c>
      <c r="CF41" s="158">
        <f>CF42</f>
        <v>0</v>
      </c>
      <c r="CG41" s="158">
        <f>CG42</f>
        <v>0</v>
      </c>
      <c r="CH41" s="158">
        <f>CH42</f>
        <v>0</v>
      </c>
      <c r="CI41" s="158">
        <f>CI42</f>
        <v>0</v>
      </c>
      <c r="CJ41" s="158">
        <f>CJ42</f>
        <v>0</v>
      </c>
      <c r="CK41" s="158">
        <f>CK42</f>
        <v>0</v>
      </c>
      <c r="CL41" s="158">
        <f>CL42</f>
        <v>8409</v>
      </c>
      <c r="CM41" s="158">
        <f>CM42</f>
        <v>228</v>
      </c>
      <c r="CN41" s="158">
        <f>CN42</f>
        <v>2425</v>
      </c>
      <c r="CO41" s="158">
        <f>CO42</f>
        <v>5756</v>
      </c>
      <c r="CP41" s="158">
        <f>CP42</f>
        <v>0</v>
      </c>
      <c r="CQ41" s="158">
        <f>CQ42</f>
        <v>0</v>
      </c>
      <c r="CR41" s="158">
        <f>CR42</f>
        <v>0</v>
      </c>
      <c r="CS41" s="158">
        <f>CS42</f>
        <v>0</v>
      </c>
      <c r="CT41" s="158">
        <f>CT42</f>
        <v>0</v>
      </c>
      <c r="CU41" s="158">
        <f>CU42</f>
        <v>0</v>
      </c>
      <c r="CV41" s="158">
        <f>CV42</f>
        <v>8409</v>
      </c>
      <c r="CW41" s="158">
        <f>CW42</f>
        <v>228</v>
      </c>
      <c r="CX41" s="158">
        <f>CX42</f>
        <v>2425</v>
      </c>
      <c r="CY41" s="158">
        <f>CY42</f>
        <v>5756</v>
      </c>
      <c r="CZ41" s="158">
        <f>CZ42</f>
        <v>0</v>
      </c>
      <c r="DA41" s="61" t="s">
        <v>22</v>
      </c>
      <c r="DB41" s="56">
        <f>K41-CV41</f>
        <v>575</v>
      </c>
      <c r="DC41" s="89"/>
      <c r="DD41" s="7">
        <f>CV41/12</f>
        <v>700.75</v>
      </c>
      <c r="DE41" s="89"/>
    </row>
    <row r="42" spans="1:109" s="157" customFormat="1" ht="17.25" customHeight="1" x14ac:dyDescent="0.2">
      <c r="A42" s="159"/>
      <c r="B42" s="156"/>
      <c r="C42" s="156"/>
      <c r="D42" s="156"/>
      <c r="E42" s="61" t="s">
        <v>20</v>
      </c>
      <c r="F42" s="156"/>
      <c r="G42" s="156"/>
      <c r="H42" s="61" t="s">
        <v>20</v>
      </c>
      <c r="I42" s="95" t="s">
        <v>19</v>
      </c>
      <c r="J42" s="158">
        <f>J57+J937+J1025</f>
        <v>8409</v>
      </c>
      <c r="K42" s="158">
        <f>K57+K937+K1025</f>
        <v>8984</v>
      </c>
      <c r="L42" s="158">
        <f>L57+L937+L1025</f>
        <v>200</v>
      </c>
      <c r="M42" s="158">
        <f>M57+M937+M1025</f>
        <v>1973</v>
      </c>
      <c r="N42" s="158">
        <f>N57+N937+N1025</f>
        <v>3935</v>
      </c>
      <c r="O42" s="158">
        <f>O57+O937+O1025</f>
        <v>2876</v>
      </c>
      <c r="P42" s="158">
        <f>P57+P937+P1025</f>
        <v>449</v>
      </c>
      <c r="Q42" s="158">
        <f>Q57+Q937+Q1025</f>
        <v>449</v>
      </c>
      <c r="R42" s="158">
        <f>R57+R937+R1025</f>
        <v>898</v>
      </c>
      <c r="S42" s="158">
        <f>S57+S937+S1025</f>
        <v>100</v>
      </c>
      <c r="T42" s="158">
        <f>T57+T937+T1025</f>
        <v>10</v>
      </c>
      <c r="U42" s="158">
        <f>U57+U937+U1025</f>
        <v>28</v>
      </c>
      <c r="V42" s="158">
        <f>V57+V937+V1025</f>
        <v>24</v>
      </c>
      <c r="W42" s="158">
        <f>W57+W937+W1025</f>
        <v>25</v>
      </c>
      <c r="X42" s="158">
        <f>X57+X937+X1025</f>
        <v>5</v>
      </c>
      <c r="Y42" s="158">
        <f>Y57+Y937+Y1025</f>
        <v>23</v>
      </c>
      <c r="Z42" s="158">
        <f>Z57+Z937+Z1025</f>
        <v>5</v>
      </c>
      <c r="AA42" s="158">
        <f>AA57+AA937+AA1025</f>
        <v>9084</v>
      </c>
      <c r="AB42" s="158">
        <f>AB57+AB937+AB1025</f>
        <v>228</v>
      </c>
      <c r="AC42" s="158">
        <f>AC57+AC937+AC1025</f>
        <v>1997</v>
      </c>
      <c r="AD42" s="158">
        <f>AD57+AD937+AD1025</f>
        <v>3960</v>
      </c>
      <c r="AE42" s="158">
        <f>AE57+AE937+AE1025</f>
        <v>2899</v>
      </c>
      <c r="AF42" s="158">
        <f>AF57+AF937+AF1025</f>
        <v>454</v>
      </c>
      <c r="AG42" s="158">
        <f>AG57+AG937+AG1025</f>
        <v>454</v>
      </c>
      <c r="AH42" s="158">
        <f>AH57+AH937+AH1025</f>
        <v>908</v>
      </c>
      <c r="AI42" s="158">
        <f>AI57+AI937+AI1025</f>
        <v>0</v>
      </c>
      <c r="AJ42" s="158">
        <f>AJ57+AJ937+AJ1025</f>
        <v>0</v>
      </c>
      <c r="AK42" s="158">
        <f>AK57+AK937+AK1025</f>
        <v>0</v>
      </c>
      <c r="AL42" s="158">
        <f>AL57+AL937+AL1025</f>
        <v>156</v>
      </c>
      <c r="AM42" s="158">
        <f>AM57+AM937+AM1025</f>
        <v>0</v>
      </c>
      <c r="AN42" s="158">
        <f>AN57+AN937+AN1025</f>
        <v>-156</v>
      </c>
      <c r="AO42" s="158">
        <f>AO57+AO937+AO1025</f>
        <v>0</v>
      </c>
      <c r="AP42" s="158">
        <f>AP57+AP937+AP1025</f>
        <v>9084</v>
      </c>
      <c r="AQ42" s="158">
        <f>AQ57+AQ937+AQ1025</f>
        <v>228</v>
      </c>
      <c r="AR42" s="158">
        <f>AR57+AR937+AR1025</f>
        <v>1997</v>
      </c>
      <c r="AS42" s="158">
        <f>AS57+AS937+AS1025</f>
        <v>4116</v>
      </c>
      <c r="AT42" s="158">
        <f>AT57+AT937+AT1025</f>
        <v>2743</v>
      </c>
      <c r="AU42" s="158">
        <f>AU57+AU937+AU1025</f>
        <v>454</v>
      </c>
      <c r="AV42" s="158">
        <f>AV57+AV937+AV1025</f>
        <v>454</v>
      </c>
      <c r="AW42" s="158">
        <f>AW57+AW937+AW1025</f>
        <v>908</v>
      </c>
      <c r="AX42" s="158">
        <f>AX57+AX937+AX1025</f>
        <v>15</v>
      </c>
      <c r="AY42" s="158">
        <f>AY57+AY937+AY1025</f>
        <v>0</v>
      </c>
      <c r="AZ42" s="158">
        <f>AZ57+AZ937+AZ1025</f>
        <v>0</v>
      </c>
      <c r="BA42" s="158">
        <f>BA57+BA937+BA1025</f>
        <v>15</v>
      </c>
      <c r="BB42" s="158">
        <f>BB57+BB937+BB1025</f>
        <v>0</v>
      </c>
      <c r="BC42" s="158">
        <f>BC57+BC937+BC1025</f>
        <v>0</v>
      </c>
      <c r="BD42" s="158">
        <f>BD57+BD937+BD1025</f>
        <v>0</v>
      </c>
      <c r="BE42" s="158">
        <f>BE57+BE937+BE1025</f>
        <v>9099</v>
      </c>
      <c r="BF42" s="158">
        <f>BF57+BF937+BF1025</f>
        <v>228</v>
      </c>
      <c r="BG42" s="158">
        <f>BG57+BG937+BG1025</f>
        <v>1997</v>
      </c>
      <c r="BH42" s="158">
        <f>BH57+BH937+BH1025</f>
        <v>4131</v>
      </c>
      <c r="BI42" s="158">
        <f>BI57+BI937+BI1025</f>
        <v>2743</v>
      </c>
      <c r="BJ42" s="158">
        <f>BJ57+BJ937+BJ1025</f>
        <v>454</v>
      </c>
      <c r="BK42" s="158">
        <f>BK57+BK937+BK1025</f>
        <v>454</v>
      </c>
      <c r="BL42" s="158">
        <f>BL57+BL937+BL1025</f>
        <v>908</v>
      </c>
      <c r="BM42" s="158">
        <f>BM57+BM937+BM1025</f>
        <v>-690</v>
      </c>
      <c r="BN42" s="158">
        <f>BN57+BN937+BN1025</f>
        <v>0</v>
      </c>
      <c r="BO42" s="158">
        <f>BO57+BO937+BO1025</f>
        <v>428</v>
      </c>
      <c r="BP42" s="158">
        <f>BP57+BP937+BP1025</f>
        <v>1625</v>
      </c>
      <c r="BQ42" s="158">
        <f>BQ57+BQ937+BQ1025</f>
        <v>-2743</v>
      </c>
      <c r="BR42" s="158">
        <f>BR57+BR937+BR1025</f>
        <v>8409</v>
      </c>
      <c r="BS42" s="158">
        <f>BS57+BS937+BS1025</f>
        <v>228</v>
      </c>
      <c r="BT42" s="158">
        <f>BT57+BT937+BT1025</f>
        <v>2425</v>
      </c>
      <c r="BU42" s="158">
        <f>BU57+BU937+BU1025</f>
        <v>5756</v>
      </c>
      <c r="BV42" s="158">
        <f>BV57+BV937+BV1025</f>
        <v>0</v>
      </c>
      <c r="BW42" s="158">
        <f>BW57+BW937+BW1025</f>
        <v>0</v>
      </c>
      <c r="BX42" s="158">
        <f>BX57+BX937+BX1025</f>
        <v>0</v>
      </c>
      <c r="BY42" s="158">
        <f>BY57+BY937+BY1025</f>
        <v>0</v>
      </c>
      <c r="BZ42" s="158">
        <f>BZ57+BZ937+BZ1025</f>
        <v>0</v>
      </c>
      <c r="CA42" s="158">
        <f>CA57+CA937+CA1025</f>
        <v>0</v>
      </c>
      <c r="CB42" s="158">
        <f>CB57+CB937+CB1025</f>
        <v>8409</v>
      </c>
      <c r="CC42" s="158">
        <f>CC57+CC937+CC1025</f>
        <v>228</v>
      </c>
      <c r="CD42" s="158">
        <f>CD57+CD937+CD1025</f>
        <v>2425</v>
      </c>
      <c r="CE42" s="158">
        <f>CE57+CE937+CE1025</f>
        <v>5756</v>
      </c>
      <c r="CF42" s="158">
        <f>CF57+CF937+CF1025</f>
        <v>0</v>
      </c>
      <c r="CG42" s="158">
        <f>CG57+CG937+CG1025</f>
        <v>0</v>
      </c>
      <c r="CH42" s="158">
        <f>CH57+CH937+CH1025</f>
        <v>0</v>
      </c>
      <c r="CI42" s="158">
        <f>CI57+CI937+CI1025</f>
        <v>0</v>
      </c>
      <c r="CJ42" s="158">
        <f>CJ57+CJ937+CJ1025</f>
        <v>0</v>
      </c>
      <c r="CK42" s="158">
        <f>CK57+CK937+CK1025</f>
        <v>0</v>
      </c>
      <c r="CL42" s="158">
        <f>CL57+CL937+CL1025</f>
        <v>8409</v>
      </c>
      <c r="CM42" s="158">
        <f>CM57+CM937+CM1025</f>
        <v>228</v>
      </c>
      <c r="CN42" s="158">
        <f>CN57+CN937+CN1025</f>
        <v>2425</v>
      </c>
      <c r="CO42" s="158">
        <f>CO57+CO937+CO1025</f>
        <v>5756</v>
      </c>
      <c r="CP42" s="158">
        <f>CP57+CP937+CP1025</f>
        <v>0</v>
      </c>
      <c r="CQ42" s="158">
        <f>CQ57+CQ937+CQ1025</f>
        <v>0</v>
      </c>
      <c r="CR42" s="158">
        <f>CR57+CR937+CR1025</f>
        <v>0</v>
      </c>
      <c r="CS42" s="158">
        <f>CS57+CS937+CS1025</f>
        <v>0</v>
      </c>
      <c r="CT42" s="158">
        <f>CT57+CT937+CT1025</f>
        <v>0</v>
      </c>
      <c r="CU42" s="158">
        <f>CU57+CU937+CU1025</f>
        <v>0</v>
      </c>
      <c r="CV42" s="158">
        <f>CV57+CV937+CV1025</f>
        <v>8409</v>
      </c>
      <c r="CW42" s="158">
        <f>CW57+CW937+CW1025</f>
        <v>228</v>
      </c>
      <c r="CX42" s="158">
        <f>CX57+CX937+CX1025</f>
        <v>2425</v>
      </c>
      <c r="CY42" s="158">
        <f>CY57+CY937+CY1025</f>
        <v>5756</v>
      </c>
      <c r="CZ42" s="158">
        <f>CZ57+CZ937+CZ1025</f>
        <v>0</v>
      </c>
      <c r="DA42" s="61" t="s">
        <v>20</v>
      </c>
      <c r="DB42" s="56">
        <f>K42-CV42</f>
        <v>575</v>
      </c>
      <c r="DC42" s="89"/>
      <c r="DD42" s="7">
        <f>CV42/12</f>
        <v>700.75</v>
      </c>
      <c r="DE42" s="89"/>
    </row>
    <row r="43" spans="1:109" s="157" customFormat="1" ht="11.4" hidden="1" customHeight="1" x14ac:dyDescent="0.2">
      <c r="A43" s="159"/>
      <c r="B43" s="156"/>
      <c r="C43" s="156"/>
      <c r="D43" s="156"/>
      <c r="E43" s="61" t="s">
        <v>170</v>
      </c>
      <c r="F43" s="156"/>
      <c r="G43" s="156"/>
      <c r="H43" s="61" t="s">
        <v>170</v>
      </c>
      <c r="I43" s="64" t="s">
        <v>171</v>
      </c>
      <c r="J43" s="158">
        <f>J44</f>
        <v>0</v>
      </c>
      <c r="K43" s="158">
        <f>K44</f>
        <v>0</v>
      </c>
      <c r="L43" s="158">
        <f>L44</f>
        <v>0</v>
      </c>
      <c r="M43" s="158">
        <f>M44</f>
        <v>0</v>
      </c>
      <c r="N43" s="158">
        <f>N44</f>
        <v>0</v>
      </c>
      <c r="O43" s="158">
        <f>O44</f>
        <v>0</v>
      </c>
      <c r="P43" s="158">
        <f>P44</f>
        <v>0</v>
      </c>
      <c r="Q43" s="158">
        <f>Q44</f>
        <v>0</v>
      </c>
      <c r="R43" s="158">
        <f>R44</f>
        <v>0</v>
      </c>
      <c r="S43" s="158">
        <f>S44</f>
        <v>0</v>
      </c>
      <c r="T43" s="158">
        <f>T44</f>
        <v>0</v>
      </c>
      <c r="U43" s="158">
        <f>U44</f>
        <v>0</v>
      </c>
      <c r="V43" s="158">
        <f>V44</f>
        <v>0</v>
      </c>
      <c r="W43" s="158">
        <f>W44</f>
        <v>0</v>
      </c>
      <c r="X43" s="158">
        <f>X44</f>
        <v>0</v>
      </c>
      <c r="Y43" s="158">
        <f>Y44</f>
        <v>0</v>
      </c>
      <c r="Z43" s="158">
        <f>Z44</f>
        <v>0</v>
      </c>
      <c r="AA43" s="158">
        <f>AA44</f>
        <v>0</v>
      </c>
      <c r="AB43" s="158">
        <f>AB44</f>
        <v>0</v>
      </c>
      <c r="AC43" s="158">
        <f>AC44</f>
        <v>0</v>
      </c>
      <c r="AD43" s="158">
        <f>AD44</f>
        <v>0</v>
      </c>
      <c r="AE43" s="158">
        <f>AE44</f>
        <v>0</v>
      </c>
      <c r="AF43" s="158">
        <f>AF44</f>
        <v>0</v>
      </c>
      <c r="AG43" s="158">
        <f>AG44</f>
        <v>0</v>
      </c>
      <c r="AH43" s="158">
        <f>AH44</f>
        <v>0</v>
      </c>
      <c r="AI43" s="158">
        <f>AI44</f>
        <v>0</v>
      </c>
      <c r="AJ43" s="158">
        <f>AJ44</f>
        <v>0</v>
      </c>
      <c r="AK43" s="158">
        <f>AK44</f>
        <v>0</v>
      </c>
      <c r="AL43" s="158">
        <f>AL44</f>
        <v>0</v>
      </c>
      <c r="AM43" s="158">
        <f>AM44</f>
        <v>0</v>
      </c>
      <c r="AN43" s="158">
        <f>AN44</f>
        <v>0</v>
      </c>
      <c r="AO43" s="158">
        <f>AO44</f>
        <v>0</v>
      </c>
      <c r="AP43" s="158">
        <f>AP44</f>
        <v>0</v>
      </c>
      <c r="AQ43" s="158">
        <f>AQ44</f>
        <v>0</v>
      </c>
      <c r="AR43" s="158">
        <f>AR44</f>
        <v>0</v>
      </c>
      <c r="AS43" s="158">
        <f>AS44</f>
        <v>0</v>
      </c>
      <c r="AT43" s="158">
        <f>AT44</f>
        <v>0</v>
      </c>
      <c r="AU43" s="158">
        <f>AU44</f>
        <v>0</v>
      </c>
      <c r="AV43" s="158">
        <f>AV44</f>
        <v>0</v>
      </c>
      <c r="AW43" s="158">
        <f>AW44</f>
        <v>0</v>
      </c>
      <c r="AX43" s="158">
        <f>AX44</f>
        <v>0</v>
      </c>
      <c r="AY43" s="158">
        <f>AY44</f>
        <v>0</v>
      </c>
      <c r="AZ43" s="158">
        <f>AZ44</f>
        <v>0</v>
      </c>
      <c r="BA43" s="158">
        <f>BA44</f>
        <v>0</v>
      </c>
      <c r="BB43" s="158">
        <f>BB44</f>
        <v>0</v>
      </c>
      <c r="BC43" s="158">
        <f>BC44</f>
        <v>0</v>
      </c>
      <c r="BD43" s="158">
        <f>BD44</f>
        <v>0</v>
      </c>
      <c r="BE43" s="158">
        <f>BE44</f>
        <v>0</v>
      </c>
      <c r="BF43" s="158">
        <f>BF44</f>
        <v>0</v>
      </c>
      <c r="BG43" s="158">
        <f>BG44</f>
        <v>0</v>
      </c>
      <c r="BH43" s="158">
        <f>BH44</f>
        <v>0</v>
      </c>
      <c r="BI43" s="158">
        <f>BI44</f>
        <v>0</v>
      </c>
      <c r="BJ43" s="158">
        <f>BJ44</f>
        <v>0</v>
      </c>
      <c r="BK43" s="158">
        <f>BK44</f>
        <v>0</v>
      </c>
      <c r="BL43" s="158">
        <f>BL44</f>
        <v>0</v>
      </c>
      <c r="BM43" s="158">
        <f>BM44</f>
        <v>0</v>
      </c>
      <c r="BN43" s="158">
        <f>BN44</f>
        <v>0</v>
      </c>
      <c r="BO43" s="158">
        <f>BO44</f>
        <v>0</v>
      </c>
      <c r="BP43" s="158">
        <f>BP44</f>
        <v>0</v>
      </c>
      <c r="BQ43" s="158">
        <f>BQ44</f>
        <v>0</v>
      </c>
      <c r="BR43" s="158">
        <f>BR44</f>
        <v>0</v>
      </c>
      <c r="BS43" s="158">
        <f>BS44</f>
        <v>0</v>
      </c>
      <c r="BT43" s="158">
        <f>BT44</f>
        <v>0</v>
      </c>
      <c r="BU43" s="158">
        <f>BU44</f>
        <v>0</v>
      </c>
      <c r="BV43" s="158">
        <f>BV44</f>
        <v>0</v>
      </c>
      <c r="BW43" s="158">
        <f>BW44</f>
        <v>0</v>
      </c>
      <c r="BX43" s="158">
        <f>BX44</f>
        <v>0</v>
      </c>
      <c r="BY43" s="158">
        <f>BY44</f>
        <v>0</v>
      </c>
      <c r="BZ43" s="158">
        <f>BZ44</f>
        <v>0</v>
      </c>
      <c r="CA43" s="158">
        <f>CA44</f>
        <v>0</v>
      </c>
      <c r="CB43" s="158">
        <f>CB44</f>
        <v>0</v>
      </c>
      <c r="CC43" s="158">
        <f>CC44</f>
        <v>0</v>
      </c>
      <c r="CD43" s="158">
        <f>CD44</f>
        <v>0</v>
      </c>
      <c r="CE43" s="158">
        <f>CE44</f>
        <v>0</v>
      </c>
      <c r="CF43" s="158">
        <f>CF44</f>
        <v>0</v>
      </c>
      <c r="CG43" s="158">
        <f>CG44</f>
        <v>0</v>
      </c>
      <c r="CH43" s="158">
        <f>CH44</f>
        <v>0</v>
      </c>
      <c r="CI43" s="158">
        <f>CI44</f>
        <v>0</v>
      </c>
      <c r="CJ43" s="158">
        <f>CJ44</f>
        <v>0</v>
      </c>
      <c r="CK43" s="158">
        <f>CK44</f>
        <v>0</v>
      </c>
      <c r="CL43" s="158">
        <f>CL44</f>
        <v>0</v>
      </c>
      <c r="CM43" s="158">
        <f>CM44</f>
        <v>0</v>
      </c>
      <c r="CN43" s="158">
        <f>CN44</f>
        <v>0</v>
      </c>
      <c r="CO43" s="158">
        <f>CO44</f>
        <v>0</v>
      </c>
      <c r="CP43" s="158">
        <f>CP44</f>
        <v>0</v>
      </c>
      <c r="CQ43" s="158">
        <f>CQ44</f>
        <v>0</v>
      </c>
      <c r="CR43" s="158">
        <f>CR44</f>
        <v>0</v>
      </c>
      <c r="CS43" s="158">
        <f>CS44</f>
        <v>0</v>
      </c>
      <c r="CT43" s="158">
        <f>CT44</f>
        <v>0</v>
      </c>
      <c r="CU43" s="158">
        <f>CU44</f>
        <v>0</v>
      </c>
      <c r="CV43" s="158">
        <f>CV44</f>
        <v>0</v>
      </c>
      <c r="CW43" s="158">
        <f>CW44</f>
        <v>0</v>
      </c>
      <c r="CX43" s="158">
        <f>CX44</f>
        <v>0</v>
      </c>
      <c r="CY43" s="158">
        <f>CY44</f>
        <v>0</v>
      </c>
      <c r="CZ43" s="158">
        <f>CZ44</f>
        <v>0</v>
      </c>
      <c r="DA43" s="61" t="s">
        <v>170</v>
      </c>
      <c r="DB43" s="56">
        <f>K43-CV43</f>
        <v>0</v>
      </c>
      <c r="DC43" s="89"/>
      <c r="DD43" s="7">
        <f>CV43/12</f>
        <v>0</v>
      </c>
      <c r="DE43" s="89"/>
    </row>
    <row r="44" spans="1:109" s="157" customFormat="1" ht="11.4" hidden="1" customHeight="1" x14ac:dyDescent="0.2">
      <c r="A44" s="159"/>
      <c r="B44" s="156"/>
      <c r="C44" s="156"/>
      <c r="D44" s="156"/>
      <c r="E44" s="61" t="s">
        <v>168</v>
      </c>
      <c r="F44" s="156"/>
      <c r="G44" s="156"/>
      <c r="H44" s="61" t="s">
        <v>168</v>
      </c>
      <c r="I44" s="64" t="s">
        <v>169</v>
      </c>
      <c r="J44" s="158">
        <f>J59</f>
        <v>0</v>
      </c>
      <c r="K44" s="158">
        <f>K59</f>
        <v>0</v>
      </c>
      <c r="L44" s="158">
        <f>L59</f>
        <v>0</v>
      </c>
      <c r="M44" s="158">
        <f>M59</f>
        <v>0</v>
      </c>
      <c r="N44" s="158">
        <f>N59</f>
        <v>0</v>
      </c>
      <c r="O44" s="158">
        <f>O59</f>
        <v>0</v>
      </c>
      <c r="P44" s="158">
        <f>P59</f>
        <v>0</v>
      </c>
      <c r="Q44" s="158">
        <f>Q59</f>
        <v>0</v>
      </c>
      <c r="R44" s="158">
        <f>R59</f>
        <v>0</v>
      </c>
      <c r="S44" s="158">
        <f>S59</f>
        <v>0</v>
      </c>
      <c r="T44" s="158">
        <f>T59</f>
        <v>0</v>
      </c>
      <c r="U44" s="158">
        <f>U59</f>
        <v>0</v>
      </c>
      <c r="V44" s="158">
        <f>V59</f>
        <v>0</v>
      </c>
      <c r="W44" s="158">
        <f>W59</f>
        <v>0</v>
      </c>
      <c r="X44" s="158">
        <f>X59</f>
        <v>0</v>
      </c>
      <c r="Y44" s="158">
        <f>Y59</f>
        <v>0</v>
      </c>
      <c r="Z44" s="158">
        <f>Z59</f>
        <v>0</v>
      </c>
      <c r="AA44" s="158">
        <f>AA59</f>
        <v>0</v>
      </c>
      <c r="AB44" s="158">
        <f>AB59</f>
        <v>0</v>
      </c>
      <c r="AC44" s="158">
        <f>AC59</f>
        <v>0</v>
      </c>
      <c r="AD44" s="158">
        <f>AD59</f>
        <v>0</v>
      </c>
      <c r="AE44" s="158">
        <f>AE59</f>
        <v>0</v>
      </c>
      <c r="AF44" s="158">
        <f>AF59</f>
        <v>0</v>
      </c>
      <c r="AG44" s="158">
        <f>AG59</f>
        <v>0</v>
      </c>
      <c r="AH44" s="158">
        <f>AH59</f>
        <v>0</v>
      </c>
      <c r="AI44" s="158">
        <f>AI59</f>
        <v>0</v>
      </c>
      <c r="AJ44" s="158">
        <f>AJ59</f>
        <v>0</v>
      </c>
      <c r="AK44" s="158">
        <f>AK59</f>
        <v>0</v>
      </c>
      <c r="AL44" s="158">
        <f>AL59</f>
        <v>0</v>
      </c>
      <c r="AM44" s="158">
        <f>AM59</f>
        <v>0</v>
      </c>
      <c r="AN44" s="158">
        <f>AN59</f>
        <v>0</v>
      </c>
      <c r="AO44" s="158">
        <f>AO59</f>
        <v>0</v>
      </c>
      <c r="AP44" s="158">
        <f>AP59</f>
        <v>0</v>
      </c>
      <c r="AQ44" s="158">
        <f>AQ59</f>
        <v>0</v>
      </c>
      <c r="AR44" s="158">
        <f>AR59</f>
        <v>0</v>
      </c>
      <c r="AS44" s="158">
        <f>AS59</f>
        <v>0</v>
      </c>
      <c r="AT44" s="158">
        <f>AT59</f>
        <v>0</v>
      </c>
      <c r="AU44" s="158">
        <f>AU59</f>
        <v>0</v>
      </c>
      <c r="AV44" s="158">
        <f>AV59</f>
        <v>0</v>
      </c>
      <c r="AW44" s="158">
        <f>AW59</f>
        <v>0</v>
      </c>
      <c r="AX44" s="158">
        <f>AX59</f>
        <v>0</v>
      </c>
      <c r="AY44" s="158">
        <f>AY59</f>
        <v>0</v>
      </c>
      <c r="AZ44" s="158">
        <f>AZ59</f>
        <v>0</v>
      </c>
      <c r="BA44" s="158">
        <f>BA59</f>
        <v>0</v>
      </c>
      <c r="BB44" s="158">
        <f>BB59</f>
        <v>0</v>
      </c>
      <c r="BC44" s="158">
        <f>BC59</f>
        <v>0</v>
      </c>
      <c r="BD44" s="158">
        <f>BD59</f>
        <v>0</v>
      </c>
      <c r="BE44" s="158">
        <f>BE59</f>
        <v>0</v>
      </c>
      <c r="BF44" s="158">
        <f>BF59</f>
        <v>0</v>
      </c>
      <c r="BG44" s="158">
        <f>BG59</f>
        <v>0</v>
      </c>
      <c r="BH44" s="158">
        <f>BH59</f>
        <v>0</v>
      </c>
      <c r="BI44" s="158">
        <f>BI59</f>
        <v>0</v>
      </c>
      <c r="BJ44" s="158">
        <f>BJ59</f>
        <v>0</v>
      </c>
      <c r="BK44" s="158">
        <f>BK59</f>
        <v>0</v>
      </c>
      <c r="BL44" s="158">
        <f>BL59</f>
        <v>0</v>
      </c>
      <c r="BM44" s="158">
        <f>BM59</f>
        <v>0</v>
      </c>
      <c r="BN44" s="158">
        <f>BN59</f>
        <v>0</v>
      </c>
      <c r="BO44" s="158">
        <f>BO59</f>
        <v>0</v>
      </c>
      <c r="BP44" s="158">
        <f>BP59</f>
        <v>0</v>
      </c>
      <c r="BQ44" s="158">
        <f>BQ59</f>
        <v>0</v>
      </c>
      <c r="BR44" s="158">
        <f>BR59</f>
        <v>0</v>
      </c>
      <c r="BS44" s="158">
        <f>BS59</f>
        <v>0</v>
      </c>
      <c r="BT44" s="158">
        <f>BT59</f>
        <v>0</v>
      </c>
      <c r="BU44" s="158">
        <f>BU59</f>
        <v>0</v>
      </c>
      <c r="BV44" s="158">
        <f>BV59</f>
        <v>0</v>
      </c>
      <c r="BW44" s="158">
        <f>BW59</f>
        <v>0</v>
      </c>
      <c r="BX44" s="158">
        <f>BX59</f>
        <v>0</v>
      </c>
      <c r="BY44" s="158">
        <f>BY59</f>
        <v>0</v>
      </c>
      <c r="BZ44" s="158">
        <f>BZ59</f>
        <v>0</v>
      </c>
      <c r="CA44" s="158">
        <f>CA59</f>
        <v>0</v>
      </c>
      <c r="CB44" s="158">
        <f>CB59</f>
        <v>0</v>
      </c>
      <c r="CC44" s="158">
        <f>CC59</f>
        <v>0</v>
      </c>
      <c r="CD44" s="158">
        <f>CD59</f>
        <v>0</v>
      </c>
      <c r="CE44" s="158">
        <f>CE59</f>
        <v>0</v>
      </c>
      <c r="CF44" s="158">
        <f>CF59</f>
        <v>0</v>
      </c>
      <c r="CG44" s="158">
        <f>CG59</f>
        <v>0</v>
      </c>
      <c r="CH44" s="158">
        <f>CH59</f>
        <v>0</v>
      </c>
      <c r="CI44" s="158">
        <f>CI59</f>
        <v>0</v>
      </c>
      <c r="CJ44" s="158">
        <f>CJ59</f>
        <v>0</v>
      </c>
      <c r="CK44" s="158">
        <f>CK59</f>
        <v>0</v>
      </c>
      <c r="CL44" s="158">
        <f>CL59</f>
        <v>0</v>
      </c>
      <c r="CM44" s="158">
        <f>CM59</f>
        <v>0</v>
      </c>
      <c r="CN44" s="158">
        <f>CN59</f>
        <v>0</v>
      </c>
      <c r="CO44" s="158">
        <f>CO59</f>
        <v>0</v>
      </c>
      <c r="CP44" s="158">
        <f>CP59</f>
        <v>0</v>
      </c>
      <c r="CQ44" s="158">
        <f>CQ59</f>
        <v>0</v>
      </c>
      <c r="CR44" s="158">
        <f>CR59</f>
        <v>0</v>
      </c>
      <c r="CS44" s="158">
        <f>CS59</f>
        <v>0</v>
      </c>
      <c r="CT44" s="158">
        <f>CT59</f>
        <v>0</v>
      </c>
      <c r="CU44" s="158">
        <f>CU59</f>
        <v>0</v>
      </c>
      <c r="CV44" s="158">
        <f>CV59</f>
        <v>0</v>
      </c>
      <c r="CW44" s="158">
        <f>CW59</f>
        <v>0</v>
      </c>
      <c r="CX44" s="158">
        <f>CX59</f>
        <v>0</v>
      </c>
      <c r="CY44" s="158">
        <f>CY59</f>
        <v>0</v>
      </c>
      <c r="CZ44" s="158">
        <f>CZ59</f>
        <v>0</v>
      </c>
      <c r="DA44" s="61" t="s">
        <v>168</v>
      </c>
      <c r="DB44" s="56">
        <f>K44-CV44</f>
        <v>0</v>
      </c>
      <c r="DC44" s="89"/>
      <c r="DD44" s="7">
        <f>CV44/12</f>
        <v>0</v>
      </c>
      <c r="DE44" s="89"/>
    </row>
    <row r="45" spans="1:109" s="54" customFormat="1" ht="21.75" customHeight="1" x14ac:dyDescent="0.2">
      <c r="A45" s="67"/>
      <c r="B45" s="93">
        <v>5001</v>
      </c>
      <c r="C45" s="93"/>
      <c r="D45" s="93"/>
      <c r="E45" s="93"/>
      <c r="F45" s="93"/>
      <c r="G45" s="92"/>
      <c r="H45" s="61" t="s">
        <v>446</v>
      </c>
      <c r="I45" s="95" t="s">
        <v>447</v>
      </c>
      <c r="J45" s="62">
        <f>J46+J56+J58</f>
        <v>337731</v>
      </c>
      <c r="K45" s="62">
        <f>K46+K56+K58</f>
        <v>324184</v>
      </c>
      <c r="L45" s="62">
        <f>L46+L56+L58</f>
        <v>79757</v>
      </c>
      <c r="M45" s="62">
        <f>M46+M56+M58</f>
        <v>79742</v>
      </c>
      <c r="N45" s="62">
        <f>N46+N56+N58</f>
        <v>84311</v>
      </c>
      <c r="O45" s="62">
        <f>O46+O56+O58</f>
        <v>80374</v>
      </c>
      <c r="P45" s="62">
        <f>P46+P56+P58</f>
        <v>9751</v>
      </c>
      <c r="Q45" s="62">
        <f>Q46+Q56+Q58</f>
        <v>9718</v>
      </c>
      <c r="R45" s="62">
        <f>R46+R56+R58</f>
        <v>19469</v>
      </c>
      <c r="S45" s="62">
        <f>S46+S56+S58</f>
        <v>14199</v>
      </c>
      <c r="T45" s="62">
        <f>T46+T56+T58</f>
        <v>109</v>
      </c>
      <c r="U45" s="62">
        <f>U46+U56+U58</f>
        <v>1646</v>
      </c>
      <c r="V45" s="62">
        <f>V46+V56+V58</f>
        <v>4810</v>
      </c>
      <c r="W45" s="62">
        <f>W46+W56+W58</f>
        <v>7869</v>
      </c>
      <c r="X45" s="62">
        <f>X46+X56+X58</f>
        <v>45</v>
      </c>
      <c r="Y45" s="62">
        <f>Y46+Y56+Y58</f>
        <v>-126</v>
      </c>
      <c r="Z45" s="62">
        <f>Z46+Z56+Z58</f>
        <v>64</v>
      </c>
      <c r="AA45" s="62">
        <f>AA46+AA56+AA58</f>
        <v>338383</v>
      </c>
      <c r="AB45" s="62">
        <f>AB46+AB56+AB58</f>
        <v>81403</v>
      </c>
      <c r="AC45" s="62">
        <f>AC46+AC56+AC58</f>
        <v>84552</v>
      </c>
      <c r="AD45" s="62">
        <f>AD46+AD56+AD58</f>
        <v>92180</v>
      </c>
      <c r="AE45" s="62">
        <f>AE46+AE56+AE58</f>
        <v>80248</v>
      </c>
      <c r="AF45" s="62">
        <f>AF46+AF56+AF58</f>
        <v>9796</v>
      </c>
      <c r="AG45" s="62">
        <f>AG46+AG56+AG58</f>
        <v>9782</v>
      </c>
      <c r="AH45" s="62">
        <f>AH46+AH56+AH58</f>
        <v>19578</v>
      </c>
      <c r="AI45" s="62">
        <f>AI46+AI56+AI58</f>
        <v>-5876</v>
      </c>
      <c r="AJ45" s="62">
        <f>AJ46+AJ56+AJ58</f>
        <v>0</v>
      </c>
      <c r="AK45" s="62">
        <f>AK46+AK56+AK58</f>
        <v>0</v>
      </c>
      <c r="AL45" s="62">
        <f>AL46+AL56+AL58</f>
        <v>-344</v>
      </c>
      <c r="AM45" s="62">
        <f>AM46+AM56+AM58</f>
        <v>-2795</v>
      </c>
      <c r="AN45" s="62">
        <f>AN46+AN56+AN58</f>
        <v>-5532</v>
      </c>
      <c r="AO45" s="62">
        <f>AO46+AO56+AO58</f>
        <v>-2781</v>
      </c>
      <c r="AP45" s="62">
        <f>AP46+AP56+AP58</f>
        <v>332507</v>
      </c>
      <c r="AQ45" s="62">
        <f>AQ46+AQ56+AQ58</f>
        <v>81403</v>
      </c>
      <c r="AR45" s="62">
        <f>AR46+AR56+AR58</f>
        <v>84552</v>
      </c>
      <c r="AS45" s="62">
        <f>AS46+AS56+AS58</f>
        <v>91836</v>
      </c>
      <c r="AT45" s="62">
        <f>AT46+AT56+AT58</f>
        <v>74716</v>
      </c>
      <c r="AU45" s="62">
        <f>AU46+AU56+AU58</f>
        <v>7001</v>
      </c>
      <c r="AV45" s="62">
        <f>AV46+AV56+AV58</f>
        <v>7001</v>
      </c>
      <c r="AW45" s="62">
        <f>AW46+AW56+AW58</f>
        <v>14002</v>
      </c>
      <c r="AX45" s="62">
        <f>AX46+AX56+AX58</f>
        <v>10138</v>
      </c>
      <c r="AY45" s="62">
        <f>AY46+AY56+AY58</f>
        <v>0</v>
      </c>
      <c r="AZ45" s="62">
        <f>AZ46+AZ56+AZ58</f>
        <v>15</v>
      </c>
      <c r="BA45" s="62">
        <f>BA46+BA56+BA58</f>
        <v>-1603</v>
      </c>
      <c r="BB45" s="62"/>
      <c r="BC45" s="62">
        <f>BC46+BC56+BC58</f>
        <v>11726</v>
      </c>
      <c r="BD45" s="62"/>
      <c r="BE45" s="62">
        <f>BE46+BE56+BE58</f>
        <v>342645</v>
      </c>
      <c r="BF45" s="62">
        <f>BF46+BF56+BF58</f>
        <v>81403</v>
      </c>
      <c r="BG45" s="62">
        <f>BG46+BG56+BG58</f>
        <v>84567</v>
      </c>
      <c r="BH45" s="62">
        <f>BH46+BH56+BH58</f>
        <v>90233</v>
      </c>
      <c r="BI45" s="62">
        <f>BI46+BI56+BI58</f>
        <v>86442</v>
      </c>
      <c r="BJ45" s="62">
        <f>BJ46+BJ56+BJ58</f>
        <v>7001</v>
      </c>
      <c r="BK45" s="62">
        <f>BK46+BK56+BK58</f>
        <v>7001</v>
      </c>
      <c r="BL45" s="62">
        <f>BL46+BL56+BL58</f>
        <v>14002</v>
      </c>
      <c r="BM45" s="62">
        <f>BM46+BM56+BM58</f>
        <v>-7544</v>
      </c>
      <c r="BN45" s="62">
        <f>BN46+BN56+BN58</f>
        <v>221</v>
      </c>
      <c r="BO45" s="62">
        <f>BO46+BO56+BO58</f>
        <v>601</v>
      </c>
      <c r="BP45" s="62">
        <f>BP46+BP56+BP58</f>
        <v>1725</v>
      </c>
      <c r="BQ45" s="62">
        <f>BQ46+BQ56+BQ58</f>
        <v>-10091</v>
      </c>
      <c r="BR45" s="62">
        <f>BR46+BR56+BR58</f>
        <v>335101</v>
      </c>
      <c r="BS45" s="62">
        <f>BS46+BS56+BS58</f>
        <v>81624</v>
      </c>
      <c r="BT45" s="62">
        <f>BT46+BT56+BT58</f>
        <v>85168</v>
      </c>
      <c r="BU45" s="62">
        <f>BU46+BU56+BU58</f>
        <v>91958</v>
      </c>
      <c r="BV45" s="62">
        <f>BV46+BV56+BV58</f>
        <v>76351</v>
      </c>
      <c r="BW45" s="62">
        <f>BW46+BW56+BW58</f>
        <v>-370</v>
      </c>
      <c r="BX45" s="62">
        <f>BX46+BX56+BX58</f>
        <v>0</v>
      </c>
      <c r="BY45" s="62">
        <f>BY46+BY56+BY58</f>
        <v>0</v>
      </c>
      <c r="BZ45" s="62">
        <f>BZ46+BZ56+BZ58</f>
        <v>90</v>
      </c>
      <c r="CA45" s="62">
        <f>CA46+CA56+CA58</f>
        <v>-460</v>
      </c>
      <c r="CB45" s="62">
        <f>CB46+CB56+CB58</f>
        <v>334731</v>
      </c>
      <c r="CC45" s="62">
        <f>CC46+CC56+CC58</f>
        <v>81624</v>
      </c>
      <c r="CD45" s="62">
        <f>CD46+CD56+CD58</f>
        <v>85168</v>
      </c>
      <c r="CE45" s="62">
        <f>CE46+CE56+CE58</f>
        <v>92048</v>
      </c>
      <c r="CF45" s="62">
        <f>CF46+CF56+CF58</f>
        <v>75891</v>
      </c>
      <c r="CG45" s="62">
        <f>CG46+CG56+CG58</f>
        <v>0</v>
      </c>
      <c r="CH45" s="62">
        <f>CH46+CH56+CH58</f>
        <v>0</v>
      </c>
      <c r="CI45" s="62">
        <f>CI46+CI56+CI58</f>
        <v>0</v>
      </c>
      <c r="CJ45" s="62">
        <f>CJ46+CJ56+CJ58</f>
        <v>0</v>
      </c>
      <c r="CK45" s="62">
        <f>CK46+CK56+CK58</f>
        <v>0</v>
      </c>
      <c r="CL45" s="62">
        <f>CL46+CL56+CL58</f>
        <v>334731</v>
      </c>
      <c r="CM45" s="62">
        <f>CM46+CM56+CM58</f>
        <v>81624</v>
      </c>
      <c r="CN45" s="62">
        <f>CN46+CN56+CN58</f>
        <v>85168</v>
      </c>
      <c r="CO45" s="62">
        <f>CO46+CO56+CO58</f>
        <v>92048</v>
      </c>
      <c r="CP45" s="62">
        <f>CP46+CP56+CP58</f>
        <v>75891</v>
      </c>
      <c r="CQ45" s="62">
        <f>CQ46+CQ56+CQ58</f>
        <v>0</v>
      </c>
      <c r="CR45" s="62">
        <f>CR46+CR56+CR58</f>
        <v>0</v>
      </c>
      <c r="CS45" s="62">
        <f>CS46+CS56+CS58</f>
        <v>0</v>
      </c>
      <c r="CT45" s="62">
        <f>CT46+CT56+CT58</f>
        <v>0</v>
      </c>
      <c r="CU45" s="62">
        <f>CU46+CU56+CU58</f>
        <v>0</v>
      </c>
      <c r="CV45" s="62">
        <f>CV46+CV56+CV58</f>
        <v>334731</v>
      </c>
      <c r="CW45" s="62">
        <f>CW46+CW56+CW58</f>
        <v>81624</v>
      </c>
      <c r="CX45" s="62">
        <f>CX46+CX56+CX58</f>
        <v>85168</v>
      </c>
      <c r="CY45" s="62">
        <f>CY46+CY56+CY58</f>
        <v>92048</v>
      </c>
      <c r="CZ45" s="62">
        <f>CZ46+CZ56+CZ58</f>
        <v>75891</v>
      </c>
      <c r="DA45" s="61" t="s">
        <v>446</v>
      </c>
      <c r="DB45" s="56">
        <f>K45-CV45</f>
        <v>-10547</v>
      </c>
      <c r="DC45" s="55"/>
      <c r="DD45" s="7">
        <f>CV45/12</f>
        <v>27894.25</v>
      </c>
      <c r="DE45" s="55"/>
    </row>
    <row r="46" spans="1:109" s="54" customFormat="1" ht="26.25" customHeight="1" x14ac:dyDescent="0.2">
      <c r="A46" s="67"/>
      <c r="B46" s="93"/>
      <c r="C46" s="93"/>
      <c r="D46" s="93"/>
      <c r="E46" s="61" t="s">
        <v>91</v>
      </c>
      <c r="F46" s="93"/>
      <c r="G46" s="92"/>
      <c r="H46" s="61" t="s">
        <v>91</v>
      </c>
      <c r="I46" s="82" t="s">
        <v>90</v>
      </c>
      <c r="J46" s="62">
        <f>SUM(J47:J55)</f>
        <v>329322</v>
      </c>
      <c r="K46" s="62">
        <f>SUM(K47:K55)</f>
        <v>315200</v>
      </c>
      <c r="L46" s="62">
        <f>SUM(L47:L55)</f>
        <v>79557</v>
      </c>
      <c r="M46" s="62">
        <f>SUM(M47:M55)</f>
        <v>77769</v>
      </c>
      <c r="N46" s="62">
        <f>SUM(N47:N55)</f>
        <v>80376</v>
      </c>
      <c r="O46" s="62">
        <f>SUM(O47:O55)</f>
        <v>77498</v>
      </c>
      <c r="P46" s="62">
        <f>SUM(P47:P55)</f>
        <v>9302</v>
      </c>
      <c r="Q46" s="62">
        <f>SUM(Q47:Q55)</f>
        <v>9269</v>
      </c>
      <c r="R46" s="62">
        <f>SUM(R47:R55)</f>
        <v>18571</v>
      </c>
      <c r="S46" s="62">
        <f>SUM(S47:S55)</f>
        <v>14099</v>
      </c>
      <c r="T46" s="62">
        <f>SUM(T47:T55)</f>
        <v>99</v>
      </c>
      <c r="U46" s="62">
        <f>SUM(U47:U55)</f>
        <v>1618</v>
      </c>
      <c r="V46" s="62">
        <f>SUM(V47:V55)</f>
        <v>4786</v>
      </c>
      <c r="W46" s="62">
        <f>SUM(W47:W55)</f>
        <v>7844</v>
      </c>
      <c r="X46" s="62">
        <f>SUM(X47:X55)</f>
        <v>40</v>
      </c>
      <c r="Y46" s="62">
        <f>SUM(Y47:Y55)</f>
        <v>-149</v>
      </c>
      <c r="Z46" s="62">
        <f>SUM(Z47:Z55)</f>
        <v>59</v>
      </c>
      <c r="AA46" s="62">
        <f>SUM(AA47:AA55)</f>
        <v>329299</v>
      </c>
      <c r="AB46" s="62">
        <f>SUM(AB47:AB55)</f>
        <v>81175</v>
      </c>
      <c r="AC46" s="62">
        <f>SUM(AC47:AC55)</f>
        <v>82555</v>
      </c>
      <c r="AD46" s="62">
        <f>SUM(AD47:AD55)</f>
        <v>88220</v>
      </c>
      <c r="AE46" s="62">
        <f>SUM(AE47:AE55)</f>
        <v>77349</v>
      </c>
      <c r="AF46" s="62">
        <f>SUM(AF47:AF55)</f>
        <v>9342</v>
      </c>
      <c r="AG46" s="62">
        <f>SUM(AG47:AG55)</f>
        <v>9328</v>
      </c>
      <c r="AH46" s="62">
        <f>SUM(AH47:AH55)</f>
        <v>18670</v>
      </c>
      <c r="AI46" s="62">
        <f>SUM(AI47:AI55)</f>
        <v>-5876</v>
      </c>
      <c r="AJ46" s="62">
        <f>SUM(AJ47:AJ55)</f>
        <v>0</v>
      </c>
      <c r="AK46" s="62">
        <f>SUM(AK47:AK55)</f>
        <v>0</v>
      </c>
      <c r="AL46" s="62">
        <f>SUM(AL47:AL55)</f>
        <v>-500</v>
      </c>
      <c r="AM46" s="62">
        <f>SUM(AM47:AM55)</f>
        <v>-2795</v>
      </c>
      <c r="AN46" s="62">
        <f>SUM(AN47:AN55)</f>
        <v>-5376</v>
      </c>
      <c r="AO46" s="62">
        <f>SUM(AO47:AO55)</f>
        <v>-2781</v>
      </c>
      <c r="AP46" s="62">
        <f>SUM(AP47:AP55)</f>
        <v>323423</v>
      </c>
      <c r="AQ46" s="62">
        <f>SUM(AQ47:AQ55)</f>
        <v>81175</v>
      </c>
      <c r="AR46" s="62">
        <f>SUM(AR47:AR55)</f>
        <v>82555</v>
      </c>
      <c r="AS46" s="62">
        <f>SUM(AS47:AS55)</f>
        <v>87720</v>
      </c>
      <c r="AT46" s="62">
        <f>SUM(AT47:AT55)</f>
        <v>71973</v>
      </c>
      <c r="AU46" s="62">
        <f>SUM(AU47:AU55)</f>
        <v>6547</v>
      </c>
      <c r="AV46" s="62">
        <f>SUM(AV47:AV55)</f>
        <v>6547</v>
      </c>
      <c r="AW46" s="62">
        <f>SUM(AW47:AW55)</f>
        <v>13094</v>
      </c>
      <c r="AX46" s="62">
        <f>SUM(AX47:AX55)</f>
        <v>10123</v>
      </c>
      <c r="AY46" s="62">
        <f>SUM(AY47:AY55)</f>
        <v>0</v>
      </c>
      <c r="AZ46" s="62">
        <f>SUM(AZ47:AZ55)</f>
        <v>15</v>
      </c>
      <c r="BA46" s="62">
        <f>SUM(BA47:BA55)</f>
        <v>-1618</v>
      </c>
      <c r="BB46" s="62"/>
      <c r="BC46" s="62">
        <f>SUM(BC47:BC55)</f>
        <v>11726</v>
      </c>
      <c r="BD46" s="62"/>
      <c r="BE46" s="62">
        <f>SUM(BE47:BE55)</f>
        <v>333546</v>
      </c>
      <c r="BF46" s="62">
        <f>SUM(BF47:BF55)</f>
        <v>81175</v>
      </c>
      <c r="BG46" s="62">
        <f>SUM(BG47:BG55)</f>
        <v>82570</v>
      </c>
      <c r="BH46" s="62">
        <f>SUM(BH47:BH55)</f>
        <v>86102</v>
      </c>
      <c r="BI46" s="62">
        <f>SUM(BI47:BI55)</f>
        <v>83699</v>
      </c>
      <c r="BJ46" s="62">
        <f>SUM(BJ47:BJ55)</f>
        <v>6547</v>
      </c>
      <c r="BK46" s="62">
        <f>SUM(BK47:BK55)</f>
        <v>6547</v>
      </c>
      <c r="BL46" s="62">
        <f>SUM(BL47:BL55)</f>
        <v>13094</v>
      </c>
      <c r="BM46" s="62">
        <f>SUM(BM47:BM55)</f>
        <v>-6854</v>
      </c>
      <c r="BN46" s="62">
        <f>SUM(BN47:BN55)</f>
        <v>221</v>
      </c>
      <c r="BO46" s="62">
        <f>SUM(BO47:BO55)</f>
        <v>173</v>
      </c>
      <c r="BP46" s="62">
        <f>SUM(BP47:BP55)</f>
        <v>100</v>
      </c>
      <c r="BQ46" s="62">
        <f>SUM(BQ47:BQ55)</f>
        <v>-7348</v>
      </c>
      <c r="BR46" s="62">
        <f>SUM(BR47:BR55)</f>
        <v>326692</v>
      </c>
      <c r="BS46" s="62">
        <f>SUM(BS47:BS55)</f>
        <v>81396</v>
      </c>
      <c r="BT46" s="62">
        <f>SUM(BT47:BT55)</f>
        <v>82743</v>
      </c>
      <c r="BU46" s="62">
        <f>SUM(BU47:BU55)</f>
        <v>86202</v>
      </c>
      <c r="BV46" s="62">
        <f>SUM(BV47:BV55)</f>
        <v>76351</v>
      </c>
      <c r="BW46" s="62">
        <f>SUM(BW47:BW55)</f>
        <v>-370</v>
      </c>
      <c r="BX46" s="62">
        <f>SUM(BX47:BX55)</f>
        <v>0</v>
      </c>
      <c r="BY46" s="62">
        <f>SUM(BY47:BY55)</f>
        <v>0</v>
      </c>
      <c r="BZ46" s="62">
        <f>SUM(BZ47:BZ55)</f>
        <v>90</v>
      </c>
      <c r="CA46" s="62">
        <f>SUM(CA47:CA55)</f>
        <v>-460</v>
      </c>
      <c r="CB46" s="62">
        <f>SUM(CB47:CB55)</f>
        <v>326322</v>
      </c>
      <c r="CC46" s="62">
        <f>SUM(CC47:CC55)</f>
        <v>81396</v>
      </c>
      <c r="CD46" s="62">
        <f>SUM(CD47:CD55)</f>
        <v>82743</v>
      </c>
      <c r="CE46" s="62">
        <f>SUM(CE47:CE55)</f>
        <v>86292</v>
      </c>
      <c r="CF46" s="62">
        <f>SUM(CF47:CF55)</f>
        <v>75891</v>
      </c>
      <c r="CG46" s="62">
        <f>SUM(CG47:CG55)</f>
        <v>0</v>
      </c>
      <c r="CH46" s="62">
        <f>SUM(CH47:CH55)</f>
        <v>0</v>
      </c>
      <c r="CI46" s="62">
        <f>SUM(CI47:CI55)</f>
        <v>0</v>
      </c>
      <c r="CJ46" s="62">
        <f>SUM(CJ47:CJ55)</f>
        <v>0</v>
      </c>
      <c r="CK46" s="62">
        <f>SUM(CK47:CK55)</f>
        <v>0</v>
      </c>
      <c r="CL46" s="62">
        <f>SUM(CL47:CL55)</f>
        <v>326322</v>
      </c>
      <c r="CM46" s="62">
        <f>SUM(CM47:CM55)</f>
        <v>81396</v>
      </c>
      <c r="CN46" s="62">
        <f>SUM(CN47:CN55)</f>
        <v>82743</v>
      </c>
      <c r="CO46" s="62">
        <f>SUM(CO47:CO55)</f>
        <v>86292</v>
      </c>
      <c r="CP46" s="62">
        <f>SUM(CP47:CP55)</f>
        <v>75891</v>
      </c>
      <c r="CQ46" s="62">
        <f>SUM(CQ47:CQ55)</f>
        <v>0</v>
      </c>
      <c r="CR46" s="62">
        <f>SUM(CR47:CR55)</f>
        <v>0</v>
      </c>
      <c r="CS46" s="62">
        <f>SUM(CS47:CS55)</f>
        <v>0</v>
      </c>
      <c r="CT46" s="62">
        <f>SUM(CT47:CT55)</f>
        <v>0</v>
      </c>
      <c r="CU46" s="62">
        <f>SUM(CU47:CU55)</f>
        <v>0</v>
      </c>
      <c r="CV46" s="62">
        <f>SUM(CV47:CV55)</f>
        <v>326322</v>
      </c>
      <c r="CW46" s="62">
        <f>SUM(CW47:CW55)</f>
        <v>81396</v>
      </c>
      <c r="CX46" s="62">
        <f>SUM(CX47:CX55)</f>
        <v>82743</v>
      </c>
      <c r="CY46" s="62">
        <f>SUM(CY47:CY55)</f>
        <v>86292</v>
      </c>
      <c r="CZ46" s="62">
        <f>SUM(CZ47:CZ55)</f>
        <v>75891</v>
      </c>
      <c r="DA46" s="61" t="s">
        <v>91</v>
      </c>
      <c r="DB46" s="56">
        <f>K46-CV46</f>
        <v>-11122</v>
      </c>
      <c r="DC46" s="55"/>
      <c r="DD46" s="7">
        <f>CV46/12</f>
        <v>27193.5</v>
      </c>
      <c r="DE46" s="55"/>
    </row>
    <row r="47" spans="1:109" s="54" customFormat="1" ht="24" customHeight="1" x14ac:dyDescent="0.2">
      <c r="A47" s="67"/>
      <c r="B47" s="93"/>
      <c r="C47" s="93"/>
      <c r="D47" s="93"/>
      <c r="E47" s="61" t="s">
        <v>89</v>
      </c>
      <c r="F47" s="93"/>
      <c r="G47" s="92"/>
      <c r="H47" s="61" t="s">
        <v>89</v>
      </c>
      <c r="I47" s="95" t="s">
        <v>88</v>
      </c>
      <c r="J47" s="62">
        <f>J62</f>
        <v>69097</v>
      </c>
      <c r="K47" s="62">
        <f>K62</f>
        <v>60504</v>
      </c>
      <c r="L47" s="62">
        <f>L62</f>
        <v>16339</v>
      </c>
      <c r="M47" s="62">
        <f>M62</f>
        <v>14937</v>
      </c>
      <c r="N47" s="62">
        <f>N62</f>
        <v>14817</v>
      </c>
      <c r="O47" s="62">
        <f>O62</f>
        <v>14411</v>
      </c>
      <c r="P47" s="62">
        <f>P62</f>
        <v>0</v>
      </c>
      <c r="Q47" s="62">
        <f>Q62</f>
        <v>0</v>
      </c>
      <c r="R47" s="62">
        <f>R62</f>
        <v>0</v>
      </c>
      <c r="S47" s="62">
        <f>S62</f>
        <v>4534</v>
      </c>
      <c r="T47" s="62">
        <f>T62</f>
        <v>0</v>
      </c>
      <c r="U47" s="62">
        <f>U62</f>
        <v>1075</v>
      </c>
      <c r="V47" s="62">
        <f>V62</f>
        <v>1469</v>
      </c>
      <c r="W47" s="62">
        <f>W62</f>
        <v>2509</v>
      </c>
      <c r="X47" s="62">
        <f>X62</f>
        <v>0</v>
      </c>
      <c r="Y47" s="62">
        <f>Y62</f>
        <v>-519</v>
      </c>
      <c r="Z47" s="62">
        <f>Z62</f>
        <v>0</v>
      </c>
      <c r="AA47" s="62">
        <f>AA62</f>
        <v>65038</v>
      </c>
      <c r="AB47" s="62">
        <f>AB62</f>
        <v>17414</v>
      </c>
      <c r="AC47" s="62">
        <f>AC62</f>
        <v>16406</v>
      </c>
      <c r="AD47" s="62">
        <f>AD62</f>
        <v>17326</v>
      </c>
      <c r="AE47" s="62">
        <f>AE62</f>
        <v>13892</v>
      </c>
      <c r="AF47" s="62">
        <f>AF62</f>
        <v>0</v>
      </c>
      <c r="AG47" s="62">
        <f>AG62</f>
        <v>0</v>
      </c>
      <c r="AH47" s="62">
        <f>AH62</f>
        <v>0</v>
      </c>
      <c r="AI47" s="62">
        <f>AI62</f>
        <v>2800</v>
      </c>
      <c r="AJ47" s="62">
        <f>AJ62</f>
        <v>0</v>
      </c>
      <c r="AK47" s="62">
        <f>AK62</f>
        <v>0</v>
      </c>
      <c r="AL47" s="62">
        <f>AL62</f>
        <v>0</v>
      </c>
      <c r="AM47" s="62">
        <f>AM62</f>
        <v>0</v>
      </c>
      <c r="AN47" s="62">
        <f>AN62</f>
        <v>2800</v>
      </c>
      <c r="AO47" s="62">
        <f>AO62</f>
        <v>0</v>
      </c>
      <c r="AP47" s="62">
        <f>AP62</f>
        <v>67838</v>
      </c>
      <c r="AQ47" s="62">
        <f>AQ62</f>
        <v>17414</v>
      </c>
      <c r="AR47" s="62">
        <f>AR62</f>
        <v>16406</v>
      </c>
      <c r="AS47" s="62">
        <f>AS62</f>
        <v>17326</v>
      </c>
      <c r="AT47" s="62">
        <f>AT62</f>
        <v>16692</v>
      </c>
      <c r="AU47" s="62">
        <f>AU62</f>
        <v>0</v>
      </c>
      <c r="AV47" s="62">
        <f>AV62</f>
        <v>0</v>
      </c>
      <c r="AW47" s="62">
        <f>AW62</f>
        <v>0</v>
      </c>
      <c r="AX47" s="62">
        <f>AX62</f>
        <v>1559</v>
      </c>
      <c r="AY47" s="62">
        <f>AY62</f>
        <v>0</v>
      </c>
      <c r="AZ47" s="62">
        <f>AZ62</f>
        <v>15</v>
      </c>
      <c r="BA47" s="62">
        <f>BA62</f>
        <v>0</v>
      </c>
      <c r="BB47" s="62"/>
      <c r="BC47" s="62">
        <f>BC62</f>
        <v>1544</v>
      </c>
      <c r="BD47" s="62"/>
      <c r="BE47" s="62">
        <f>BE62</f>
        <v>69397</v>
      </c>
      <c r="BF47" s="62">
        <f>BF62</f>
        <v>17414</v>
      </c>
      <c r="BG47" s="62">
        <f>BG62</f>
        <v>16421</v>
      </c>
      <c r="BH47" s="62">
        <f>BH62</f>
        <v>17326</v>
      </c>
      <c r="BI47" s="62">
        <f>BI62</f>
        <v>18236</v>
      </c>
      <c r="BJ47" s="62">
        <f>BJ62</f>
        <v>0</v>
      </c>
      <c r="BK47" s="62">
        <f>BK62</f>
        <v>0</v>
      </c>
      <c r="BL47" s="62">
        <f>BL62</f>
        <v>0</v>
      </c>
      <c r="BM47" s="62">
        <f>BM62</f>
        <v>-300</v>
      </c>
      <c r="BN47" s="62">
        <f>BN62</f>
        <v>3</v>
      </c>
      <c r="BO47" s="62">
        <f>BO62</f>
        <v>123</v>
      </c>
      <c r="BP47" s="62">
        <f>BP62</f>
        <v>84</v>
      </c>
      <c r="BQ47" s="62">
        <f>BQ62</f>
        <v>-510</v>
      </c>
      <c r="BR47" s="62">
        <f>BR62</f>
        <v>69097</v>
      </c>
      <c r="BS47" s="62">
        <f>BS62</f>
        <v>17417</v>
      </c>
      <c r="BT47" s="62">
        <f>BT62</f>
        <v>16544</v>
      </c>
      <c r="BU47" s="62">
        <f>BU62</f>
        <v>17410</v>
      </c>
      <c r="BV47" s="62">
        <f>BV62</f>
        <v>17726</v>
      </c>
      <c r="BW47" s="62">
        <f>BW62</f>
        <v>0</v>
      </c>
      <c r="BX47" s="62">
        <f>BX62</f>
        <v>0</v>
      </c>
      <c r="BY47" s="62">
        <f>BY62</f>
        <v>0</v>
      </c>
      <c r="BZ47" s="62">
        <f>BZ62</f>
        <v>0</v>
      </c>
      <c r="CA47" s="62">
        <f>CA62</f>
        <v>0</v>
      </c>
      <c r="CB47" s="62">
        <f>CB62</f>
        <v>69097</v>
      </c>
      <c r="CC47" s="62">
        <f>CC62</f>
        <v>17417</v>
      </c>
      <c r="CD47" s="62">
        <f>CD62</f>
        <v>16544</v>
      </c>
      <c r="CE47" s="62">
        <f>CE62</f>
        <v>17410</v>
      </c>
      <c r="CF47" s="62">
        <f>CF62</f>
        <v>17726</v>
      </c>
      <c r="CG47" s="62">
        <f>CG62</f>
        <v>0</v>
      </c>
      <c r="CH47" s="62">
        <f>CH62</f>
        <v>0</v>
      </c>
      <c r="CI47" s="62">
        <f>CI62</f>
        <v>0</v>
      </c>
      <c r="CJ47" s="62">
        <f>CJ62</f>
        <v>0</v>
      </c>
      <c r="CK47" s="62">
        <f>CK62</f>
        <v>0</v>
      </c>
      <c r="CL47" s="62">
        <f>CL62</f>
        <v>69097</v>
      </c>
      <c r="CM47" s="62">
        <f>CM62</f>
        <v>17417</v>
      </c>
      <c r="CN47" s="62">
        <f>CN62</f>
        <v>16544</v>
      </c>
      <c r="CO47" s="62">
        <f>CO62</f>
        <v>17410</v>
      </c>
      <c r="CP47" s="62">
        <f>CP62</f>
        <v>17726</v>
      </c>
      <c r="CQ47" s="62">
        <f>CQ62</f>
        <v>0</v>
      </c>
      <c r="CR47" s="62">
        <f>CR62</f>
        <v>0</v>
      </c>
      <c r="CS47" s="62">
        <f>CS62</f>
        <v>0</v>
      </c>
      <c r="CT47" s="62">
        <f>CT62</f>
        <v>0</v>
      </c>
      <c r="CU47" s="62">
        <f>CU62</f>
        <v>0</v>
      </c>
      <c r="CV47" s="62">
        <f>CV62</f>
        <v>69097</v>
      </c>
      <c r="CW47" s="62">
        <f>CW62</f>
        <v>17417</v>
      </c>
      <c r="CX47" s="62">
        <f>CX62</f>
        <v>16544</v>
      </c>
      <c r="CY47" s="62">
        <f>CY62</f>
        <v>17410</v>
      </c>
      <c r="CZ47" s="62">
        <f>CZ62</f>
        <v>17726</v>
      </c>
      <c r="DA47" s="61" t="s">
        <v>89</v>
      </c>
      <c r="DB47" s="56">
        <f>K47-CV47</f>
        <v>-8593</v>
      </c>
      <c r="DC47" s="55"/>
      <c r="DD47" s="7">
        <f>CV47/12</f>
        <v>5758.083333333333</v>
      </c>
      <c r="DE47" s="55"/>
    </row>
    <row r="48" spans="1:109" s="54" customFormat="1" ht="23.25" customHeight="1" x14ac:dyDescent="0.2">
      <c r="A48" s="67"/>
      <c r="B48" s="93"/>
      <c r="C48" s="93"/>
      <c r="D48" s="93"/>
      <c r="E48" s="61" t="s">
        <v>73</v>
      </c>
      <c r="F48" s="93"/>
      <c r="G48" s="92"/>
      <c r="H48" s="61" t="s">
        <v>73</v>
      </c>
      <c r="I48" s="95" t="s">
        <v>72</v>
      </c>
      <c r="J48" s="62">
        <f>J91</f>
        <v>48702</v>
      </c>
      <c r="K48" s="62">
        <f>K91</f>
        <v>37246</v>
      </c>
      <c r="L48" s="62">
        <f>L91</f>
        <v>7830</v>
      </c>
      <c r="M48" s="62">
        <f>M91</f>
        <v>7540</v>
      </c>
      <c r="N48" s="62">
        <f>N91</f>
        <v>10325</v>
      </c>
      <c r="O48" s="62">
        <f>O91</f>
        <v>11551</v>
      </c>
      <c r="P48" s="62">
        <f>P91</f>
        <v>1862</v>
      </c>
      <c r="Q48" s="62">
        <f>Q91</f>
        <v>1863</v>
      </c>
      <c r="R48" s="62">
        <f>R91</f>
        <v>3725</v>
      </c>
      <c r="S48" s="62">
        <f>S91</f>
        <v>12485</v>
      </c>
      <c r="T48" s="62">
        <f>T91</f>
        <v>799</v>
      </c>
      <c r="U48" s="62">
        <f>U91</f>
        <v>1260</v>
      </c>
      <c r="V48" s="62">
        <f>V91</f>
        <v>1348</v>
      </c>
      <c r="W48" s="62">
        <f>W91</f>
        <v>7360</v>
      </c>
      <c r="X48" s="62">
        <f>X91</f>
        <v>390</v>
      </c>
      <c r="Y48" s="62">
        <f>Y91</f>
        <v>2517</v>
      </c>
      <c r="Z48" s="62">
        <f>Z91</f>
        <v>409</v>
      </c>
      <c r="AA48" s="62">
        <f>AA91</f>
        <v>49731</v>
      </c>
      <c r="AB48" s="62">
        <f>AB91</f>
        <v>9090</v>
      </c>
      <c r="AC48" s="62">
        <f>AC91</f>
        <v>8888</v>
      </c>
      <c r="AD48" s="62">
        <f>AD91</f>
        <v>17685</v>
      </c>
      <c r="AE48" s="62">
        <f>AE91</f>
        <v>14068</v>
      </c>
      <c r="AF48" s="62">
        <f>AF91</f>
        <v>2252</v>
      </c>
      <c r="AG48" s="62">
        <f>AG91</f>
        <v>2272</v>
      </c>
      <c r="AH48" s="62">
        <f>AH91</f>
        <v>4524</v>
      </c>
      <c r="AI48" s="62">
        <f>AI91</f>
        <v>-6024</v>
      </c>
      <c r="AJ48" s="62">
        <f>AJ91</f>
        <v>0</v>
      </c>
      <c r="AK48" s="62">
        <f>AK91</f>
        <v>0</v>
      </c>
      <c r="AL48" s="62">
        <f>AL91</f>
        <v>-500</v>
      </c>
      <c r="AM48" s="62">
        <f>AM91</f>
        <v>-2252</v>
      </c>
      <c r="AN48" s="62">
        <f>AN91</f>
        <v>-5524</v>
      </c>
      <c r="AO48" s="62">
        <f>AO91</f>
        <v>-2272</v>
      </c>
      <c r="AP48" s="62">
        <f>AP91</f>
        <v>43707</v>
      </c>
      <c r="AQ48" s="62">
        <f>AQ91</f>
        <v>9090</v>
      </c>
      <c r="AR48" s="62">
        <f>AR91</f>
        <v>8888</v>
      </c>
      <c r="AS48" s="62">
        <f>AS91</f>
        <v>17185</v>
      </c>
      <c r="AT48" s="62">
        <f>AT91</f>
        <v>8544</v>
      </c>
      <c r="AU48" s="62">
        <f>AU91</f>
        <v>0</v>
      </c>
      <c r="AV48" s="62">
        <f>AV91</f>
        <v>0</v>
      </c>
      <c r="AW48" s="62">
        <f>AW91</f>
        <v>0</v>
      </c>
      <c r="AX48" s="62">
        <f>AX91</f>
        <v>-1980</v>
      </c>
      <c r="AY48" s="62">
        <f>AY91</f>
        <v>0</v>
      </c>
      <c r="AZ48" s="62">
        <f>AZ91</f>
        <v>0</v>
      </c>
      <c r="BA48" s="62">
        <f>BA91</f>
        <v>-1100</v>
      </c>
      <c r="BB48" s="62"/>
      <c r="BC48" s="62">
        <f>BC91</f>
        <v>-880</v>
      </c>
      <c r="BD48" s="62"/>
      <c r="BE48" s="62">
        <f>BE91</f>
        <v>41727</v>
      </c>
      <c r="BF48" s="62">
        <f>BF91</f>
        <v>9090</v>
      </c>
      <c r="BG48" s="62">
        <f>BG91</f>
        <v>8888</v>
      </c>
      <c r="BH48" s="62">
        <f>BH91</f>
        <v>16085</v>
      </c>
      <c r="BI48" s="62">
        <f>BI91</f>
        <v>7664</v>
      </c>
      <c r="BJ48" s="62">
        <f>BJ91</f>
        <v>0</v>
      </c>
      <c r="BK48" s="62">
        <f>BK91</f>
        <v>0</v>
      </c>
      <c r="BL48" s="62">
        <f>BL91</f>
        <v>0</v>
      </c>
      <c r="BM48" s="62">
        <f>BM91</f>
        <v>7435</v>
      </c>
      <c r="BN48" s="62">
        <f>BN91</f>
        <v>0</v>
      </c>
      <c r="BO48" s="62">
        <f>BO91</f>
        <v>0</v>
      </c>
      <c r="BP48" s="62">
        <f>BP91</f>
        <v>17</v>
      </c>
      <c r="BQ48" s="62">
        <f>BQ91</f>
        <v>7418</v>
      </c>
      <c r="BR48" s="62">
        <f>BR91</f>
        <v>49162</v>
      </c>
      <c r="BS48" s="62">
        <f>BS91</f>
        <v>9090</v>
      </c>
      <c r="BT48" s="62">
        <f>BT91</f>
        <v>8888</v>
      </c>
      <c r="BU48" s="62">
        <f>BU91</f>
        <v>16102</v>
      </c>
      <c r="BV48" s="62">
        <f>BV91</f>
        <v>15082</v>
      </c>
      <c r="BW48" s="62">
        <f>BW91</f>
        <v>-460</v>
      </c>
      <c r="BX48" s="62">
        <f>BX91</f>
        <v>0</v>
      </c>
      <c r="BY48" s="62">
        <f>BY91</f>
        <v>0</v>
      </c>
      <c r="BZ48" s="62">
        <f>BZ91</f>
        <v>0</v>
      </c>
      <c r="CA48" s="62">
        <f>CA91</f>
        <v>-460</v>
      </c>
      <c r="CB48" s="62">
        <f>CB91</f>
        <v>48702</v>
      </c>
      <c r="CC48" s="62">
        <f>CC91</f>
        <v>9090</v>
      </c>
      <c r="CD48" s="62">
        <f>CD91</f>
        <v>8888</v>
      </c>
      <c r="CE48" s="62">
        <f>CE91</f>
        <v>16102</v>
      </c>
      <c r="CF48" s="62">
        <f>CF91</f>
        <v>14622</v>
      </c>
      <c r="CG48" s="62">
        <f>CG91</f>
        <v>0</v>
      </c>
      <c r="CH48" s="62">
        <f>CH91</f>
        <v>0</v>
      </c>
      <c r="CI48" s="62">
        <f>CI91</f>
        <v>0</v>
      </c>
      <c r="CJ48" s="62">
        <f>CJ91</f>
        <v>0</v>
      </c>
      <c r="CK48" s="62">
        <f>CK91</f>
        <v>0</v>
      </c>
      <c r="CL48" s="62">
        <f>CL91</f>
        <v>48702</v>
      </c>
      <c r="CM48" s="62">
        <f>CM91</f>
        <v>9090</v>
      </c>
      <c r="CN48" s="62">
        <f>CN91</f>
        <v>8888</v>
      </c>
      <c r="CO48" s="62">
        <f>CO91</f>
        <v>16102</v>
      </c>
      <c r="CP48" s="62">
        <f>CP91</f>
        <v>14622</v>
      </c>
      <c r="CQ48" s="62">
        <f>CQ91</f>
        <v>0</v>
      </c>
      <c r="CR48" s="62">
        <f>CR91</f>
        <v>0</v>
      </c>
      <c r="CS48" s="62">
        <f>CS91</f>
        <v>0</v>
      </c>
      <c r="CT48" s="62">
        <f>CT91</f>
        <v>0</v>
      </c>
      <c r="CU48" s="62">
        <f>CU91</f>
        <v>0</v>
      </c>
      <c r="CV48" s="62">
        <f>CV91</f>
        <v>48702</v>
      </c>
      <c r="CW48" s="62">
        <f>CW91</f>
        <v>9090</v>
      </c>
      <c r="CX48" s="62">
        <f>CX91</f>
        <v>8888</v>
      </c>
      <c r="CY48" s="62">
        <f>CY91</f>
        <v>16102</v>
      </c>
      <c r="CZ48" s="62">
        <f>CZ91</f>
        <v>14622</v>
      </c>
      <c r="DA48" s="61" t="s">
        <v>73</v>
      </c>
      <c r="DB48" s="56">
        <f>K48-CV48</f>
        <v>-11456</v>
      </c>
      <c r="DC48" s="55"/>
      <c r="DD48" s="7">
        <f>CV48/12</f>
        <v>4058.5</v>
      </c>
      <c r="DE48" s="55"/>
    </row>
    <row r="49" spans="1:109" s="54" customFormat="1" ht="24" hidden="1" customHeight="1" x14ac:dyDescent="0.2">
      <c r="A49" s="67"/>
      <c r="B49" s="93"/>
      <c r="C49" s="93"/>
      <c r="D49" s="93"/>
      <c r="E49" s="61" t="s">
        <v>228</v>
      </c>
      <c r="F49" s="156"/>
      <c r="G49" s="156"/>
      <c r="H49" s="61" t="s">
        <v>228</v>
      </c>
      <c r="I49" s="95" t="s">
        <v>420</v>
      </c>
      <c r="J49" s="62">
        <f>J132</f>
        <v>0</v>
      </c>
      <c r="K49" s="62">
        <f>K132</f>
        <v>0</v>
      </c>
      <c r="L49" s="62">
        <f>L132</f>
        <v>0</v>
      </c>
      <c r="M49" s="62">
        <f>M132</f>
        <v>0</v>
      </c>
      <c r="N49" s="62">
        <f>N132</f>
        <v>0</v>
      </c>
      <c r="O49" s="62">
        <f>O132</f>
        <v>0</v>
      </c>
      <c r="P49" s="62">
        <f>P132</f>
        <v>0</v>
      </c>
      <c r="Q49" s="62">
        <f>Q132</f>
        <v>0</v>
      </c>
      <c r="R49" s="62">
        <f>R132</f>
        <v>0</v>
      </c>
      <c r="S49" s="62">
        <f>S132</f>
        <v>0</v>
      </c>
      <c r="T49" s="62">
        <f>T132</f>
        <v>0</v>
      </c>
      <c r="U49" s="62">
        <f>U132</f>
        <v>0</v>
      </c>
      <c r="V49" s="62">
        <f>V132</f>
        <v>0</v>
      </c>
      <c r="W49" s="62">
        <f>W132</f>
        <v>0</v>
      </c>
      <c r="X49" s="62">
        <f>X132</f>
        <v>0</v>
      </c>
      <c r="Y49" s="62">
        <f>Y132</f>
        <v>0</v>
      </c>
      <c r="Z49" s="62">
        <f>Z132</f>
        <v>0</v>
      </c>
      <c r="AA49" s="62">
        <f>AA132</f>
        <v>0</v>
      </c>
      <c r="AB49" s="62">
        <f>AB132</f>
        <v>0</v>
      </c>
      <c r="AC49" s="62">
        <f>AC132</f>
        <v>0</v>
      </c>
      <c r="AD49" s="62">
        <f>AD132</f>
        <v>0</v>
      </c>
      <c r="AE49" s="62">
        <f>AE132</f>
        <v>0</v>
      </c>
      <c r="AF49" s="62">
        <f>AF132</f>
        <v>0</v>
      </c>
      <c r="AG49" s="62">
        <f>AG132</f>
        <v>0</v>
      </c>
      <c r="AH49" s="62">
        <f>AH132</f>
        <v>0</v>
      </c>
      <c r="AI49" s="62">
        <f>AI132</f>
        <v>0</v>
      </c>
      <c r="AJ49" s="62">
        <f>AJ132</f>
        <v>0</v>
      </c>
      <c r="AK49" s="62">
        <f>AK132</f>
        <v>0</v>
      </c>
      <c r="AL49" s="62">
        <f>AL132</f>
        <v>0</v>
      </c>
      <c r="AM49" s="62">
        <f>AM132</f>
        <v>0</v>
      </c>
      <c r="AN49" s="62">
        <f>AN132</f>
        <v>0</v>
      </c>
      <c r="AO49" s="62">
        <f>AO132</f>
        <v>0</v>
      </c>
      <c r="AP49" s="62">
        <f>AP132</f>
        <v>0</v>
      </c>
      <c r="AQ49" s="62">
        <f>AQ132</f>
        <v>0</v>
      </c>
      <c r="AR49" s="62">
        <f>AR132</f>
        <v>0</v>
      </c>
      <c r="AS49" s="62">
        <f>AS132</f>
        <v>0</v>
      </c>
      <c r="AT49" s="62">
        <f>AT132</f>
        <v>0</v>
      </c>
      <c r="AU49" s="62">
        <f>AU132</f>
        <v>0</v>
      </c>
      <c r="AV49" s="62">
        <f>AV132</f>
        <v>0</v>
      </c>
      <c r="AW49" s="62">
        <f>AW132</f>
        <v>0</v>
      </c>
      <c r="AX49" s="62">
        <f>AX132</f>
        <v>0</v>
      </c>
      <c r="AY49" s="62">
        <f>AY132</f>
        <v>0</v>
      </c>
      <c r="AZ49" s="62">
        <f>AZ132</f>
        <v>0</v>
      </c>
      <c r="BA49" s="62">
        <f>BA132</f>
        <v>0</v>
      </c>
      <c r="BB49" s="62"/>
      <c r="BC49" s="62">
        <f>BC132</f>
        <v>0</v>
      </c>
      <c r="BD49" s="62"/>
      <c r="BE49" s="62">
        <f>BE132</f>
        <v>0</v>
      </c>
      <c r="BF49" s="62">
        <f>BF132</f>
        <v>0</v>
      </c>
      <c r="BG49" s="62">
        <f>BG132</f>
        <v>0</v>
      </c>
      <c r="BH49" s="62">
        <f>BH132</f>
        <v>0</v>
      </c>
      <c r="BI49" s="62">
        <f>BI132</f>
        <v>0</v>
      </c>
      <c r="BJ49" s="62">
        <f>BJ132</f>
        <v>0</v>
      </c>
      <c r="BK49" s="62">
        <f>BK132</f>
        <v>0</v>
      </c>
      <c r="BL49" s="62">
        <f>BL132</f>
        <v>0</v>
      </c>
      <c r="BM49" s="62">
        <f>BM132</f>
        <v>0</v>
      </c>
      <c r="BN49" s="62">
        <f>BN132</f>
        <v>0</v>
      </c>
      <c r="BO49" s="62">
        <f>BO132</f>
        <v>0</v>
      </c>
      <c r="BP49" s="62">
        <f>BP132</f>
        <v>0</v>
      </c>
      <c r="BQ49" s="62">
        <f>BQ132</f>
        <v>0</v>
      </c>
      <c r="BR49" s="62">
        <f>BR132</f>
        <v>0</v>
      </c>
      <c r="BS49" s="62">
        <f>BS132</f>
        <v>0</v>
      </c>
      <c r="BT49" s="62">
        <f>BT132</f>
        <v>0</v>
      </c>
      <c r="BU49" s="62">
        <f>BU132</f>
        <v>0</v>
      </c>
      <c r="BV49" s="62">
        <f>BV132</f>
        <v>0</v>
      </c>
      <c r="BW49" s="62">
        <f>BW132</f>
        <v>0</v>
      </c>
      <c r="BX49" s="62">
        <f>BX132</f>
        <v>0</v>
      </c>
      <c r="BY49" s="62">
        <f>BY132</f>
        <v>0</v>
      </c>
      <c r="BZ49" s="62">
        <f>BZ132</f>
        <v>0</v>
      </c>
      <c r="CA49" s="62">
        <f>CA132</f>
        <v>0</v>
      </c>
      <c r="CB49" s="62">
        <f>CB132</f>
        <v>0</v>
      </c>
      <c r="CC49" s="62">
        <f>CC132</f>
        <v>0</v>
      </c>
      <c r="CD49" s="62">
        <f>CD132</f>
        <v>0</v>
      </c>
      <c r="CE49" s="62">
        <f>CE132</f>
        <v>0</v>
      </c>
      <c r="CF49" s="62">
        <f>CF132</f>
        <v>0</v>
      </c>
      <c r="CG49" s="62">
        <f>CG132</f>
        <v>0</v>
      </c>
      <c r="CH49" s="62">
        <f>CH132</f>
        <v>0</v>
      </c>
      <c r="CI49" s="62">
        <f>CI132</f>
        <v>0</v>
      </c>
      <c r="CJ49" s="62">
        <f>CJ132</f>
        <v>0</v>
      </c>
      <c r="CK49" s="62">
        <f>CK132</f>
        <v>0</v>
      </c>
      <c r="CL49" s="62">
        <f>CL132</f>
        <v>0</v>
      </c>
      <c r="CM49" s="62">
        <f>CM132</f>
        <v>0</v>
      </c>
      <c r="CN49" s="62">
        <f>CN132</f>
        <v>0</v>
      </c>
      <c r="CO49" s="62">
        <f>CO132</f>
        <v>0</v>
      </c>
      <c r="CP49" s="62">
        <f>CP132</f>
        <v>0</v>
      </c>
      <c r="CQ49" s="62">
        <f>CQ132</f>
        <v>0</v>
      </c>
      <c r="CR49" s="62">
        <f>CR132</f>
        <v>0</v>
      </c>
      <c r="CS49" s="62">
        <f>CS132</f>
        <v>0</v>
      </c>
      <c r="CT49" s="62">
        <f>CT132</f>
        <v>0</v>
      </c>
      <c r="CU49" s="62">
        <f>CU132</f>
        <v>0</v>
      </c>
      <c r="CV49" s="62">
        <f>CV132</f>
        <v>0</v>
      </c>
      <c r="CW49" s="62">
        <f>CW132</f>
        <v>0</v>
      </c>
      <c r="CX49" s="62">
        <f>CX132</f>
        <v>0</v>
      </c>
      <c r="CY49" s="62">
        <f>CY132</f>
        <v>0</v>
      </c>
      <c r="CZ49" s="62">
        <f>CZ132</f>
        <v>0</v>
      </c>
      <c r="DA49" s="61" t="s">
        <v>213</v>
      </c>
      <c r="DB49" s="56">
        <f>K49-CV49</f>
        <v>0</v>
      </c>
      <c r="DC49" s="55"/>
      <c r="DD49" s="7">
        <f>CV49/12</f>
        <v>0</v>
      </c>
      <c r="DE49" s="55"/>
    </row>
    <row r="50" spans="1:109" s="54" customFormat="1" ht="34.5" customHeight="1" x14ac:dyDescent="0.2">
      <c r="A50" s="67"/>
      <c r="B50" s="93"/>
      <c r="C50" s="93"/>
      <c r="D50" s="93"/>
      <c r="E50" s="61" t="s">
        <v>207</v>
      </c>
      <c r="F50" s="93"/>
      <c r="G50" s="92"/>
      <c r="H50" s="61" t="s">
        <v>207</v>
      </c>
      <c r="I50" s="95" t="s">
        <v>294</v>
      </c>
      <c r="J50" s="62">
        <f>J136</f>
        <v>29898</v>
      </c>
      <c r="K50" s="62">
        <f>K136</f>
        <v>29400</v>
      </c>
      <c r="L50" s="62">
        <f>L136</f>
        <v>6630</v>
      </c>
      <c r="M50" s="62">
        <f>M136</f>
        <v>7540</v>
      </c>
      <c r="N50" s="62">
        <f>N136</f>
        <v>7577</v>
      </c>
      <c r="O50" s="62">
        <f>O136</f>
        <v>7653</v>
      </c>
      <c r="P50" s="62">
        <f>P136</f>
        <v>543</v>
      </c>
      <c r="Q50" s="62">
        <f>Q136</f>
        <v>509</v>
      </c>
      <c r="R50" s="62">
        <f>R136</f>
        <v>1052</v>
      </c>
      <c r="S50" s="62">
        <f>S136</f>
        <v>2800</v>
      </c>
      <c r="T50" s="62">
        <f>T136</f>
        <v>0</v>
      </c>
      <c r="U50" s="62">
        <f>U136</f>
        <v>0</v>
      </c>
      <c r="V50" s="62">
        <f>V136</f>
        <v>3000</v>
      </c>
      <c r="W50" s="62">
        <f>W136</f>
        <v>250</v>
      </c>
      <c r="X50" s="62">
        <f>X136</f>
        <v>0</v>
      </c>
      <c r="Y50" s="62">
        <f>Y136</f>
        <v>-450</v>
      </c>
      <c r="Z50" s="62">
        <f>Z136</f>
        <v>0</v>
      </c>
      <c r="AA50" s="62">
        <f>AA136</f>
        <v>32200</v>
      </c>
      <c r="AB50" s="62">
        <f>AB136</f>
        <v>6630</v>
      </c>
      <c r="AC50" s="62">
        <f>AC136</f>
        <v>10540</v>
      </c>
      <c r="AD50" s="62">
        <f>AD136</f>
        <v>7827</v>
      </c>
      <c r="AE50" s="62">
        <f>AE136</f>
        <v>7203</v>
      </c>
      <c r="AF50" s="62">
        <f>AF136</f>
        <v>543</v>
      </c>
      <c r="AG50" s="62">
        <f>AG136</f>
        <v>509</v>
      </c>
      <c r="AH50" s="62">
        <f>AH136</f>
        <v>1052</v>
      </c>
      <c r="AI50" s="62">
        <f>AI136</f>
        <v>-2652</v>
      </c>
      <c r="AJ50" s="62">
        <f>AJ136</f>
        <v>0</v>
      </c>
      <c r="AK50" s="62">
        <f>AK136</f>
        <v>0</v>
      </c>
      <c r="AL50" s="62">
        <f>AL136</f>
        <v>0</v>
      </c>
      <c r="AM50" s="62">
        <f>AM136</f>
        <v>-543</v>
      </c>
      <c r="AN50" s="62">
        <f>AN136</f>
        <v>-2652</v>
      </c>
      <c r="AO50" s="62">
        <f>AO136</f>
        <v>-509</v>
      </c>
      <c r="AP50" s="62">
        <f>AP136</f>
        <v>29548</v>
      </c>
      <c r="AQ50" s="62">
        <f>AQ136</f>
        <v>6630</v>
      </c>
      <c r="AR50" s="62">
        <f>AR136</f>
        <v>10540</v>
      </c>
      <c r="AS50" s="62">
        <f>AS136</f>
        <v>7827</v>
      </c>
      <c r="AT50" s="62">
        <f>AT136</f>
        <v>4551</v>
      </c>
      <c r="AU50" s="62">
        <f>AU136</f>
        <v>0</v>
      </c>
      <c r="AV50" s="62">
        <f>AV136</f>
        <v>0</v>
      </c>
      <c r="AW50" s="62">
        <f>AW136</f>
        <v>0</v>
      </c>
      <c r="AX50" s="62">
        <f>AX136</f>
        <v>260</v>
      </c>
      <c r="AY50" s="62">
        <f>AY136</f>
        <v>0</v>
      </c>
      <c r="AZ50" s="62">
        <f>AZ136</f>
        <v>0</v>
      </c>
      <c r="BA50" s="62">
        <f>BA136</f>
        <v>-688</v>
      </c>
      <c r="BB50" s="62"/>
      <c r="BC50" s="62">
        <f>BC136</f>
        <v>948</v>
      </c>
      <c r="BD50" s="62"/>
      <c r="BE50" s="62">
        <f>BE136</f>
        <v>29808</v>
      </c>
      <c r="BF50" s="62">
        <f>BF136</f>
        <v>6630</v>
      </c>
      <c r="BG50" s="62">
        <f>BG136</f>
        <v>10540</v>
      </c>
      <c r="BH50" s="62">
        <f>BH136</f>
        <v>7139</v>
      </c>
      <c r="BI50" s="62">
        <f>BI136</f>
        <v>5499</v>
      </c>
      <c r="BJ50" s="62">
        <f>BJ136</f>
        <v>0</v>
      </c>
      <c r="BK50" s="62">
        <f>BK136</f>
        <v>0</v>
      </c>
      <c r="BL50" s="62">
        <f>BL136</f>
        <v>0</v>
      </c>
      <c r="BM50" s="62">
        <f>BM136</f>
        <v>-3000</v>
      </c>
      <c r="BN50" s="62">
        <f>BN136</f>
        <v>0</v>
      </c>
      <c r="BO50" s="62">
        <f>BO136</f>
        <v>0</v>
      </c>
      <c r="BP50" s="62">
        <f>BP136</f>
        <v>-1</v>
      </c>
      <c r="BQ50" s="62">
        <f>BQ136</f>
        <v>-2999</v>
      </c>
      <c r="BR50" s="62">
        <f>BR136</f>
        <v>26808</v>
      </c>
      <c r="BS50" s="62">
        <f>BS136</f>
        <v>6630</v>
      </c>
      <c r="BT50" s="62">
        <f>BT136</f>
        <v>10540</v>
      </c>
      <c r="BU50" s="62">
        <f>BU136</f>
        <v>7138</v>
      </c>
      <c r="BV50" s="62">
        <f>BV136</f>
        <v>2500</v>
      </c>
      <c r="BW50" s="62">
        <f>BW136</f>
        <v>90</v>
      </c>
      <c r="BX50" s="62">
        <f>BX136</f>
        <v>0</v>
      </c>
      <c r="BY50" s="62">
        <f>BY136</f>
        <v>0</v>
      </c>
      <c r="BZ50" s="62">
        <f>BZ136</f>
        <v>90</v>
      </c>
      <c r="CA50" s="62">
        <f>CA136</f>
        <v>0</v>
      </c>
      <c r="CB50" s="62">
        <f>CB136</f>
        <v>26898</v>
      </c>
      <c r="CC50" s="62">
        <f>CC136</f>
        <v>6630</v>
      </c>
      <c r="CD50" s="62">
        <f>CD136</f>
        <v>10540</v>
      </c>
      <c r="CE50" s="62">
        <f>CE136</f>
        <v>7228</v>
      </c>
      <c r="CF50" s="62">
        <f>CF136</f>
        <v>2500</v>
      </c>
      <c r="CG50" s="62">
        <f>CG136</f>
        <v>0</v>
      </c>
      <c r="CH50" s="62">
        <f>CH136</f>
        <v>0</v>
      </c>
      <c r="CI50" s="62">
        <f>CI136</f>
        <v>0</v>
      </c>
      <c r="CJ50" s="62">
        <f>CJ136</f>
        <v>0</v>
      </c>
      <c r="CK50" s="62">
        <f>CK136</f>
        <v>0</v>
      </c>
      <c r="CL50" s="62">
        <f>CL136</f>
        <v>26898</v>
      </c>
      <c r="CM50" s="62">
        <f>CM136</f>
        <v>6630</v>
      </c>
      <c r="CN50" s="62">
        <f>CN136</f>
        <v>10540</v>
      </c>
      <c r="CO50" s="62">
        <f>CO136</f>
        <v>7228</v>
      </c>
      <c r="CP50" s="62">
        <f>CP136</f>
        <v>2500</v>
      </c>
      <c r="CQ50" s="62">
        <f>CQ136</f>
        <v>0</v>
      </c>
      <c r="CR50" s="62">
        <f>CR136</f>
        <v>0</v>
      </c>
      <c r="CS50" s="62">
        <f>CS136</f>
        <v>0</v>
      </c>
      <c r="CT50" s="62">
        <f>CT136</f>
        <v>0</v>
      </c>
      <c r="CU50" s="62">
        <f>CU136</f>
        <v>0</v>
      </c>
      <c r="CV50" s="62">
        <f>CV136</f>
        <v>26898</v>
      </c>
      <c r="CW50" s="62">
        <f>CW136</f>
        <v>6630</v>
      </c>
      <c r="CX50" s="62">
        <f>CX136</f>
        <v>10540</v>
      </c>
      <c r="CY50" s="62">
        <f>CY136</f>
        <v>7228</v>
      </c>
      <c r="CZ50" s="62">
        <f>CZ136</f>
        <v>2500</v>
      </c>
      <c r="DA50" s="61" t="s">
        <v>207</v>
      </c>
      <c r="DB50" s="56">
        <f>K50-CV50</f>
        <v>2502</v>
      </c>
      <c r="DC50" s="55"/>
      <c r="DD50" s="7">
        <f>CV50/12</f>
        <v>2241.5</v>
      </c>
      <c r="DE50" s="55"/>
    </row>
    <row r="51" spans="1:109" s="54" customFormat="1" ht="17.25" customHeight="1" x14ac:dyDescent="0.2">
      <c r="A51" s="67"/>
      <c r="B51" s="93"/>
      <c r="C51" s="93"/>
      <c r="D51" s="93"/>
      <c r="E51" s="61" t="s">
        <v>28</v>
      </c>
      <c r="F51" s="93"/>
      <c r="G51" s="92"/>
      <c r="H51" s="61" t="s">
        <v>28</v>
      </c>
      <c r="I51" s="82" t="s">
        <v>27</v>
      </c>
      <c r="J51" s="62">
        <f>J149</f>
        <v>10772</v>
      </c>
      <c r="K51" s="62">
        <f>K149</f>
        <v>8477</v>
      </c>
      <c r="L51" s="62">
        <f>L149</f>
        <v>1300</v>
      </c>
      <c r="M51" s="62">
        <f>M149</f>
        <v>2359</v>
      </c>
      <c r="N51" s="62">
        <f>N149</f>
        <v>2759</v>
      </c>
      <c r="O51" s="62">
        <f>O149</f>
        <v>2059</v>
      </c>
      <c r="P51" s="62">
        <f>P149</f>
        <v>409</v>
      </c>
      <c r="Q51" s="62">
        <f>Q149</f>
        <v>409</v>
      </c>
      <c r="R51" s="62">
        <f>R149</f>
        <v>818</v>
      </c>
      <c r="S51" s="62">
        <f>S149</f>
        <v>-7000</v>
      </c>
      <c r="T51" s="62">
        <f>T149</f>
        <v>-700</v>
      </c>
      <c r="U51" s="62">
        <f>U149</f>
        <v>-1000</v>
      </c>
      <c r="V51" s="62">
        <f>V149</f>
        <v>-1300</v>
      </c>
      <c r="W51" s="62">
        <f>W149</f>
        <v>-2700</v>
      </c>
      <c r="X51" s="62">
        <f>X149</f>
        <v>-350</v>
      </c>
      <c r="Y51" s="62">
        <f>Y149</f>
        <v>-2000</v>
      </c>
      <c r="Z51" s="62">
        <f>Z149</f>
        <v>-350</v>
      </c>
      <c r="AA51" s="62">
        <f>AA149</f>
        <v>1477</v>
      </c>
      <c r="AB51" s="62">
        <f>AB149</f>
        <v>300</v>
      </c>
      <c r="AC51" s="62">
        <f>AC149</f>
        <v>1059</v>
      </c>
      <c r="AD51" s="62">
        <f>AD149</f>
        <v>59</v>
      </c>
      <c r="AE51" s="62">
        <f>AE149</f>
        <v>59</v>
      </c>
      <c r="AF51" s="62">
        <f>AF149</f>
        <v>59</v>
      </c>
      <c r="AG51" s="62">
        <f>AG149</f>
        <v>59</v>
      </c>
      <c r="AH51" s="62">
        <f>AH149</f>
        <v>118</v>
      </c>
      <c r="AI51" s="62">
        <f>AI149</f>
        <v>0</v>
      </c>
      <c r="AJ51" s="62">
        <f>AJ149</f>
        <v>0</v>
      </c>
      <c r="AK51" s="62">
        <f>AK149</f>
        <v>0</v>
      </c>
      <c r="AL51" s="62">
        <f>AL149</f>
        <v>0</v>
      </c>
      <c r="AM51" s="62">
        <f>AM149</f>
        <v>0</v>
      </c>
      <c r="AN51" s="62">
        <f>AN149</f>
        <v>0</v>
      </c>
      <c r="AO51" s="62">
        <f>AO149</f>
        <v>0</v>
      </c>
      <c r="AP51" s="62">
        <f>AP149</f>
        <v>1477</v>
      </c>
      <c r="AQ51" s="62">
        <f>AQ149</f>
        <v>300</v>
      </c>
      <c r="AR51" s="62">
        <f>AR149</f>
        <v>1059</v>
      </c>
      <c r="AS51" s="62">
        <f>AS149</f>
        <v>59</v>
      </c>
      <c r="AT51" s="62">
        <f>AT149</f>
        <v>59</v>
      </c>
      <c r="AU51" s="62">
        <f>AU149</f>
        <v>59</v>
      </c>
      <c r="AV51" s="62">
        <f>AV149</f>
        <v>59</v>
      </c>
      <c r="AW51" s="62">
        <f>AW149</f>
        <v>118</v>
      </c>
      <c r="AX51" s="62">
        <f>AX149</f>
        <v>10284</v>
      </c>
      <c r="AY51" s="62">
        <f>AY149</f>
        <v>0</v>
      </c>
      <c r="AZ51" s="62">
        <f>AZ149</f>
        <v>0</v>
      </c>
      <c r="BA51" s="62">
        <f>BA149</f>
        <v>170</v>
      </c>
      <c r="BB51" s="62"/>
      <c r="BC51" s="62">
        <f>BC149</f>
        <v>10114</v>
      </c>
      <c r="BD51" s="62"/>
      <c r="BE51" s="62">
        <f>BE149</f>
        <v>11761</v>
      </c>
      <c r="BF51" s="62">
        <f>BF149</f>
        <v>300</v>
      </c>
      <c r="BG51" s="62">
        <f>BG149</f>
        <v>1059</v>
      </c>
      <c r="BH51" s="62">
        <f>BH149</f>
        <v>229</v>
      </c>
      <c r="BI51" s="62">
        <f>BI149</f>
        <v>10173</v>
      </c>
      <c r="BJ51" s="62">
        <f>BJ149</f>
        <v>59</v>
      </c>
      <c r="BK51" s="62">
        <f>BK149</f>
        <v>59</v>
      </c>
      <c r="BL51" s="62">
        <f>BL149</f>
        <v>118</v>
      </c>
      <c r="BM51" s="62">
        <f>BM149</f>
        <v>-989</v>
      </c>
      <c r="BN51" s="62">
        <f>BN149</f>
        <v>218</v>
      </c>
      <c r="BO51" s="62">
        <f>BO149</f>
        <v>50</v>
      </c>
      <c r="BP51" s="62">
        <f>BP149</f>
        <v>0</v>
      </c>
      <c r="BQ51" s="62">
        <f>BQ149</f>
        <v>-1257</v>
      </c>
      <c r="BR51" s="62">
        <f>BR149</f>
        <v>10772</v>
      </c>
      <c r="BS51" s="62">
        <f>BS149</f>
        <v>518</v>
      </c>
      <c r="BT51" s="62">
        <f>BT149</f>
        <v>1109</v>
      </c>
      <c r="BU51" s="62">
        <f>BU149</f>
        <v>229</v>
      </c>
      <c r="BV51" s="62">
        <f>BV149</f>
        <v>8916</v>
      </c>
      <c r="BW51" s="62">
        <f>BW149</f>
        <v>0</v>
      </c>
      <c r="BX51" s="62">
        <f>BX149</f>
        <v>0</v>
      </c>
      <c r="BY51" s="62">
        <f>BY149</f>
        <v>0</v>
      </c>
      <c r="BZ51" s="62">
        <f>BZ149</f>
        <v>0</v>
      </c>
      <c r="CA51" s="62">
        <f>CA149</f>
        <v>0</v>
      </c>
      <c r="CB51" s="62">
        <f>CB149</f>
        <v>10772</v>
      </c>
      <c r="CC51" s="62">
        <f>CC149</f>
        <v>518</v>
      </c>
      <c r="CD51" s="62">
        <f>CD149</f>
        <v>1109</v>
      </c>
      <c r="CE51" s="62">
        <f>CE149</f>
        <v>229</v>
      </c>
      <c r="CF51" s="62">
        <f>CF149</f>
        <v>8916</v>
      </c>
      <c r="CG51" s="62">
        <f>CG149</f>
        <v>0</v>
      </c>
      <c r="CH51" s="62">
        <f>CH149</f>
        <v>0</v>
      </c>
      <c r="CI51" s="62">
        <f>CI149</f>
        <v>0</v>
      </c>
      <c r="CJ51" s="62">
        <f>CJ149</f>
        <v>0</v>
      </c>
      <c r="CK51" s="62">
        <f>CK149</f>
        <v>0</v>
      </c>
      <c r="CL51" s="62">
        <f>CL149</f>
        <v>10772</v>
      </c>
      <c r="CM51" s="62">
        <f>CM149</f>
        <v>518</v>
      </c>
      <c r="CN51" s="62">
        <f>CN149</f>
        <v>1109</v>
      </c>
      <c r="CO51" s="62">
        <f>CO149</f>
        <v>229</v>
      </c>
      <c r="CP51" s="62">
        <f>CP149</f>
        <v>8916</v>
      </c>
      <c r="CQ51" s="62">
        <f>CQ149</f>
        <v>0</v>
      </c>
      <c r="CR51" s="62">
        <f>CR149</f>
        <v>0</v>
      </c>
      <c r="CS51" s="62">
        <f>CS149</f>
        <v>0</v>
      </c>
      <c r="CT51" s="62">
        <f>CT149</f>
        <v>0</v>
      </c>
      <c r="CU51" s="62">
        <f>CU149</f>
        <v>0</v>
      </c>
      <c r="CV51" s="62">
        <f>CV149</f>
        <v>10772</v>
      </c>
      <c r="CW51" s="62">
        <f>CW149</f>
        <v>518</v>
      </c>
      <c r="CX51" s="62">
        <f>CX149</f>
        <v>1109</v>
      </c>
      <c r="CY51" s="62">
        <f>CY149</f>
        <v>229</v>
      </c>
      <c r="CZ51" s="62">
        <f>CZ149</f>
        <v>8916</v>
      </c>
      <c r="DA51" s="61" t="s">
        <v>28</v>
      </c>
      <c r="DB51" s="56">
        <f>K51-CV51</f>
        <v>-2295</v>
      </c>
      <c r="DC51" s="55"/>
      <c r="DD51" s="7">
        <f>CV51/12</f>
        <v>897.66666666666663</v>
      </c>
      <c r="DE51" s="55"/>
    </row>
    <row r="52" spans="1:109" ht="40.5" hidden="1" customHeight="1" x14ac:dyDescent="0.2">
      <c r="A52" s="98"/>
      <c r="B52" s="92"/>
      <c r="C52" s="92"/>
      <c r="D52" s="92"/>
      <c r="E52" s="104" t="s">
        <v>118</v>
      </c>
      <c r="F52" s="92"/>
      <c r="G52" s="92"/>
      <c r="H52" s="104" t="s">
        <v>118</v>
      </c>
      <c r="I52" s="84" t="s">
        <v>362</v>
      </c>
      <c r="J52" s="105">
        <f>J248</f>
        <v>0</v>
      </c>
      <c r="K52" s="105">
        <f>K248</f>
        <v>0</v>
      </c>
      <c r="L52" s="105">
        <f>L248</f>
        <v>0</v>
      </c>
      <c r="M52" s="105">
        <f>M248</f>
        <v>0</v>
      </c>
      <c r="N52" s="105">
        <f>N248</f>
        <v>0</v>
      </c>
      <c r="O52" s="105">
        <f>O248</f>
        <v>0</v>
      </c>
      <c r="P52" s="105">
        <f>P248</f>
        <v>0</v>
      </c>
      <c r="Q52" s="105">
        <f>Q248</f>
        <v>0</v>
      </c>
      <c r="R52" s="105">
        <f>R248</f>
        <v>0</v>
      </c>
      <c r="S52" s="105">
        <f>S248</f>
        <v>0</v>
      </c>
      <c r="T52" s="105">
        <f>T248</f>
        <v>0</v>
      </c>
      <c r="U52" s="105">
        <f>U248</f>
        <v>0</v>
      </c>
      <c r="V52" s="105">
        <f>V248</f>
        <v>0</v>
      </c>
      <c r="W52" s="105">
        <f>W248</f>
        <v>0</v>
      </c>
      <c r="X52" s="105">
        <f>X248</f>
        <v>0</v>
      </c>
      <c r="Y52" s="105">
        <f>Y248</f>
        <v>0</v>
      </c>
      <c r="Z52" s="105">
        <f>Z248</f>
        <v>0</v>
      </c>
      <c r="AA52" s="105">
        <f>AA248</f>
        <v>0</v>
      </c>
      <c r="AB52" s="105">
        <f>AB248</f>
        <v>0</v>
      </c>
      <c r="AC52" s="105">
        <f>AC248</f>
        <v>0</v>
      </c>
      <c r="AD52" s="105">
        <f>AD248</f>
        <v>0</v>
      </c>
      <c r="AE52" s="105">
        <f>AE248</f>
        <v>0</v>
      </c>
      <c r="AF52" s="105">
        <f>AF248</f>
        <v>0</v>
      </c>
      <c r="AG52" s="105">
        <f>AG248</f>
        <v>0</v>
      </c>
      <c r="AH52" s="105">
        <f>AH248</f>
        <v>0</v>
      </c>
      <c r="AI52" s="105">
        <f>AI248</f>
        <v>0</v>
      </c>
      <c r="AJ52" s="105">
        <f>AJ248</f>
        <v>0</v>
      </c>
      <c r="AK52" s="105">
        <f>AK248</f>
        <v>0</v>
      </c>
      <c r="AL52" s="105">
        <f>AL248</f>
        <v>0</v>
      </c>
      <c r="AM52" s="105">
        <f>AM248</f>
        <v>0</v>
      </c>
      <c r="AN52" s="105">
        <f>AN248</f>
        <v>0</v>
      </c>
      <c r="AO52" s="105">
        <f>AO248</f>
        <v>0</v>
      </c>
      <c r="AP52" s="105">
        <f>AP248</f>
        <v>0</v>
      </c>
      <c r="AQ52" s="105">
        <f>AQ248</f>
        <v>0</v>
      </c>
      <c r="AR52" s="105">
        <f>AR248</f>
        <v>0</v>
      </c>
      <c r="AS52" s="105">
        <f>AS248</f>
        <v>0</v>
      </c>
      <c r="AT52" s="105">
        <f>AT248</f>
        <v>0</v>
      </c>
      <c r="AU52" s="105">
        <f>AU248</f>
        <v>0</v>
      </c>
      <c r="AV52" s="105">
        <f>AV248</f>
        <v>0</v>
      </c>
      <c r="AW52" s="105">
        <f>AW248</f>
        <v>0</v>
      </c>
      <c r="AX52" s="105">
        <f>AX248</f>
        <v>0</v>
      </c>
      <c r="AY52" s="105">
        <f>AY248</f>
        <v>0</v>
      </c>
      <c r="AZ52" s="105">
        <f>AZ248</f>
        <v>0</v>
      </c>
      <c r="BA52" s="105">
        <f>BA248</f>
        <v>0</v>
      </c>
      <c r="BB52" s="105"/>
      <c r="BC52" s="105">
        <f>BC248</f>
        <v>0</v>
      </c>
      <c r="BD52" s="105"/>
      <c r="BE52" s="105">
        <f>BE248</f>
        <v>0</v>
      </c>
      <c r="BF52" s="105">
        <f>BF248</f>
        <v>0</v>
      </c>
      <c r="BG52" s="105">
        <f>BG248</f>
        <v>0</v>
      </c>
      <c r="BH52" s="105">
        <f>BH248</f>
        <v>0</v>
      </c>
      <c r="BI52" s="105">
        <f>BI248</f>
        <v>0</v>
      </c>
      <c r="BJ52" s="105">
        <f>BJ248</f>
        <v>0</v>
      </c>
      <c r="BK52" s="105">
        <f>BK248</f>
        <v>0</v>
      </c>
      <c r="BL52" s="105">
        <f>BL248</f>
        <v>0</v>
      </c>
      <c r="BM52" s="105">
        <f>BM248</f>
        <v>0</v>
      </c>
      <c r="BN52" s="105">
        <f>BN248</f>
        <v>0</v>
      </c>
      <c r="BO52" s="105">
        <f>BO248</f>
        <v>0</v>
      </c>
      <c r="BP52" s="105">
        <f>BP248</f>
        <v>0</v>
      </c>
      <c r="BQ52" s="105">
        <f>BQ248</f>
        <v>0</v>
      </c>
      <c r="BR52" s="105">
        <f>BR248</f>
        <v>0</v>
      </c>
      <c r="BS52" s="105">
        <f>BS248</f>
        <v>0</v>
      </c>
      <c r="BT52" s="105">
        <f>BT248</f>
        <v>0</v>
      </c>
      <c r="BU52" s="105">
        <f>BU248</f>
        <v>0</v>
      </c>
      <c r="BV52" s="105">
        <f>BV248</f>
        <v>0</v>
      </c>
      <c r="BW52" s="105">
        <f>BW248</f>
        <v>0</v>
      </c>
      <c r="BX52" s="105">
        <f>BX248</f>
        <v>0</v>
      </c>
      <c r="BY52" s="105">
        <f>BY248</f>
        <v>0</v>
      </c>
      <c r="BZ52" s="105">
        <f>BZ248</f>
        <v>0</v>
      </c>
      <c r="CA52" s="105">
        <f>CA248</f>
        <v>0</v>
      </c>
      <c r="CB52" s="105">
        <f>CB248</f>
        <v>0</v>
      </c>
      <c r="CC52" s="105">
        <f>CC248</f>
        <v>0</v>
      </c>
      <c r="CD52" s="105">
        <f>CD248</f>
        <v>0</v>
      </c>
      <c r="CE52" s="105">
        <f>CE248</f>
        <v>0</v>
      </c>
      <c r="CF52" s="105">
        <f>CF248</f>
        <v>0</v>
      </c>
      <c r="CG52" s="105">
        <f>CG248</f>
        <v>0</v>
      </c>
      <c r="CH52" s="105">
        <f>CH248</f>
        <v>0</v>
      </c>
      <c r="CI52" s="105">
        <f>CI248</f>
        <v>0</v>
      </c>
      <c r="CJ52" s="105">
        <f>CJ248</f>
        <v>0</v>
      </c>
      <c r="CK52" s="105">
        <f>CK248</f>
        <v>0</v>
      </c>
      <c r="CL52" s="105">
        <f>CL248</f>
        <v>0</v>
      </c>
      <c r="CM52" s="105">
        <f>CM248</f>
        <v>0</v>
      </c>
      <c r="CN52" s="105">
        <f>CN248</f>
        <v>0</v>
      </c>
      <c r="CO52" s="105">
        <f>CO248</f>
        <v>0</v>
      </c>
      <c r="CP52" s="105">
        <f>CP248</f>
        <v>0</v>
      </c>
      <c r="CQ52" s="105">
        <f>CQ248</f>
        <v>0</v>
      </c>
      <c r="CR52" s="105">
        <f>CR248</f>
        <v>0</v>
      </c>
      <c r="CS52" s="105">
        <f>CS248</f>
        <v>0</v>
      </c>
      <c r="CT52" s="105">
        <f>CT248</f>
        <v>0</v>
      </c>
      <c r="CU52" s="105">
        <f>CU248</f>
        <v>0</v>
      </c>
      <c r="CV52" s="105">
        <f>CV248</f>
        <v>0</v>
      </c>
      <c r="CW52" s="105">
        <f>CW248</f>
        <v>0</v>
      </c>
      <c r="CX52" s="105">
        <f>CX248</f>
        <v>0</v>
      </c>
      <c r="CY52" s="105">
        <f>CY248</f>
        <v>0</v>
      </c>
      <c r="CZ52" s="105">
        <f>CZ248</f>
        <v>0</v>
      </c>
      <c r="DA52" s="104" t="s">
        <v>118</v>
      </c>
      <c r="DB52" s="56">
        <f>K52-CV52</f>
        <v>0</v>
      </c>
      <c r="DD52" s="7">
        <f>CV52/12</f>
        <v>0</v>
      </c>
    </row>
    <row r="53" spans="1:109" ht="40.5" customHeight="1" x14ac:dyDescent="0.2">
      <c r="A53" s="98"/>
      <c r="B53" s="92"/>
      <c r="C53" s="156"/>
      <c r="D53" s="92"/>
      <c r="E53" s="104" t="s">
        <v>106</v>
      </c>
      <c r="F53" s="92"/>
      <c r="G53" s="92"/>
      <c r="H53" s="104" t="s">
        <v>106</v>
      </c>
      <c r="I53" s="84" t="s">
        <v>309</v>
      </c>
      <c r="J53" s="105">
        <f>J200</f>
        <v>40599</v>
      </c>
      <c r="K53" s="105">
        <f>K200</f>
        <v>49810</v>
      </c>
      <c r="L53" s="105">
        <f>L200</f>
        <v>14918</v>
      </c>
      <c r="M53" s="105">
        <f>M200</f>
        <v>12453</v>
      </c>
      <c r="N53" s="105">
        <f>N200</f>
        <v>12458</v>
      </c>
      <c r="O53" s="105">
        <f>O200</f>
        <v>9981</v>
      </c>
      <c r="P53" s="105">
        <f>P200</f>
        <v>0</v>
      </c>
      <c r="Q53" s="105">
        <f>Q200</f>
        <v>0</v>
      </c>
      <c r="R53" s="105">
        <f>R200</f>
        <v>0</v>
      </c>
      <c r="S53" s="105">
        <f>S200</f>
        <v>789</v>
      </c>
      <c r="T53" s="105">
        <f>T200</f>
        <v>0</v>
      </c>
      <c r="U53" s="105">
        <f>U200</f>
        <v>182</v>
      </c>
      <c r="V53" s="105">
        <f>V200</f>
        <v>185</v>
      </c>
      <c r="W53" s="105">
        <f>W200</f>
        <v>209</v>
      </c>
      <c r="X53" s="105">
        <f>X200</f>
        <v>0</v>
      </c>
      <c r="Y53" s="105">
        <f>Y200</f>
        <v>213</v>
      </c>
      <c r="Z53" s="105">
        <f>Z200</f>
        <v>0</v>
      </c>
      <c r="AA53" s="105">
        <f>AA200</f>
        <v>50599</v>
      </c>
      <c r="AB53" s="105">
        <f>AB200</f>
        <v>15100</v>
      </c>
      <c r="AC53" s="105">
        <f>AC200</f>
        <v>12638</v>
      </c>
      <c r="AD53" s="105">
        <f>AD200</f>
        <v>12667</v>
      </c>
      <c r="AE53" s="105">
        <f>AE200</f>
        <v>10194</v>
      </c>
      <c r="AF53" s="105">
        <f>AF200</f>
        <v>0</v>
      </c>
      <c r="AG53" s="105">
        <f>AG200</f>
        <v>0</v>
      </c>
      <c r="AH53" s="105">
        <f>AH200</f>
        <v>0</v>
      </c>
      <c r="AI53" s="105">
        <f>AI200</f>
        <v>0</v>
      </c>
      <c r="AJ53" s="105">
        <f>AJ200</f>
        <v>0</v>
      </c>
      <c r="AK53" s="105">
        <f>AK200</f>
        <v>0</v>
      </c>
      <c r="AL53" s="105">
        <f>AL200</f>
        <v>0</v>
      </c>
      <c r="AM53" s="105">
        <f>AM200</f>
        <v>0</v>
      </c>
      <c r="AN53" s="105">
        <f>AN200</f>
        <v>0</v>
      </c>
      <c r="AO53" s="105">
        <f>AO200</f>
        <v>0</v>
      </c>
      <c r="AP53" s="105">
        <f>AP200</f>
        <v>50599</v>
      </c>
      <c r="AQ53" s="105">
        <f>AQ200</f>
        <v>15100</v>
      </c>
      <c r="AR53" s="105">
        <f>AR200</f>
        <v>12638</v>
      </c>
      <c r="AS53" s="105">
        <f>AS200</f>
        <v>12667</v>
      </c>
      <c r="AT53" s="105">
        <f>AT200</f>
        <v>10194</v>
      </c>
      <c r="AU53" s="105">
        <f>AU200</f>
        <v>0</v>
      </c>
      <c r="AV53" s="105">
        <f>AV200</f>
        <v>0</v>
      </c>
      <c r="AW53" s="105">
        <f>AW200</f>
        <v>0</v>
      </c>
      <c r="AX53" s="105">
        <f>AX200</f>
        <v>0</v>
      </c>
      <c r="AY53" s="105">
        <f>AY200</f>
        <v>0</v>
      </c>
      <c r="AZ53" s="105">
        <f>AZ200</f>
        <v>0</v>
      </c>
      <c r="BA53" s="105">
        <f>BA200</f>
        <v>0</v>
      </c>
      <c r="BB53" s="105">
        <f>BB200</f>
        <v>0</v>
      </c>
      <c r="BC53" s="105">
        <f>BC200</f>
        <v>0</v>
      </c>
      <c r="BD53" s="105">
        <f>BD200</f>
        <v>0</v>
      </c>
      <c r="BE53" s="105">
        <f>BE200</f>
        <v>50599</v>
      </c>
      <c r="BF53" s="105">
        <f>BF200</f>
        <v>15100</v>
      </c>
      <c r="BG53" s="105">
        <f>BG200</f>
        <v>12638</v>
      </c>
      <c r="BH53" s="105">
        <f>BH200</f>
        <v>12667</v>
      </c>
      <c r="BI53" s="105">
        <f>BI200</f>
        <v>10194</v>
      </c>
      <c r="BJ53" s="105">
        <f>BJ200</f>
        <v>0</v>
      </c>
      <c r="BK53" s="105">
        <f>BK200</f>
        <v>0</v>
      </c>
      <c r="BL53" s="105">
        <f>BL200</f>
        <v>0</v>
      </c>
      <c r="BM53" s="105">
        <f>BM200</f>
        <v>-10000</v>
      </c>
      <c r="BN53" s="105">
        <f>BN200</f>
        <v>0</v>
      </c>
      <c r="BO53" s="105">
        <f>BO200</f>
        <v>0</v>
      </c>
      <c r="BP53" s="105">
        <f>BP200</f>
        <v>0</v>
      </c>
      <c r="BQ53" s="105">
        <f>BQ200</f>
        <v>-10000</v>
      </c>
      <c r="BR53" s="105">
        <f>BR200</f>
        <v>40599</v>
      </c>
      <c r="BS53" s="105">
        <f>BS200</f>
        <v>15100</v>
      </c>
      <c r="BT53" s="105">
        <f>BT200</f>
        <v>12638</v>
      </c>
      <c r="BU53" s="105">
        <f>BU200</f>
        <v>12667</v>
      </c>
      <c r="BV53" s="105">
        <f>BV200</f>
        <v>194</v>
      </c>
      <c r="BW53" s="105">
        <f>BW200</f>
        <v>0</v>
      </c>
      <c r="BX53" s="105">
        <f>BX200</f>
        <v>0</v>
      </c>
      <c r="BY53" s="105">
        <f>BY200</f>
        <v>0</v>
      </c>
      <c r="BZ53" s="105">
        <f>BZ200</f>
        <v>0</v>
      </c>
      <c r="CA53" s="105">
        <f>CA200</f>
        <v>0</v>
      </c>
      <c r="CB53" s="105">
        <f>CB200</f>
        <v>40599</v>
      </c>
      <c r="CC53" s="105">
        <f>CC200</f>
        <v>15100</v>
      </c>
      <c r="CD53" s="105">
        <f>CD200</f>
        <v>12638</v>
      </c>
      <c r="CE53" s="105">
        <f>CE200</f>
        <v>12667</v>
      </c>
      <c r="CF53" s="105">
        <f>CF200</f>
        <v>194</v>
      </c>
      <c r="CG53" s="105">
        <f>CG200</f>
        <v>0</v>
      </c>
      <c r="CH53" s="105">
        <f>CH200</f>
        <v>0</v>
      </c>
      <c r="CI53" s="105">
        <f>CI200</f>
        <v>0</v>
      </c>
      <c r="CJ53" s="105">
        <f>CJ200</f>
        <v>0</v>
      </c>
      <c r="CK53" s="105">
        <f>CK200</f>
        <v>0</v>
      </c>
      <c r="CL53" s="105">
        <f>CL200</f>
        <v>40599</v>
      </c>
      <c r="CM53" s="105">
        <f>CM200</f>
        <v>15100</v>
      </c>
      <c r="CN53" s="105">
        <f>CN200</f>
        <v>12638</v>
      </c>
      <c r="CO53" s="105">
        <f>CO200</f>
        <v>12667</v>
      </c>
      <c r="CP53" s="105">
        <f>CP200</f>
        <v>194</v>
      </c>
      <c r="CQ53" s="105">
        <f>CQ200</f>
        <v>0</v>
      </c>
      <c r="CR53" s="105">
        <f>CR200</f>
        <v>0</v>
      </c>
      <c r="CS53" s="105">
        <f>CS200</f>
        <v>0</v>
      </c>
      <c r="CT53" s="105">
        <f>CT200</f>
        <v>0</v>
      </c>
      <c r="CU53" s="105">
        <f>CU200</f>
        <v>0</v>
      </c>
      <c r="CV53" s="105">
        <f>CV200</f>
        <v>40599</v>
      </c>
      <c r="CW53" s="105">
        <f>CW200</f>
        <v>15100</v>
      </c>
      <c r="CX53" s="105">
        <f>CX200</f>
        <v>12638</v>
      </c>
      <c r="CY53" s="105">
        <f>CY200</f>
        <v>12667</v>
      </c>
      <c r="CZ53" s="105">
        <f>CZ200</f>
        <v>194</v>
      </c>
      <c r="DA53" s="104" t="s">
        <v>106</v>
      </c>
      <c r="DB53" s="56">
        <f>K53-CV53</f>
        <v>9211</v>
      </c>
      <c r="DD53" s="7">
        <f>CV53/12</f>
        <v>3383.25</v>
      </c>
    </row>
    <row r="54" spans="1:109" s="54" customFormat="1" ht="19.5" customHeight="1" x14ac:dyDescent="0.2">
      <c r="A54" s="67"/>
      <c r="B54" s="93"/>
      <c r="C54" s="93"/>
      <c r="D54" s="93"/>
      <c r="E54" s="61" t="s">
        <v>229</v>
      </c>
      <c r="F54" s="93"/>
      <c r="G54" s="92"/>
      <c r="H54" s="61" t="s">
        <v>229</v>
      </c>
      <c r="I54" s="64" t="s">
        <v>436</v>
      </c>
      <c r="J54" s="62">
        <f>J211</f>
        <v>130254</v>
      </c>
      <c r="K54" s="62">
        <f>K211</f>
        <v>129763</v>
      </c>
      <c r="L54" s="62">
        <f>L211</f>
        <v>32540</v>
      </c>
      <c r="M54" s="62">
        <f>M211</f>
        <v>32940</v>
      </c>
      <c r="N54" s="62">
        <f>N211</f>
        <v>32440</v>
      </c>
      <c r="O54" s="62">
        <f>O211</f>
        <v>31843</v>
      </c>
      <c r="P54" s="62">
        <f>P211</f>
        <v>6488</v>
      </c>
      <c r="Q54" s="62">
        <f>Q211</f>
        <v>6488</v>
      </c>
      <c r="R54" s="62">
        <f>R211</f>
        <v>12976</v>
      </c>
      <c r="S54" s="62">
        <f>S211</f>
        <v>491</v>
      </c>
      <c r="T54" s="62">
        <f>T211</f>
        <v>0</v>
      </c>
      <c r="U54" s="62">
        <f>U211</f>
        <v>101</v>
      </c>
      <c r="V54" s="62">
        <f>V211</f>
        <v>84</v>
      </c>
      <c r="W54" s="62">
        <f>W211</f>
        <v>216</v>
      </c>
      <c r="X54" s="62">
        <f>X211</f>
        <v>0</v>
      </c>
      <c r="Y54" s="62">
        <f>Y211</f>
        <v>90</v>
      </c>
      <c r="Z54" s="62">
        <f>Z211</f>
        <v>0</v>
      </c>
      <c r="AA54" s="62">
        <f>AA211</f>
        <v>130254</v>
      </c>
      <c r="AB54" s="62">
        <f>AB211</f>
        <v>32641</v>
      </c>
      <c r="AC54" s="62">
        <f>AC211</f>
        <v>33024</v>
      </c>
      <c r="AD54" s="62">
        <f>AD211</f>
        <v>32656</v>
      </c>
      <c r="AE54" s="62">
        <f>AE211</f>
        <v>31933</v>
      </c>
      <c r="AF54" s="62">
        <f>AF211</f>
        <v>6488</v>
      </c>
      <c r="AG54" s="62">
        <f>AG211</f>
        <v>6488</v>
      </c>
      <c r="AH54" s="62">
        <f>AH211</f>
        <v>12976</v>
      </c>
      <c r="AI54" s="62">
        <f>AI211</f>
        <v>0</v>
      </c>
      <c r="AJ54" s="62">
        <f>AJ211</f>
        <v>0</v>
      </c>
      <c r="AK54" s="62">
        <f>AK211</f>
        <v>0</v>
      </c>
      <c r="AL54" s="62">
        <f>AL211</f>
        <v>0</v>
      </c>
      <c r="AM54" s="62">
        <f>AM211</f>
        <v>0</v>
      </c>
      <c r="AN54" s="62">
        <f>AN211</f>
        <v>0</v>
      </c>
      <c r="AO54" s="62">
        <f>AO211</f>
        <v>0</v>
      </c>
      <c r="AP54" s="62">
        <f>AP211</f>
        <v>130254</v>
      </c>
      <c r="AQ54" s="62">
        <f>AQ211</f>
        <v>32641</v>
      </c>
      <c r="AR54" s="62">
        <f>AR211</f>
        <v>33024</v>
      </c>
      <c r="AS54" s="62">
        <f>AS211</f>
        <v>32656</v>
      </c>
      <c r="AT54" s="62">
        <f>AT211</f>
        <v>31933</v>
      </c>
      <c r="AU54" s="62">
        <f>AU211</f>
        <v>6488</v>
      </c>
      <c r="AV54" s="62">
        <f>AV211</f>
        <v>6488</v>
      </c>
      <c r="AW54" s="62">
        <f>AW211</f>
        <v>12976</v>
      </c>
      <c r="AX54" s="62">
        <f>AX211</f>
        <v>0</v>
      </c>
      <c r="AY54" s="62">
        <f>AY211</f>
        <v>0</v>
      </c>
      <c r="AZ54" s="62">
        <f>AZ211</f>
        <v>0</v>
      </c>
      <c r="BA54" s="62">
        <f>BA211</f>
        <v>0</v>
      </c>
      <c r="BB54" s="62"/>
      <c r="BC54" s="62">
        <f>BC211</f>
        <v>0</v>
      </c>
      <c r="BD54" s="62"/>
      <c r="BE54" s="62">
        <f>BE211</f>
        <v>130254</v>
      </c>
      <c r="BF54" s="62">
        <f>BF211</f>
        <v>32641</v>
      </c>
      <c r="BG54" s="62">
        <f>BG211</f>
        <v>33024</v>
      </c>
      <c r="BH54" s="62">
        <f>BH211</f>
        <v>32656</v>
      </c>
      <c r="BI54" s="62">
        <f>BI211</f>
        <v>31933</v>
      </c>
      <c r="BJ54" s="62">
        <f>BJ211</f>
        <v>6488</v>
      </c>
      <c r="BK54" s="62">
        <f>BK211</f>
        <v>6488</v>
      </c>
      <c r="BL54" s="62">
        <f>BL211</f>
        <v>12976</v>
      </c>
      <c r="BM54" s="62">
        <f>BM211</f>
        <v>0</v>
      </c>
      <c r="BN54" s="62">
        <f>BN211</f>
        <v>0</v>
      </c>
      <c r="BO54" s="62">
        <f>BO211</f>
        <v>0</v>
      </c>
      <c r="BP54" s="62">
        <f>BP211</f>
        <v>0</v>
      </c>
      <c r="BQ54" s="62">
        <f>BQ211</f>
        <v>0</v>
      </c>
      <c r="BR54" s="62">
        <f>BR211</f>
        <v>130254</v>
      </c>
      <c r="BS54" s="62">
        <f>BS211</f>
        <v>32641</v>
      </c>
      <c r="BT54" s="62">
        <f>BT211</f>
        <v>33024</v>
      </c>
      <c r="BU54" s="62">
        <f>BU211</f>
        <v>32656</v>
      </c>
      <c r="BV54" s="62">
        <f>BV211</f>
        <v>31933</v>
      </c>
      <c r="BW54" s="62">
        <f>BW211</f>
        <v>0</v>
      </c>
      <c r="BX54" s="62">
        <f>BX211</f>
        <v>0</v>
      </c>
      <c r="BY54" s="62">
        <f>BY211</f>
        <v>0</v>
      </c>
      <c r="BZ54" s="62">
        <f>BZ211</f>
        <v>0</v>
      </c>
      <c r="CA54" s="62">
        <f>CA211</f>
        <v>0</v>
      </c>
      <c r="CB54" s="62">
        <f>CB211</f>
        <v>130254</v>
      </c>
      <c r="CC54" s="62">
        <f>CC211</f>
        <v>32641</v>
      </c>
      <c r="CD54" s="62">
        <f>CD211</f>
        <v>33024</v>
      </c>
      <c r="CE54" s="62">
        <f>CE211</f>
        <v>32656</v>
      </c>
      <c r="CF54" s="62">
        <f>CF211</f>
        <v>31933</v>
      </c>
      <c r="CG54" s="62">
        <f>CG211</f>
        <v>0</v>
      </c>
      <c r="CH54" s="62">
        <f>CH211</f>
        <v>0</v>
      </c>
      <c r="CI54" s="62">
        <f>CI211</f>
        <v>0</v>
      </c>
      <c r="CJ54" s="62">
        <f>CJ211</f>
        <v>0</v>
      </c>
      <c r="CK54" s="62">
        <f>CK211</f>
        <v>0</v>
      </c>
      <c r="CL54" s="62">
        <f>CL211</f>
        <v>130254</v>
      </c>
      <c r="CM54" s="62">
        <f>CM211</f>
        <v>32641</v>
      </c>
      <c r="CN54" s="62">
        <f>CN211</f>
        <v>33024</v>
      </c>
      <c r="CO54" s="62">
        <f>CO211</f>
        <v>32656</v>
      </c>
      <c r="CP54" s="62">
        <f>CP211</f>
        <v>31933</v>
      </c>
      <c r="CQ54" s="62">
        <f>CQ211</f>
        <v>0</v>
      </c>
      <c r="CR54" s="62">
        <f>CR211</f>
        <v>0</v>
      </c>
      <c r="CS54" s="62">
        <f>CS211</f>
        <v>0</v>
      </c>
      <c r="CT54" s="62">
        <f>CT211</f>
        <v>0</v>
      </c>
      <c r="CU54" s="62">
        <f>CU211</f>
        <v>0</v>
      </c>
      <c r="CV54" s="62">
        <f>CV211</f>
        <v>130254</v>
      </c>
      <c r="CW54" s="62">
        <f>CW211</f>
        <v>32641</v>
      </c>
      <c r="CX54" s="62">
        <f>CX211</f>
        <v>33024</v>
      </c>
      <c r="CY54" s="62">
        <f>CY211</f>
        <v>32656</v>
      </c>
      <c r="CZ54" s="62">
        <f>CZ211</f>
        <v>31933</v>
      </c>
      <c r="DA54" s="61" t="s">
        <v>229</v>
      </c>
      <c r="DB54" s="56">
        <f>K54-CV54</f>
        <v>-491</v>
      </c>
      <c r="DC54" s="55"/>
      <c r="DD54" s="7">
        <f>CV54/12</f>
        <v>10854.5</v>
      </c>
      <c r="DE54" s="55"/>
    </row>
    <row r="55" spans="1:109" s="54" customFormat="1" ht="22.5" hidden="1" customHeight="1" x14ac:dyDescent="0.2">
      <c r="A55" s="67"/>
      <c r="B55" s="93"/>
      <c r="C55" s="93"/>
      <c r="D55" s="93"/>
      <c r="E55" s="61" t="s">
        <v>174</v>
      </c>
      <c r="F55" s="93"/>
      <c r="G55" s="92"/>
      <c r="H55" s="61" t="s">
        <v>174</v>
      </c>
      <c r="I55" s="64" t="s">
        <v>175</v>
      </c>
      <c r="J55" s="85">
        <f>J226</f>
        <v>0</v>
      </c>
      <c r="K55" s="85">
        <f>K226</f>
        <v>0</v>
      </c>
      <c r="L55" s="85">
        <f>L226</f>
        <v>0</v>
      </c>
      <c r="M55" s="85">
        <f>M226</f>
        <v>0</v>
      </c>
      <c r="N55" s="85">
        <f>N226</f>
        <v>0</v>
      </c>
      <c r="O55" s="85">
        <f>O226</f>
        <v>0</v>
      </c>
      <c r="P55" s="85">
        <f>P226</f>
        <v>0</v>
      </c>
      <c r="Q55" s="85">
        <f>Q226</f>
        <v>0</v>
      </c>
      <c r="R55" s="85">
        <f>R226</f>
        <v>0</v>
      </c>
      <c r="S55" s="85">
        <f>S226</f>
        <v>0</v>
      </c>
      <c r="T55" s="85">
        <f>T226</f>
        <v>0</v>
      </c>
      <c r="U55" s="85">
        <f>U226</f>
        <v>0</v>
      </c>
      <c r="V55" s="85">
        <f>V226</f>
        <v>0</v>
      </c>
      <c r="W55" s="85">
        <f>W226</f>
        <v>0</v>
      </c>
      <c r="X55" s="85">
        <f>X226</f>
        <v>0</v>
      </c>
      <c r="Y55" s="85">
        <f>Y226</f>
        <v>0</v>
      </c>
      <c r="Z55" s="85">
        <f>Z226</f>
        <v>0</v>
      </c>
      <c r="AA55" s="85">
        <f>AA226</f>
        <v>0</v>
      </c>
      <c r="AB55" s="85">
        <f>AB226</f>
        <v>0</v>
      </c>
      <c r="AC55" s="85">
        <f>AC226</f>
        <v>0</v>
      </c>
      <c r="AD55" s="85">
        <f>AD226</f>
        <v>0</v>
      </c>
      <c r="AE55" s="85">
        <f>AE226</f>
        <v>0</v>
      </c>
      <c r="AF55" s="85">
        <f>AF226</f>
        <v>0</v>
      </c>
      <c r="AG55" s="85">
        <f>AG226</f>
        <v>0</v>
      </c>
      <c r="AH55" s="85">
        <f>AH226</f>
        <v>0</v>
      </c>
      <c r="AI55" s="85">
        <f>AI226</f>
        <v>0</v>
      </c>
      <c r="AJ55" s="85">
        <f>AJ226</f>
        <v>0</v>
      </c>
      <c r="AK55" s="85">
        <f>AK226</f>
        <v>0</v>
      </c>
      <c r="AL55" s="85">
        <f>AL226</f>
        <v>0</v>
      </c>
      <c r="AM55" s="85">
        <f>AM226</f>
        <v>0</v>
      </c>
      <c r="AN55" s="85">
        <f>AN226</f>
        <v>0</v>
      </c>
      <c r="AO55" s="85">
        <f>AO226</f>
        <v>0</v>
      </c>
      <c r="AP55" s="85">
        <f>AP226</f>
        <v>0</v>
      </c>
      <c r="AQ55" s="85">
        <f>AQ226</f>
        <v>0</v>
      </c>
      <c r="AR55" s="85">
        <f>AR226</f>
        <v>0</v>
      </c>
      <c r="AS55" s="85">
        <f>AS226</f>
        <v>0</v>
      </c>
      <c r="AT55" s="85">
        <f>AT226</f>
        <v>0</v>
      </c>
      <c r="AU55" s="85">
        <f>AU226</f>
        <v>0</v>
      </c>
      <c r="AV55" s="85">
        <f>AV226</f>
        <v>0</v>
      </c>
      <c r="AW55" s="85">
        <f>AW226</f>
        <v>0</v>
      </c>
      <c r="AX55" s="85">
        <f>AX226</f>
        <v>0</v>
      </c>
      <c r="AY55" s="85">
        <f>AY226</f>
        <v>0</v>
      </c>
      <c r="AZ55" s="85">
        <f>AZ226</f>
        <v>0</v>
      </c>
      <c r="BA55" s="85">
        <f>BA226</f>
        <v>0</v>
      </c>
      <c r="BB55" s="85"/>
      <c r="BC55" s="85">
        <f>BC226</f>
        <v>0</v>
      </c>
      <c r="BD55" s="85"/>
      <c r="BE55" s="85">
        <f>BE226</f>
        <v>0</v>
      </c>
      <c r="BF55" s="85">
        <f>BF226</f>
        <v>0</v>
      </c>
      <c r="BG55" s="85">
        <f>BG226</f>
        <v>0</v>
      </c>
      <c r="BH55" s="85">
        <f>BH226</f>
        <v>0</v>
      </c>
      <c r="BI55" s="85">
        <f>BI226</f>
        <v>0</v>
      </c>
      <c r="BJ55" s="85">
        <f>BJ226</f>
        <v>0</v>
      </c>
      <c r="BK55" s="85">
        <f>BK226</f>
        <v>0</v>
      </c>
      <c r="BL55" s="85">
        <f>BL226</f>
        <v>0</v>
      </c>
      <c r="BM55" s="85">
        <f>BM226</f>
        <v>0</v>
      </c>
      <c r="BN55" s="85">
        <f>BN226</f>
        <v>0</v>
      </c>
      <c r="BO55" s="85">
        <f>BO226</f>
        <v>0</v>
      </c>
      <c r="BP55" s="85">
        <f>BP226</f>
        <v>0</v>
      </c>
      <c r="BQ55" s="85">
        <f>BQ226</f>
        <v>0</v>
      </c>
      <c r="BR55" s="85">
        <f>BR226</f>
        <v>0</v>
      </c>
      <c r="BS55" s="85">
        <f>BS226</f>
        <v>0</v>
      </c>
      <c r="BT55" s="85">
        <f>BT226</f>
        <v>0</v>
      </c>
      <c r="BU55" s="85">
        <f>BU226</f>
        <v>0</v>
      </c>
      <c r="BV55" s="85">
        <f>BV226</f>
        <v>0</v>
      </c>
      <c r="BW55" s="85">
        <f>BW226</f>
        <v>0</v>
      </c>
      <c r="BX55" s="85">
        <f>BX226</f>
        <v>0</v>
      </c>
      <c r="BY55" s="85">
        <f>BY226</f>
        <v>0</v>
      </c>
      <c r="BZ55" s="85">
        <f>BZ226</f>
        <v>0</v>
      </c>
      <c r="CA55" s="85">
        <f>CA226</f>
        <v>0</v>
      </c>
      <c r="CB55" s="85">
        <f>CB226</f>
        <v>0</v>
      </c>
      <c r="CC55" s="85">
        <f>CC226</f>
        <v>0</v>
      </c>
      <c r="CD55" s="85">
        <f>CD226</f>
        <v>0</v>
      </c>
      <c r="CE55" s="85">
        <f>CE226</f>
        <v>0</v>
      </c>
      <c r="CF55" s="85">
        <f>CF226</f>
        <v>0</v>
      </c>
      <c r="CG55" s="85">
        <f>CG226</f>
        <v>0</v>
      </c>
      <c r="CH55" s="85">
        <f>CH226</f>
        <v>0</v>
      </c>
      <c r="CI55" s="85">
        <f>CI226</f>
        <v>0</v>
      </c>
      <c r="CJ55" s="85">
        <f>CJ226</f>
        <v>0</v>
      </c>
      <c r="CK55" s="85">
        <f>CK226</f>
        <v>0</v>
      </c>
      <c r="CL55" s="85">
        <f>CL226</f>
        <v>0</v>
      </c>
      <c r="CM55" s="85">
        <f>CM226</f>
        <v>0</v>
      </c>
      <c r="CN55" s="85">
        <f>CN226</f>
        <v>0</v>
      </c>
      <c r="CO55" s="85">
        <f>CO226</f>
        <v>0</v>
      </c>
      <c r="CP55" s="85">
        <f>CP226</f>
        <v>0</v>
      </c>
      <c r="CQ55" s="85">
        <f>CQ226</f>
        <v>0</v>
      </c>
      <c r="CR55" s="85">
        <f>CR226</f>
        <v>0</v>
      </c>
      <c r="CS55" s="85">
        <f>CS226</f>
        <v>0</v>
      </c>
      <c r="CT55" s="85">
        <f>CT226</f>
        <v>0</v>
      </c>
      <c r="CU55" s="85">
        <f>CU226</f>
        <v>0</v>
      </c>
      <c r="CV55" s="85">
        <f>CV226</f>
        <v>0</v>
      </c>
      <c r="CW55" s="85">
        <f>CW226</f>
        <v>0</v>
      </c>
      <c r="CX55" s="85">
        <f>CX226</f>
        <v>0</v>
      </c>
      <c r="CY55" s="85">
        <f>CY226</f>
        <v>0</v>
      </c>
      <c r="CZ55" s="85">
        <f>CZ226</f>
        <v>0</v>
      </c>
      <c r="DA55" s="61" t="s">
        <v>174</v>
      </c>
      <c r="DB55" s="56">
        <f>K55-CV55</f>
        <v>0</v>
      </c>
      <c r="DC55" s="55"/>
      <c r="DD55" s="7">
        <f>CV55/12</f>
        <v>0</v>
      </c>
      <c r="DE55" s="55"/>
    </row>
    <row r="56" spans="1:109" s="54" customFormat="1" ht="15.75" customHeight="1" x14ac:dyDescent="0.2">
      <c r="A56" s="67"/>
      <c r="B56" s="93"/>
      <c r="C56" s="93"/>
      <c r="D56" s="93"/>
      <c r="E56" s="61" t="s">
        <v>22</v>
      </c>
      <c r="F56" s="93"/>
      <c r="G56" s="92"/>
      <c r="H56" s="61" t="s">
        <v>22</v>
      </c>
      <c r="I56" s="95" t="s">
        <v>21</v>
      </c>
      <c r="J56" s="62">
        <f>J57</f>
        <v>8409</v>
      </c>
      <c r="K56" s="62">
        <f>K57</f>
        <v>8984</v>
      </c>
      <c r="L56" s="62">
        <f>L57</f>
        <v>200</v>
      </c>
      <c r="M56" s="62">
        <f>M57</f>
        <v>1973</v>
      </c>
      <c r="N56" s="62">
        <f>N57</f>
        <v>3935</v>
      </c>
      <c r="O56" s="62">
        <f>O57</f>
        <v>2876</v>
      </c>
      <c r="P56" s="62">
        <f>P57</f>
        <v>449</v>
      </c>
      <c r="Q56" s="62">
        <f>Q57</f>
        <v>449</v>
      </c>
      <c r="R56" s="62">
        <f>R57</f>
        <v>898</v>
      </c>
      <c r="S56" s="62">
        <f>S57</f>
        <v>100</v>
      </c>
      <c r="T56" s="62">
        <f>T57</f>
        <v>10</v>
      </c>
      <c r="U56" s="62">
        <f>U57</f>
        <v>28</v>
      </c>
      <c r="V56" s="62">
        <f>V57</f>
        <v>24</v>
      </c>
      <c r="W56" s="62">
        <f>W57</f>
        <v>25</v>
      </c>
      <c r="X56" s="62">
        <f>X57</f>
        <v>5</v>
      </c>
      <c r="Y56" s="62">
        <f>Y57</f>
        <v>23</v>
      </c>
      <c r="Z56" s="62">
        <f>Z57</f>
        <v>5</v>
      </c>
      <c r="AA56" s="62">
        <f>AA57</f>
        <v>9084</v>
      </c>
      <c r="AB56" s="62">
        <f>AB57</f>
        <v>228</v>
      </c>
      <c r="AC56" s="62">
        <f>AC57</f>
        <v>1997</v>
      </c>
      <c r="AD56" s="62">
        <f>AD57</f>
        <v>3960</v>
      </c>
      <c r="AE56" s="62">
        <f>AE57</f>
        <v>2899</v>
      </c>
      <c r="AF56" s="62">
        <f>AF57</f>
        <v>454</v>
      </c>
      <c r="AG56" s="62">
        <f>AG57</f>
        <v>454</v>
      </c>
      <c r="AH56" s="62">
        <f>AH57</f>
        <v>908</v>
      </c>
      <c r="AI56" s="62">
        <f>AI57</f>
        <v>0</v>
      </c>
      <c r="AJ56" s="62">
        <f>AJ57</f>
        <v>0</v>
      </c>
      <c r="AK56" s="62">
        <f>AK57</f>
        <v>0</v>
      </c>
      <c r="AL56" s="62">
        <f>AL57</f>
        <v>156</v>
      </c>
      <c r="AM56" s="62">
        <f>AM57</f>
        <v>0</v>
      </c>
      <c r="AN56" s="62">
        <f>AN57</f>
        <v>-156</v>
      </c>
      <c r="AO56" s="62">
        <f>AO57</f>
        <v>0</v>
      </c>
      <c r="AP56" s="62">
        <f>AP57</f>
        <v>9084</v>
      </c>
      <c r="AQ56" s="62">
        <f>AQ57</f>
        <v>228</v>
      </c>
      <c r="AR56" s="62">
        <f>AR57</f>
        <v>1997</v>
      </c>
      <c r="AS56" s="62">
        <f>AS57</f>
        <v>4116</v>
      </c>
      <c r="AT56" s="62">
        <f>AT57</f>
        <v>2743</v>
      </c>
      <c r="AU56" s="62">
        <f>AU57</f>
        <v>454</v>
      </c>
      <c r="AV56" s="62">
        <f>AV57</f>
        <v>454</v>
      </c>
      <c r="AW56" s="62">
        <f>AW57</f>
        <v>908</v>
      </c>
      <c r="AX56" s="62">
        <f>AX57</f>
        <v>15</v>
      </c>
      <c r="AY56" s="62">
        <f>AY57</f>
        <v>0</v>
      </c>
      <c r="AZ56" s="62">
        <f>AZ57</f>
        <v>0</v>
      </c>
      <c r="BA56" s="62">
        <f>BA57</f>
        <v>15</v>
      </c>
      <c r="BB56" s="62"/>
      <c r="BC56" s="62">
        <f>BC57</f>
        <v>0</v>
      </c>
      <c r="BD56" s="62"/>
      <c r="BE56" s="62">
        <f>BE57</f>
        <v>9099</v>
      </c>
      <c r="BF56" s="62">
        <f>BF57</f>
        <v>228</v>
      </c>
      <c r="BG56" s="62">
        <f>BG57</f>
        <v>1997</v>
      </c>
      <c r="BH56" s="62">
        <f>BH57</f>
        <v>4131</v>
      </c>
      <c r="BI56" s="62">
        <f>BI57</f>
        <v>2743</v>
      </c>
      <c r="BJ56" s="62">
        <f>BJ57</f>
        <v>454</v>
      </c>
      <c r="BK56" s="62">
        <f>BK57</f>
        <v>454</v>
      </c>
      <c r="BL56" s="62">
        <f>BL57</f>
        <v>908</v>
      </c>
      <c r="BM56" s="62">
        <f>BM57</f>
        <v>-690</v>
      </c>
      <c r="BN56" s="62">
        <f>BN57</f>
        <v>0</v>
      </c>
      <c r="BO56" s="62">
        <f>BO57</f>
        <v>428</v>
      </c>
      <c r="BP56" s="62">
        <f>BP57</f>
        <v>1625</v>
      </c>
      <c r="BQ56" s="62">
        <f>BQ57</f>
        <v>-2743</v>
      </c>
      <c r="BR56" s="62">
        <f>BR57</f>
        <v>8409</v>
      </c>
      <c r="BS56" s="62">
        <f>BS57</f>
        <v>228</v>
      </c>
      <c r="BT56" s="62">
        <f>BT57</f>
        <v>2425</v>
      </c>
      <c r="BU56" s="62">
        <f>BU57</f>
        <v>5756</v>
      </c>
      <c r="BV56" s="62">
        <f>BV57</f>
        <v>0</v>
      </c>
      <c r="BW56" s="62">
        <f>BW57</f>
        <v>0</v>
      </c>
      <c r="BX56" s="62">
        <f>BX57</f>
        <v>0</v>
      </c>
      <c r="BY56" s="62">
        <f>BY57</f>
        <v>0</v>
      </c>
      <c r="BZ56" s="62">
        <f>BZ57</f>
        <v>0</v>
      </c>
      <c r="CA56" s="62">
        <f>CA57</f>
        <v>0</v>
      </c>
      <c r="CB56" s="62">
        <f>CB57</f>
        <v>8409</v>
      </c>
      <c r="CC56" s="62">
        <f>CC57</f>
        <v>228</v>
      </c>
      <c r="CD56" s="62">
        <f>CD57</f>
        <v>2425</v>
      </c>
      <c r="CE56" s="62">
        <f>CE57</f>
        <v>5756</v>
      </c>
      <c r="CF56" s="62">
        <f>CF57</f>
        <v>0</v>
      </c>
      <c r="CG56" s="62">
        <f>CG57</f>
        <v>0</v>
      </c>
      <c r="CH56" s="62">
        <f>CH57</f>
        <v>0</v>
      </c>
      <c r="CI56" s="62">
        <f>CI57</f>
        <v>0</v>
      </c>
      <c r="CJ56" s="62">
        <f>CJ57</f>
        <v>0</v>
      </c>
      <c r="CK56" s="62">
        <f>CK57</f>
        <v>0</v>
      </c>
      <c r="CL56" s="62">
        <f>CL57</f>
        <v>8409</v>
      </c>
      <c r="CM56" s="62">
        <f>CM57</f>
        <v>228</v>
      </c>
      <c r="CN56" s="62">
        <f>CN57</f>
        <v>2425</v>
      </c>
      <c r="CO56" s="62">
        <f>CO57</f>
        <v>5756</v>
      </c>
      <c r="CP56" s="62">
        <f>CP57</f>
        <v>0</v>
      </c>
      <c r="CQ56" s="62">
        <f>CQ57</f>
        <v>0</v>
      </c>
      <c r="CR56" s="62">
        <f>CR57</f>
        <v>0</v>
      </c>
      <c r="CS56" s="62">
        <f>CS57</f>
        <v>0</v>
      </c>
      <c r="CT56" s="62">
        <f>CT57</f>
        <v>0</v>
      </c>
      <c r="CU56" s="62">
        <f>CU57</f>
        <v>0</v>
      </c>
      <c r="CV56" s="62">
        <f>CV57</f>
        <v>8409</v>
      </c>
      <c r="CW56" s="62">
        <f>CW57</f>
        <v>228</v>
      </c>
      <c r="CX56" s="62">
        <f>CX57</f>
        <v>2425</v>
      </c>
      <c r="CY56" s="62">
        <f>CY57</f>
        <v>5756</v>
      </c>
      <c r="CZ56" s="62">
        <f>CZ57</f>
        <v>0</v>
      </c>
      <c r="DA56" s="61" t="s">
        <v>22</v>
      </c>
      <c r="DB56" s="56">
        <f>K56-CV56</f>
        <v>575</v>
      </c>
      <c r="DC56" s="55"/>
      <c r="DD56" s="7">
        <f>CV56/12</f>
        <v>700.75</v>
      </c>
      <c r="DE56" s="55"/>
    </row>
    <row r="57" spans="1:109" s="54" customFormat="1" ht="18" customHeight="1" x14ac:dyDescent="0.2">
      <c r="A57" s="67"/>
      <c r="B57" s="93"/>
      <c r="C57" s="93"/>
      <c r="D57" s="93"/>
      <c r="E57" s="61" t="s">
        <v>20</v>
      </c>
      <c r="F57" s="93"/>
      <c r="G57" s="92"/>
      <c r="H57" s="61" t="s">
        <v>20</v>
      </c>
      <c r="I57" s="95" t="s">
        <v>19</v>
      </c>
      <c r="J57" s="62">
        <f>J229</f>
        <v>8409</v>
      </c>
      <c r="K57" s="62">
        <f>K229</f>
        <v>8984</v>
      </c>
      <c r="L57" s="62">
        <f>L229</f>
        <v>200</v>
      </c>
      <c r="M57" s="62">
        <f>M229</f>
        <v>1973</v>
      </c>
      <c r="N57" s="62">
        <f>N229</f>
        <v>3935</v>
      </c>
      <c r="O57" s="62">
        <f>O229</f>
        <v>2876</v>
      </c>
      <c r="P57" s="62">
        <f>P229</f>
        <v>449</v>
      </c>
      <c r="Q57" s="62">
        <f>Q229</f>
        <v>449</v>
      </c>
      <c r="R57" s="62">
        <f>R229</f>
        <v>898</v>
      </c>
      <c r="S57" s="62">
        <f>S229</f>
        <v>100</v>
      </c>
      <c r="T57" s="62">
        <f>T229</f>
        <v>10</v>
      </c>
      <c r="U57" s="62">
        <f>U229</f>
        <v>28</v>
      </c>
      <c r="V57" s="62">
        <f>V229</f>
        <v>24</v>
      </c>
      <c r="W57" s="62">
        <f>W229</f>
        <v>25</v>
      </c>
      <c r="X57" s="62">
        <f>X229</f>
        <v>5</v>
      </c>
      <c r="Y57" s="62">
        <f>Y229</f>
        <v>23</v>
      </c>
      <c r="Z57" s="62">
        <f>Z229</f>
        <v>5</v>
      </c>
      <c r="AA57" s="62">
        <f>AA229</f>
        <v>9084</v>
      </c>
      <c r="AB57" s="62">
        <f>AB229</f>
        <v>228</v>
      </c>
      <c r="AC57" s="62">
        <f>AC229</f>
        <v>1997</v>
      </c>
      <c r="AD57" s="62">
        <f>AD229</f>
        <v>3960</v>
      </c>
      <c r="AE57" s="62">
        <f>AE229</f>
        <v>2899</v>
      </c>
      <c r="AF57" s="62">
        <f>AF229</f>
        <v>454</v>
      </c>
      <c r="AG57" s="62">
        <f>AG229</f>
        <v>454</v>
      </c>
      <c r="AH57" s="62">
        <f>AH229</f>
        <v>908</v>
      </c>
      <c r="AI57" s="62">
        <f>AI229</f>
        <v>0</v>
      </c>
      <c r="AJ57" s="62">
        <f>AJ229</f>
        <v>0</v>
      </c>
      <c r="AK57" s="62">
        <f>AK229</f>
        <v>0</v>
      </c>
      <c r="AL57" s="62">
        <f>AL229</f>
        <v>156</v>
      </c>
      <c r="AM57" s="62">
        <f>AM229</f>
        <v>0</v>
      </c>
      <c r="AN57" s="62">
        <f>AN229</f>
        <v>-156</v>
      </c>
      <c r="AO57" s="62">
        <f>AO229</f>
        <v>0</v>
      </c>
      <c r="AP57" s="62">
        <f>AP229</f>
        <v>9084</v>
      </c>
      <c r="AQ57" s="62">
        <f>AQ229</f>
        <v>228</v>
      </c>
      <c r="AR57" s="62">
        <f>AR229</f>
        <v>1997</v>
      </c>
      <c r="AS57" s="62">
        <f>AS229</f>
        <v>4116</v>
      </c>
      <c r="AT57" s="62">
        <f>AT229</f>
        <v>2743</v>
      </c>
      <c r="AU57" s="62">
        <f>AU229</f>
        <v>454</v>
      </c>
      <c r="AV57" s="62">
        <f>AV229</f>
        <v>454</v>
      </c>
      <c r="AW57" s="62">
        <f>AW229</f>
        <v>908</v>
      </c>
      <c r="AX57" s="62">
        <f>AX229</f>
        <v>15</v>
      </c>
      <c r="AY57" s="62">
        <f>AY229</f>
        <v>0</v>
      </c>
      <c r="AZ57" s="62">
        <f>AZ229</f>
        <v>0</v>
      </c>
      <c r="BA57" s="62">
        <f>BA229</f>
        <v>15</v>
      </c>
      <c r="BB57" s="62"/>
      <c r="BC57" s="62">
        <f>BC229</f>
        <v>0</v>
      </c>
      <c r="BD57" s="62"/>
      <c r="BE57" s="62">
        <f>BE229</f>
        <v>9099</v>
      </c>
      <c r="BF57" s="62">
        <f>BF229</f>
        <v>228</v>
      </c>
      <c r="BG57" s="62">
        <f>BG229</f>
        <v>1997</v>
      </c>
      <c r="BH57" s="62">
        <f>BH229</f>
        <v>4131</v>
      </c>
      <c r="BI57" s="62">
        <f>BI229</f>
        <v>2743</v>
      </c>
      <c r="BJ57" s="62">
        <f>BJ229</f>
        <v>454</v>
      </c>
      <c r="BK57" s="62">
        <f>BK229</f>
        <v>454</v>
      </c>
      <c r="BL57" s="62">
        <f>BL229</f>
        <v>908</v>
      </c>
      <c r="BM57" s="62">
        <f>BM229</f>
        <v>-690</v>
      </c>
      <c r="BN57" s="62">
        <f>BN229</f>
        <v>0</v>
      </c>
      <c r="BO57" s="62">
        <f>BO229</f>
        <v>428</v>
      </c>
      <c r="BP57" s="62">
        <f>BP229</f>
        <v>1625</v>
      </c>
      <c r="BQ57" s="62">
        <f>BQ229</f>
        <v>-2743</v>
      </c>
      <c r="BR57" s="62">
        <f>BR229</f>
        <v>8409</v>
      </c>
      <c r="BS57" s="62">
        <f>BS229</f>
        <v>228</v>
      </c>
      <c r="BT57" s="62">
        <f>BT229</f>
        <v>2425</v>
      </c>
      <c r="BU57" s="62">
        <f>BU229</f>
        <v>5756</v>
      </c>
      <c r="BV57" s="62">
        <f>BV229</f>
        <v>0</v>
      </c>
      <c r="BW57" s="62">
        <f>BW229</f>
        <v>0</v>
      </c>
      <c r="BX57" s="62">
        <f>BX229</f>
        <v>0</v>
      </c>
      <c r="BY57" s="62">
        <f>BY229</f>
        <v>0</v>
      </c>
      <c r="BZ57" s="62">
        <f>BZ229</f>
        <v>0</v>
      </c>
      <c r="CA57" s="62">
        <f>CA229</f>
        <v>0</v>
      </c>
      <c r="CB57" s="62">
        <f>CB229</f>
        <v>8409</v>
      </c>
      <c r="CC57" s="62">
        <f>CC229</f>
        <v>228</v>
      </c>
      <c r="CD57" s="62">
        <f>CD229</f>
        <v>2425</v>
      </c>
      <c r="CE57" s="62">
        <f>CE229</f>
        <v>5756</v>
      </c>
      <c r="CF57" s="62">
        <f>CF229</f>
        <v>0</v>
      </c>
      <c r="CG57" s="62">
        <f>CG229</f>
        <v>0</v>
      </c>
      <c r="CH57" s="62">
        <f>CH229</f>
        <v>0</v>
      </c>
      <c r="CI57" s="62">
        <f>CI229</f>
        <v>0</v>
      </c>
      <c r="CJ57" s="62">
        <f>CJ229</f>
        <v>0</v>
      </c>
      <c r="CK57" s="62">
        <f>CK229</f>
        <v>0</v>
      </c>
      <c r="CL57" s="62">
        <f>CL229</f>
        <v>8409</v>
      </c>
      <c r="CM57" s="62">
        <f>CM229</f>
        <v>228</v>
      </c>
      <c r="CN57" s="62">
        <f>CN229</f>
        <v>2425</v>
      </c>
      <c r="CO57" s="62">
        <f>CO229</f>
        <v>5756</v>
      </c>
      <c r="CP57" s="62">
        <f>CP229</f>
        <v>0</v>
      </c>
      <c r="CQ57" s="62">
        <f>CQ229</f>
        <v>0</v>
      </c>
      <c r="CR57" s="62">
        <f>CR229</f>
        <v>0</v>
      </c>
      <c r="CS57" s="62">
        <f>CS229</f>
        <v>0</v>
      </c>
      <c r="CT57" s="62">
        <f>CT229</f>
        <v>0</v>
      </c>
      <c r="CU57" s="62">
        <f>CU229</f>
        <v>0</v>
      </c>
      <c r="CV57" s="62">
        <f>CV229</f>
        <v>8409</v>
      </c>
      <c r="CW57" s="62">
        <f>CW229</f>
        <v>228</v>
      </c>
      <c r="CX57" s="62">
        <f>CX229</f>
        <v>2425</v>
      </c>
      <c r="CY57" s="62">
        <f>CY229</f>
        <v>5756</v>
      </c>
      <c r="CZ57" s="62">
        <f>CZ229</f>
        <v>0</v>
      </c>
      <c r="DA57" s="61" t="s">
        <v>20</v>
      </c>
      <c r="DB57" s="56">
        <f>K57-CV57</f>
        <v>575</v>
      </c>
      <c r="DC57" s="55"/>
      <c r="DD57" s="7">
        <f>CV57/12</f>
        <v>700.75</v>
      </c>
      <c r="DE57" s="55"/>
    </row>
    <row r="58" spans="1:109" s="54" customFormat="1" ht="22.5" hidden="1" customHeight="1" x14ac:dyDescent="0.2">
      <c r="A58" s="67"/>
      <c r="B58" s="93"/>
      <c r="C58" s="93"/>
      <c r="D58" s="93"/>
      <c r="E58" s="61" t="s">
        <v>170</v>
      </c>
      <c r="F58" s="93"/>
      <c r="G58" s="92"/>
      <c r="H58" s="61" t="s">
        <v>170</v>
      </c>
      <c r="I58" s="64" t="s">
        <v>171</v>
      </c>
      <c r="J58" s="85">
        <f>J59</f>
        <v>0</v>
      </c>
      <c r="K58" s="85">
        <f>K59</f>
        <v>0</v>
      </c>
      <c r="L58" s="85">
        <f>L59</f>
        <v>0</v>
      </c>
      <c r="M58" s="85">
        <f>M59</f>
        <v>0</v>
      </c>
      <c r="N58" s="85">
        <f>N59</f>
        <v>0</v>
      </c>
      <c r="O58" s="85">
        <f>O59</f>
        <v>0</v>
      </c>
      <c r="P58" s="85">
        <f>P59</f>
        <v>0</v>
      </c>
      <c r="Q58" s="85">
        <f>Q59</f>
        <v>0</v>
      </c>
      <c r="R58" s="85">
        <f>R59</f>
        <v>0</v>
      </c>
      <c r="S58" s="85">
        <f>S59</f>
        <v>0</v>
      </c>
      <c r="T58" s="85">
        <f>T59</f>
        <v>0</v>
      </c>
      <c r="U58" s="85">
        <f>U59</f>
        <v>0</v>
      </c>
      <c r="V58" s="85">
        <f>V59</f>
        <v>0</v>
      </c>
      <c r="W58" s="85">
        <f>W59</f>
        <v>0</v>
      </c>
      <c r="X58" s="85">
        <f>X59</f>
        <v>0</v>
      </c>
      <c r="Y58" s="85">
        <f>Y59</f>
        <v>0</v>
      </c>
      <c r="Z58" s="85">
        <f>Z59</f>
        <v>0</v>
      </c>
      <c r="AA58" s="85">
        <f>AA59</f>
        <v>0</v>
      </c>
      <c r="AB58" s="85">
        <f>AB59</f>
        <v>0</v>
      </c>
      <c r="AC58" s="85">
        <f>AC59</f>
        <v>0</v>
      </c>
      <c r="AD58" s="85">
        <f>AD59</f>
        <v>0</v>
      </c>
      <c r="AE58" s="85">
        <f>AE59</f>
        <v>0</v>
      </c>
      <c r="AF58" s="85">
        <f>AF59</f>
        <v>0</v>
      </c>
      <c r="AG58" s="85">
        <f>AG59</f>
        <v>0</v>
      </c>
      <c r="AH58" s="85">
        <f>AH59</f>
        <v>0</v>
      </c>
      <c r="AI58" s="85">
        <f>AI59</f>
        <v>0</v>
      </c>
      <c r="AJ58" s="85">
        <f>AJ59</f>
        <v>0</v>
      </c>
      <c r="AK58" s="85">
        <f>AK59</f>
        <v>0</v>
      </c>
      <c r="AL58" s="85">
        <f>AL59</f>
        <v>0</v>
      </c>
      <c r="AM58" s="85">
        <f>AM59</f>
        <v>0</v>
      </c>
      <c r="AN58" s="85">
        <f>AN59</f>
        <v>0</v>
      </c>
      <c r="AO58" s="85">
        <f>AO59</f>
        <v>0</v>
      </c>
      <c r="AP58" s="85">
        <f>AP59</f>
        <v>0</v>
      </c>
      <c r="AQ58" s="85">
        <f>AQ59</f>
        <v>0</v>
      </c>
      <c r="AR58" s="85">
        <f>AR59</f>
        <v>0</v>
      </c>
      <c r="AS58" s="85">
        <f>AS59</f>
        <v>0</v>
      </c>
      <c r="AT58" s="85">
        <f>AT59</f>
        <v>0</v>
      </c>
      <c r="AU58" s="85">
        <f>AU59</f>
        <v>0</v>
      </c>
      <c r="AV58" s="85">
        <f>AV59</f>
        <v>0</v>
      </c>
      <c r="AW58" s="85">
        <f>AW59</f>
        <v>0</v>
      </c>
      <c r="AX58" s="85">
        <f>AX59</f>
        <v>0</v>
      </c>
      <c r="AY58" s="85">
        <f>AY59</f>
        <v>0</v>
      </c>
      <c r="AZ58" s="85">
        <f>AZ59</f>
        <v>0</v>
      </c>
      <c r="BA58" s="85">
        <f>BA59</f>
        <v>0</v>
      </c>
      <c r="BB58" s="85"/>
      <c r="BC58" s="85">
        <f>BC59</f>
        <v>0</v>
      </c>
      <c r="BD58" s="85"/>
      <c r="BE58" s="85">
        <f>BE59</f>
        <v>0</v>
      </c>
      <c r="BF58" s="85">
        <f>BF59</f>
        <v>0</v>
      </c>
      <c r="BG58" s="85">
        <f>BG59</f>
        <v>0</v>
      </c>
      <c r="BH58" s="85">
        <f>BH59</f>
        <v>0</v>
      </c>
      <c r="BI58" s="85">
        <f>BI59</f>
        <v>0</v>
      </c>
      <c r="BJ58" s="85">
        <f>BJ59</f>
        <v>0</v>
      </c>
      <c r="BK58" s="85">
        <f>BK59</f>
        <v>0</v>
      </c>
      <c r="BL58" s="85">
        <f>BL59</f>
        <v>0</v>
      </c>
      <c r="BM58" s="85">
        <f>BM59</f>
        <v>0</v>
      </c>
      <c r="BN58" s="85">
        <f>BN59</f>
        <v>0</v>
      </c>
      <c r="BO58" s="85">
        <f>BO59</f>
        <v>0</v>
      </c>
      <c r="BP58" s="85">
        <f>BP59</f>
        <v>0</v>
      </c>
      <c r="BQ58" s="85">
        <f>BQ59</f>
        <v>0</v>
      </c>
      <c r="BR58" s="85">
        <f>BR59</f>
        <v>0</v>
      </c>
      <c r="BS58" s="85">
        <f>BS59</f>
        <v>0</v>
      </c>
      <c r="BT58" s="85">
        <f>BT59</f>
        <v>0</v>
      </c>
      <c r="BU58" s="85">
        <f>BU59</f>
        <v>0</v>
      </c>
      <c r="BV58" s="85">
        <f>BV59</f>
        <v>0</v>
      </c>
      <c r="BW58" s="85">
        <f>BW59</f>
        <v>0</v>
      </c>
      <c r="BX58" s="85">
        <f>BX59</f>
        <v>0</v>
      </c>
      <c r="BY58" s="85">
        <f>BY59</f>
        <v>0</v>
      </c>
      <c r="BZ58" s="85">
        <f>BZ59</f>
        <v>0</v>
      </c>
      <c r="CA58" s="85">
        <f>CA59</f>
        <v>0</v>
      </c>
      <c r="CB58" s="85">
        <f>CB59</f>
        <v>0</v>
      </c>
      <c r="CC58" s="85">
        <f>CC59</f>
        <v>0</v>
      </c>
      <c r="CD58" s="85">
        <f>CD59</f>
        <v>0</v>
      </c>
      <c r="CE58" s="85">
        <f>CE59</f>
        <v>0</v>
      </c>
      <c r="CF58" s="85">
        <f>CF59</f>
        <v>0</v>
      </c>
      <c r="CG58" s="85">
        <f>CG59</f>
        <v>0</v>
      </c>
      <c r="CH58" s="85">
        <f>CH59</f>
        <v>0</v>
      </c>
      <c r="CI58" s="85">
        <f>CI59</f>
        <v>0</v>
      </c>
      <c r="CJ58" s="85">
        <f>CJ59</f>
        <v>0</v>
      </c>
      <c r="CK58" s="85">
        <f>CK59</f>
        <v>0</v>
      </c>
      <c r="CL58" s="85">
        <f>CL59</f>
        <v>0</v>
      </c>
      <c r="CM58" s="85">
        <f>CM59</f>
        <v>0</v>
      </c>
      <c r="CN58" s="85">
        <f>CN59</f>
        <v>0</v>
      </c>
      <c r="CO58" s="85">
        <f>CO59</f>
        <v>0</v>
      </c>
      <c r="CP58" s="85">
        <f>CP59</f>
        <v>0</v>
      </c>
      <c r="CQ58" s="85">
        <f>CQ59</f>
        <v>0</v>
      </c>
      <c r="CR58" s="85">
        <f>CR59</f>
        <v>0</v>
      </c>
      <c r="CS58" s="85">
        <f>CS59</f>
        <v>0</v>
      </c>
      <c r="CT58" s="85">
        <f>CT59</f>
        <v>0</v>
      </c>
      <c r="CU58" s="85">
        <f>CU59</f>
        <v>0</v>
      </c>
      <c r="CV58" s="85">
        <f>CV59</f>
        <v>0</v>
      </c>
      <c r="CW58" s="85">
        <f>CW59</f>
        <v>0</v>
      </c>
      <c r="CX58" s="85">
        <f>CX59</f>
        <v>0</v>
      </c>
      <c r="CY58" s="85">
        <f>CY59</f>
        <v>0</v>
      </c>
      <c r="CZ58" s="85">
        <f>CZ59</f>
        <v>0</v>
      </c>
      <c r="DA58" s="61" t="s">
        <v>170</v>
      </c>
      <c r="DB58" s="56">
        <f>K58-CV58</f>
        <v>0</v>
      </c>
      <c r="DC58" s="55"/>
      <c r="DD58" s="7">
        <f>CV58/12</f>
        <v>0</v>
      </c>
      <c r="DE58" s="55"/>
    </row>
    <row r="59" spans="1:109" s="54" customFormat="1" ht="11.25" hidden="1" customHeight="1" x14ac:dyDescent="0.2">
      <c r="A59" s="67"/>
      <c r="B59" s="93"/>
      <c r="C59" s="93"/>
      <c r="D59" s="93"/>
      <c r="E59" s="149">
        <v>81</v>
      </c>
      <c r="F59" s="93"/>
      <c r="G59" s="92"/>
      <c r="H59" s="149">
        <v>81</v>
      </c>
      <c r="I59" s="64" t="s">
        <v>169</v>
      </c>
      <c r="J59" s="85">
        <f>J237</f>
        <v>0</v>
      </c>
      <c r="K59" s="85">
        <f>K237</f>
        <v>0</v>
      </c>
      <c r="L59" s="85">
        <f>L237</f>
        <v>0</v>
      </c>
      <c r="M59" s="85">
        <f>M237</f>
        <v>0</v>
      </c>
      <c r="N59" s="85">
        <f>N237</f>
        <v>0</v>
      </c>
      <c r="O59" s="85">
        <f>O237</f>
        <v>0</v>
      </c>
      <c r="P59" s="85">
        <f>P237</f>
        <v>0</v>
      </c>
      <c r="Q59" s="85">
        <f>Q237</f>
        <v>0</v>
      </c>
      <c r="R59" s="85">
        <f>R237</f>
        <v>0</v>
      </c>
      <c r="S59" s="85">
        <f>S237</f>
        <v>0</v>
      </c>
      <c r="T59" s="85">
        <f>T237</f>
        <v>0</v>
      </c>
      <c r="U59" s="85">
        <f>U237</f>
        <v>0</v>
      </c>
      <c r="V59" s="85">
        <f>V237</f>
        <v>0</v>
      </c>
      <c r="W59" s="85">
        <f>W237</f>
        <v>0</v>
      </c>
      <c r="X59" s="85">
        <f>X237</f>
        <v>0</v>
      </c>
      <c r="Y59" s="85">
        <f>Y237</f>
        <v>0</v>
      </c>
      <c r="Z59" s="85">
        <f>Z237</f>
        <v>0</v>
      </c>
      <c r="AA59" s="85">
        <f>AA237</f>
        <v>0</v>
      </c>
      <c r="AB59" s="85">
        <f>AB237</f>
        <v>0</v>
      </c>
      <c r="AC59" s="85">
        <f>AC237</f>
        <v>0</v>
      </c>
      <c r="AD59" s="85">
        <f>AD237</f>
        <v>0</v>
      </c>
      <c r="AE59" s="85">
        <f>AE237</f>
        <v>0</v>
      </c>
      <c r="AF59" s="85">
        <f>AF237</f>
        <v>0</v>
      </c>
      <c r="AG59" s="85">
        <f>AG237</f>
        <v>0</v>
      </c>
      <c r="AH59" s="85">
        <f>AH237</f>
        <v>0</v>
      </c>
      <c r="AI59" s="85">
        <f>AI237</f>
        <v>0</v>
      </c>
      <c r="AJ59" s="85">
        <f>AJ237</f>
        <v>0</v>
      </c>
      <c r="AK59" s="85">
        <f>AK237</f>
        <v>0</v>
      </c>
      <c r="AL59" s="85">
        <f>AL237</f>
        <v>0</v>
      </c>
      <c r="AM59" s="85">
        <f>AM237</f>
        <v>0</v>
      </c>
      <c r="AN59" s="85">
        <f>AN237</f>
        <v>0</v>
      </c>
      <c r="AO59" s="85">
        <f>AO237</f>
        <v>0</v>
      </c>
      <c r="AP59" s="85">
        <f>AP237</f>
        <v>0</v>
      </c>
      <c r="AQ59" s="85">
        <f>AQ237</f>
        <v>0</v>
      </c>
      <c r="AR59" s="85">
        <f>AR237</f>
        <v>0</v>
      </c>
      <c r="AS59" s="85">
        <f>AS237</f>
        <v>0</v>
      </c>
      <c r="AT59" s="85">
        <f>AT237</f>
        <v>0</v>
      </c>
      <c r="AU59" s="85">
        <f>AU237</f>
        <v>0</v>
      </c>
      <c r="AV59" s="85">
        <f>AV237</f>
        <v>0</v>
      </c>
      <c r="AW59" s="85">
        <f>AW237</f>
        <v>0</v>
      </c>
      <c r="AX59" s="85">
        <f>AX237</f>
        <v>0</v>
      </c>
      <c r="AY59" s="85">
        <f>AY237</f>
        <v>0</v>
      </c>
      <c r="AZ59" s="85">
        <f>AZ237</f>
        <v>0</v>
      </c>
      <c r="BA59" s="85">
        <f>BA237</f>
        <v>0</v>
      </c>
      <c r="BB59" s="85"/>
      <c r="BC59" s="85">
        <f>BC237</f>
        <v>0</v>
      </c>
      <c r="BD59" s="85"/>
      <c r="BE59" s="85">
        <f>BE237</f>
        <v>0</v>
      </c>
      <c r="BF59" s="85">
        <f>BF237</f>
        <v>0</v>
      </c>
      <c r="BG59" s="85">
        <f>BG237</f>
        <v>0</v>
      </c>
      <c r="BH59" s="85">
        <f>BH237</f>
        <v>0</v>
      </c>
      <c r="BI59" s="85">
        <f>BI237</f>
        <v>0</v>
      </c>
      <c r="BJ59" s="85">
        <f>BJ237</f>
        <v>0</v>
      </c>
      <c r="BK59" s="85">
        <f>BK237</f>
        <v>0</v>
      </c>
      <c r="BL59" s="85">
        <f>BL237</f>
        <v>0</v>
      </c>
      <c r="BM59" s="85">
        <f>BM237</f>
        <v>0</v>
      </c>
      <c r="BN59" s="85">
        <f>BN237</f>
        <v>0</v>
      </c>
      <c r="BO59" s="85">
        <f>BO237</f>
        <v>0</v>
      </c>
      <c r="BP59" s="85">
        <f>BP237</f>
        <v>0</v>
      </c>
      <c r="BQ59" s="85">
        <f>BQ237</f>
        <v>0</v>
      </c>
      <c r="BR59" s="85">
        <f>BR237</f>
        <v>0</v>
      </c>
      <c r="BS59" s="85">
        <f>BS237</f>
        <v>0</v>
      </c>
      <c r="BT59" s="85">
        <f>BT237</f>
        <v>0</v>
      </c>
      <c r="BU59" s="85">
        <f>BU237</f>
        <v>0</v>
      </c>
      <c r="BV59" s="85">
        <f>BV237</f>
        <v>0</v>
      </c>
      <c r="BW59" s="85">
        <f>BW237</f>
        <v>0</v>
      </c>
      <c r="BX59" s="85">
        <f>BX237</f>
        <v>0</v>
      </c>
      <c r="BY59" s="85">
        <f>BY237</f>
        <v>0</v>
      </c>
      <c r="BZ59" s="85">
        <f>BZ237</f>
        <v>0</v>
      </c>
      <c r="CA59" s="85">
        <f>CA237</f>
        <v>0</v>
      </c>
      <c r="CB59" s="85">
        <f>CB237</f>
        <v>0</v>
      </c>
      <c r="CC59" s="85">
        <f>CC237</f>
        <v>0</v>
      </c>
      <c r="CD59" s="85">
        <f>CD237</f>
        <v>0</v>
      </c>
      <c r="CE59" s="85">
        <f>CE237</f>
        <v>0</v>
      </c>
      <c r="CF59" s="85">
        <f>CF237</f>
        <v>0</v>
      </c>
      <c r="CG59" s="85">
        <f>CG237</f>
        <v>0</v>
      </c>
      <c r="CH59" s="85">
        <f>CH237</f>
        <v>0</v>
      </c>
      <c r="CI59" s="85">
        <f>CI237</f>
        <v>0</v>
      </c>
      <c r="CJ59" s="85">
        <f>CJ237</f>
        <v>0</v>
      </c>
      <c r="CK59" s="85">
        <f>CK237</f>
        <v>0</v>
      </c>
      <c r="CL59" s="85">
        <f>CL237</f>
        <v>0</v>
      </c>
      <c r="CM59" s="85">
        <f>CM237</f>
        <v>0</v>
      </c>
      <c r="CN59" s="85">
        <f>CN237</f>
        <v>0</v>
      </c>
      <c r="CO59" s="85">
        <f>CO237</f>
        <v>0</v>
      </c>
      <c r="CP59" s="85">
        <f>CP237</f>
        <v>0</v>
      </c>
      <c r="CQ59" s="85">
        <f>CQ237</f>
        <v>0</v>
      </c>
      <c r="CR59" s="85">
        <f>CR237</f>
        <v>0</v>
      </c>
      <c r="CS59" s="85">
        <f>CS237</f>
        <v>0</v>
      </c>
      <c r="CT59" s="85">
        <f>CT237</f>
        <v>0</v>
      </c>
      <c r="CU59" s="85">
        <f>CU237</f>
        <v>0</v>
      </c>
      <c r="CV59" s="85">
        <f>CV237</f>
        <v>0</v>
      </c>
      <c r="CW59" s="85">
        <f>CW237</f>
        <v>0</v>
      </c>
      <c r="CX59" s="85">
        <f>CX237</f>
        <v>0</v>
      </c>
      <c r="CY59" s="85">
        <f>CY237</f>
        <v>0</v>
      </c>
      <c r="CZ59" s="85">
        <f>CZ237</f>
        <v>0</v>
      </c>
      <c r="DA59" s="149">
        <v>81</v>
      </c>
      <c r="DB59" s="56">
        <f>K59-CV59</f>
        <v>0</v>
      </c>
      <c r="DC59" s="55"/>
      <c r="DD59" s="7">
        <f>CV59/12</f>
        <v>0</v>
      </c>
      <c r="DE59" s="55"/>
    </row>
    <row r="60" spans="1:109" s="54" customFormat="1" ht="18.75" hidden="1" customHeight="1" x14ac:dyDescent="0.2">
      <c r="A60" s="98" t="str">
        <f>CONCATENATE("5001",H60)</f>
        <v>50015001</v>
      </c>
      <c r="B60" s="66" t="s">
        <v>446</v>
      </c>
      <c r="C60" s="65"/>
      <c r="D60" s="65"/>
      <c r="E60" s="66"/>
      <c r="F60" s="66"/>
      <c r="G60" s="65"/>
      <c r="H60" s="61" t="s">
        <v>446</v>
      </c>
      <c r="I60" s="95" t="s">
        <v>447</v>
      </c>
      <c r="J60" s="85">
        <f>J61+J228+J236</f>
        <v>337731</v>
      </c>
      <c r="K60" s="85">
        <f>K61+K228+K236</f>
        <v>324184</v>
      </c>
      <c r="L60" s="85">
        <f>L61+L228+L236</f>
        <v>79757</v>
      </c>
      <c r="M60" s="85">
        <f>M61+M228+M236</f>
        <v>79742</v>
      </c>
      <c r="N60" s="85">
        <f>N61+N228+N236</f>
        <v>84311</v>
      </c>
      <c r="O60" s="85">
        <f>O61+O228+O236</f>
        <v>80374</v>
      </c>
      <c r="P60" s="85">
        <f>P61+P228+P236</f>
        <v>9751</v>
      </c>
      <c r="Q60" s="85">
        <f>Q61+Q228+Q236</f>
        <v>9718</v>
      </c>
      <c r="R60" s="85">
        <f>R61+R228+R236</f>
        <v>19469</v>
      </c>
      <c r="S60" s="85">
        <f>S61+S228+S236</f>
        <v>14199</v>
      </c>
      <c r="T60" s="85">
        <f>T61+T228+T236</f>
        <v>109</v>
      </c>
      <c r="U60" s="85">
        <f>U61+U228+U236</f>
        <v>1646</v>
      </c>
      <c r="V60" s="85">
        <f>V61+V228+V236</f>
        <v>4810</v>
      </c>
      <c r="W60" s="85">
        <f>W61+W228+W236</f>
        <v>7869</v>
      </c>
      <c r="X60" s="85">
        <f>X61+X228+X236</f>
        <v>45</v>
      </c>
      <c r="Y60" s="85">
        <f>Y61+Y228+Y236</f>
        <v>-126</v>
      </c>
      <c r="Z60" s="85">
        <f>Z61+Z228+Z236</f>
        <v>64</v>
      </c>
      <c r="AA60" s="85">
        <f>AA61+AA228+AA236</f>
        <v>338383</v>
      </c>
      <c r="AB60" s="85">
        <f>AB61+AB228+AB236</f>
        <v>81403</v>
      </c>
      <c r="AC60" s="85">
        <f>AC61+AC228+AC236</f>
        <v>84552</v>
      </c>
      <c r="AD60" s="85">
        <f>AD61+AD228+AD236</f>
        <v>92180</v>
      </c>
      <c r="AE60" s="85">
        <f>AE61+AE228+AE236</f>
        <v>80248</v>
      </c>
      <c r="AF60" s="85">
        <f>AF61+AF228+AF236</f>
        <v>9796</v>
      </c>
      <c r="AG60" s="85">
        <f>AG61+AG228+AG236</f>
        <v>9782</v>
      </c>
      <c r="AH60" s="85">
        <f>AH61+AH228+AH236</f>
        <v>19578</v>
      </c>
      <c r="AI60" s="85">
        <f>AI61+AI228+AI236</f>
        <v>-5876</v>
      </c>
      <c r="AJ60" s="85">
        <f>AJ61+AJ228+AJ236</f>
        <v>0</v>
      </c>
      <c r="AK60" s="85">
        <f>AK61+AK228+AK236</f>
        <v>0</v>
      </c>
      <c r="AL60" s="85">
        <f>AL61+AL228+AL236</f>
        <v>-344</v>
      </c>
      <c r="AM60" s="85">
        <f>AM61+AM228+AM236</f>
        <v>-2795</v>
      </c>
      <c r="AN60" s="85">
        <f>AN61+AN228+AN236</f>
        <v>-5532</v>
      </c>
      <c r="AO60" s="85">
        <f>AO61+AO228+AO236</f>
        <v>-2781</v>
      </c>
      <c r="AP60" s="85">
        <f>AP61+AP228+AP236</f>
        <v>332507</v>
      </c>
      <c r="AQ60" s="85">
        <f>AQ61+AQ228+AQ236</f>
        <v>81403</v>
      </c>
      <c r="AR60" s="85">
        <f>AR61+AR228+AR236</f>
        <v>84552</v>
      </c>
      <c r="AS60" s="85">
        <f>AS61+AS228+AS236</f>
        <v>91836</v>
      </c>
      <c r="AT60" s="85">
        <f>AT61+AT228+AT236</f>
        <v>74716</v>
      </c>
      <c r="AU60" s="85">
        <f>AU61+AU228+AU236</f>
        <v>7001</v>
      </c>
      <c r="AV60" s="85">
        <f>AV61+AV228+AV236</f>
        <v>7001</v>
      </c>
      <c r="AW60" s="85">
        <f>AW61+AW228+AW236</f>
        <v>14002</v>
      </c>
      <c r="AX60" s="85">
        <f>AX61+AX228+AX236</f>
        <v>10138</v>
      </c>
      <c r="AY60" s="85">
        <f>AY61+AY228+AY236</f>
        <v>0</v>
      </c>
      <c r="AZ60" s="85">
        <f>AZ61+AZ228+AZ236</f>
        <v>15</v>
      </c>
      <c r="BA60" s="85">
        <f>BA61+BA228+BA236</f>
        <v>-1603</v>
      </c>
      <c r="BB60" s="85"/>
      <c r="BC60" s="85">
        <f>BC61+BC228+BC236</f>
        <v>11726</v>
      </c>
      <c r="BD60" s="85"/>
      <c r="BE60" s="85">
        <f>BE61+BE228+BE236</f>
        <v>342645</v>
      </c>
      <c r="BF60" s="85">
        <f>BF61+BF228+BF236</f>
        <v>81403</v>
      </c>
      <c r="BG60" s="85">
        <f>BG61+BG228+BG236</f>
        <v>84567</v>
      </c>
      <c r="BH60" s="85">
        <f>BH61+BH228+BH236</f>
        <v>90233</v>
      </c>
      <c r="BI60" s="85">
        <f>BI61+BI228+BI236</f>
        <v>86442</v>
      </c>
      <c r="BJ60" s="85">
        <f>BJ61+BJ228+BJ236</f>
        <v>7001</v>
      </c>
      <c r="BK60" s="85">
        <f>BK61+BK228+BK236</f>
        <v>7001</v>
      </c>
      <c r="BL60" s="85">
        <f>BL61+BL228+BL236</f>
        <v>14002</v>
      </c>
      <c r="BM60" s="85">
        <f>BM61+BM228+BM236</f>
        <v>-7544</v>
      </c>
      <c r="BN60" s="85">
        <f>BN61+BN228+BN236</f>
        <v>221</v>
      </c>
      <c r="BO60" s="85">
        <f>BO61+BO228+BO236</f>
        <v>601</v>
      </c>
      <c r="BP60" s="85">
        <f>BP61+BP228+BP236</f>
        <v>1725</v>
      </c>
      <c r="BQ60" s="85">
        <f>BQ61+BQ228+BQ236</f>
        <v>-10091</v>
      </c>
      <c r="BR60" s="85">
        <f>BR61+BR228+BR236</f>
        <v>335101</v>
      </c>
      <c r="BS60" s="85">
        <f>BS61+BS228+BS236</f>
        <v>81624</v>
      </c>
      <c r="BT60" s="85">
        <f>BT61+BT228+BT236</f>
        <v>85168</v>
      </c>
      <c r="BU60" s="85">
        <f>BU61+BU228+BU236</f>
        <v>91958</v>
      </c>
      <c r="BV60" s="85">
        <f>BV61+BV228+BV236</f>
        <v>76351</v>
      </c>
      <c r="BW60" s="85">
        <f>BW61+BW228+BW236</f>
        <v>-370</v>
      </c>
      <c r="BX60" s="85">
        <f>BX61+BX228+BX236</f>
        <v>0</v>
      </c>
      <c r="BY60" s="85">
        <f>BY61+BY228+BY236</f>
        <v>0</v>
      </c>
      <c r="BZ60" s="85">
        <f>BZ61+BZ228+BZ236</f>
        <v>90</v>
      </c>
      <c r="CA60" s="85">
        <f>CA61+CA228+CA236</f>
        <v>-460</v>
      </c>
      <c r="CB60" s="85">
        <f>CB61+CB228+CB236</f>
        <v>334731</v>
      </c>
      <c r="CC60" s="85">
        <f>CC61+CC228+CC236</f>
        <v>81624</v>
      </c>
      <c r="CD60" s="85">
        <f>CD61+CD228+CD236</f>
        <v>85168</v>
      </c>
      <c r="CE60" s="85">
        <f>CE61+CE228+CE236</f>
        <v>92048</v>
      </c>
      <c r="CF60" s="85">
        <f>CF61+CF228+CF236</f>
        <v>75891</v>
      </c>
      <c r="CG60" s="85">
        <f>CG61+CG228+CG236</f>
        <v>0</v>
      </c>
      <c r="CH60" s="85">
        <f>CH61+CH228+CH236</f>
        <v>0</v>
      </c>
      <c r="CI60" s="85">
        <f>CI61+CI228+CI236</f>
        <v>0</v>
      </c>
      <c r="CJ60" s="85">
        <f>CJ61+CJ228+CJ236</f>
        <v>0</v>
      </c>
      <c r="CK60" s="85">
        <f>CK61+CK228+CK236</f>
        <v>0</v>
      </c>
      <c r="CL60" s="85">
        <f>CL61+CL228+CL236</f>
        <v>334731</v>
      </c>
      <c r="CM60" s="85">
        <f>CM61+CM228+CM236</f>
        <v>81624</v>
      </c>
      <c r="CN60" s="85">
        <f>CN61+CN228+CN236</f>
        <v>85168</v>
      </c>
      <c r="CO60" s="85">
        <f>CO61+CO228+CO236</f>
        <v>92048</v>
      </c>
      <c r="CP60" s="85">
        <f>CP61+CP228+CP236</f>
        <v>75891</v>
      </c>
      <c r="CQ60" s="85">
        <f>CQ61+CQ228+CQ236</f>
        <v>0</v>
      </c>
      <c r="CR60" s="85">
        <f>CR61+CR228+CR236</f>
        <v>0</v>
      </c>
      <c r="CS60" s="85">
        <f>CS61+CS228+CS236</f>
        <v>0</v>
      </c>
      <c r="CT60" s="85">
        <f>CT61+CT228+CT236</f>
        <v>0</v>
      </c>
      <c r="CU60" s="85">
        <f>CU61+CU228+CU236</f>
        <v>0</v>
      </c>
      <c r="CV60" s="85">
        <f>CV61+CV228+CV236</f>
        <v>334731</v>
      </c>
      <c r="CW60" s="85">
        <f>CW61+CW228+CW236</f>
        <v>81624</v>
      </c>
      <c r="CX60" s="85">
        <f>CX61+CX228+CX236</f>
        <v>85168</v>
      </c>
      <c r="CY60" s="85">
        <f>CY61+CY228+CY236</f>
        <v>92048</v>
      </c>
      <c r="CZ60" s="85">
        <f>CZ61+CZ228+CZ236</f>
        <v>75891</v>
      </c>
      <c r="DA60" s="61" t="s">
        <v>446</v>
      </c>
      <c r="DB60" s="56">
        <f>K60-CV60</f>
        <v>-10547</v>
      </c>
      <c r="DC60" s="55"/>
      <c r="DD60" s="7">
        <f>CV60/12</f>
        <v>27894.25</v>
      </c>
      <c r="DE60" s="55"/>
    </row>
    <row r="61" spans="1:109" s="54" customFormat="1" ht="17.25" hidden="1" customHeight="1" x14ac:dyDescent="0.2">
      <c r="A61" s="98" t="str">
        <f>CONCATENATE("5001",H61)</f>
        <v>500101</v>
      </c>
      <c r="B61" s="65"/>
      <c r="C61" s="65"/>
      <c r="D61" s="65"/>
      <c r="E61" s="66" t="s">
        <v>91</v>
      </c>
      <c r="F61" s="66"/>
      <c r="G61" s="65"/>
      <c r="H61" s="61" t="s">
        <v>91</v>
      </c>
      <c r="I61" s="82" t="s">
        <v>90</v>
      </c>
      <c r="J61" s="85">
        <f>J62+J91+J132+J136+J149+J159+J200+J211+J226</f>
        <v>329322</v>
      </c>
      <c r="K61" s="85">
        <f>K62+K91+K132+K136+K149+K159+K200+K211+K226</f>
        <v>315200</v>
      </c>
      <c r="L61" s="85">
        <f>L62+L91+L132+L136+L149+L159+L200+L211+L226</f>
        <v>79557</v>
      </c>
      <c r="M61" s="85">
        <f>M62+M91+M132+M136+M149+M159+M200+M211+M226</f>
        <v>77769</v>
      </c>
      <c r="N61" s="85">
        <f>N62+N91+N132+N136+N149+N159+N200+N211+N226</f>
        <v>80376</v>
      </c>
      <c r="O61" s="85">
        <f>O62+O91+O132+O136+O149+O159+O200+O211+O226</f>
        <v>77498</v>
      </c>
      <c r="P61" s="85">
        <f>P62+P91+P132+P136+P149+P159+P200+P211+P226</f>
        <v>9302</v>
      </c>
      <c r="Q61" s="85">
        <f>Q62+Q91+Q132+Q136+Q149+Q159+Q200+Q211+Q226</f>
        <v>9269</v>
      </c>
      <c r="R61" s="85">
        <f>R62+R91+R132+R136+R149+R159+R200+R211+R226</f>
        <v>18571</v>
      </c>
      <c r="S61" s="85">
        <f>S62+S91+S132+S136+S149+S159+S200+S211+S226</f>
        <v>14099</v>
      </c>
      <c r="T61" s="85">
        <f>T62+T91+T132+T136+T149+T159+T200+T211+T226</f>
        <v>99</v>
      </c>
      <c r="U61" s="85">
        <f>U62+U91+U132+U136+U149+U159+U200+U211+U226</f>
        <v>1618</v>
      </c>
      <c r="V61" s="85">
        <f>V62+V91+V132+V136+V149+V159+V200+V211+V226</f>
        <v>4786</v>
      </c>
      <c r="W61" s="85">
        <f>W62+W91+W132+W136+W149+W159+W200+W211+W226</f>
        <v>7844</v>
      </c>
      <c r="X61" s="85">
        <f>X62+X91+X132+X136+X149+X159+X200+X211+X226</f>
        <v>40</v>
      </c>
      <c r="Y61" s="85">
        <f>Y62+Y91+Y132+Y136+Y149+Y159+Y200+Y211+Y226</f>
        <v>-149</v>
      </c>
      <c r="Z61" s="85">
        <f>Z62+Z91+Z132+Z136+Z149+Z159+Z200+Z211+Z226</f>
        <v>59</v>
      </c>
      <c r="AA61" s="85">
        <f>AA62+AA91+AA132+AA136+AA149+AA159+AA200+AA211+AA226</f>
        <v>329299</v>
      </c>
      <c r="AB61" s="85">
        <f>AB62+AB91+AB132+AB136+AB149+AB159+AB200+AB211+AB226</f>
        <v>81175</v>
      </c>
      <c r="AC61" s="85">
        <f>AC62+AC91+AC132+AC136+AC149+AC159+AC200+AC211+AC226</f>
        <v>82555</v>
      </c>
      <c r="AD61" s="85">
        <f>AD62+AD91+AD132+AD136+AD149+AD159+AD200+AD211+AD226</f>
        <v>88220</v>
      </c>
      <c r="AE61" s="85">
        <f>AE62+AE91+AE132+AE136+AE149+AE159+AE200+AE211+AE226</f>
        <v>77349</v>
      </c>
      <c r="AF61" s="85">
        <f>AF62+AF91+AF132+AF136+AF149+AF159+AF200+AF211+AF226</f>
        <v>9342</v>
      </c>
      <c r="AG61" s="85">
        <f>AG62+AG91+AG132+AG136+AG149+AG159+AG200+AG211+AG226</f>
        <v>9328</v>
      </c>
      <c r="AH61" s="85">
        <f>AH62+AH91+AH132+AH136+AH149+AH159+AH200+AH211+AH226</f>
        <v>18670</v>
      </c>
      <c r="AI61" s="85">
        <f>AI62+AI91+AI132+AI136+AI149+AI159+AI200+AI211+AI226</f>
        <v>-5876</v>
      </c>
      <c r="AJ61" s="85">
        <f>AJ62+AJ91+AJ132+AJ136+AJ149+AJ159+AJ200+AJ211+AJ226</f>
        <v>0</v>
      </c>
      <c r="AK61" s="85">
        <f>AK62+AK91+AK132+AK136+AK149+AK159+AK200+AK211+AK226</f>
        <v>0</v>
      </c>
      <c r="AL61" s="85">
        <f>AL62+AL91+AL132+AL136+AL149+AL159+AL200+AL211+AL226</f>
        <v>-500</v>
      </c>
      <c r="AM61" s="85">
        <f>AM62+AM91+AM132+AM136+AM149+AM159+AM200+AM211+AM226</f>
        <v>-2795</v>
      </c>
      <c r="AN61" s="85">
        <f>AN62+AN91+AN132+AN136+AN149+AN159+AN200+AN211+AN226</f>
        <v>-5376</v>
      </c>
      <c r="AO61" s="85">
        <f>AO62+AO91+AO132+AO136+AO149+AO159+AO200+AO211+AO226</f>
        <v>-2781</v>
      </c>
      <c r="AP61" s="85">
        <f>AP62+AP91+AP132+AP136+AP149+AP159+AP200+AP211+AP226</f>
        <v>323423</v>
      </c>
      <c r="AQ61" s="85">
        <f>AQ62+AQ91+AQ132+AQ136+AQ149+AQ159+AQ200+AQ211+AQ226</f>
        <v>81175</v>
      </c>
      <c r="AR61" s="85">
        <f>AR62+AR91+AR132+AR136+AR149+AR159+AR200+AR211+AR226</f>
        <v>82555</v>
      </c>
      <c r="AS61" s="85">
        <f>AS62+AS91+AS132+AS136+AS149+AS159+AS200+AS211+AS226</f>
        <v>87720</v>
      </c>
      <c r="AT61" s="85">
        <f>AT62+AT91+AT132+AT136+AT149+AT159+AT200+AT211+AT226</f>
        <v>71973</v>
      </c>
      <c r="AU61" s="85">
        <f>AU62+AU91+AU132+AU136+AU149+AU159+AU200+AU211+AU226</f>
        <v>6547</v>
      </c>
      <c r="AV61" s="85">
        <f>AV62+AV91+AV132+AV136+AV149+AV159+AV200+AV211+AV226</f>
        <v>6547</v>
      </c>
      <c r="AW61" s="85">
        <f>AW62+AW91+AW132+AW136+AW149+AW159+AW200+AW211+AW226</f>
        <v>13094</v>
      </c>
      <c r="AX61" s="85">
        <f>AX62+AX91+AX132+AX136+AX149+AX159+AX200+AX211+AX226</f>
        <v>10123</v>
      </c>
      <c r="AY61" s="85">
        <f>AY62+AY91+AY132+AY136+AY149+AY159+AY200+AY211+AY226</f>
        <v>0</v>
      </c>
      <c r="AZ61" s="85">
        <f>AZ62+AZ91+AZ132+AZ136+AZ149+AZ159+AZ200+AZ211+AZ226</f>
        <v>15</v>
      </c>
      <c r="BA61" s="85">
        <f>BA62+BA91+BA132+BA136+BA149+BA159+BA200+BA211+BA226</f>
        <v>-1618</v>
      </c>
      <c r="BB61" s="85">
        <f>BB62+BB91+BB132+BB136+BB149+BB159+BB200+BB211+BB226</f>
        <v>0</v>
      </c>
      <c r="BC61" s="85">
        <f>BC62+BC91+BC132+BC136+BC149+BC159+BC200+BC211+BC226</f>
        <v>11726</v>
      </c>
      <c r="BD61" s="85">
        <f>BD62+BD91+BD132+BD136+BD149+BD159+BD200+BD211+BD226</f>
        <v>0</v>
      </c>
      <c r="BE61" s="85">
        <f>BE62+BE91+BE132+BE136+BE149+BE159+BE200+BE211+BE226</f>
        <v>333546</v>
      </c>
      <c r="BF61" s="85">
        <f>BF62+BF91+BF132+BF136+BF149+BF159+BF200+BF211+BF226</f>
        <v>81175</v>
      </c>
      <c r="BG61" s="85">
        <f>BG62+BG91+BG132+BG136+BG149+BG159+BG200+BG211+BG226</f>
        <v>82570</v>
      </c>
      <c r="BH61" s="85">
        <f>BH62+BH91+BH132+BH136+BH149+BH159+BH200+BH211+BH226</f>
        <v>86102</v>
      </c>
      <c r="BI61" s="85">
        <f>BI62+BI91+BI132+BI136+BI149+BI159+BI200+BI211+BI226</f>
        <v>83699</v>
      </c>
      <c r="BJ61" s="85">
        <f>BJ62+BJ91+BJ132+BJ136+BJ149+BJ159+BJ200+BJ211+BJ226</f>
        <v>6547</v>
      </c>
      <c r="BK61" s="85">
        <f>BK62+BK91+BK132+BK136+BK149+BK159+BK200+BK211+BK226</f>
        <v>6547</v>
      </c>
      <c r="BL61" s="85">
        <f>BL62+BL91+BL132+BL136+BL149+BL159+BL200+BL211+BL226</f>
        <v>13094</v>
      </c>
      <c r="BM61" s="85">
        <f>BM62+BM91+BM132+BM136+BM149+BM159+BM200+BM211+BM226</f>
        <v>-6854</v>
      </c>
      <c r="BN61" s="85">
        <f>BN62+BN91+BN132+BN136+BN149+BN159+BN200+BN211+BN226</f>
        <v>221</v>
      </c>
      <c r="BO61" s="85">
        <f>BO62+BO91+BO132+BO136+BO149+BO159+BO200+BO211+BO226</f>
        <v>173</v>
      </c>
      <c r="BP61" s="85">
        <f>BP62+BP91+BP132+BP136+BP149+BP159+BP200+BP211+BP226</f>
        <v>100</v>
      </c>
      <c r="BQ61" s="85">
        <f>BQ62+BQ91+BQ132+BQ136+BQ149+BQ159+BQ200+BQ211+BQ226</f>
        <v>-7348</v>
      </c>
      <c r="BR61" s="85">
        <f>BR62+BR91+BR132+BR136+BR149+BR159+BR200+BR211+BR226</f>
        <v>326692</v>
      </c>
      <c r="BS61" s="85">
        <f>BS62+BS91+BS132+BS136+BS149+BS159+BS200+BS211+BS226</f>
        <v>81396</v>
      </c>
      <c r="BT61" s="85">
        <f>BT62+BT91+BT132+BT136+BT149+BT159+BT200+BT211+BT226</f>
        <v>82743</v>
      </c>
      <c r="BU61" s="85">
        <f>BU62+BU91+BU132+BU136+BU149+BU159+BU200+BU211+BU226</f>
        <v>86202</v>
      </c>
      <c r="BV61" s="85">
        <f>BV62+BV91+BV132+BV136+BV149+BV159+BV200+BV211+BV226</f>
        <v>76351</v>
      </c>
      <c r="BW61" s="85">
        <f>BW62+BW91+BW132+BW136+BW149+BW159+BW200+BW211+BW226</f>
        <v>-370</v>
      </c>
      <c r="BX61" s="85">
        <f>BX62+BX91+BX132+BX136+BX149+BX159+BX200+BX211+BX226</f>
        <v>0</v>
      </c>
      <c r="BY61" s="85">
        <f>BY62+BY91+BY132+BY136+BY149+BY159+BY200+BY211+BY226</f>
        <v>0</v>
      </c>
      <c r="BZ61" s="85">
        <f>BZ62+BZ91+BZ132+BZ136+BZ149+BZ159+BZ200+BZ211+BZ226</f>
        <v>90</v>
      </c>
      <c r="CA61" s="85">
        <f>CA62+CA91+CA132+CA136+CA149+CA159+CA200+CA211+CA226</f>
        <v>-460</v>
      </c>
      <c r="CB61" s="85">
        <f>CB62+CB91+CB132+CB136+CB149+CB159+CB200+CB211+CB226</f>
        <v>326322</v>
      </c>
      <c r="CC61" s="85">
        <f>CC62+CC91+CC132+CC136+CC149+CC159+CC200+CC211+CC226</f>
        <v>81396</v>
      </c>
      <c r="CD61" s="85">
        <f>CD62+CD91+CD132+CD136+CD149+CD159+CD200+CD211+CD226</f>
        <v>82743</v>
      </c>
      <c r="CE61" s="85">
        <f>CE62+CE91+CE132+CE136+CE149+CE159+CE200+CE211+CE226</f>
        <v>86292</v>
      </c>
      <c r="CF61" s="85">
        <f>CF62+CF91+CF132+CF136+CF149+CF159+CF200+CF211+CF226</f>
        <v>75891</v>
      </c>
      <c r="CG61" s="85">
        <f>CG62+CG91+CG132+CG136+CG149+CG159+CG200+CG211+CG226</f>
        <v>0</v>
      </c>
      <c r="CH61" s="85">
        <f>CH62+CH91+CH132+CH136+CH149+CH159+CH200+CH211+CH226</f>
        <v>0</v>
      </c>
      <c r="CI61" s="85">
        <f>CI62+CI91+CI132+CI136+CI149+CI159+CI200+CI211+CI226</f>
        <v>0</v>
      </c>
      <c r="CJ61" s="85">
        <f>CJ62+CJ91+CJ132+CJ136+CJ149+CJ159+CJ200+CJ211+CJ226</f>
        <v>0</v>
      </c>
      <c r="CK61" s="85">
        <f>CK62+CK91+CK132+CK136+CK149+CK159+CK200+CK211+CK226</f>
        <v>0</v>
      </c>
      <c r="CL61" s="85">
        <f>CL62+CL91+CL132+CL136+CL149+CL159+CL200+CL211+CL226</f>
        <v>326322</v>
      </c>
      <c r="CM61" s="85">
        <f>CM62+CM91+CM132+CM136+CM149+CM159+CM200+CM211+CM226</f>
        <v>81396</v>
      </c>
      <c r="CN61" s="85">
        <f>CN62+CN91+CN132+CN136+CN149+CN159+CN200+CN211+CN226</f>
        <v>82743</v>
      </c>
      <c r="CO61" s="85">
        <f>CO62+CO91+CO132+CO136+CO149+CO159+CO200+CO211+CO226</f>
        <v>86292</v>
      </c>
      <c r="CP61" s="85">
        <f>CP62+CP91+CP132+CP136+CP149+CP159+CP200+CP211+CP226</f>
        <v>75891</v>
      </c>
      <c r="CQ61" s="85">
        <f>CQ62+CQ91+CQ132+CQ136+CQ149+CQ159+CQ200+CQ211+CQ226</f>
        <v>0</v>
      </c>
      <c r="CR61" s="85">
        <f>CR62+CR91+CR132+CR136+CR149+CR159+CR200+CR211+CR226</f>
        <v>0</v>
      </c>
      <c r="CS61" s="85">
        <f>CS62+CS91+CS132+CS136+CS149+CS159+CS200+CS211+CS226</f>
        <v>0</v>
      </c>
      <c r="CT61" s="85">
        <f>CT62+CT91+CT132+CT136+CT149+CT159+CT200+CT211+CT226</f>
        <v>0</v>
      </c>
      <c r="CU61" s="85">
        <f>CU62+CU91+CU132+CU136+CU149+CU159+CU200+CU211+CU226</f>
        <v>0</v>
      </c>
      <c r="CV61" s="85">
        <f>CV62+CV91+CV132+CV136+CV149+CV159+CV200+CV211+CV226</f>
        <v>326322</v>
      </c>
      <c r="CW61" s="85">
        <f>CW62+CW91+CW132+CW136+CW149+CW159+CW200+CW211+CW226</f>
        <v>81396</v>
      </c>
      <c r="CX61" s="85">
        <f>CX62+CX91+CX132+CX136+CX149+CX159+CX200+CX211+CX226</f>
        <v>82743</v>
      </c>
      <c r="CY61" s="85">
        <f>CY62+CY91+CY132+CY136+CY149+CY159+CY200+CY211+CY226</f>
        <v>86292</v>
      </c>
      <c r="CZ61" s="85">
        <f>CZ62+CZ91+CZ132+CZ136+CZ149+CZ159+CZ200+CZ211+CZ226</f>
        <v>75891</v>
      </c>
      <c r="DA61" s="61" t="s">
        <v>91</v>
      </c>
      <c r="DB61" s="56">
        <f>K61-CV61</f>
        <v>-11122</v>
      </c>
      <c r="DC61" s="55"/>
      <c r="DD61" s="7">
        <f>CV61/12</f>
        <v>27193.5</v>
      </c>
      <c r="DE61" s="55"/>
    </row>
    <row r="62" spans="1:109" s="54" customFormat="1" ht="17.25" hidden="1" customHeight="1" x14ac:dyDescent="0.2">
      <c r="A62" s="98" t="str">
        <f>CONCATENATE("5001",H62)</f>
        <v>500110</v>
      </c>
      <c r="B62" s="65"/>
      <c r="C62" s="65"/>
      <c r="D62" s="65"/>
      <c r="E62" s="66" t="s">
        <v>89</v>
      </c>
      <c r="F62" s="66"/>
      <c r="G62" s="65"/>
      <c r="H62" s="61" t="s">
        <v>89</v>
      </c>
      <c r="I62" s="95" t="s">
        <v>88</v>
      </c>
      <c r="J62" s="85">
        <f>J63+J77+J83</f>
        <v>69097</v>
      </c>
      <c r="K62" s="85">
        <f>K63+K77+K83</f>
        <v>60504</v>
      </c>
      <c r="L62" s="85">
        <f>L63+L77+L83</f>
        <v>16339</v>
      </c>
      <c r="M62" s="85">
        <f>M63+M77+M83</f>
        <v>14937</v>
      </c>
      <c r="N62" s="85">
        <f>N63+N77+N83</f>
        <v>14817</v>
      </c>
      <c r="O62" s="85">
        <f>O63+O77+O83</f>
        <v>14411</v>
      </c>
      <c r="P62" s="85">
        <f>P63+P77+P83</f>
        <v>0</v>
      </c>
      <c r="Q62" s="85">
        <f>Q63+Q77+Q83</f>
        <v>0</v>
      </c>
      <c r="R62" s="85">
        <f>R63+R77+R83</f>
        <v>0</v>
      </c>
      <c r="S62" s="85">
        <f>S63+S77+S83</f>
        <v>4534</v>
      </c>
      <c r="T62" s="85">
        <f>T63+T77+T83</f>
        <v>0</v>
      </c>
      <c r="U62" s="85">
        <f>U63+U77+U83</f>
        <v>1075</v>
      </c>
      <c r="V62" s="85">
        <f>V63+V77+V83</f>
        <v>1469</v>
      </c>
      <c r="W62" s="85">
        <f>W63+W77+W83</f>
        <v>2509</v>
      </c>
      <c r="X62" s="85">
        <f>X63+X77+X83</f>
        <v>0</v>
      </c>
      <c r="Y62" s="85">
        <f>Y63+Y77+Y83</f>
        <v>-519</v>
      </c>
      <c r="Z62" s="85">
        <f>Z63+Z77+Z83</f>
        <v>0</v>
      </c>
      <c r="AA62" s="85">
        <f>AA63+AA77+AA83</f>
        <v>65038</v>
      </c>
      <c r="AB62" s="85">
        <f>AB63+AB77+AB83</f>
        <v>17414</v>
      </c>
      <c r="AC62" s="85">
        <f>AC63+AC77+AC83</f>
        <v>16406</v>
      </c>
      <c r="AD62" s="85">
        <f>AD63+AD77+AD83</f>
        <v>17326</v>
      </c>
      <c r="AE62" s="85">
        <f>AE63+AE77+AE83</f>
        <v>13892</v>
      </c>
      <c r="AF62" s="85">
        <f>AF63+AF77+AF83</f>
        <v>0</v>
      </c>
      <c r="AG62" s="85">
        <f>AG63+AG77+AG83</f>
        <v>0</v>
      </c>
      <c r="AH62" s="85">
        <f>AH63+AH77+AH83</f>
        <v>0</v>
      </c>
      <c r="AI62" s="85">
        <f>AI63+AI77+AI83</f>
        <v>2800</v>
      </c>
      <c r="AJ62" s="85">
        <f>AJ63+AJ77+AJ83</f>
        <v>0</v>
      </c>
      <c r="AK62" s="85">
        <f>AK63+AK77+AK83</f>
        <v>0</v>
      </c>
      <c r="AL62" s="85">
        <f>AL63+AL77+AL83</f>
        <v>0</v>
      </c>
      <c r="AM62" s="85">
        <f>AM63+AM77+AM83</f>
        <v>0</v>
      </c>
      <c r="AN62" s="85">
        <f>AN63+AN77+AN83</f>
        <v>2800</v>
      </c>
      <c r="AO62" s="85">
        <f>AO63+AO77+AO83</f>
        <v>0</v>
      </c>
      <c r="AP62" s="85">
        <f>AP63+AP77+AP83</f>
        <v>67838</v>
      </c>
      <c r="AQ62" s="85">
        <f>AQ63+AQ77+AQ83</f>
        <v>17414</v>
      </c>
      <c r="AR62" s="85">
        <f>AR63+AR77+AR83</f>
        <v>16406</v>
      </c>
      <c r="AS62" s="85">
        <f>AS63+AS77+AS83</f>
        <v>17326</v>
      </c>
      <c r="AT62" s="85">
        <f>AT63+AT77+AT83</f>
        <v>16692</v>
      </c>
      <c r="AU62" s="85">
        <f>AU63+AU77+AU83</f>
        <v>0</v>
      </c>
      <c r="AV62" s="85">
        <f>AV63+AV77+AV83</f>
        <v>0</v>
      </c>
      <c r="AW62" s="85">
        <f>AW63+AW77+AW83</f>
        <v>0</v>
      </c>
      <c r="AX62" s="85">
        <f>AX63+AX77+AX83</f>
        <v>1559</v>
      </c>
      <c r="AY62" s="85">
        <f>AY63+AY77+AY83</f>
        <v>0</v>
      </c>
      <c r="AZ62" s="85">
        <f>AZ63+AZ77+AZ83</f>
        <v>15</v>
      </c>
      <c r="BA62" s="85">
        <f>BA63+BA77+BA83</f>
        <v>0</v>
      </c>
      <c r="BB62" s="85"/>
      <c r="BC62" s="85">
        <f>BC63+BC77+BC83</f>
        <v>1544</v>
      </c>
      <c r="BD62" s="85"/>
      <c r="BE62" s="85">
        <f>BE63+BE77+BE83</f>
        <v>69397</v>
      </c>
      <c r="BF62" s="85">
        <f>BF63+BF77+BF83</f>
        <v>17414</v>
      </c>
      <c r="BG62" s="85">
        <f>BG63+BG77+BG83</f>
        <v>16421</v>
      </c>
      <c r="BH62" s="85">
        <f>BH63+BH77+BH83</f>
        <v>17326</v>
      </c>
      <c r="BI62" s="85">
        <f>BI63+BI77+BI83</f>
        <v>18236</v>
      </c>
      <c r="BJ62" s="85">
        <f>BJ63+BJ77+BJ83</f>
        <v>0</v>
      </c>
      <c r="BK62" s="85">
        <f>BK63+BK77+BK83</f>
        <v>0</v>
      </c>
      <c r="BL62" s="85">
        <f>BL63+BL77+BL83</f>
        <v>0</v>
      </c>
      <c r="BM62" s="85">
        <f>BM63+BM77+BM83</f>
        <v>-300</v>
      </c>
      <c r="BN62" s="85">
        <f>BN63+BN77+BN83</f>
        <v>3</v>
      </c>
      <c r="BO62" s="85">
        <f>BO63+BO77+BO83</f>
        <v>123</v>
      </c>
      <c r="BP62" s="85">
        <f>BP63+BP77+BP83</f>
        <v>84</v>
      </c>
      <c r="BQ62" s="85">
        <f>BQ63+BQ77+BQ83</f>
        <v>-510</v>
      </c>
      <c r="BR62" s="85">
        <f>BR63+BR77+BR83</f>
        <v>69097</v>
      </c>
      <c r="BS62" s="85">
        <f>BS63+BS77+BS83</f>
        <v>17417</v>
      </c>
      <c r="BT62" s="85">
        <f>BT63+BT77+BT83</f>
        <v>16544</v>
      </c>
      <c r="BU62" s="85">
        <f>BU63+BU77+BU83</f>
        <v>17410</v>
      </c>
      <c r="BV62" s="85">
        <f>BV63+BV77+BV83</f>
        <v>17726</v>
      </c>
      <c r="BW62" s="85">
        <f>BW63+BW77+BW83</f>
        <v>0</v>
      </c>
      <c r="BX62" s="85">
        <f>BX63+BX77+BX83</f>
        <v>0</v>
      </c>
      <c r="BY62" s="85">
        <f>BY63+BY77+BY83</f>
        <v>0</v>
      </c>
      <c r="BZ62" s="85">
        <f>BZ63+BZ77+BZ83</f>
        <v>0</v>
      </c>
      <c r="CA62" s="85">
        <f>CA63+CA77+CA83</f>
        <v>0</v>
      </c>
      <c r="CB62" s="85">
        <f>CB63+CB77+CB83</f>
        <v>69097</v>
      </c>
      <c r="CC62" s="85">
        <f>CC63+CC77+CC83</f>
        <v>17417</v>
      </c>
      <c r="CD62" s="85">
        <f>CD63+CD77+CD83</f>
        <v>16544</v>
      </c>
      <c r="CE62" s="85">
        <f>CE63+CE77+CE83</f>
        <v>17410</v>
      </c>
      <c r="CF62" s="85">
        <f>CF63+CF77+CF83</f>
        <v>17726</v>
      </c>
      <c r="CG62" s="85">
        <f>CG63+CG77+CG83</f>
        <v>0</v>
      </c>
      <c r="CH62" s="85">
        <f>CH63+CH77+CH83</f>
        <v>0</v>
      </c>
      <c r="CI62" s="85">
        <f>CI63+CI77+CI83</f>
        <v>0</v>
      </c>
      <c r="CJ62" s="85">
        <f>CJ63+CJ77+CJ83</f>
        <v>0</v>
      </c>
      <c r="CK62" s="85">
        <f>CK63+CK77+CK83</f>
        <v>0</v>
      </c>
      <c r="CL62" s="85">
        <f>CL63+CL77+CL83</f>
        <v>69097</v>
      </c>
      <c r="CM62" s="85">
        <f>CM63+CM77+CM83</f>
        <v>17417</v>
      </c>
      <c r="CN62" s="85">
        <f>CN63+CN77+CN83</f>
        <v>16544</v>
      </c>
      <c r="CO62" s="85">
        <f>CO63+CO77+CO83</f>
        <v>17410</v>
      </c>
      <c r="CP62" s="85">
        <f>CP63+CP77+CP83</f>
        <v>17726</v>
      </c>
      <c r="CQ62" s="85">
        <f>CQ63+CQ77+CQ83</f>
        <v>0</v>
      </c>
      <c r="CR62" s="85">
        <f>CR63+CR77+CR83</f>
        <v>0</v>
      </c>
      <c r="CS62" s="85">
        <f>CS63+CS77+CS83</f>
        <v>0</v>
      </c>
      <c r="CT62" s="85">
        <f>CT63+CT77+CT83</f>
        <v>0</v>
      </c>
      <c r="CU62" s="85">
        <f>CU63+CU77+CU83</f>
        <v>0</v>
      </c>
      <c r="CV62" s="85">
        <f>CV63+CV77+CV83</f>
        <v>69097</v>
      </c>
      <c r="CW62" s="85">
        <f>CW63+CW77+CW83</f>
        <v>17417</v>
      </c>
      <c r="CX62" s="85">
        <f>CX63+CX77+CX83</f>
        <v>16544</v>
      </c>
      <c r="CY62" s="85">
        <f>CY63+CY77+CY83</f>
        <v>17410</v>
      </c>
      <c r="CZ62" s="85">
        <f>CZ63+CZ77+CZ83</f>
        <v>17726</v>
      </c>
      <c r="DA62" s="61" t="s">
        <v>89</v>
      </c>
      <c r="DB62" s="56">
        <f>K62-CV62</f>
        <v>-8593</v>
      </c>
      <c r="DC62" s="55"/>
      <c r="DD62" s="7">
        <f>CV62/12</f>
        <v>5758.083333333333</v>
      </c>
      <c r="DE62" s="55"/>
    </row>
    <row r="63" spans="1:109" s="54" customFormat="1" ht="21" hidden="1" customHeight="1" x14ac:dyDescent="0.2">
      <c r="A63" s="98" t="str">
        <f>CONCATENATE("5001",H63)</f>
        <v>50011001</v>
      </c>
      <c r="B63" s="65"/>
      <c r="C63" s="65"/>
      <c r="D63" s="65"/>
      <c r="E63" s="66"/>
      <c r="F63" s="66" t="s">
        <v>91</v>
      </c>
      <c r="G63" s="65"/>
      <c r="H63" s="61">
        <v>1001</v>
      </c>
      <c r="I63" s="111" t="s">
        <v>289</v>
      </c>
      <c r="J63" s="85">
        <f>SUM(J64:J76)</f>
        <v>65344</v>
      </c>
      <c r="K63" s="85">
        <f>SUM(K64:K76)</f>
        <v>56863</v>
      </c>
      <c r="L63" s="85">
        <f>SUM(L64:L76)</f>
        <v>14991</v>
      </c>
      <c r="M63" s="85">
        <f>SUM(M64:M76)</f>
        <v>14092</v>
      </c>
      <c r="N63" s="85">
        <f>SUM(N64:N76)</f>
        <v>14092</v>
      </c>
      <c r="O63" s="85">
        <f>SUM(O64:O76)</f>
        <v>13688</v>
      </c>
      <c r="P63" s="85">
        <f>SUM(P64:P76)</f>
        <v>0</v>
      </c>
      <c r="Q63" s="85">
        <f>SUM(Q64:Q76)</f>
        <v>0</v>
      </c>
      <c r="R63" s="85">
        <f>SUM(R64:R76)</f>
        <v>0</v>
      </c>
      <c r="S63" s="85">
        <f>SUM(S64:S76)</f>
        <v>4265</v>
      </c>
      <c r="T63" s="85">
        <f>SUM(T64:T76)</f>
        <v>0</v>
      </c>
      <c r="U63" s="85">
        <f>SUM(U64:U76)</f>
        <v>954</v>
      </c>
      <c r="V63" s="85">
        <f>SUM(V64:V76)</f>
        <v>1357</v>
      </c>
      <c r="W63" s="85">
        <f>SUM(W64:W76)</f>
        <v>2473</v>
      </c>
      <c r="X63" s="85">
        <f>SUM(X64:X76)</f>
        <v>0</v>
      </c>
      <c r="Y63" s="85">
        <f>SUM(Y64:Y76)</f>
        <v>-519</v>
      </c>
      <c r="Z63" s="85">
        <f>SUM(Z64:Z76)</f>
        <v>0</v>
      </c>
      <c r="AA63" s="85">
        <f>SUM(AA64:AA76)</f>
        <v>61128</v>
      </c>
      <c r="AB63" s="85">
        <f>SUM(AB64:AB76)</f>
        <v>15945</v>
      </c>
      <c r="AC63" s="85">
        <f>SUM(AC64:AC76)</f>
        <v>15449</v>
      </c>
      <c r="AD63" s="85">
        <f>SUM(AD64:AD76)</f>
        <v>16565</v>
      </c>
      <c r="AE63" s="85">
        <f>SUM(AE64:AE76)</f>
        <v>13169</v>
      </c>
      <c r="AF63" s="85">
        <f>SUM(AF64:AF76)</f>
        <v>0</v>
      </c>
      <c r="AG63" s="85">
        <f>SUM(AG64:AG76)</f>
        <v>0</v>
      </c>
      <c r="AH63" s="85">
        <f>SUM(AH64:AH76)</f>
        <v>0</v>
      </c>
      <c r="AI63" s="85">
        <f>SUM(AI64:AI76)</f>
        <v>2774</v>
      </c>
      <c r="AJ63" s="85">
        <f>SUM(AJ64:AJ76)</f>
        <v>0</v>
      </c>
      <c r="AK63" s="85">
        <f>SUM(AK64:AK76)</f>
        <v>0</v>
      </c>
      <c r="AL63" s="85">
        <f>SUM(AL64:AL76)</f>
        <v>0</v>
      </c>
      <c r="AM63" s="85">
        <f>SUM(AM64:AM76)</f>
        <v>0</v>
      </c>
      <c r="AN63" s="85">
        <f>SUM(AN64:AN76)</f>
        <v>2774</v>
      </c>
      <c r="AO63" s="85">
        <f>SUM(AO64:AO76)</f>
        <v>0</v>
      </c>
      <c r="AP63" s="85">
        <f>SUM(AP64:AP76)</f>
        <v>63902</v>
      </c>
      <c r="AQ63" s="85">
        <f>SUM(AQ64:AQ76)</f>
        <v>15945</v>
      </c>
      <c r="AR63" s="85">
        <f>SUM(AR64:AR76)</f>
        <v>15449</v>
      </c>
      <c r="AS63" s="85">
        <f>SUM(AS64:AS76)</f>
        <v>16565</v>
      </c>
      <c r="AT63" s="85">
        <f>SUM(AT64:AT76)</f>
        <v>15943</v>
      </c>
      <c r="AU63" s="85">
        <f>SUM(AU64:AU76)</f>
        <v>0</v>
      </c>
      <c r="AV63" s="85">
        <f>SUM(AV64:AV76)</f>
        <v>0</v>
      </c>
      <c r="AW63" s="85">
        <f>SUM(AW64:AW76)</f>
        <v>0</v>
      </c>
      <c r="AX63" s="85">
        <f>SUM(AX64:AX76)</f>
        <v>1536</v>
      </c>
      <c r="AY63" s="85">
        <f>SUM(AY64:AY76)</f>
        <v>0</v>
      </c>
      <c r="AZ63" s="85">
        <f>SUM(AZ64:AZ76)</f>
        <v>0</v>
      </c>
      <c r="BA63" s="85">
        <f>SUM(BA64:BA76)</f>
        <v>0</v>
      </c>
      <c r="BB63" s="85"/>
      <c r="BC63" s="85">
        <f>SUM(BC64:BC76)</f>
        <v>1536</v>
      </c>
      <c r="BD63" s="85"/>
      <c r="BE63" s="85">
        <f>SUM(BE64:BE76)</f>
        <v>65438</v>
      </c>
      <c r="BF63" s="85">
        <f>SUM(BF64:BF76)</f>
        <v>15945</v>
      </c>
      <c r="BG63" s="85">
        <f>SUM(BG64:BG76)</f>
        <v>15449</v>
      </c>
      <c r="BH63" s="85">
        <f>SUM(BH64:BH76)</f>
        <v>16565</v>
      </c>
      <c r="BI63" s="85">
        <f>SUM(BI64:BI76)</f>
        <v>17479</v>
      </c>
      <c r="BJ63" s="85">
        <f>SUM(BJ64:BJ76)</f>
        <v>0</v>
      </c>
      <c r="BK63" s="85">
        <f>SUM(BK64:BK76)</f>
        <v>0</v>
      </c>
      <c r="BL63" s="85">
        <f>SUM(BL64:BL76)</f>
        <v>0</v>
      </c>
      <c r="BM63" s="85">
        <f>SUM(BM64:BM76)</f>
        <v>-100</v>
      </c>
      <c r="BN63" s="85">
        <f>SUM(BN64:BN76)</f>
        <v>3</v>
      </c>
      <c r="BO63" s="85">
        <f>SUM(BO64:BO76)</f>
        <v>123</v>
      </c>
      <c r="BP63" s="85">
        <f>SUM(BP64:BP76)</f>
        <v>84</v>
      </c>
      <c r="BQ63" s="85">
        <f>SUM(BQ64:BQ76)</f>
        <v>-310</v>
      </c>
      <c r="BR63" s="85">
        <f>SUM(BR64:BR76)</f>
        <v>65338</v>
      </c>
      <c r="BS63" s="85">
        <f>SUM(BS64:BS76)</f>
        <v>15948</v>
      </c>
      <c r="BT63" s="85">
        <f>SUM(BT64:BT76)</f>
        <v>15572</v>
      </c>
      <c r="BU63" s="85">
        <f>SUM(BU64:BU76)</f>
        <v>16649</v>
      </c>
      <c r="BV63" s="85">
        <f>SUM(BV64:BV76)</f>
        <v>17169</v>
      </c>
      <c r="BW63" s="85">
        <f>SUM(BW64:BW76)</f>
        <v>6</v>
      </c>
      <c r="BX63" s="85">
        <f>SUM(BX64:BX76)</f>
        <v>0</v>
      </c>
      <c r="BY63" s="85">
        <f>SUM(BY64:BY76)</f>
        <v>0</v>
      </c>
      <c r="BZ63" s="85">
        <f>SUM(BZ64:BZ76)</f>
        <v>0</v>
      </c>
      <c r="CA63" s="85">
        <f>SUM(CA64:CA76)</f>
        <v>6</v>
      </c>
      <c r="CB63" s="85">
        <f>SUM(CB64:CB76)</f>
        <v>65344</v>
      </c>
      <c r="CC63" s="85">
        <f>SUM(CC64:CC76)</f>
        <v>15948</v>
      </c>
      <c r="CD63" s="85">
        <f>SUM(CD64:CD76)</f>
        <v>15572</v>
      </c>
      <c r="CE63" s="85">
        <f>SUM(CE64:CE76)</f>
        <v>16649</v>
      </c>
      <c r="CF63" s="85">
        <f>SUM(CF64:CF76)</f>
        <v>17175</v>
      </c>
      <c r="CG63" s="85">
        <f>SUM(CG64:CG76)</f>
        <v>0</v>
      </c>
      <c r="CH63" s="85">
        <f>SUM(CH64:CH76)</f>
        <v>0</v>
      </c>
      <c r="CI63" s="85">
        <f>SUM(CI64:CI76)</f>
        <v>0</v>
      </c>
      <c r="CJ63" s="85">
        <f>SUM(CJ64:CJ76)</f>
        <v>0</v>
      </c>
      <c r="CK63" s="85">
        <f>SUM(CK64:CK76)</f>
        <v>0</v>
      </c>
      <c r="CL63" s="85">
        <f>SUM(CL64:CL76)</f>
        <v>65344</v>
      </c>
      <c r="CM63" s="85">
        <f>SUM(CM64:CM76)</f>
        <v>15948</v>
      </c>
      <c r="CN63" s="85">
        <f>SUM(CN64:CN76)</f>
        <v>15572</v>
      </c>
      <c r="CO63" s="85">
        <f>SUM(CO64:CO76)</f>
        <v>16649</v>
      </c>
      <c r="CP63" s="85">
        <f>SUM(CP64:CP76)</f>
        <v>17175</v>
      </c>
      <c r="CQ63" s="85">
        <f>SUM(CQ64:CQ76)</f>
        <v>0</v>
      </c>
      <c r="CR63" s="85">
        <f>SUM(CR64:CR76)</f>
        <v>0</v>
      </c>
      <c r="CS63" s="85">
        <f>SUM(CS64:CS76)</f>
        <v>0</v>
      </c>
      <c r="CT63" s="85">
        <f>SUM(CT64:CT76)</f>
        <v>0</v>
      </c>
      <c r="CU63" s="85">
        <f>SUM(CU64:CU76)</f>
        <v>0</v>
      </c>
      <c r="CV63" s="85">
        <f>SUM(CV64:CV76)</f>
        <v>65344</v>
      </c>
      <c r="CW63" s="85">
        <f>SUM(CW64:CW76)</f>
        <v>15948</v>
      </c>
      <c r="CX63" s="85">
        <f>SUM(CX64:CX76)</f>
        <v>15572</v>
      </c>
      <c r="CY63" s="85">
        <f>SUM(CY64:CY76)</f>
        <v>16649</v>
      </c>
      <c r="CZ63" s="85">
        <f>SUM(CZ64:CZ76)</f>
        <v>17175</v>
      </c>
      <c r="DA63" s="61">
        <v>1001</v>
      </c>
      <c r="DB63" s="56">
        <f>K63-CV63</f>
        <v>-8481</v>
      </c>
      <c r="DC63" s="55"/>
      <c r="DD63" s="7">
        <f>CV63/12</f>
        <v>5445.333333333333</v>
      </c>
      <c r="DE63" s="55"/>
    </row>
    <row r="64" spans="1:109" s="54" customFormat="1" ht="24" hidden="1" customHeight="1" x14ac:dyDescent="0.2">
      <c r="A64" s="98" t="str">
        <f>CONCATENATE("5001",H64)</f>
        <v>5001100101</v>
      </c>
      <c r="B64" s="65"/>
      <c r="C64" s="65"/>
      <c r="D64" s="65"/>
      <c r="E64" s="66"/>
      <c r="F64" s="66"/>
      <c r="G64" s="65" t="s">
        <v>91</v>
      </c>
      <c r="H64" s="70" t="s">
        <v>288</v>
      </c>
      <c r="I64" s="112" t="s">
        <v>86</v>
      </c>
      <c r="J64" s="71">
        <f>SUMIF($H$258:$H$928,$H64,J$258:J$928)</f>
        <v>57033</v>
      </c>
      <c r="K64" s="71">
        <f>SUMIF($H$258:$H$928,$H64,K$258:K$928)</f>
        <v>55302</v>
      </c>
      <c r="L64" s="71">
        <f>SUMIF($H$258:$H$928,$H64,L$258:L$928)</f>
        <v>14300</v>
      </c>
      <c r="M64" s="71">
        <f>SUMIF($H$258:$H$928,$H64,M$258:M$928)</f>
        <v>13800</v>
      </c>
      <c r="N64" s="71">
        <f>SUMIF($H$258:$H$928,$H64,N$258:N$928)</f>
        <v>13800</v>
      </c>
      <c r="O64" s="71">
        <f>SUMIF($H$258:$H$928,$H64,O$258:O$928)</f>
        <v>13402</v>
      </c>
      <c r="P64" s="71">
        <f>SUMIF($H$258:$H$928,$H64,P$258:P$928)</f>
        <v>0</v>
      </c>
      <c r="Q64" s="71">
        <f>SUMIF($H$258:$H$928,$H64,Q$258:Q$928)</f>
        <v>0</v>
      </c>
      <c r="R64" s="71">
        <f>SUMIF($H$258:$H$928,$H64,R$258:R$928)</f>
        <v>0</v>
      </c>
      <c r="S64" s="71">
        <f>SUMIF($H$258:$H$928,$H64,S$258:S$928)</f>
        <v>-172</v>
      </c>
      <c r="T64" s="71">
        <f>SUMIF($H$258:$H$928,$H64,T$258:T$928)</f>
        <v>0</v>
      </c>
      <c r="U64" s="71">
        <f>SUMIF($H$258:$H$928,$H64,U$258:U$928)</f>
        <v>-522</v>
      </c>
      <c r="V64" s="71">
        <f>SUMIF($H$258:$H$928,$H64,V$258:V$928)</f>
        <v>-68</v>
      </c>
      <c r="W64" s="71">
        <f>SUMIF($H$258:$H$928,$H64,W$258:W$928)</f>
        <v>795</v>
      </c>
      <c r="X64" s="71">
        <f>SUMIF($H$258:$H$928,$H64,X$258:X$928)</f>
        <v>0</v>
      </c>
      <c r="Y64" s="71">
        <f>SUMIF($H$258:$H$928,$H64,Y$258:Y$928)</f>
        <v>-377</v>
      </c>
      <c r="Z64" s="71">
        <f>SUMIF($H$258:$H$928,$H64,Z$258:Z$928)</f>
        <v>0</v>
      </c>
      <c r="AA64" s="71">
        <f>SUMIF($H$258:$H$928,$H64,AA$258:AA$928)</f>
        <v>55130</v>
      </c>
      <c r="AB64" s="71">
        <f>SUMIF($H$258:$H$928,$H64,AB$258:AB$928)</f>
        <v>13778</v>
      </c>
      <c r="AC64" s="71">
        <f>SUMIF($H$258:$H$928,$H64,AC$258:AC$928)</f>
        <v>13732</v>
      </c>
      <c r="AD64" s="71">
        <f>SUMIF($H$258:$H$928,$H64,AD$258:AD$928)</f>
        <v>14595</v>
      </c>
      <c r="AE64" s="71">
        <f>SUMIF($H$258:$H$928,$H64,AE$258:AE$928)</f>
        <v>13025</v>
      </c>
      <c r="AF64" s="71">
        <f>SUMIF($H$258:$H$928,$H64,AF$258:AF$928)</f>
        <v>0</v>
      </c>
      <c r="AG64" s="71">
        <f>SUMIF($H$258:$H$928,$H64,AG$258:AG$928)</f>
        <v>0</v>
      </c>
      <c r="AH64" s="71">
        <f>SUMIF($H$258:$H$928,$H64,AH$258:AH$928)</f>
        <v>0</v>
      </c>
      <c r="AI64" s="71">
        <f>SUMIF($H$258:$H$928,$H64,AI$258:AI$928)</f>
        <v>1500</v>
      </c>
      <c r="AJ64" s="71">
        <f>SUMIF($H$258:$H$928,$H64,AJ$258:AJ$928)</f>
        <v>0</v>
      </c>
      <c r="AK64" s="71">
        <f>SUMIF($H$258:$H$928,$H64,AK$258:AK$928)</f>
        <v>0</v>
      </c>
      <c r="AL64" s="71">
        <f>SUMIF($H$258:$H$928,$H64,AL$258:AL$928)</f>
        <v>0</v>
      </c>
      <c r="AM64" s="71">
        <f>SUMIF($H$258:$H$928,$H64,AM$258:AM$928)</f>
        <v>0</v>
      </c>
      <c r="AN64" s="71">
        <f>SUMIF($H$258:$H$928,$H64,AN$258:AN$928)</f>
        <v>1500</v>
      </c>
      <c r="AO64" s="71">
        <f>SUMIF($H$258:$H$928,$H64,AO$258:AO$928)</f>
        <v>0</v>
      </c>
      <c r="AP64" s="71">
        <f>SUMIF($H$258:$H$928,$H64,AP$258:AP$928)</f>
        <v>56630</v>
      </c>
      <c r="AQ64" s="71">
        <f>SUMIF($H$258:$H$928,$H64,AQ$258:AQ$928)</f>
        <v>13778</v>
      </c>
      <c r="AR64" s="71">
        <f>SUMIF($H$258:$H$928,$H64,AR$258:AR$928)</f>
        <v>13732</v>
      </c>
      <c r="AS64" s="71">
        <f>SUMIF($H$258:$H$928,$H64,AS$258:AS$928)</f>
        <v>14595</v>
      </c>
      <c r="AT64" s="71">
        <f>SUMIF($H$258:$H$928,$H64,AT$258:AT$928)</f>
        <v>14525</v>
      </c>
      <c r="AU64" s="71">
        <f>SUMIF($H$258:$H$928,$H64,AU$258:AU$928)</f>
        <v>0</v>
      </c>
      <c r="AV64" s="71">
        <f>SUMIF($H$258:$H$928,$H64,AV$258:AV$928)</f>
        <v>0</v>
      </c>
      <c r="AW64" s="71">
        <f>SUMIF($H$258:$H$928,$H64,AW$258:AW$928)</f>
        <v>0</v>
      </c>
      <c r="AX64" s="71">
        <f>SUMIF($H$258:$H$929,$H64,AX$258:AX$929)</f>
        <v>390</v>
      </c>
      <c r="AY64" s="71">
        <f>SUMIF($H$258:$H$929,$H64,AY$258:AY$929)</f>
        <v>0</v>
      </c>
      <c r="AZ64" s="71">
        <f>SUMIF($H$258:$H$929,$H64,AZ$258:AZ$929)</f>
        <v>0</v>
      </c>
      <c r="BA64" s="71">
        <f>SUMIF($H$258:$H$929,$H64,BA$258:BA$929)</f>
        <v>0</v>
      </c>
      <c r="BB64" s="71"/>
      <c r="BC64" s="71">
        <f>SUMIF($H$258:$H$929,$H64,BC$258:BC$929)</f>
        <v>390</v>
      </c>
      <c r="BD64" s="71"/>
      <c r="BE64" s="71">
        <f>SUMIF($H$258:$H$929,$H64,BE$258:BE$929)</f>
        <v>57020</v>
      </c>
      <c r="BF64" s="71">
        <f>SUMIF($H$258:$H$929,$H64,BF$258:BF$929)</f>
        <v>13778</v>
      </c>
      <c r="BG64" s="71">
        <f>SUMIF($H$258:$H$929,$H64,BG$258:BG$929)</f>
        <v>13732</v>
      </c>
      <c r="BH64" s="71">
        <f>SUMIF($H$258:$H$929,$H64,BH$258:BH$929)</f>
        <v>14595</v>
      </c>
      <c r="BI64" s="71">
        <f>SUMIF($H$258:$H$929,$H64,BI$258:BI$929)</f>
        <v>14915</v>
      </c>
      <c r="BJ64" s="71">
        <f>SUMIF($H$258:$H$928,$H64,BJ$258:BJ$928)</f>
        <v>0</v>
      </c>
      <c r="BK64" s="71">
        <f>SUMIF($H$258:$H$928,$H64,BK$258:BK$928)</f>
        <v>0</v>
      </c>
      <c r="BL64" s="71">
        <f>SUMIF($H$258:$H$928,$H64,BL$258:BL$928)</f>
        <v>0</v>
      </c>
      <c r="BM64" s="71">
        <f>SUMIF($H$258:$H$929,$H64,BM$258:BM$929)</f>
        <v>0</v>
      </c>
      <c r="BN64" s="71">
        <f>SUMIF($H$258:$H$929,$H64,BN$258:BN$929)</f>
        <v>3</v>
      </c>
      <c r="BO64" s="71">
        <f>SUMIF($H$258:$H$929,$H64,BO$258:BO$929)</f>
        <v>123</v>
      </c>
      <c r="BP64" s="71">
        <f>SUMIF($H$258:$H$929,$H64,BP$258:BP$929)</f>
        <v>84</v>
      </c>
      <c r="BQ64" s="71">
        <f>SUMIF($H$258:$H$929,$H64,BQ$258:BQ$929)</f>
        <v>-210</v>
      </c>
      <c r="BR64" s="71">
        <f>SUMIF($H$258:$H$929,$H64,BR$258:BR$929)</f>
        <v>57020</v>
      </c>
      <c r="BS64" s="71">
        <f>SUMIF($H$258:$H$929,$H64,BS$258:BS$929)</f>
        <v>13781</v>
      </c>
      <c r="BT64" s="71">
        <f>SUMIF($H$258:$H$929,$H64,BT$258:BT$929)</f>
        <v>13855</v>
      </c>
      <c r="BU64" s="71">
        <f>SUMIF($H$258:$H$929,$H64,BU$258:BU$929)</f>
        <v>14679</v>
      </c>
      <c r="BV64" s="71">
        <f>SUMIF($H$258:$H$929,$H64,BV$258:BV$929)</f>
        <v>14705</v>
      </c>
      <c r="BW64" s="71">
        <f>SUMIF($H$258:$H$929,$H64,BW$258:BW$929)</f>
        <v>13</v>
      </c>
      <c r="BX64" s="71">
        <f>SUMIF($H$258:$H$929,$H64,BX$258:BX$929)</f>
        <v>3</v>
      </c>
      <c r="BY64" s="71">
        <f>SUMIF($H$258:$H$929,$H64,BY$258:BY$929)</f>
        <v>0</v>
      </c>
      <c r="BZ64" s="71">
        <f>SUMIF($H$258:$H$929,$H64,BZ$258:BZ$929)</f>
        <v>0</v>
      </c>
      <c r="CA64" s="71">
        <f>SUMIF($H$258:$H$929,$H64,CA$258:CA$929)</f>
        <v>10</v>
      </c>
      <c r="CB64" s="71">
        <f>SUMIF($H$258:$H$929,$H64,CB$258:CB$929)</f>
        <v>57033</v>
      </c>
      <c r="CC64" s="71">
        <f>SUMIF($H$258:$H$929,$H64,CC$258:CC$929)</f>
        <v>13784</v>
      </c>
      <c r="CD64" s="71">
        <f>SUMIF($H$258:$H$929,$H64,CD$258:CD$929)</f>
        <v>13855</v>
      </c>
      <c r="CE64" s="71">
        <f>SUMIF($H$258:$H$929,$H64,CE$258:CE$929)</f>
        <v>14679</v>
      </c>
      <c r="CF64" s="71">
        <f>SUMIF($H$258:$H$929,$H64,CF$258:CF$929)</f>
        <v>14715</v>
      </c>
      <c r="CG64" s="71">
        <f>SUMIF($H$258:$H$929,$H64,CG$258:CG$929)</f>
        <v>0</v>
      </c>
      <c r="CH64" s="71">
        <f>SUMIF($H$258:$H$929,$H64,CH$258:CH$929)</f>
        <v>0</v>
      </c>
      <c r="CI64" s="71">
        <f>SUMIF($H$258:$H$929,$H64,CI$258:CI$929)</f>
        <v>0</v>
      </c>
      <c r="CJ64" s="71">
        <f>SUMIF($H$258:$H$929,$H64,CJ$258:CJ$929)</f>
        <v>0</v>
      </c>
      <c r="CK64" s="71">
        <f>SUMIF($H$258:$H$929,$H64,CK$258:CK$929)</f>
        <v>0</v>
      </c>
      <c r="CL64" s="71">
        <f>SUMIF($H$258:$H$929,$H64,CL$258:CL$929)</f>
        <v>57033</v>
      </c>
      <c r="CM64" s="71">
        <f>SUMIF($H$258:$H$929,$H64,CM$258:CM$929)</f>
        <v>13784</v>
      </c>
      <c r="CN64" s="71">
        <f>SUMIF($H$258:$H$929,$H64,CN$258:CN$929)</f>
        <v>13855</v>
      </c>
      <c r="CO64" s="71">
        <f>SUMIF($H$258:$H$929,$H64,CO$258:CO$929)</f>
        <v>14679</v>
      </c>
      <c r="CP64" s="71">
        <f>SUMIF($H$258:$H$929,$H64,CP$258:CP$929)</f>
        <v>14715</v>
      </c>
      <c r="CQ64" s="71">
        <f>SUMIF($H$258:$H$929,$H64,CQ$258:CQ$929)</f>
        <v>0</v>
      </c>
      <c r="CR64" s="71">
        <f>SUMIF($H$258:$H$929,$H64,CR$258:CR$929)</f>
        <v>0</v>
      </c>
      <c r="CS64" s="71">
        <f>SUMIF($H$258:$H$929,$H64,CS$258:CS$929)</f>
        <v>0</v>
      </c>
      <c r="CT64" s="71">
        <f>SUMIF($H$258:$H$929,$H64,CT$258:CT$929)</f>
        <v>0</v>
      </c>
      <c r="CU64" s="71">
        <f>SUMIF($H$258:$H$929,$H64,CU$258:CU$929)</f>
        <v>0</v>
      </c>
      <c r="CV64" s="71">
        <f>SUMIF($H$258:$H$929,$H64,CV$258:CV$929)</f>
        <v>57033</v>
      </c>
      <c r="CW64" s="71">
        <f>SUMIF($H$258:$H$929,$H64,CW$258:CW$929)</f>
        <v>13784</v>
      </c>
      <c r="CX64" s="71">
        <f>SUMIF($H$258:$H$929,$H64,CX$258:CX$929)</f>
        <v>13855</v>
      </c>
      <c r="CY64" s="71">
        <f>SUMIF($H$258:$H$929,$H64,CY$258:CY$929)</f>
        <v>14679</v>
      </c>
      <c r="CZ64" s="71">
        <f>SUMIF($H$258:$H$929,$H64,CZ$258:CZ$929)</f>
        <v>14715</v>
      </c>
      <c r="DA64" s="70" t="s">
        <v>288</v>
      </c>
      <c r="DB64" s="56">
        <f>K64-CV64</f>
        <v>-1731</v>
      </c>
      <c r="DC64" s="55"/>
      <c r="DD64" s="7">
        <f>CV64/12</f>
        <v>4752.75</v>
      </c>
      <c r="DE64" s="55"/>
    </row>
    <row r="65" spans="1:109" s="54" customFormat="1" ht="11.25" hidden="1" customHeight="1" x14ac:dyDescent="0.2">
      <c r="A65" s="98" t="str">
        <f>CONCATENATE("5001",H65)</f>
        <v>5001100105</v>
      </c>
      <c r="B65" s="65"/>
      <c r="C65" s="65"/>
      <c r="D65" s="65"/>
      <c r="E65" s="66"/>
      <c r="F65" s="66"/>
      <c r="G65" s="65" t="s">
        <v>254</v>
      </c>
      <c r="H65" s="70" t="s">
        <v>287</v>
      </c>
      <c r="I65" s="112" t="s">
        <v>286</v>
      </c>
      <c r="J65" s="71">
        <f>SUMIF($H$258:$H$928,$H65,J$258:J$928)</f>
        <v>0</v>
      </c>
      <c r="K65" s="71">
        <f>SUMIF($H$258:$H$928,$H65,K$258:K$928)</f>
        <v>0</v>
      </c>
      <c r="L65" s="71">
        <f>SUMIF($H$258:$H$928,$H65,L$258:L$928)</f>
        <v>0</v>
      </c>
      <c r="M65" s="71">
        <f>SUMIF($H$258:$H$928,$H65,M$258:M$928)</f>
        <v>0</v>
      </c>
      <c r="N65" s="71">
        <f>SUMIF($H$258:$H$928,$H65,N$258:N$928)</f>
        <v>0</v>
      </c>
      <c r="O65" s="71">
        <f>SUMIF($H$258:$H$928,$H65,O$258:O$928)</f>
        <v>0</v>
      </c>
      <c r="P65" s="71">
        <f>SUMIF($H$258:$H$928,$H65,P$258:P$928)</f>
        <v>0</v>
      </c>
      <c r="Q65" s="71">
        <f>SUMIF($H$258:$H$928,$H65,Q$258:Q$928)</f>
        <v>0</v>
      </c>
      <c r="R65" s="71">
        <f>SUMIF($H$258:$H$928,$H65,R$258:R$928)</f>
        <v>0</v>
      </c>
      <c r="S65" s="71">
        <f>SUMIF($H$258:$H$928,$H65,S$258:S$928)</f>
        <v>0</v>
      </c>
      <c r="T65" s="71">
        <f>SUMIF($H$258:$H$928,$H65,T$258:T$928)</f>
        <v>0</v>
      </c>
      <c r="U65" s="71">
        <f>SUMIF($H$258:$H$928,$H65,U$258:U$928)</f>
        <v>0</v>
      </c>
      <c r="V65" s="71">
        <f>SUMIF($H$258:$H$928,$H65,V$258:V$928)</f>
        <v>0</v>
      </c>
      <c r="W65" s="71">
        <f>SUMIF($H$258:$H$928,$H65,W$258:W$928)</f>
        <v>0</v>
      </c>
      <c r="X65" s="71">
        <f>SUMIF($H$258:$H$928,$H65,X$258:X$928)</f>
        <v>0</v>
      </c>
      <c r="Y65" s="71">
        <f>SUMIF($H$258:$H$928,$H65,Y$258:Y$928)</f>
        <v>0</v>
      </c>
      <c r="Z65" s="71">
        <f>SUMIF($H$258:$H$928,$H65,Z$258:Z$928)</f>
        <v>0</v>
      </c>
      <c r="AA65" s="71">
        <f>SUMIF($H$258:$H$928,$H65,AA$258:AA$928)</f>
        <v>0</v>
      </c>
      <c r="AB65" s="71">
        <f>SUMIF($H$258:$H$928,$H65,AB$258:AB$928)</f>
        <v>0</v>
      </c>
      <c r="AC65" s="71">
        <f>SUMIF($H$258:$H$928,$H65,AC$258:AC$928)</f>
        <v>0</v>
      </c>
      <c r="AD65" s="71">
        <f>SUMIF($H$258:$H$928,$H65,AD$258:AD$928)</f>
        <v>0</v>
      </c>
      <c r="AE65" s="71">
        <f>SUMIF($H$258:$H$928,$H65,AE$258:AE$928)</f>
        <v>0</v>
      </c>
      <c r="AF65" s="71">
        <f>SUMIF($H$258:$H$928,$H65,AF$258:AF$928)</f>
        <v>0</v>
      </c>
      <c r="AG65" s="71">
        <f>SUMIF($H$258:$H$928,$H65,AG$258:AG$928)</f>
        <v>0</v>
      </c>
      <c r="AH65" s="71">
        <f>SUMIF($H$258:$H$928,$H65,AH$258:AH$928)</f>
        <v>0</v>
      </c>
      <c r="AI65" s="71">
        <f>SUMIF($H$258:$H$928,$H65,AI$258:AI$928)</f>
        <v>0</v>
      </c>
      <c r="AJ65" s="71">
        <f>SUMIF($H$258:$H$928,$H65,AJ$258:AJ$928)</f>
        <v>0</v>
      </c>
      <c r="AK65" s="71">
        <f>SUMIF($H$258:$H$928,$H65,AK$258:AK$928)</f>
        <v>0</v>
      </c>
      <c r="AL65" s="71">
        <f>SUMIF($H$258:$H$928,$H65,AL$258:AL$928)</f>
        <v>0</v>
      </c>
      <c r="AM65" s="71">
        <f>SUMIF($H$258:$H$928,$H65,AM$258:AM$928)</f>
        <v>0</v>
      </c>
      <c r="AN65" s="71">
        <f>SUMIF($H$258:$H$928,$H65,AN$258:AN$928)</f>
        <v>0</v>
      </c>
      <c r="AO65" s="71">
        <f>SUMIF($H$258:$H$928,$H65,AO$258:AO$928)</f>
        <v>0</v>
      </c>
      <c r="AP65" s="71">
        <f>SUMIF($H$258:$H$928,$H65,AP$258:AP$928)</f>
        <v>0</v>
      </c>
      <c r="AQ65" s="71">
        <f>SUMIF($H$258:$H$928,$H65,AQ$258:AQ$928)</f>
        <v>0</v>
      </c>
      <c r="AR65" s="71">
        <f>SUMIF($H$258:$H$928,$H65,AR$258:AR$928)</f>
        <v>0</v>
      </c>
      <c r="AS65" s="71">
        <f>SUMIF($H$258:$H$928,$H65,AS$258:AS$928)</f>
        <v>0</v>
      </c>
      <c r="AT65" s="71">
        <f>SUMIF($H$258:$H$928,$H65,AT$258:AT$928)</f>
        <v>0</v>
      </c>
      <c r="AU65" s="71">
        <f>SUMIF($H$258:$H$928,$H65,AU$258:AU$928)</f>
        <v>0</v>
      </c>
      <c r="AV65" s="71">
        <f>SUMIF($H$258:$H$928,$H65,AV$258:AV$928)</f>
        <v>0</v>
      </c>
      <c r="AW65" s="71">
        <f>SUMIF($H$258:$H$928,$H65,AW$258:AW$928)</f>
        <v>0</v>
      </c>
      <c r="AX65" s="71">
        <f>SUMIF($H$258:$H$929,$H65,AX$258:AX$929)</f>
        <v>0</v>
      </c>
      <c r="AY65" s="71">
        <f>SUMIF($H$258:$H$929,$H65,AY$258:AY$929)</f>
        <v>0</v>
      </c>
      <c r="AZ65" s="71">
        <f>SUMIF($H$258:$H$929,$H65,AZ$258:AZ$929)</f>
        <v>0</v>
      </c>
      <c r="BA65" s="71">
        <f>SUMIF($H$258:$H$929,$H65,BA$258:BA$929)</f>
        <v>0</v>
      </c>
      <c r="BB65" s="71"/>
      <c r="BC65" s="71">
        <f>SUMIF($H$258:$H$929,$H65,BC$258:BC$929)</f>
        <v>0</v>
      </c>
      <c r="BD65" s="71"/>
      <c r="BE65" s="71">
        <f>SUMIF($H$258:$H$929,$H65,BE$258:BE$929)</f>
        <v>0</v>
      </c>
      <c r="BF65" s="71">
        <f>SUMIF($H$258:$H$929,$H65,BF$258:BF$929)</f>
        <v>0</v>
      </c>
      <c r="BG65" s="71">
        <f>SUMIF($H$258:$H$929,$H65,BG$258:BG$929)</f>
        <v>0</v>
      </c>
      <c r="BH65" s="71">
        <f>SUMIF($H$258:$H$929,$H65,BH$258:BH$929)</f>
        <v>0</v>
      </c>
      <c r="BI65" s="71">
        <f>SUMIF($H$258:$H$929,$H65,BI$258:BI$929)</f>
        <v>0</v>
      </c>
      <c r="BJ65" s="71">
        <f>SUMIF($H$258:$H$928,$H65,BJ$258:BJ$928)</f>
        <v>0</v>
      </c>
      <c r="BK65" s="71">
        <f>SUMIF($H$258:$H$928,$H65,BK$258:BK$928)</f>
        <v>0</v>
      </c>
      <c r="BL65" s="71">
        <f>SUMIF($H$258:$H$928,$H65,BL$258:BL$928)</f>
        <v>0</v>
      </c>
      <c r="BM65" s="71">
        <f>SUMIF($H$258:$H$929,$H65,BM$258:BM$929)</f>
        <v>0</v>
      </c>
      <c r="BN65" s="71">
        <f>SUMIF($H$258:$H$929,$H65,BN$258:BN$929)</f>
        <v>0</v>
      </c>
      <c r="BO65" s="71">
        <f>SUMIF($H$258:$H$929,$H65,BO$258:BO$929)</f>
        <v>0</v>
      </c>
      <c r="BP65" s="71">
        <f>SUMIF($H$258:$H$929,$H65,BP$258:BP$929)</f>
        <v>0</v>
      </c>
      <c r="BQ65" s="71">
        <f>SUMIF($H$258:$H$929,$H65,BQ$258:BQ$929)</f>
        <v>0</v>
      </c>
      <c r="BR65" s="71">
        <f>SUMIF($H$258:$H$929,$H65,BR$258:BR$929)</f>
        <v>0</v>
      </c>
      <c r="BS65" s="71">
        <f>SUMIF($H$258:$H$929,$H65,BS$258:BS$929)</f>
        <v>0</v>
      </c>
      <c r="BT65" s="71">
        <f>SUMIF($H$258:$H$929,$H65,BT$258:BT$929)</f>
        <v>0</v>
      </c>
      <c r="BU65" s="71">
        <f>SUMIF($H$258:$H$929,$H65,BU$258:BU$929)</f>
        <v>0</v>
      </c>
      <c r="BV65" s="71">
        <f>SUMIF($H$258:$H$929,$H65,BV$258:BV$929)</f>
        <v>0</v>
      </c>
      <c r="BW65" s="71">
        <f>SUMIF($H$258:$H$929,$H65,BW$258:BW$929)</f>
        <v>0</v>
      </c>
      <c r="BX65" s="71">
        <f>SUMIF($H$258:$H$929,$H65,BX$258:BX$929)</f>
        <v>0</v>
      </c>
      <c r="BY65" s="71">
        <f>SUMIF($H$258:$H$929,$H65,BY$258:BY$929)</f>
        <v>0</v>
      </c>
      <c r="BZ65" s="71">
        <f>SUMIF($H$258:$H$929,$H65,BZ$258:BZ$929)</f>
        <v>0</v>
      </c>
      <c r="CA65" s="71">
        <f>SUMIF($H$258:$H$929,$H65,CA$258:CA$929)</f>
        <v>0</v>
      </c>
      <c r="CB65" s="71">
        <f>SUMIF($H$258:$H$929,$H65,CB$258:CB$929)</f>
        <v>0</v>
      </c>
      <c r="CC65" s="71">
        <f>SUMIF($H$258:$H$929,$H65,CC$258:CC$929)</f>
        <v>0</v>
      </c>
      <c r="CD65" s="71">
        <f>SUMIF($H$258:$H$929,$H65,CD$258:CD$929)</f>
        <v>0</v>
      </c>
      <c r="CE65" s="71">
        <f>SUMIF($H$258:$H$929,$H65,CE$258:CE$929)</f>
        <v>0</v>
      </c>
      <c r="CF65" s="71">
        <f>SUMIF($H$258:$H$929,$H65,CF$258:CF$929)</f>
        <v>0</v>
      </c>
      <c r="CG65" s="71">
        <f>SUMIF($H$258:$H$929,$H65,CG$258:CG$929)</f>
        <v>0</v>
      </c>
      <c r="CH65" s="71">
        <f>SUMIF($H$258:$H$929,$H65,CH$258:CH$929)</f>
        <v>0</v>
      </c>
      <c r="CI65" s="71">
        <f>SUMIF($H$258:$H$929,$H65,CI$258:CI$929)</f>
        <v>0</v>
      </c>
      <c r="CJ65" s="71">
        <f>SUMIF($H$258:$H$929,$H65,CJ$258:CJ$929)</f>
        <v>0</v>
      </c>
      <c r="CK65" s="71">
        <f>SUMIF($H$258:$H$929,$H65,CK$258:CK$929)</f>
        <v>0</v>
      </c>
      <c r="CL65" s="71">
        <f>SUMIF($H$258:$H$929,$H65,CL$258:CL$929)</f>
        <v>0</v>
      </c>
      <c r="CM65" s="71">
        <f>SUMIF($H$258:$H$929,$H65,CM$258:CM$929)</f>
        <v>0</v>
      </c>
      <c r="CN65" s="71">
        <f>SUMIF($H$258:$H$929,$H65,CN$258:CN$929)</f>
        <v>0</v>
      </c>
      <c r="CO65" s="71">
        <f>SUMIF($H$258:$H$929,$H65,CO$258:CO$929)</f>
        <v>0</v>
      </c>
      <c r="CP65" s="71">
        <f>SUMIF($H$258:$H$929,$H65,CP$258:CP$929)</f>
        <v>0</v>
      </c>
      <c r="CQ65" s="71">
        <f>SUMIF($H$258:$H$929,$H65,CQ$258:CQ$929)</f>
        <v>0</v>
      </c>
      <c r="CR65" s="71">
        <f>SUMIF($H$258:$H$929,$H65,CR$258:CR$929)</f>
        <v>0</v>
      </c>
      <c r="CS65" s="71">
        <f>SUMIF($H$258:$H$929,$H65,CS$258:CS$929)</f>
        <v>0</v>
      </c>
      <c r="CT65" s="71">
        <f>SUMIF($H$258:$H$929,$H65,CT$258:CT$929)</f>
        <v>0</v>
      </c>
      <c r="CU65" s="71">
        <f>SUMIF($H$258:$H$929,$H65,CU$258:CU$929)</f>
        <v>0</v>
      </c>
      <c r="CV65" s="71">
        <f>SUMIF($H$258:$H$929,$H65,CV$258:CV$929)</f>
        <v>0</v>
      </c>
      <c r="CW65" s="71">
        <f>SUMIF($H$258:$H$929,$H65,CW$258:CW$929)</f>
        <v>0</v>
      </c>
      <c r="CX65" s="71">
        <f>SUMIF($H$258:$H$929,$H65,CX$258:CX$929)</f>
        <v>0</v>
      </c>
      <c r="CY65" s="71">
        <f>SUMIF($H$258:$H$929,$H65,CY$258:CY$929)</f>
        <v>0</v>
      </c>
      <c r="CZ65" s="71">
        <f>SUMIF($H$258:$H$929,$H65,CZ$258:CZ$929)</f>
        <v>0</v>
      </c>
      <c r="DA65" s="70" t="s">
        <v>287</v>
      </c>
      <c r="DB65" s="56">
        <f>K65-CV65</f>
        <v>0</v>
      </c>
      <c r="DC65" s="55"/>
      <c r="DD65" s="7">
        <f>CV65/12</f>
        <v>0</v>
      </c>
      <c r="DE65" s="55"/>
    </row>
    <row r="66" spans="1:109" s="54" customFormat="1" ht="22.5" hidden="1" customHeight="1" x14ac:dyDescent="0.2">
      <c r="A66" s="98" t="str">
        <f>CONCATENATE("5001",H66)</f>
        <v>5001100106</v>
      </c>
      <c r="B66" s="65"/>
      <c r="C66" s="65"/>
      <c r="D66" s="65"/>
      <c r="E66" s="66"/>
      <c r="F66" s="66"/>
      <c r="G66" s="65" t="s">
        <v>253</v>
      </c>
      <c r="H66" s="70" t="s">
        <v>153</v>
      </c>
      <c r="I66" s="112" t="s">
        <v>154</v>
      </c>
      <c r="J66" s="71">
        <f>SUMIF($H$258:$H$928,$H66,J$258:J$928)</f>
        <v>5714</v>
      </c>
      <c r="K66" s="71">
        <f>SUMIF($H$258:$H$928,$H66,K$258:K$928)</f>
        <v>400</v>
      </c>
      <c r="L66" s="71">
        <f>SUMIF($H$258:$H$928,$H66,L$258:L$928)</f>
        <v>400</v>
      </c>
      <c r="M66" s="71">
        <f>SUMIF($H$258:$H$928,$H66,M$258:M$928)</f>
        <v>0</v>
      </c>
      <c r="N66" s="71">
        <f>SUMIF($H$258:$H$928,$H66,N$258:N$928)</f>
        <v>0</v>
      </c>
      <c r="O66" s="71">
        <f>SUMIF($H$258:$H$928,$H66,O$258:O$928)</f>
        <v>0</v>
      </c>
      <c r="P66" s="71">
        <f>SUMIF($H$258:$H$928,$H66,P$258:P$928)</f>
        <v>0</v>
      </c>
      <c r="Q66" s="71">
        <f>SUMIF($H$258:$H$928,$H66,Q$258:Q$928)</f>
        <v>0</v>
      </c>
      <c r="R66" s="71">
        <f>SUMIF($H$258:$H$928,$H66,R$258:R$928)</f>
        <v>0</v>
      </c>
      <c r="S66" s="71">
        <f>SUMIF($H$258:$H$928,$H66,S$258:S$928)</f>
        <v>3715</v>
      </c>
      <c r="T66" s="71">
        <f>SUMIF($H$258:$H$928,$H66,T$258:T$928)</f>
        <v>0</v>
      </c>
      <c r="U66" s="71">
        <f>SUMIF($H$258:$H$928,$H66,U$258:U$928)</f>
        <v>1405</v>
      </c>
      <c r="V66" s="71">
        <f>SUMIF($H$258:$H$928,$H66,V$258:V$928)</f>
        <v>915</v>
      </c>
      <c r="W66" s="71">
        <f>SUMIF($H$258:$H$928,$H66,W$258:W$928)</f>
        <v>1395</v>
      </c>
      <c r="X66" s="71">
        <f>SUMIF($H$258:$H$928,$H66,X$258:X$928)</f>
        <v>0</v>
      </c>
      <c r="Y66" s="71">
        <f>SUMIF($H$258:$H$928,$H66,Y$258:Y$928)</f>
        <v>0</v>
      </c>
      <c r="Z66" s="71">
        <f>SUMIF($H$258:$H$928,$H66,Z$258:Z$928)</f>
        <v>0</v>
      </c>
      <c r="AA66" s="71">
        <f>SUMIF($H$258:$H$928,$H66,AA$258:AA$928)</f>
        <v>4115</v>
      </c>
      <c r="AB66" s="71">
        <f>SUMIF($H$258:$H$928,$H66,AB$258:AB$928)</f>
        <v>1805</v>
      </c>
      <c r="AC66" s="71">
        <f>SUMIF($H$258:$H$928,$H66,AC$258:AC$928)</f>
        <v>915</v>
      </c>
      <c r="AD66" s="71">
        <f>SUMIF($H$258:$H$928,$H66,AD$258:AD$928)</f>
        <v>1395</v>
      </c>
      <c r="AE66" s="71">
        <f>SUMIF($H$258:$H$928,$H66,AE$258:AE$928)</f>
        <v>0</v>
      </c>
      <c r="AF66" s="71">
        <f>SUMIF($H$258:$H$928,$H66,AF$258:AF$928)</f>
        <v>0</v>
      </c>
      <c r="AG66" s="71">
        <f>SUMIF($H$258:$H$928,$H66,AG$258:AG$928)</f>
        <v>0</v>
      </c>
      <c r="AH66" s="71">
        <f>SUMIF($H$258:$H$928,$H66,AH$258:AH$928)</f>
        <v>0</v>
      </c>
      <c r="AI66" s="71">
        <f>SUMIF($H$258:$H$928,$H66,AI$258:AI$928)</f>
        <v>1059</v>
      </c>
      <c r="AJ66" s="71">
        <f>SUMIF($H$258:$H$928,$H66,AJ$258:AJ$928)</f>
        <v>0</v>
      </c>
      <c r="AK66" s="71">
        <f>SUMIF($H$258:$H$928,$H66,AK$258:AK$928)</f>
        <v>0</v>
      </c>
      <c r="AL66" s="71">
        <f>SUMIF($H$258:$H$928,$H66,AL$258:AL$928)</f>
        <v>0</v>
      </c>
      <c r="AM66" s="71">
        <f>SUMIF($H$258:$H$928,$H66,AM$258:AM$928)</f>
        <v>0</v>
      </c>
      <c r="AN66" s="71">
        <f>SUMIF($H$258:$H$928,$H66,AN$258:AN$928)</f>
        <v>1059</v>
      </c>
      <c r="AO66" s="71">
        <f>SUMIF($H$258:$H$928,$H66,AO$258:AO$928)</f>
        <v>0</v>
      </c>
      <c r="AP66" s="71">
        <f>SUMIF($H$258:$H$928,$H66,AP$258:AP$928)</f>
        <v>5174</v>
      </c>
      <c r="AQ66" s="71">
        <f>SUMIF($H$258:$H$928,$H66,AQ$258:AQ$928)</f>
        <v>1805</v>
      </c>
      <c r="AR66" s="71">
        <f>SUMIF($H$258:$H$928,$H66,AR$258:AR$928)</f>
        <v>915</v>
      </c>
      <c r="AS66" s="71">
        <f>SUMIF($H$258:$H$928,$H66,AS$258:AS$928)</f>
        <v>1395</v>
      </c>
      <c r="AT66" s="71">
        <f>SUMIF($H$258:$H$928,$H66,AT$258:AT$928)</f>
        <v>1059</v>
      </c>
      <c r="AU66" s="71">
        <f>SUMIF($H$258:$H$928,$H66,AU$258:AU$928)</f>
        <v>0</v>
      </c>
      <c r="AV66" s="71">
        <f>SUMIF($H$258:$H$928,$H66,AV$258:AV$928)</f>
        <v>0</v>
      </c>
      <c r="AW66" s="71">
        <f>SUMIF($H$258:$H$928,$H66,AW$258:AW$928)</f>
        <v>0</v>
      </c>
      <c r="AX66" s="71">
        <f>SUMIF($H$258:$H$929,$H66,AX$258:AX$929)</f>
        <v>540</v>
      </c>
      <c r="AY66" s="71">
        <f>SUMIF($H$258:$H$929,$H66,AY$258:AY$929)</f>
        <v>0</v>
      </c>
      <c r="AZ66" s="71">
        <f>SUMIF($H$258:$H$929,$H66,AZ$258:AZ$929)</f>
        <v>0</v>
      </c>
      <c r="BA66" s="71">
        <f>SUMIF($H$258:$H$929,$H66,BA$258:BA$929)</f>
        <v>0</v>
      </c>
      <c r="BB66" s="71"/>
      <c r="BC66" s="71">
        <f>SUMIF($H$258:$H$929,$H66,BC$258:BC$929)</f>
        <v>540</v>
      </c>
      <c r="BD66" s="71"/>
      <c r="BE66" s="71">
        <f>SUMIF($H$258:$H$929,$H66,BE$258:BE$929)</f>
        <v>5714</v>
      </c>
      <c r="BF66" s="71">
        <f>SUMIF($H$258:$H$929,$H66,BF$258:BF$929)</f>
        <v>1805</v>
      </c>
      <c r="BG66" s="71">
        <f>SUMIF($H$258:$H$929,$H66,BG$258:BG$929)</f>
        <v>915</v>
      </c>
      <c r="BH66" s="71">
        <f>SUMIF($H$258:$H$929,$H66,BH$258:BH$929)</f>
        <v>1395</v>
      </c>
      <c r="BI66" s="71">
        <f>SUMIF($H$258:$H$929,$H66,BI$258:BI$929)</f>
        <v>1599</v>
      </c>
      <c r="BJ66" s="71">
        <f>SUMIF($H$258:$H$928,$H66,BJ$258:BJ$928)</f>
        <v>0</v>
      </c>
      <c r="BK66" s="71">
        <f>SUMIF($H$258:$H$928,$H66,BK$258:BK$928)</f>
        <v>0</v>
      </c>
      <c r="BL66" s="71">
        <f>SUMIF($H$258:$H$928,$H66,BL$258:BL$928)</f>
        <v>0</v>
      </c>
      <c r="BM66" s="71">
        <f>SUMIF($H$258:$H$929,$H66,BM$258:BM$929)</f>
        <v>0</v>
      </c>
      <c r="BN66" s="71">
        <f>SUMIF($H$258:$H$929,$H66,BN$258:BN$929)</f>
        <v>0</v>
      </c>
      <c r="BO66" s="71">
        <f>SUMIF($H$258:$H$929,$H66,BO$258:BO$929)</f>
        <v>0</v>
      </c>
      <c r="BP66" s="71">
        <f>SUMIF($H$258:$H$929,$H66,BP$258:BP$929)</f>
        <v>0</v>
      </c>
      <c r="BQ66" s="71">
        <f>SUMIF($H$258:$H$929,$H66,BQ$258:BQ$929)</f>
        <v>0</v>
      </c>
      <c r="BR66" s="71">
        <f>SUMIF($H$258:$H$929,$H66,BR$258:BR$929)</f>
        <v>5714</v>
      </c>
      <c r="BS66" s="71">
        <f>SUMIF($H$258:$H$929,$H66,BS$258:BS$929)</f>
        <v>1805</v>
      </c>
      <c r="BT66" s="71">
        <f>SUMIF($H$258:$H$929,$H66,BT$258:BT$929)</f>
        <v>915</v>
      </c>
      <c r="BU66" s="71">
        <f>SUMIF($H$258:$H$929,$H66,BU$258:BU$929)</f>
        <v>1395</v>
      </c>
      <c r="BV66" s="71">
        <f>SUMIF($H$258:$H$929,$H66,BV$258:BV$929)</f>
        <v>1599</v>
      </c>
      <c r="BW66" s="71">
        <f>SUMIF($H$258:$H$929,$H66,BW$258:BW$929)</f>
        <v>0</v>
      </c>
      <c r="BX66" s="71">
        <f>SUMIF($H$258:$H$929,$H66,BX$258:BX$929)</f>
        <v>0</v>
      </c>
      <c r="BY66" s="71">
        <f>SUMIF($H$258:$H$929,$H66,BY$258:BY$929)</f>
        <v>0</v>
      </c>
      <c r="BZ66" s="71">
        <f>SUMIF($H$258:$H$929,$H66,BZ$258:BZ$929)</f>
        <v>0</v>
      </c>
      <c r="CA66" s="71">
        <f>SUMIF($H$258:$H$929,$H66,CA$258:CA$929)</f>
        <v>0</v>
      </c>
      <c r="CB66" s="71">
        <f>SUMIF($H$258:$H$929,$H66,CB$258:CB$929)</f>
        <v>5714</v>
      </c>
      <c r="CC66" s="71">
        <f>SUMIF($H$258:$H$929,$H66,CC$258:CC$929)</f>
        <v>1805</v>
      </c>
      <c r="CD66" s="71">
        <f>SUMIF($H$258:$H$929,$H66,CD$258:CD$929)</f>
        <v>915</v>
      </c>
      <c r="CE66" s="71">
        <f>SUMIF($H$258:$H$929,$H66,CE$258:CE$929)</f>
        <v>1395</v>
      </c>
      <c r="CF66" s="71">
        <f>SUMIF($H$258:$H$929,$H66,CF$258:CF$929)</f>
        <v>1599</v>
      </c>
      <c r="CG66" s="71">
        <f>SUMIF($H$258:$H$929,$H66,CG$258:CG$929)</f>
        <v>0</v>
      </c>
      <c r="CH66" s="71">
        <f>SUMIF($H$258:$H$929,$H66,CH$258:CH$929)</f>
        <v>0</v>
      </c>
      <c r="CI66" s="71">
        <f>SUMIF($H$258:$H$929,$H66,CI$258:CI$929)</f>
        <v>0</v>
      </c>
      <c r="CJ66" s="71">
        <f>SUMIF($H$258:$H$929,$H66,CJ$258:CJ$929)</f>
        <v>0</v>
      </c>
      <c r="CK66" s="71">
        <f>SUMIF($H$258:$H$929,$H66,CK$258:CK$929)</f>
        <v>0</v>
      </c>
      <c r="CL66" s="71">
        <f>SUMIF($H$258:$H$929,$H66,CL$258:CL$929)</f>
        <v>5714</v>
      </c>
      <c r="CM66" s="71">
        <f>SUMIF($H$258:$H$929,$H66,CM$258:CM$929)</f>
        <v>1805</v>
      </c>
      <c r="CN66" s="71">
        <f>SUMIF($H$258:$H$929,$H66,CN$258:CN$929)</f>
        <v>915</v>
      </c>
      <c r="CO66" s="71">
        <f>SUMIF($H$258:$H$929,$H66,CO$258:CO$929)</f>
        <v>1395</v>
      </c>
      <c r="CP66" s="71">
        <f>SUMIF($H$258:$H$929,$H66,CP$258:CP$929)</f>
        <v>1599</v>
      </c>
      <c r="CQ66" s="71">
        <f>SUMIF($H$258:$H$929,$H66,CQ$258:CQ$929)</f>
        <v>0</v>
      </c>
      <c r="CR66" s="71">
        <f>SUMIF($H$258:$H$929,$H66,CR$258:CR$929)</f>
        <v>0</v>
      </c>
      <c r="CS66" s="71">
        <f>SUMIF($H$258:$H$929,$H66,CS$258:CS$929)</f>
        <v>0</v>
      </c>
      <c r="CT66" s="71">
        <f>SUMIF($H$258:$H$929,$H66,CT$258:CT$929)</f>
        <v>0</v>
      </c>
      <c r="CU66" s="71">
        <f>SUMIF($H$258:$H$929,$H66,CU$258:CU$929)</f>
        <v>0</v>
      </c>
      <c r="CV66" s="71">
        <f>SUMIF($H$258:$H$929,$H66,CV$258:CV$929)</f>
        <v>5714</v>
      </c>
      <c r="CW66" s="71">
        <f>SUMIF($H$258:$H$929,$H66,CW$258:CW$929)</f>
        <v>1805</v>
      </c>
      <c r="CX66" s="71">
        <f>SUMIF($H$258:$H$929,$H66,CX$258:CX$929)</f>
        <v>915</v>
      </c>
      <c r="CY66" s="71">
        <f>SUMIF($H$258:$H$929,$H66,CY$258:CY$929)</f>
        <v>1395</v>
      </c>
      <c r="CZ66" s="71">
        <f>SUMIF($H$258:$H$929,$H66,CZ$258:CZ$929)</f>
        <v>1599</v>
      </c>
      <c r="DA66" s="70" t="s">
        <v>153</v>
      </c>
      <c r="DB66" s="56">
        <f>K66-CV66</f>
        <v>-5314</v>
      </c>
      <c r="DC66" s="55"/>
      <c r="DD66" s="7">
        <f>CV66/12</f>
        <v>476.16666666666669</v>
      </c>
      <c r="DE66" s="55"/>
    </row>
    <row r="67" spans="1:109" s="54" customFormat="1" ht="11.25" hidden="1" customHeight="1" x14ac:dyDescent="0.2">
      <c r="A67" s="98" t="str">
        <f>CONCATENATE("5001",H67)</f>
        <v>5001100107</v>
      </c>
      <c r="B67" s="65"/>
      <c r="C67" s="65"/>
      <c r="D67" s="65"/>
      <c r="E67" s="66"/>
      <c r="F67" s="66"/>
      <c r="G67" s="65"/>
      <c r="H67" s="70" t="s">
        <v>285</v>
      </c>
      <c r="I67" s="112" t="s">
        <v>152</v>
      </c>
      <c r="J67" s="71">
        <f>SUMIF($H$258:$H$928,$H67,J$258:J$928)</f>
        <v>0</v>
      </c>
      <c r="K67" s="71">
        <f>SUMIF($H$258:$H$928,$H67,K$258:K$928)</f>
        <v>0</v>
      </c>
      <c r="L67" s="71">
        <f>SUMIF($H$258:$H$928,$H67,L$258:L$928)</f>
        <v>0</v>
      </c>
      <c r="M67" s="71">
        <f>SUMIF($H$258:$H$928,$H67,M$258:M$928)</f>
        <v>0</v>
      </c>
      <c r="N67" s="71">
        <f>SUMIF($H$258:$H$928,$H67,N$258:N$928)</f>
        <v>0</v>
      </c>
      <c r="O67" s="71">
        <f>SUMIF($H$258:$H$928,$H67,O$258:O$928)</f>
        <v>0</v>
      </c>
      <c r="P67" s="71">
        <f>SUMIF($H$258:$H$928,$H67,P$258:P$928)</f>
        <v>0</v>
      </c>
      <c r="Q67" s="71">
        <f>SUMIF($H$258:$H$928,$H67,Q$258:Q$928)</f>
        <v>0</v>
      </c>
      <c r="R67" s="71">
        <f>SUMIF($H$258:$H$928,$H67,R$258:R$928)</f>
        <v>0</v>
      </c>
      <c r="S67" s="71">
        <f>SUMIF($H$258:$H$928,$H67,S$258:S$928)</f>
        <v>0</v>
      </c>
      <c r="T67" s="71">
        <f>SUMIF($H$258:$H$928,$H67,T$258:T$928)</f>
        <v>0</v>
      </c>
      <c r="U67" s="71">
        <f>SUMIF($H$258:$H$928,$H67,U$258:U$928)</f>
        <v>0</v>
      </c>
      <c r="V67" s="71">
        <f>SUMIF($H$258:$H$928,$H67,V$258:V$928)</f>
        <v>0</v>
      </c>
      <c r="W67" s="71">
        <f>SUMIF($H$258:$H$928,$H67,W$258:W$928)</f>
        <v>0</v>
      </c>
      <c r="X67" s="71">
        <f>SUMIF($H$258:$H$928,$H67,X$258:X$928)</f>
        <v>0</v>
      </c>
      <c r="Y67" s="71">
        <f>SUMIF($H$258:$H$928,$H67,Y$258:Y$928)</f>
        <v>0</v>
      </c>
      <c r="Z67" s="71">
        <f>SUMIF($H$258:$H$928,$H67,Z$258:Z$928)</f>
        <v>0</v>
      </c>
      <c r="AA67" s="71">
        <f>SUMIF($H$258:$H$928,$H67,AA$258:AA$928)</f>
        <v>0</v>
      </c>
      <c r="AB67" s="71">
        <f>SUMIF($H$258:$H$928,$H67,AB$258:AB$928)</f>
        <v>0</v>
      </c>
      <c r="AC67" s="71">
        <f>SUMIF($H$258:$H$928,$H67,AC$258:AC$928)</f>
        <v>0</v>
      </c>
      <c r="AD67" s="71">
        <f>SUMIF($H$258:$H$928,$H67,AD$258:AD$928)</f>
        <v>0</v>
      </c>
      <c r="AE67" s="71">
        <f>SUMIF($H$258:$H$928,$H67,AE$258:AE$928)</f>
        <v>0</v>
      </c>
      <c r="AF67" s="71">
        <f>SUMIF($H$258:$H$928,$H67,AF$258:AF$928)</f>
        <v>0</v>
      </c>
      <c r="AG67" s="71">
        <f>SUMIF($H$258:$H$928,$H67,AG$258:AG$928)</f>
        <v>0</v>
      </c>
      <c r="AH67" s="71">
        <f>SUMIF($H$258:$H$928,$H67,AH$258:AH$928)</f>
        <v>0</v>
      </c>
      <c r="AI67" s="71">
        <f>SUMIF($H$258:$H$928,$H67,AI$258:AI$928)</f>
        <v>0</v>
      </c>
      <c r="AJ67" s="71">
        <f>SUMIF($H$258:$H$928,$H67,AJ$258:AJ$928)</f>
        <v>0</v>
      </c>
      <c r="AK67" s="71">
        <f>SUMIF($H$258:$H$928,$H67,AK$258:AK$928)</f>
        <v>0</v>
      </c>
      <c r="AL67" s="71">
        <f>SUMIF($H$258:$H$928,$H67,AL$258:AL$928)</f>
        <v>0</v>
      </c>
      <c r="AM67" s="71">
        <f>SUMIF($H$258:$H$928,$H67,AM$258:AM$928)</f>
        <v>0</v>
      </c>
      <c r="AN67" s="71">
        <f>SUMIF($H$258:$H$928,$H67,AN$258:AN$928)</f>
        <v>0</v>
      </c>
      <c r="AO67" s="71">
        <f>SUMIF($H$258:$H$928,$H67,AO$258:AO$928)</f>
        <v>0</v>
      </c>
      <c r="AP67" s="71">
        <f>SUMIF($H$258:$H$928,$H67,AP$258:AP$928)</f>
        <v>0</v>
      </c>
      <c r="AQ67" s="71">
        <f>SUMIF($H$258:$H$928,$H67,AQ$258:AQ$928)</f>
        <v>0</v>
      </c>
      <c r="AR67" s="71">
        <f>SUMIF($H$258:$H$928,$H67,AR$258:AR$928)</f>
        <v>0</v>
      </c>
      <c r="AS67" s="71">
        <f>SUMIF($H$258:$H$928,$H67,AS$258:AS$928)</f>
        <v>0</v>
      </c>
      <c r="AT67" s="71">
        <f>SUMIF($H$258:$H$928,$H67,AT$258:AT$928)</f>
        <v>0</v>
      </c>
      <c r="AU67" s="71">
        <f>SUMIF($H$258:$H$928,$H67,AU$258:AU$928)</f>
        <v>0</v>
      </c>
      <c r="AV67" s="71">
        <f>SUMIF($H$258:$H$928,$H67,AV$258:AV$928)</f>
        <v>0</v>
      </c>
      <c r="AW67" s="71">
        <f>SUMIF($H$258:$H$928,$H67,AW$258:AW$928)</f>
        <v>0</v>
      </c>
      <c r="AX67" s="71">
        <f>SUMIF($H$258:$H$929,$H67,AX$258:AX$929)</f>
        <v>0</v>
      </c>
      <c r="AY67" s="71">
        <f>SUMIF($H$258:$H$929,$H67,AY$258:AY$929)</f>
        <v>0</v>
      </c>
      <c r="AZ67" s="71">
        <f>SUMIF($H$258:$H$929,$H67,AZ$258:AZ$929)</f>
        <v>0</v>
      </c>
      <c r="BA67" s="71">
        <f>SUMIF($H$258:$H$929,$H67,BA$258:BA$929)</f>
        <v>0</v>
      </c>
      <c r="BB67" s="71"/>
      <c r="BC67" s="71">
        <f>SUMIF($H$258:$H$929,$H67,BC$258:BC$929)</f>
        <v>0</v>
      </c>
      <c r="BD67" s="71"/>
      <c r="BE67" s="71">
        <f>SUMIF($H$258:$H$929,$H67,BE$258:BE$929)</f>
        <v>0</v>
      </c>
      <c r="BF67" s="71">
        <f>SUMIF($H$258:$H$929,$H67,BF$258:BF$929)</f>
        <v>0</v>
      </c>
      <c r="BG67" s="71">
        <f>SUMIF($H$258:$H$929,$H67,BG$258:BG$929)</f>
        <v>0</v>
      </c>
      <c r="BH67" s="71">
        <f>SUMIF($H$258:$H$929,$H67,BH$258:BH$929)</f>
        <v>0</v>
      </c>
      <c r="BI67" s="71">
        <f>SUMIF($H$258:$H$929,$H67,BI$258:BI$929)</f>
        <v>0</v>
      </c>
      <c r="BJ67" s="71">
        <f>SUMIF($H$258:$H$928,$H67,BJ$258:BJ$928)</f>
        <v>0</v>
      </c>
      <c r="BK67" s="71">
        <f>SUMIF($H$258:$H$928,$H67,BK$258:BK$928)</f>
        <v>0</v>
      </c>
      <c r="BL67" s="71">
        <f>SUMIF($H$258:$H$928,$H67,BL$258:BL$928)</f>
        <v>0</v>
      </c>
      <c r="BM67" s="71">
        <f>SUMIF($H$258:$H$929,$H67,BM$258:BM$929)</f>
        <v>0</v>
      </c>
      <c r="BN67" s="71">
        <f>SUMIF($H$258:$H$929,$H67,BN$258:BN$929)</f>
        <v>0</v>
      </c>
      <c r="BO67" s="71">
        <f>SUMIF($H$258:$H$929,$H67,BO$258:BO$929)</f>
        <v>0</v>
      </c>
      <c r="BP67" s="71">
        <f>SUMIF($H$258:$H$929,$H67,BP$258:BP$929)</f>
        <v>0</v>
      </c>
      <c r="BQ67" s="71">
        <f>SUMIF($H$258:$H$929,$H67,BQ$258:BQ$929)</f>
        <v>0</v>
      </c>
      <c r="BR67" s="71">
        <f>SUMIF($H$258:$H$929,$H67,BR$258:BR$929)</f>
        <v>0</v>
      </c>
      <c r="BS67" s="71">
        <f>SUMIF($H$258:$H$929,$H67,BS$258:BS$929)</f>
        <v>0</v>
      </c>
      <c r="BT67" s="71">
        <f>SUMIF($H$258:$H$929,$H67,BT$258:BT$929)</f>
        <v>0</v>
      </c>
      <c r="BU67" s="71">
        <f>SUMIF($H$258:$H$929,$H67,BU$258:BU$929)</f>
        <v>0</v>
      </c>
      <c r="BV67" s="71">
        <f>SUMIF($H$258:$H$929,$H67,BV$258:BV$929)</f>
        <v>0</v>
      </c>
      <c r="BW67" s="71">
        <f>SUMIF($H$258:$H$929,$H67,BW$258:BW$929)</f>
        <v>0</v>
      </c>
      <c r="BX67" s="71">
        <f>SUMIF($H$258:$H$929,$H67,BX$258:BX$929)</f>
        <v>0</v>
      </c>
      <c r="BY67" s="71">
        <f>SUMIF($H$258:$H$929,$H67,BY$258:BY$929)</f>
        <v>0</v>
      </c>
      <c r="BZ67" s="71">
        <f>SUMIF($H$258:$H$929,$H67,BZ$258:BZ$929)</f>
        <v>0</v>
      </c>
      <c r="CA67" s="71">
        <f>SUMIF($H$258:$H$929,$H67,CA$258:CA$929)</f>
        <v>0</v>
      </c>
      <c r="CB67" s="71">
        <f>SUMIF($H$258:$H$929,$H67,CB$258:CB$929)</f>
        <v>0</v>
      </c>
      <c r="CC67" s="71">
        <f>SUMIF($H$258:$H$929,$H67,CC$258:CC$929)</f>
        <v>0</v>
      </c>
      <c r="CD67" s="71">
        <f>SUMIF($H$258:$H$929,$H67,CD$258:CD$929)</f>
        <v>0</v>
      </c>
      <c r="CE67" s="71">
        <f>SUMIF($H$258:$H$929,$H67,CE$258:CE$929)</f>
        <v>0</v>
      </c>
      <c r="CF67" s="71">
        <f>SUMIF($H$258:$H$929,$H67,CF$258:CF$929)</f>
        <v>0</v>
      </c>
      <c r="CG67" s="71">
        <f>SUMIF($H$258:$H$929,$H67,CG$258:CG$929)</f>
        <v>0</v>
      </c>
      <c r="CH67" s="71">
        <f>SUMIF($H$258:$H$929,$H67,CH$258:CH$929)</f>
        <v>0</v>
      </c>
      <c r="CI67" s="71">
        <f>SUMIF($H$258:$H$929,$H67,CI$258:CI$929)</f>
        <v>0</v>
      </c>
      <c r="CJ67" s="71">
        <f>SUMIF($H$258:$H$929,$H67,CJ$258:CJ$929)</f>
        <v>0</v>
      </c>
      <c r="CK67" s="71">
        <f>SUMIF($H$258:$H$929,$H67,CK$258:CK$929)</f>
        <v>0</v>
      </c>
      <c r="CL67" s="71">
        <f>SUMIF($H$258:$H$929,$H67,CL$258:CL$929)</f>
        <v>0</v>
      </c>
      <c r="CM67" s="71">
        <f>SUMIF($H$258:$H$929,$H67,CM$258:CM$929)</f>
        <v>0</v>
      </c>
      <c r="CN67" s="71">
        <f>SUMIF($H$258:$H$929,$H67,CN$258:CN$929)</f>
        <v>0</v>
      </c>
      <c r="CO67" s="71">
        <f>SUMIF($H$258:$H$929,$H67,CO$258:CO$929)</f>
        <v>0</v>
      </c>
      <c r="CP67" s="71">
        <f>SUMIF($H$258:$H$929,$H67,CP$258:CP$929)</f>
        <v>0</v>
      </c>
      <c r="CQ67" s="71">
        <f>SUMIF($H$258:$H$929,$H67,CQ$258:CQ$929)</f>
        <v>0</v>
      </c>
      <c r="CR67" s="71">
        <f>SUMIF($H$258:$H$929,$H67,CR$258:CR$929)</f>
        <v>0</v>
      </c>
      <c r="CS67" s="71">
        <f>SUMIF($H$258:$H$929,$H67,CS$258:CS$929)</f>
        <v>0</v>
      </c>
      <c r="CT67" s="71">
        <f>SUMIF($H$258:$H$929,$H67,CT$258:CT$929)</f>
        <v>0</v>
      </c>
      <c r="CU67" s="71">
        <f>SUMIF($H$258:$H$929,$H67,CU$258:CU$929)</f>
        <v>0</v>
      </c>
      <c r="CV67" s="71">
        <f>SUMIF($H$258:$H$929,$H67,CV$258:CV$929)</f>
        <v>0</v>
      </c>
      <c r="CW67" s="71">
        <f>SUMIF($H$258:$H$929,$H67,CW$258:CW$929)</f>
        <v>0</v>
      </c>
      <c r="CX67" s="71">
        <f>SUMIF($H$258:$H$929,$H67,CX$258:CX$929)</f>
        <v>0</v>
      </c>
      <c r="CY67" s="71">
        <f>SUMIF($H$258:$H$929,$H67,CY$258:CY$929)</f>
        <v>0</v>
      </c>
      <c r="CZ67" s="71">
        <f>SUMIF($H$258:$H$929,$H67,CZ$258:CZ$929)</f>
        <v>0</v>
      </c>
      <c r="DA67" s="70" t="s">
        <v>285</v>
      </c>
      <c r="DB67" s="56">
        <f>K67-CV67</f>
        <v>0</v>
      </c>
      <c r="DC67" s="55"/>
      <c r="DD67" s="7">
        <f>CV67/12</f>
        <v>0</v>
      </c>
      <c r="DE67" s="55"/>
    </row>
    <row r="68" spans="1:109" s="54" customFormat="1" ht="11.25" hidden="1" customHeight="1" x14ac:dyDescent="0.2">
      <c r="A68" s="98" t="str">
        <f>CONCATENATE("5001",H68)</f>
        <v>5001100108</v>
      </c>
      <c r="B68" s="65"/>
      <c r="C68" s="65"/>
      <c r="D68" s="65"/>
      <c r="E68" s="66"/>
      <c r="F68" s="66"/>
      <c r="G68" s="65"/>
      <c r="H68" s="70" t="s">
        <v>284</v>
      </c>
      <c r="I68" s="112" t="s">
        <v>283</v>
      </c>
      <c r="J68" s="71">
        <f>SUMIF($H$258:$H$928,$H68,J$258:J$928)</f>
        <v>0</v>
      </c>
      <c r="K68" s="71">
        <f>SUMIF($H$258:$H$928,$H68,K$258:K$928)</f>
        <v>0</v>
      </c>
      <c r="L68" s="71">
        <f>SUMIF($H$258:$H$928,$H68,L$258:L$928)</f>
        <v>0</v>
      </c>
      <c r="M68" s="71">
        <f>SUMIF($H$258:$H$928,$H68,M$258:M$928)</f>
        <v>0</v>
      </c>
      <c r="N68" s="71">
        <f>SUMIF($H$258:$H$928,$H68,N$258:N$928)</f>
        <v>0</v>
      </c>
      <c r="O68" s="71">
        <f>SUMIF($H$258:$H$928,$H68,O$258:O$928)</f>
        <v>0</v>
      </c>
      <c r="P68" s="71">
        <f>SUMIF($H$258:$H$928,$H68,P$258:P$928)</f>
        <v>0</v>
      </c>
      <c r="Q68" s="71">
        <f>SUMIF($H$258:$H$928,$H68,Q$258:Q$928)</f>
        <v>0</v>
      </c>
      <c r="R68" s="71">
        <f>SUMIF($H$258:$H$928,$H68,R$258:R$928)</f>
        <v>0</v>
      </c>
      <c r="S68" s="71">
        <f>SUMIF($H$258:$H$928,$H68,S$258:S$928)</f>
        <v>0</v>
      </c>
      <c r="T68" s="71">
        <f>SUMIF($H$258:$H$928,$H68,T$258:T$928)</f>
        <v>0</v>
      </c>
      <c r="U68" s="71">
        <f>SUMIF($H$258:$H$928,$H68,U$258:U$928)</f>
        <v>0</v>
      </c>
      <c r="V68" s="71">
        <f>SUMIF($H$258:$H$928,$H68,V$258:V$928)</f>
        <v>0</v>
      </c>
      <c r="W68" s="71">
        <f>SUMIF($H$258:$H$928,$H68,W$258:W$928)</f>
        <v>0</v>
      </c>
      <c r="X68" s="71">
        <f>SUMIF($H$258:$H$928,$H68,X$258:X$928)</f>
        <v>0</v>
      </c>
      <c r="Y68" s="71">
        <f>SUMIF($H$258:$H$928,$H68,Y$258:Y$928)</f>
        <v>0</v>
      </c>
      <c r="Z68" s="71">
        <f>SUMIF($H$258:$H$928,$H68,Z$258:Z$928)</f>
        <v>0</v>
      </c>
      <c r="AA68" s="71">
        <f>SUMIF($H$258:$H$928,$H68,AA$258:AA$928)</f>
        <v>0</v>
      </c>
      <c r="AB68" s="71">
        <f>SUMIF($H$258:$H$928,$H68,AB$258:AB$928)</f>
        <v>0</v>
      </c>
      <c r="AC68" s="71">
        <f>SUMIF($H$258:$H$928,$H68,AC$258:AC$928)</f>
        <v>0</v>
      </c>
      <c r="AD68" s="71">
        <f>SUMIF($H$258:$H$928,$H68,AD$258:AD$928)</f>
        <v>0</v>
      </c>
      <c r="AE68" s="71">
        <f>SUMIF($H$258:$H$928,$H68,AE$258:AE$928)</f>
        <v>0</v>
      </c>
      <c r="AF68" s="71">
        <f>SUMIF($H$258:$H$928,$H68,AF$258:AF$928)</f>
        <v>0</v>
      </c>
      <c r="AG68" s="71">
        <f>SUMIF($H$258:$H$928,$H68,AG$258:AG$928)</f>
        <v>0</v>
      </c>
      <c r="AH68" s="71">
        <f>SUMIF($H$258:$H$928,$H68,AH$258:AH$928)</f>
        <v>0</v>
      </c>
      <c r="AI68" s="71">
        <f>SUMIF($H$258:$H$928,$H68,AI$258:AI$928)</f>
        <v>0</v>
      </c>
      <c r="AJ68" s="71">
        <f>SUMIF($H$258:$H$928,$H68,AJ$258:AJ$928)</f>
        <v>0</v>
      </c>
      <c r="AK68" s="71">
        <f>SUMIF($H$258:$H$928,$H68,AK$258:AK$928)</f>
        <v>0</v>
      </c>
      <c r="AL68" s="71">
        <f>SUMIF($H$258:$H$928,$H68,AL$258:AL$928)</f>
        <v>0</v>
      </c>
      <c r="AM68" s="71">
        <f>SUMIF($H$258:$H$928,$H68,AM$258:AM$928)</f>
        <v>0</v>
      </c>
      <c r="AN68" s="71">
        <f>SUMIF($H$258:$H$928,$H68,AN$258:AN$928)</f>
        <v>0</v>
      </c>
      <c r="AO68" s="71">
        <f>SUMIF($H$258:$H$928,$H68,AO$258:AO$928)</f>
        <v>0</v>
      </c>
      <c r="AP68" s="71">
        <f>SUMIF($H$258:$H$928,$H68,AP$258:AP$928)</f>
        <v>0</v>
      </c>
      <c r="AQ68" s="71">
        <f>SUMIF($H$258:$H$928,$H68,AQ$258:AQ$928)</f>
        <v>0</v>
      </c>
      <c r="AR68" s="71">
        <f>SUMIF($H$258:$H$928,$H68,AR$258:AR$928)</f>
        <v>0</v>
      </c>
      <c r="AS68" s="71">
        <f>SUMIF($H$258:$H$928,$H68,AS$258:AS$928)</f>
        <v>0</v>
      </c>
      <c r="AT68" s="71">
        <f>SUMIF($H$258:$H$928,$H68,AT$258:AT$928)</f>
        <v>0</v>
      </c>
      <c r="AU68" s="71">
        <f>SUMIF($H$258:$H$928,$H68,AU$258:AU$928)</f>
        <v>0</v>
      </c>
      <c r="AV68" s="71">
        <f>SUMIF($H$258:$H$928,$H68,AV$258:AV$928)</f>
        <v>0</v>
      </c>
      <c r="AW68" s="71">
        <f>SUMIF($H$258:$H$928,$H68,AW$258:AW$928)</f>
        <v>0</v>
      </c>
      <c r="AX68" s="71">
        <f>SUMIF($H$258:$H$929,$H68,AX$258:AX$929)</f>
        <v>0</v>
      </c>
      <c r="AY68" s="71">
        <f>SUMIF($H$258:$H$929,$H68,AY$258:AY$929)</f>
        <v>0</v>
      </c>
      <c r="AZ68" s="71">
        <f>SUMIF($H$258:$H$929,$H68,AZ$258:AZ$929)</f>
        <v>0</v>
      </c>
      <c r="BA68" s="71">
        <f>SUMIF($H$258:$H$929,$H68,BA$258:BA$929)</f>
        <v>0</v>
      </c>
      <c r="BB68" s="71"/>
      <c r="BC68" s="71">
        <f>SUMIF($H$258:$H$929,$H68,BC$258:BC$929)</f>
        <v>0</v>
      </c>
      <c r="BD68" s="71"/>
      <c r="BE68" s="71">
        <f>SUMIF($H$258:$H$929,$H68,BE$258:BE$929)</f>
        <v>0</v>
      </c>
      <c r="BF68" s="71">
        <f>SUMIF($H$258:$H$929,$H68,BF$258:BF$929)</f>
        <v>0</v>
      </c>
      <c r="BG68" s="71">
        <f>SUMIF($H$258:$H$929,$H68,BG$258:BG$929)</f>
        <v>0</v>
      </c>
      <c r="BH68" s="71">
        <f>SUMIF($H$258:$H$929,$H68,BH$258:BH$929)</f>
        <v>0</v>
      </c>
      <c r="BI68" s="71">
        <f>SUMIF($H$258:$H$929,$H68,BI$258:BI$929)</f>
        <v>0</v>
      </c>
      <c r="BJ68" s="71">
        <f>SUMIF($H$258:$H$928,$H68,BJ$258:BJ$928)</f>
        <v>0</v>
      </c>
      <c r="BK68" s="71">
        <f>SUMIF($H$258:$H$928,$H68,BK$258:BK$928)</f>
        <v>0</v>
      </c>
      <c r="BL68" s="71">
        <f>SUMIF($H$258:$H$928,$H68,BL$258:BL$928)</f>
        <v>0</v>
      </c>
      <c r="BM68" s="71">
        <f>SUMIF($H$258:$H$929,$H68,BM$258:BM$929)</f>
        <v>0</v>
      </c>
      <c r="BN68" s="71">
        <f>SUMIF($H$258:$H$929,$H68,BN$258:BN$929)</f>
        <v>0</v>
      </c>
      <c r="BO68" s="71">
        <f>SUMIF($H$258:$H$929,$H68,BO$258:BO$929)</f>
        <v>0</v>
      </c>
      <c r="BP68" s="71">
        <f>SUMIF($H$258:$H$929,$H68,BP$258:BP$929)</f>
        <v>0</v>
      </c>
      <c r="BQ68" s="71">
        <f>SUMIF($H$258:$H$929,$H68,BQ$258:BQ$929)</f>
        <v>0</v>
      </c>
      <c r="BR68" s="71">
        <f>SUMIF($H$258:$H$929,$H68,BR$258:BR$929)</f>
        <v>0</v>
      </c>
      <c r="BS68" s="71">
        <f>SUMIF($H$258:$H$929,$H68,BS$258:BS$929)</f>
        <v>0</v>
      </c>
      <c r="BT68" s="71">
        <f>SUMIF($H$258:$H$929,$H68,BT$258:BT$929)</f>
        <v>0</v>
      </c>
      <c r="BU68" s="71">
        <f>SUMIF($H$258:$H$929,$H68,BU$258:BU$929)</f>
        <v>0</v>
      </c>
      <c r="BV68" s="71">
        <f>SUMIF($H$258:$H$929,$H68,BV$258:BV$929)</f>
        <v>0</v>
      </c>
      <c r="BW68" s="71">
        <f>SUMIF($H$258:$H$929,$H68,BW$258:BW$929)</f>
        <v>0</v>
      </c>
      <c r="BX68" s="71">
        <f>SUMIF($H$258:$H$929,$H68,BX$258:BX$929)</f>
        <v>0</v>
      </c>
      <c r="BY68" s="71">
        <f>SUMIF($H$258:$H$929,$H68,BY$258:BY$929)</f>
        <v>0</v>
      </c>
      <c r="BZ68" s="71">
        <f>SUMIF($H$258:$H$929,$H68,BZ$258:BZ$929)</f>
        <v>0</v>
      </c>
      <c r="CA68" s="71">
        <f>SUMIF($H$258:$H$929,$H68,CA$258:CA$929)</f>
        <v>0</v>
      </c>
      <c r="CB68" s="71">
        <f>SUMIF($H$258:$H$929,$H68,CB$258:CB$929)</f>
        <v>0</v>
      </c>
      <c r="CC68" s="71">
        <f>SUMIF($H$258:$H$929,$H68,CC$258:CC$929)</f>
        <v>0</v>
      </c>
      <c r="CD68" s="71">
        <f>SUMIF($H$258:$H$929,$H68,CD$258:CD$929)</f>
        <v>0</v>
      </c>
      <c r="CE68" s="71">
        <f>SUMIF($H$258:$H$929,$H68,CE$258:CE$929)</f>
        <v>0</v>
      </c>
      <c r="CF68" s="71">
        <f>SUMIF($H$258:$H$929,$H68,CF$258:CF$929)</f>
        <v>0</v>
      </c>
      <c r="CG68" s="71">
        <f>SUMIF($H$258:$H$929,$H68,CG$258:CG$929)</f>
        <v>0</v>
      </c>
      <c r="CH68" s="71">
        <f>SUMIF($H$258:$H$929,$H68,CH$258:CH$929)</f>
        <v>0</v>
      </c>
      <c r="CI68" s="71">
        <f>SUMIF($H$258:$H$929,$H68,CI$258:CI$929)</f>
        <v>0</v>
      </c>
      <c r="CJ68" s="71">
        <f>SUMIF($H$258:$H$929,$H68,CJ$258:CJ$929)</f>
        <v>0</v>
      </c>
      <c r="CK68" s="71">
        <f>SUMIF($H$258:$H$929,$H68,CK$258:CK$929)</f>
        <v>0</v>
      </c>
      <c r="CL68" s="71">
        <f>SUMIF($H$258:$H$929,$H68,CL$258:CL$929)</f>
        <v>0</v>
      </c>
      <c r="CM68" s="71">
        <f>SUMIF($H$258:$H$929,$H68,CM$258:CM$929)</f>
        <v>0</v>
      </c>
      <c r="CN68" s="71">
        <f>SUMIF($H$258:$H$929,$H68,CN$258:CN$929)</f>
        <v>0</v>
      </c>
      <c r="CO68" s="71">
        <f>SUMIF($H$258:$H$929,$H68,CO$258:CO$929)</f>
        <v>0</v>
      </c>
      <c r="CP68" s="71">
        <f>SUMIF($H$258:$H$929,$H68,CP$258:CP$929)</f>
        <v>0</v>
      </c>
      <c r="CQ68" s="71">
        <f>SUMIF($H$258:$H$929,$H68,CQ$258:CQ$929)</f>
        <v>0</v>
      </c>
      <c r="CR68" s="71">
        <f>SUMIF($H$258:$H$929,$H68,CR$258:CR$929)</f>
        <v>0</v>
      </c>
      <c r="CS68" s="71">
        <f>SUMIF($H$258:$H$929,$H68,CS$258:CS$929)</f>
        <v>0</v>
      </c>
      <c r="CT68" s="71">
        <f>SUMIF($H$258:$H$929,$H68,CT$258:CT$929)</f>
        <v>0</v>
      </c>
      <c r="CU68" s="71">
        <f>SUMIF($H$258:$H$929,$H68,CU$258:CU$929)</f>
        <v>0</v>
      </c>
      <c r="CV68" s="71">
        <f>SUMIF($H$258:$H$929,$H68,CV$258:CV$929)</f>
        <v>0</v>
      </c>
      <c r="CW68" s="71">
        <f>SUMIF($H$258:$H$929,$H68,CW$258:CW$929)</f>
        <v>0</v>
      </c>
      <c r="CX68" s="71">
        <f>SUMIF($H$258:$H$929,$H68,CX$258:CX$929)</f>
        <v>0</v>
      </c>
      <c r="CY68" s="71">
        <f>SUMIF($H$258:$H$929,$H68,CY$258:CY$929)</f>
        <v>0</v>
      </c>
      <c r="CZ68" s="71">
        <f>SUMIF($H$258:$H$929,$H68,CZ$258:CZ$929)</f>
        <v>0</v>
      </c>
      <c r="DA68" s="70" t="s">
        <v>284</v>
      </c>
      <c r="DB68" s="56">
        <f>K68-CV68</f>
        <v>0</v>
      </c>
      <c r="DC68" s="55"/>
      <c r="DD68" s="7">
        <f>CV68/12</f>
        <v>0</v>
      </c>
      <c r="DE68" s="55"/>
    </row>
    <row r="69" spans="1:109" s="54" customFormat="1" ht="11.25" hidden="1" customHeight="1" x14ac:dyDescent="0.2">
      <c r="A69" s="98" t="str">
        <f>CONCATENATE("5001",H69)</f>
        <v>5001100109</v>
      </c>
      <c r="B69" s="65"/>
      <c r="C69" s="65"/>
      <c r="D69" s="65"/>
      <c r="E69" s="66"/>
      <c r="F69" s="66"/>
      <c r="G69" s="65"/>
      <c r="H69" s="70" t="s">
        <v>282</v>
      </c>
      <c r="I69" s="112" t="s">
        <v>281</v>
      </c>
      <c r="J69" s="71">
        <f>SUMIF($H$258:$H$928,$H69,J$258:J$928)</f>
        <v>0</v>
      </c>
      <c r="K69" s="71">
        <f>SUMIF($H$258:$H$928,$H69,K$258:K$928)</f>
        <v>0</v>
      </c>
      <c r="L69" s="71">
        <f>SUMIF($H$258:$H$928,$H69,L$258:L$928)</f>
        <v>0</v>
      </c>
      <c r="M69" s="71">
        <f>SUMIF($H$258:$H$928,$H69,M$258:M$928)</f>
        <v>0</v>
      </c>
      <c r="N69" s="71">
        <f>SUMIF($H$258:$H$928,$H69,N$258:N$928)</f>
        <v>0</v>
      </c>
      <c r="O69" s="71">
        <f>SUMIF($H$258:$H$928,$H69,O$258:O$928)</f>
        <v>0</v>
      </c>
      <c r="P69" s="71">
        <f>SUMIF($H$258:$H$928,$H69,P$258:P$928)</f>
        <v>0</v>
      </c>
      <c r="Q69" s="71">
        <f>SUMIF($H$258:$H$928,$H69,Q$258:Q$928)</f>
        <v>0</v>
      </c>
      <c r="R69" s="71">
        <f>SUMIF($H$258:$H$928,$H69,R$258:R$928)</f>
        <v>0</v>
      </c>
      <c r="S69" s="71">
        <f>SUMIF($H$258:$H$928,$H69,S$258:S$928)</f>
        <v>0</v>
      </c>
      <c r="T69" s="71">
        <f>SUMIF($H$258:$H$928,$H69,T$258:T$928)</f>
        <v>0</v>
      </c>
      <c r="U69" s="71">
        <f>SUMIF($H$258:$H$928,$H69,U$258:U$928)</f>
        <v>0</v>
      </c>
      <c r="V69" s="71">
        <f>SUMIF($H$258:$H$928,$H69,V$258:V$928)</f>
        <v>0</v>
      </c>
      <c r="W69" s="71">
        <f>SUMIF($H$258:$H$928,$H69,W$258:W$928)</f>
        <v>0</v>
      </c>
      <c r="X69" s="71">
        <f>SUMIF($H$258:$H$928,$H69,X$258:X$928)</f>
        <v>0</v>
      </c>
      <c r="Y69" s="71">
        <f>SUMIF($H$258:$H$928,$H69,Y$258:Y$928)</f>
        <v>0</v>
      </c>
      <c r="Z69" s="71">
        <f>SUMIF($H$258:$H$928,$H69,Z$258:Z$928)</f>
        <v>0</v>
      </c>
      <c r="AA69" s="71">
        <f>SUMIF($H$258:$H$928,$H69,AA$258:AA$928)</f>
        <v>0</v>
      </c>
      <c r="AB69" s="71">
        <f>SUMIF($H$258:$H$928,$H69,AB$258:AB$928)</f>
        <v>0</v>
      </c>
      <c r="AC69" s="71">
        <f>SUMIF($H$258:$H$928,$H69,AC$258:AC$928)</f>
        <v>0</v>
      </c>
      <c r="AD69" s="71">
        <f>SUMIF($H$258:$H$928,$H69,AD$258:AD$928)</f>
        <v>0</v>
      </c>
      <c r="AE69" s="71">
        <f>SUMIF($H$258:$H$928,$H69,AE$258:AE$928)</f>
        <v>0</v>
      </c>
      <c r="AF69" s="71">
        <f>SUMIF($H$258:$H$928,$H69,AF$258:AF$928)</f>
        <v>0</v>
      </c>
      <c r="AG69" s="71">
        <f>SUMIF($H$258:$H$928,$H69,AG$258:AG$928)</f>
        <v>0</v>
      </c>
      <c r="AH69" s="71">
        <f>SUMIF($H$258:$H$928,$H69,AH$258:AH$928)</f>
        <v>0</v>
      </c>
      <c r="AI69" s="71">
        <f>SUMIF($H$258:$H$928,$H69,AI$258:AI$928)</f>
        <v>0</v>
      </c>
      <c r="AJ69" s="71">
        <f>SUMIF($H$258:$H$928,$H69,AJ$258:AJ$928)</f>
        <v>0</v>
      </c>
      <c r="AK69" s="71">
        <f>SUMIF($H$258:$H$928,$H69,AK$258:AK$928)</f>
        <v>0</v>
      </c>
      <c r="AL69" s="71">
        <f>SUMIF($H$258:$H$928,$H69,AL$258:AL$928)</f>
        <v>0</v>
      </c>
      <c r="AM69" s="71">
        <f>SUMIF($H$258:$H$928,$H69,AM$258:AM$928)</f>
        <v>0</v>
      </c>
      <c r="AN69" s="71">
        <f>SUMIF($H$258:$H$928,$H69,AN$258:AN$928)</f>
        <v>0</v>
      </c>
      <c r="AO69" s="71">
        <f>SUMIF($H$258:$H$928,$H69,AO$258:AO$928)</f>
        <v>0</v>
      </c>
      <c r="AP69" s="71">
        <f>SUMIF($H$258:$H$928,$H69,AP$258:AP$928)</f>
        <v>0</v>
      </c>
      <c r="AQ69" s="71">
        <f>SUMIF($H$258:$H$928,$H69,AQ$258:AQ$928)</f>
        <v>0</v>
      </c>
      <c r="AR69" s="71">
        <f>SUMIF($H$258:$H$928,$H69,AR$258:AR$928)</f>
        <v>0</v>
      </c>
      <c r="AS69" s="71">
        <f>SUMIF($H$258:$H$928,$H69,AS$258:AS$928)</f>
        <v>0</v>
      </c>
      <c r="AT69" s="71">
        <f>SUMIF($H$258:$H$928,$H69,AT$258:AT$928)</f>
        <v>0</v>
      </c>
      <c r="AU69" s="71">
        <f>SUMIF($H$258:$H$928,$H69,AU$258:AU$928)</f>
        <v>0</v>
      </c>
      <c r="AV69" s="71">
        <f>SUMIF($H$258:$H$928,$H69,AV$258:AV$928)</f>
        <v>0</v>
      </c>
      <c r="AW69" s="71">
        <f>SUMIF($H$258:$H$928,$H69,AW$258:AW$928)</f>
        <v>0</v>
      </c>
      <c r="AX69" s="71">
        <f>SUMIF($H$258:$H$929,$H69,AX$258:AX$929)</f>
        <v>0</v>
      </c>
      <c r="AY69" s="71">
        <f>SUMIF($H$258:$H$929,$H69,AY$258:AY$929)</f>
        <v>0</v>
      </c>
      <c r="AZ69" s="71">
        <f>SUMIF($H$258:$H$929,$H69,AZ$258:AZ$929)</f>
        <v>0</v>
      </c>
      <c r="BA69" s="71">
        <f>SUMIF($H$258:$H$929,$H69,BA$258:BA$929)</f>
        <v>0</v>
      </c>
      <c r="BB69" s="71"/>
      <c r="BC69" s="71">
        <f>SUMIF($H$258:$H$929,$H69,BC$258:BC$929)</f>
        <v>0</v>
      </c>
      <c r="BD69" s="71"/>
      <c r="BE69" s="71">
        <f>SUMIF($H$258:$H$929,$H69,BE$258:BE$929)</f>
        <v>0</v>
      </c>
      <c r="BF69" s="71">
        <f>SUMIF($H$258:$H$929,$H69,BF$258:BF$929)</f>
        <v>0</v>
      </c>
      <c r="BG69" s="71">
        <f>SUMIF($H$258:$H$929,$H69,BG$258:BG$929)</f>
        <v>0</v>
      </c>
      <c r="BH69" s="71">
        <f>SUMIF($H$258:$H$929,$H69,BH$258:BH$929)</f>
        <v>0</v>
      </c>
      <c r="BI69" s="71">
        <f>SUMIF($H$258:$H$929,$H69,BI$258:BI$929)</f>
        <v>0</v>
      </c>
      <c r="BJ69" s="71">
        <f>SUMIF($H$258:$H$928,$H69,BJ$258:BJ$928)</f>
        <v>0</v>
      </c>
      <c r="BK69" s="71">
        <f>SUMIF($H$258:$H$928,$H69,BK$258:BK$928)</f>
        <v>0</v>
      </c>
      <c r="BL69" s="71">
        <f>SUMIF($H$258:$H$928,$H69,BL$258:BL$928)</f>
        <v>0</v>
      </c>
      <c r="BM69" s="71">
        <f>SUMIF($H$258:$H$929,$H69,BM$258:BM$929)</f>
        <v>0</v>
      </c>
      <c r="BN69" s="71">
        <f>SUMIF($H$258:$H$929,$H69,BN$258:BN$929)</f>
        <v>0</v>
      </c>
      <c r="BO69" s="71">
        <f>SUMIF($H$258:$H$929,$H69,BO$258:BO$929)</f>
        <v>0</v>
      </c>
      <c r="BP69" s="71">
        <f>SUMIF($H$258:$H$929,$H69,BP$258:BP$929)</f>
        <v>0</v>
      </c>
      <c r="BQ69" s="71">
        <f>SUMIF($H$258:$H$929,$H69,BQ$258:BQ$929)</f>
        <v>0</v>
      </c>
      <c r="BR69" s="71">
        <f>SUMIF($H$258:$H$929,$H69,BR$258:BR$929)</f>
        <v>0</v>
      </c>
      <c r="BS69" s="71">
        <f>SUMIF($H$258:$H$929,$H69,BS$258:BS$929)</f>
        <v>0</v>
      </c>
      <c r="BT69" s="71">
        <f>SUMIF($H$258:$H$929,$H69,BT$258:BT$929)</f>
        <v>0</v>
      </c>
      <c r="BU69" s="71">
        <f>SUMIF($H$258:$H$929,$H69,BU$258:BU$929)</f>
        <v>0</v>
      </c>
      <c r="BV69" s="71">
        <f>SUMIF($H$258:$H$929,$H69,BV$258:BV$929)</f>
        <v>0</v>
      </c>
      <c r="BW69" s="71">
        <f>SUMIF($H$258:$H$929,$H69,BW$258:BW$929)</f>
        <v>0</v>
      </c>
      <c r="BX69" s="71">
        <f>SUMIF($H$258:$H$929,$H69,BX$258:BX$929)</f>
        <v>0</v>
      </c>
      <c r="BY69" s="71">
        <f>SUMIF($H$258:$H$929,$H69,BY$258:BY$929)</f>
        <v>0</v>
      </c>
      <c r="BZ69" s="71">
        <f>SUMIF($H$258:$H$929,$H69,BZ$258:BZ$929)</f>
        <v>0</v>
      </c>
      <c r="CA69" s="71">
        <f>SUMIF($H$258:$H$929,$H69,CA$258:CA$929)</f>
        <v>0</v>
      </c>
      <c r="CB69" s="71">
        <f>SUMIF($H$258:$H$929,$H69,CB$258:CB$929)</f>
        <v>0</v>
      </c>
      <c r="CC69" s="71">
        <f>SUMIF($H$258:$H$929,$H69,CC$258:CC$929)</f>
        <v>0</v>
      </c>
      <c r="CD69" s="71">
        <f>SUMIF($H$258:$H$929,$H69,CD$258:CD$929)</f>
        <v>0</v>
      </c>
      <c r="CE69" s="71">
        <f>SUMIF($H$258:$H$929,$H69,CE$258:CE$929)</f>
        <v>0</v>
      </c>
      <c r="CF69" s="71">
        <f>SUMIF($H$258:$H$929,$H69,CF$258:CF$929)</f>
        <v>0</v>
      </c>
      <c r="CG69" s="71">
        <f>SUMIF($H$258:$H$929,$H69,CG$258:CG$929)</f>
        <v>0</v>
      </c>
      <c r="CH69" s="71">
        <f>SUMIF($H$258:$H$929,$H69,CH$258:CH$929)</f>
        <v>0</v>
      </c>
      <c r="CI69" s="71">
        <f>SUMIF($H$258:$H$929,$H69,CI$258:CI$929)</f>
        <v>0</v>
      </c>
      <c r="CJ69" s="71">
        <f>SUMIF($H$258:$H$929,$H69,CJ$258:CJ$929)</f>
        <v>0</v>
      </c>
      <c r="CK69" s="71">
        <f>SUMIF($H$258:$H$929,$H69,CK$258:CK$929)</f>
        <v>0</v>
      </c>
      <c r="CL69" s="71">
        <f>SUMIF($H$258:$H$929,$H69,CL$258:CL$929)</f>
        <v>0</v>
      </c>
      <c r="CM69" s="71">
        <f>SUMIF($H$258:$H$929,$H69,CM$258:CM$929)</f>
        <v>0</v>
      </c>
      <c r="CN69" s="71">
        <f>SUMIF($H$258:$H$929,$H69,CN$258:CN$929)</f>
        <v>0</v>
      </c>
      <c r="CO69" s="71">
        <f>SUMIF($H$258:$H$929,$H69,CO$258:CO$929)</f>
        <v>0</v>
      </c>
      <c r="CP69" s="71">
        <f>SUMIF($H$258:$H$929,$H69,CP$258:CP$929)</f>
        <v>0</v>
      </c>
      <c r="CQ69" s="71">
        <f>SUMIF($H$258:$H$929,$H69,CQ$258:CQ$929)</f>
        <v>0</v>
      </c>
      <c r="CR69" s="71">
        <f>SUMIF($H$258:$H$929,$H69,CR$258:CR$929)</f>
        <v>0</v>
      </c>
      <c r="CS69" s="71">
        <f>SUMIF($H$258:$H$929,$H69,CS$258:CS$929)</f>
        <v>0</v>
      </c>
      <c r="CT69" s="71">
        <f>SUMIF($H$258:$H$929,$H69,CT$258:CT$929)</f>
        <v>0</v>
      </c>
      <c r="CU69" s="71">
        <f>SUMIF($H$258:$H$929,$H69,CU$258:CU$929)</f>
        <v>0</v>
      </c>
      <c r="CV69" s="71">
        <f>SUMIF($H$258:$H$929,$H69,CV$258:CV$929)</f>
        <v>0</v>
      </c>
      <c r="CW69" s="71">
        <f>SUMIF($H$258:$H$929,$H69,CW$258:CW$929)</f>
        <v>0</v>
      </c>
      <c r="CX69" s="71">
        <f>SUMIF($H$258:$H$929,$H69,CX$258:CX$929)</f>
        <v>0</v>
      </c>
      <c r="CY69" s="71">
        <f>SUMIF($H$258:$H$929,$H69,CY$258:CY$929)</f>
        <v>0</v>
      </c>
      <c r="CZ69" s="71">
        <f>SUMIF($H$258:$H$929,$H69,CZ$258:CZ$929)</f>
        <v>0</v>
      </c>
      <c r="DA69" s="70" t="s">
        <v>282</v>
      </c>
      <c r="DB69" s="56">
        <f>K69-CV69</f>
        <v>0</v>
      </c>
      <c r="DC69" s="55"/>
      <c r="DD69" s="7">
        <f>CV69/12</f>
        <v>0</v>
      </c>
      <c r="DE69" s="55"/>
    </row>
    <row r="70" spans="1:109" s="54" customFormat="1" ht="11.25" hidden="1" customHeight="1" x14ac:dyDescent="0.2">
      <c r="A70" s="98" t="str">
        <f>CONCATENATE("5001",H70)</f>
        <v>5001100110</v>
      </c>
      <c r="B70" s="65"/>
      <c r="C70" s="65"/>
      <c r="D70" s="65"/>
      <c r="E70" s="66"/>
      <c r="F70" s="66"/>
      <c r="G70" s="65"/>
      <c r="H70" s="70" t="s">
        <v>280</v>
      </c>
      <c r="I70" s="99" t="s">
        <v>279</v>
      </c>
      <c r="J70" s="71">
        <f>SUMIF($H$258:$H$928,$H70,J$258:J$928)</f>
        <v>0</v>
      </c>
      <c r="K70" s="71">
        <f>SUMIF($H$258:$H$928,$H70,K$258:K$928)</f>
        <v>0</v>
      </c>
      <c r="L70" s="71">
        <f>SUMIF($H$258:$H$928,$H70,L$258:L$928)</f>
        <v>0</v>
      </c>
      <c r="M70" s="71">
        <f>SUMIF($H$258:$H$928,$H70,M$258:M$928)</f>
        <v>0</v>
      </c>
      <c r="N70" s="71">
        <f>SUMIF($H$258:$H$928,$H70,N$258:N$928)</f>
        <v>0</v>
      </c>
      <c r="O70" s="71">
        <f>SUMIF($H$258:$H$928,$H70,O$258:O$928)</f>
        <v>0</v>
      </c>
      <c r="P70" s="71">
        <f>SUMIF($H$258:$H$928,$H70,P$258:P$928)</f>
        <v>0</v>
      </c>
      <c r="Q70" s="71">
        <f>SUMIF($H$258:$H$928,$H70,Q$258:Q$928)</f>
        <v>0</v>
      </c>
      <c r="R70" s="71">
        <f>SUMIF($H$258:$H$928,$H70,R$258:R$928)</f>
        <v>0</v>
      </c>
      <c r="S70" s="71">
        <f>SUMIF($H$258:$H$928,$H70,S$258:S$928)</f>
        <v>0</v>
      </c>
      <c r="T70" s="71">
        <f>SUMIF($H$258:$H$928,$H70,T$258:T$928)</f>
        <v>0</v>
      </c>
      <c r="U70" s="71">
        <f>SUMIF($H$258:$H$928,$H70,U$258:U$928)</f>
        <v>0</v>
      </c>
      <c r="V70" s="71">
        <f>SUMIF($H$258:$H$928,$H70,V$258:V$928)</f>
        <v>0</v>
      </c>
      <c r="W70" s="71">
        <f>SUMIF($H$258:$H$928,$H70,W$258:W$928)</f>
        <v>0</v>
      </c>
      <c r="X70" s="71">
        <f>SUMIF($H$258:$H$928,$H70,X$258:X$928)</f>
        <v>0</v>
      </c>
      <c r="Y70" s="71">
        <f>SUMIF($H$258:$H$928,$H70,Y$258:Y$928)</f>
        <v>0</v>
      </c>
      <c r="Z70" s="71">
        <f>SUMIF($H$258:$H$928,$H70,Z$258:Z$928)</f>
        <v>0</v>
      </c>
      <c r="AA70" s="71">
        <f>SUMIF($H$258:$H$928,$H70,AA$258:AA$928)</f>
        <v>0</v>
      </c>
      <c r="AB70" s="71">
        <f>SUMIF($H$258:$H$928,$H70,AB$258:AB$928)</f>
        <v>0</v>
      </c>
      <c r="AC70" s="71">
        <f>SUMIF($H$258:$H$928,$H70,AC$258:AC$928)</f>
        <v>0</v>
      </c>
      <c r="AD70" s="71">
        <f>SUMIF($H$258:$H$928,$H70,AD$258:AD$928)</f>
        <v>0</v>
      </c>
      <c r="AE70" s="71">
        <f>SUMIF($H$258:$H$928,$H70,AE$258:AE$928)</f>
        <v>0</v>
      </c>
      <c r="AF70" s="71">
        <f>SUMIF($H$258:$H$928,$H70,AF$258:AF$928)</f>
        <v>0</v>
      </c>
      <c r="AG70" s="71">
        <f>SUMIF($H$258:$H$928,$H70,AG$258:AG$928)</f>
        <v>0</v>
      </c>
      <c r="AH70" s="71">
        <f>SUMIF($H$258:$H$928,$H70,AH$258:AH$928)</f>
        <v>0</v>
      </c>
      <c r="AI70" s="71">
        <f>SUMIF($H$258:$H$928,$H70,AI$258:AI$928)</f>
        <v>0</v>
      </c>
      <c r="AJ70" s="71">
        <f>SUMIF($H$258:$H$928,$H70,AJ$258:AJ$928)</f>
        <v>0</v>
      </c>
      <c r="AK70" s="71">
        <f>SUMIF($H$258:$H$928,$H70,AK$258:AK$928)</f>
        <v>0</v>
      </c>
      <c r="AL70" s="71">
        <f>SUMIF($H$258:$H$928,$H70,AL$258:AL$928)</f>
        <v>0</v>
      </c>
      <c r="AM70" s="71">
        <f>SUMIF($H$258:$H$928,$H70,AM$258:AM$928)</f>
        <v>0</v>
      </c>
      <c r="AN70" s="71">
        <f>SUMIF($H$258:$H$928,$H70,AN$258:AN$928)</f>
        <v>0</v>
      </c>
      <c r="AO70" s="71">
        <f>SUMIF($H$258:$H$928,$H70,AO$258:AO$928)</f>
        <v>0</v>
      </c>
      <c r="AP70" s="71">
        <f>SUMIF($H$258:$H$928,$H70,AP$258:AP$928)</f>
        <v>0</v>
      </c>
      <c r="AQ70" s="71">
        <f>SUMIF($H$258:$H$928,$H70,AQ$258:AQ$928)</f>
        <v>0</v>
      </c>
      <c r="AR70" s="71">
        <f>SUMIF($H$258:$H$928,$H70,AR$258:AR$928)</f>
        <v>0</v>
      </c>
      <c r="AS70" s="71">
        <f>SUMIF($H$258:$H$928,$H70,AS$258:AS$928)</f>
        <v>0</v>
      </c>
      <c r="AT70" s="71">
        <f>SUMIF($H$258:$H$928,$H70,AT$258:AT$928)</f>
        <v>0</v>
      </c>
      <c r="AU70" s="71">
        <f>SUMIF($H$258:$H$928,$H70,AU$258:AU$928)</f>
        <v>0</v>
      </c>
      <c r="AV70" s="71">
        <f>SUMIF($H$258:$H$928,$H70,AV$258:AV$928)</f>
        <v>0</v>
      </c>
      <c r="AW70" s="71">
        <f>SUMIF($H$258:$H$928,$H70,AW$258:AW$928)</f>
        <v>0</v>
      </c>
      <c r="AX70" s="71">
        <f>SUMIF($H$258:$H$929,$H70,AX$258:AX$929)</f>
        <v>0</v>
      </c>
      <c r="AY70" s="71">
        <f>SUMIF($H$258:$H$929,$H70,AY$258:AY$929)</f>
        <v>0</v>
      </c>
      <c r="AZ70" s="71">
        <f>SUMIF($H$258:$H$929,$H70,AZ$258:AZ$929)</f>
        <v>0</v>
      </c>
      <c r="BA70" s="71">
        <f>SUMIF($H$258:$H$929,$H70,BA$258:BA$929)</f>
        <v>0</v>
      </c>
      <c r="BB70" s="71"/>
      <c r="BC70" s="71">
        <f>SUMIF($H$258:$H$929,$H70,BC$258:BC$929)</f>
        <v>0</v>
      </c>
      <c r="BD70" s="71"/>
      <c r="BE70" s="71">
        <f>SUMIF($H$258:$H$929,$H70,BE$258:BE$929)</f>
        <v>0</v>
      </c>
      <c r="BF70" s="71">
        <f>SUMIF($H$258:$H$929,$H70,BF$258:BF$929)</f>
        <v>0</v>
      </c>
      <c r="BG70" s="71">
        <f>SUMIF($H$258:$H$929,$H70,BG$258:BG$929)</f>
        <v>0</v>
      </c>
      <c r="BH70" s="71">
        <f>SUMIF($H$258:$H$929,$H70,BH$258:BH$929)</f>
        <v>0</v>
      </c>
      <c r="BI70" s="71">
        <f>SUMIF($H$258:$H$929,$H70,BI$258:BI$929)</f>
        <v>0</v>
      </c>
      <c r="BJ70" s="71">
        <f>SUMIF($H$258:$H$928,$H70,BJ$258:BJ$928)</f>
        <v>0</v>
      </c>
      <c r="BK70" s="71">
        <f>SUMIF($H$258:$H$928,$H70,BK$258:BK$928)</f>
        <v>0</v>
      </c>
      <c r="BL70" s="71">
        <f>SUMIF($H$258:$H$928,$H70,BL$258:BL$928)</f>
        <v>0</v>
      </c>
      <c r="BM70" s="71">
        <f>SUMIF($H$258:$H$929,$H70,BM$258:BM$929)</f>
        <v>0</v>
      </c>
      <c r="BN70" s="71">
        <f>SUMIF($H$258:$H$929,$H70,BN$258:BN$929)</f>
        <v>0</v>
      </c>
      <c r="BO70" s="71">
        <f>SUMIF($H$258:$H$929,$H70,BO$258:BO$929)</f>
        <v>0</v>
      </c>
      <c r="BP70" s="71">
        <f>SUMIF($H$258:$H$929,$H70,BP$258:BP$929)</f>
        <v>0</v>
      </c>
      <c r="BQ70" s="71">
        <f>SUMIF($H$258:$H$929,$H70,BQ$258:BQ$929)</f>
        <v>0</v>
      </c>
      <c r="BR70" s="71">
        <f>SUMIF($H$258:$H$929,$H70,BR$258:BR$929)</f>
        <v>0</v>
      </c>
      <c r="BS70" s="71">
        <f>SUMIF($H$258:$H$929,$H70,BS$258:BS$929)</f>
        <v>0</v>
      </c>
      <c r="BT70" s="71">
        <f>SUMIF($H$258:$H$929,$H70,BT$258:BT$929)</f>
        <v>0</v>
      </c>
      <c r="BU70" s="71">
        <f>SUMIF($H$258:$H$929,$H70,BU$258:BU$929)</f>
        <v>0</v>
      </c>
      <c r="BV70" s="71">
        <f>SUMIF($H$258:$H$929,$H70,BV$258:BV$929)</f>
        <v>0</v>
      </c>
      <c r="BW70" s="71">
        <f>SUMIF($H$258:$H$929,$H70,BW$258:BW$929)</f>
        <v>0</v>
      </c>
      <c r="BX70" s="71">
        <f>SUMIF($H$258:$H$929,$H70,BX$258:BX$929)</f>
        <v>0</v>
      </c>
      <c r="BY70" s="71">
        <f>SUMIF($H$258:$H$929,$H70,BY$258:BY$929)</f>
        <v>0</v>
      </c>
      <c r="BZ70" s="71">
        <f>SUMIF($H$258:$H$929,$H70,BZ$258:BZ$929)</f>
        <v>0</v>
      </c>
      <c r="CA70" s="71">
        <f>SUMIF($H$258:$H$929,$H70,CA$258:CA$929)</f>
        <v>0</v>
      </c>
      <c r="CB70" s="71">
        <f>SUMIF($H$258:$H$929,$H70,CB$258:CB$929)</f>
        <v>0</v>
      </c>
      <c r="CC70" s="71">
        <f>SUMIF($H$258:$H$929,$H70,CC$258:CC$929)</f>
        <v>0</v>
      </c>
      <c r="CD70" s="71">
        <f>SUMIF($H$258:$H$929,$H70,CD$258:CD$929)</f>
        <v>0</v>
      </c>
      <c r="CE70" s="71">
        <f>SUMIF($H$258:$H$929,$H70,CE$258:CE$929)</f>
        <v>0</v>
      </c>
      <c r="CF70" s="71">
        <f>SUMIF($H$258:$H$929,$H70,CF$258:CF$929)</f>
        <v>0</v>
      </c>
      <c r="CG70" s="71">
        <f>SUMIF($H$258:$H$929,$H70,CG$258:CG$929)</f>
        <v>0</v>
      </c>
      <c r="CH70" s="71">
        <f>SUMIF($H$258:$H$929,$H70,CH$258:CH$929)</f>
        <v>0</v>
      </c>
      <c r="CI70" s="71">
        <f>SUMIF($H$258:$H$929,$H70,CI$258:CI$929)</f>
        <v>0</v>
      </c>
      <c r="CJ70" s="71">
        <f>SUMIF($H$258:$H$929,$H70,CJ$258:CJ$929)</f>
        <v>0</v>
      </c>
      <c r="CK70" s="71">
        <f>SUMIF($H$258:$H$929,$H70,CK$258:CK$929)</f>
        <v>0</v>
      </c>
      <c r="CL70" s="71">
        <f>SUMIF($H$258:$H$929,$H70,CL$258:CL$929)</f>
        <v>0</v>
      </c>
      <c r="CM70" s="71">
        <f>SUMIF($H$258:$H$929,$H70,CM$258:CM$929)</f>
        <v>0</v>
      </c>
      <c r="CN70" s="71">
        <f>SUMIF($H$258:$H$929,$H70,CN$258:CN$929)</f>
        <v>0</v>
      </c>
      <c r="CO70" s="71">
        <f>SUMIF($H$258:$H$929,$H70,CO$258:CO$929)</f>
        <v>0</v>
      </c>
      <c r="CP70" s="71">
        <f>SUMIF($H$258:$H$929,$H70,CP$258:CP$929)</f>
        <v>0</v>
      </c>
      <c r="CQ70" s="71">
        <f>SUMIF($H$258:$H$929,$H70,CQ$258:CQ$929)</f>
        <v>0</v>
      </c>
      <c r="CR70" s="71">
        <f>SUMIF($H$258:$H$929,$H70,CR$258:CR$929)</f>
        <v>0</v>
      </c>
      <c r="CS70" s="71">
        <f>SUMIF($H$258:$H$929,$H70,CS$258:CS$929)</f>
        <v>0</v>
      </c>
      <c r="CT70" s="71">
        <f>SUMIF($H$258:$H$929,$H70,CT$258:CT$929)</f>
        <v>0</v>
      </c>
      <c r="CU70" s="71">
        <f>SUMIF($H$258:$H$929,$H70,CU$258:CU$929)</f>
        <v>0</v>
      </c>
      <c r="CV70" s="71">
        <f>SUMIF($H$258:$H$929,$H70,CV$258:CV$929)</f>
        <v>0</v>
      </c>
      <c r="CW70" s="71">
        <f>SUMIF($H$258:$H$929,$H70,CW$258:CW$929)</f>
        <v>0</v>
      </c>
      <c r="CX70" s="71">
        <f>SUMIF($H$258:$H$929,$H70,CX$258:CX$929)</f>
        <v>0</v>
      </c>
      <c r="CY70" s="71">
        <f>SUMIF($H$258:$H$929,$H70,CY$258:CY$929)</f>
        <v>0</v>
      </c>
      <c r="CZ70" s="71">
        <f>SUMIF($H$258:$H$929,$H70,CZ$258:CZ$929)</f>
        <v>0</v>
      </c>
      <c r="DA70" s="70" t="s">
        <v>280</v>
      </c>
      <c r="DB70" s="56">
        <f>K70-CV70</f>
        <v>0</v>
      </c>
      <c r="DC70" s="55"/>
      <c r="DD70" s="7">
        <f>CV70/12</f>
        <v>0</v>
      </c>
      <c r="DE70" s="55"/>
    </row>
    <row r="71" spans="1:109" s="54" customFormat="1" ht="19.5" hidden="1" customHeight="1" x14ac:dyDescent="0.2">
      <c r="A71" s="98" t="str">
        <f>CONCATENATE("5001",H71)</f>
        <v>5001100112</v>
      </c>
      <c r="B71" s="65"/>
      <c r="C71" s="65"/>
      <c r="D71" s="65"/>
      <c r="E71" s="66"/>
      <c r="F71" s="66"/>
      <c r="G71" s="65" t="s">
        <v>192</v>
      </c>
      <c r="H71" s="70" t="s">
        <v>278</v>
      </c>
      <c r="I71" s="112" t="s">
        <v>277</v>
      </c>
      <c r="J71" s="71">
        <f>SUMIF($H$258:$H$928,$H71,J$258:J$928)</f>
        <v>24</v>
      </c>
      <c r="K71" s="71">
        <f>SUMIF($H$258:$H$928,$H71,K$258:K$928)</f>
        <v>1</v>
      </c>
      <c r="L71" s="71">
        <f>SUMIF($H$258:$H$928,$H71,L$258:L$928)</f>
        <v>1</v>
      </c>
      <c r="M71" s="71">
        <f>SUMIF($H$258:$H$928,$H71,M$258:M$928)</f>
        <v>0</v>
      </c>
      <c r="N71" s="71">
        <f>SUMIF($H$258:$H$928,$H71,N$258:N$928)</f>
        <v>0</v>
      </c>
      <c r="O71" s="71">
        <f>SUMIF($H$258:$H$928,$H71,O$258:O$928)</f>
        <v>0</v>
      </c>
      <c r="P71" s="71">
        <f>SUMIF($H$258:$H$928,$H71,P$258:P$928)</f>
        <v>0</v>
      </c>
      <c r="Q71" s="71">
        <f>SUMIF($H$258:$H$928,$H71,Q$258:Q$928)</f>
        <v>0</v>
      </c>
      <c r="R71" s="71">
        <f>SUMIF($H$258:$H$928,$H71,R$258:R$928)</f>
        <v>0</v>
      </c>
      <c r="S71" s="71">
        <f>SUMIF($H$258:$H$928,$H71,S$258:S$928)</f>
        <v>66</v>
      </c>
      <c r="T71" s="71">
        <f>SUMIF($H$258:$H$928,$H71,T$258:T$928)</f>
        <v>0</v>
      </c>
      <c r="U71" s="71">
        <f>SUMIF($H$258:$H$928,$H71,U$258:U$928)</f>
        <v>33</v>
      </c>
      <c r="V71" s="71">
        <f>SUMIF($H$258:$H$928,$H71,V$258:V$928)</f>
        <v>16</v>
      </c>
      <c r="W71" s="71">
        <f>SUMIF($H$258:$H$928,$H71,W$258:W$928)</f>
        <v>17</v>
      </c>
      <c r="X71" s="71">
        <f>SUMIF($H$258:$H$928,$H71,X$258:X$928)</f>
        <v>0</v>
      </c>
      <c r="Y71" s="71">
        <f>SUMIF($H$258:$H$928,$H71,Y$258:Y$928)</f>
        <v>0</v>
      </c>
      <c r="Z71" s="71">
        <f>SUMIF($H$258:$H$928,$H71,Z$258:Z$928)</f>
        <v>0</v>
      </c>
      <c r="AA71" s="71">
        <f>SUMIF($H$258:$H$928,$H71,AA$258:AA$928)</f>
        <v>67</v>
      </c>
      <c r="AB71" s="71">
        <f>SUMIF($H$258:$H$928,$H71,AB$258:AB$928)</f>
        <v>34</v>
      </c>
      <c r="AC71" s="71">
        <f>SUMIF($H$258:$H$928,$H71,AC$258:AC$928)</f>
        <v>16</v>
      </c>
      <c r="AD71" s="71">
        <f>SUMIF($H$258:$H$928,$H71,AD$258:AD$928)</f>
        <v>17</v>
      </c>
      <c r="AE71" s="71">
        <f>SUMIF($H$258:$H$928,$H71,AE$258:AE$928)</f>
        <v>0</v>
      </c>
      <c r="AF71" s="71">
        <f>SUMIF($H$258:$H$928,$H71,AF$258:AF$928)</f>
        <v>0</v>
      </c>
      <c r="AG71" s="71">
        <f>SUMIF($H$258:$H$928,$H71,AG$258:AG$928)</f>
        <v>0</v>
      </c>
      <c r="AH71" s="71">
        <f>SUMIF($H$258:$H$928,$H71,AH$258:AH$928)</f>
        <v>0</v>
      </c>
      <c r="AI71" s="71">
        <f>SUMIF($H$258:$H$928,$H71,AI$258:AI$928)</f>
        <v>-40</v>
      </c>
      <c r="AJ71" s="71">
        <f>SUMIF($H$258:$H$928,$H71,AJ$258:AJ$928)</f>
        <v>-7</v>
      </c>
      <c r="AK71" s="71">
        <f>SUMIF($H$258:$H$928,$H71,AK$258:AK$928)</f>
        <v>-16</v>
      </c>
      <c r="AL71" s="71">
        <f>SUMIF($H$258:$H$928,$H71,AL$258:AL$928)</f>
        <v>-17</v>
      </c>
      <c r="AM71" s="71">
        <f>SUMIF($H$258:$H$928,$H71,AM$258:AM$928)</f>
        <v>0</v>
      </c>
      <c r="AN71" s="71">
        <f>SUMIF($H$258:$H$928,$H71,AN$258:AN$928)</f>
        <v>0</v>
      </c>
      <c r="AO71" s="71">
        <f>SUMIF($H$258:$H$928,$H71,AO$258:AO$928)</f>
        <v>0</v>
      </c>
      <c r="AP71" s="71">
        <f>SUMIF($H$258:$H$928,$H71,AP$258:AP$928)</f>
        <v>27</v>
      </c>
      <c r="AQ71" s="71">
        <f>SUMIF($H$258:$H$928,$H71,AQ$258:AQ$928)</f>
        <v>27</v>
      </c>
      <c r="AR71" s="71">
        <f>SUMIF($H$258:$H$928,$H71,AR$258:AR$928)</f>
        <v>0</v>
      </c>
      <c r="AS71" s="71">
        <f>SUMIF($H$258:$H$928,$H71,AS$258:AS$928)</f>
        <v>0</v>
      </c>
      <c r="AT71" s="71">
        <f>SUMIF($H$258:$H$928,$H71,AT$258:AT$928)</f>
        <v>0</v>
      </c>
      <c r="AU71" s="71">
        <f>SUMIF($H$258:$H$928,$H71,AU$258:AU$928)</f>
        <v>0</v>
      </c>
      <c r="AV71" s="71">
        <f>SUMIF($H$258:$H$928,$H71,AV$258:AV$928)</f>
        <v>0</v>
      </c>
      <c r="AW71" s="71">
        <f>SUMIF($H$258:$H$928,$H71,AW$258:AW$928)</f>
        <v>0</v>
      </c>
      <c r="AX71" s="71">
        <f>SUMIF($H$258:$H$929,$H71,AX$258:AX$929)</f>
        <v>0</v>
      </c>
      <c r="AY71" s="71">
        <f>SUMIF($H$258:$H$929,$H71,AY$258:AY$929)</f>
        <v>0</v>
      </c>
      <c r="AZ71" s="71">
        <f>SUMIF($H$258:$H$929,$H71,AZ$258:AZ$929)</f>
        <v>0</v>
      </c>
      <c r="BA71" s="71">
        <f>SUMIF($H$258:$H$929,$H71,BA$258:BA$929)</f>
        <v>0</v>
      </c>
      <c r="BB71" s="71"/>
      <c r="BC71" s="71">
        <f>SUMIF($H$258:$H$929,$H71,BC$258:BC$929)</f>
        <v>0</v>
      </c>
      <c r="BD71" s="71"/>
      <c r="BE71" s="71">
        <f>SUMIF($H$258:$H$929,$H71,BE$258:BE$929)</f>
        <v>27</v>
      </c>
      <c r="BF71" s="71">
        <f>SUMIF($H$258:$H$929,$H71,BF$258:BF$929)</f>
        <v>27</v>
      </c>
      <c r="BG71" s="71">
        <f>SUMIF($H$258:$H$929,$H71,BG$258:BG$929)</f>
        <v>0</v>
      </c>
      <c r="BH71" s="71">
        <f>SUMIF($H$258:$H$929,$H71,BH$258:BH$929)</f>
        <v>0</v>
      </c>
      <c r="BI71" s="71">
        <f>SUMIF($H$258:$H$929,$H71,BI$258:BI$929)</f>
        <v>0</v>
      </c>
      <c r="BJ71" s="71">
        <f>SUMIF($H$258:$H$928,$H71,BJ$258:BJ$928)</f>
        <v>0</v>
      </c>
      <c r="BK71" s="71">
        <f>SUMIF($H$258:$H$928,$H71,BK$258:BK$928)</f>
        <v>0</v>
      </c>
      <c r="BL71" s="71">
        <f>SUMIF($H$258:$H$928,$H71,BL$258:BL$928)</f>
        <v>0</v>
      </c>
      <c r="BM71" s="71">
        <f>SUMIF($H$258:$H$929,$H71,BM$258:BM$929)</f>
        <v>0</v>
      </c>
      <c r="BN71" s="71">
        <f>SUMIF($H$258:$H$929,$H71,BN$258:BN$929)</f>
        <v>0</v>
      </c>
      <c r="BO71" s="71">
        <f>SUMIF($H$258:$H$929,$H71,BO$258:BO$929)</f>
        <v>0</v>
      </c>
      <c r="BP71" s="71">
        <f>SUMIF($H$258:$H$929,$H71,BP$258:BP$929)</f>
        <v>0</v>
      </c>
      <c r="BQ71" s="71">
        <f>SUMIF($H$258:$H$929,$H71,BQ$258:BQ$929)</f>
        <v>0</v>
      </c>
      <c r="BR71" s="71">
        <f>SUMIF($H$258:$H$929,$H71,BR$258:BR$929)</f>
        <v>27</v>
      </c>
      <c r="BS71" s="71">
        <f>SUMIF($H$258:$H$929,$H71,BS$258:BS$929)</f>
        <v>27</v>
      </c>
      <c r="BT71" s="71">
        <f>SUMIF($H$258:$H$929,$H71,BT$258:BT$929)</f>
        <v>0</v>
      </c>
      <c r="BU71" s="71">
        <f>SUMIF($H$258:$H$929,$H71,BU$258:BU$929)</f>
        <v>0</v>
      </c>
      <c r="BV71" s="71">
        <f>SUMIF($H$258:$H$929,$H71,BV$258:BV$929)</f>
        <v>0</v>
      </c>
      <c r="BW71" s="71">
        <f>SUMIF($H$258:$H$929,$H71,BW$258:BW$929)</f>
        <v>-3</v>
      </c>
      <c r="BX71" s="71">
        <f>SUMIF($H$258:$H$929,$H71,BX$258:BX$929)</f>
        <v>-3</v>
      </c>
      <c r="BY71" s="71">
        <f>SUMIF($H$258:$H$929,$H71,BY$258:BY$929)</f>
        <v>0</v>
      </c>
      <c r="BZ71" s="71">
        <f>SUMIF($H$258:$H$929,$H71,BZ$258:BZ$929)</f>
        <v>0</v>
      </c>
      <c r="CA71" s="71">
        <f>SUMIF($H$258:$H$929,$H71,CA$258:CA$929)</f>
        <v>0</v>
      </c>
      <c r="CB71" s="71">
        <f>SUMIF($H$258:$H$929,$H71,CB$258:CB$929)</f>
        <v>24</v>
      </c>
      <c r="CC71" s="71">
        <f>SUMIF($H$258:$H$929,$H71,CC$258:CC$929)</f>
        <v>24</v>
      </c>
      <c r="CD71" s="71">
        <f>SUMIF($H$258:$H$929,$H71,CD$258:CD$929)</f>
        <v>0</v>
      </c>
      <c r="CE71" s="71">
        <f>SUMIF($H$258:$H$929,$H71,CE$258:CE$929)</f>
        <v>0</v>
      </c>
      <c r="CF71" s="71">
        <f>SUMIF($H$258:$H$929,$H71,CF$258:CF$929)</f>
        <v>0</v>
      </c>
      <c r="CG71" s="71">
        <f>SUMIF($H$258:$H$929,$H71,CG$258:CG$929)</f>
        <v>0</v>
      </c>
      <c r="CH71" s="71">
        <f>SUMIF($H$258:$H$929,$H71,CH$258:CH$929)</f>
        <v>0</v>
      </c>
      <c r="CI71" s="71">
        <f>SUMIF($H$258:$H$929,$H71,CI$258:CI$929)</f>
        <v>0</v>
      </c>
      <c r="CJ71" s="71">
        <f>SUMIF($H$258:$H$929,$H71,CJ$258:CJ$929)</f>
        <v>0</v>
      </c>
      <c r="CK71" s="71">
        <f>SUMIF($H$258:$H$929,$H71,CK$258:CK$929)</f>
        <v>0</v>
      </c>
      <c r="CL71" s="71">
        <f>SUMIF($H$258:$H$929,$H71,CL$258:CL$929)</f>
        <v>24</v>
      </c>
      <c r="CM71" s="71">
        <f>SUMIF($H$258:$H$929,$H71,CM$258:CM$929)</f>
        <v>24</v>
      </c>
      <c r="CN71" s="71">
        <f>SUMIF($H$258:$H$929,$H71,CN$258:CN$929)</f>
        <v>0</v>
      </c>
      <c r="CO71" s="71">
        <f>SUMIF($H$258:$H$929,$H71,CO$258:CO$929)</f>
        <v>0</v>
      </c>
      <c r="CP71" s="71">
        <f>SUMIF($H$258:$H$929,$H71,CP$258:CP$929)</f>
        <v>0</v>
      </c>
      <c r="CQ71" s="71">
        <f>SUMIF($H$258:$H$929,$H71,CQ$258:CQ$929)</f>
        <v>0</v>
      </c>
      <c r="CR71" s="71">
        <f>SUMIF($H$258:$H$929,$H71,CR$258:CR$929)</f>
        <v>0</v>
      </c>
      <c r="CS71" s="71">
        <f>SUMIF($H$258:$H$929,$H71,CS$258:CS$929)</f>
        <v>0</v>
      </c>
      <c r="CT71" s="71">
        <f>SUMIF($H$258:$H$929,$H71,CT$258:CT$929)</f>
        <v>0</v>
      </c>
      <c r="CU71" s="71">
        <f>SUMIF($H$258:$H$929,$H71,CU$258:CU$929)</f>
        <v>0</v>
      </c>
      <c r="CV71" s="71">
        <f>SUMIF($H$258:$H$929,$H71,CV$258:CV$929)</f>
        <v>24</v>
      </c>
      <c r="CW71" s="71">
        <f>SUMIF($H$258:$H$929,$H71,CW$258:CW$929)</f>
        <v>24</v>
      </c>
      <c r="CX71" s="71">
        <f>SUMIF($H$258:$H$929,$H71,CX$258:CX$929)</f>
        <v>0</v>
      </c>
      <c r="CY71" s="71">
        <f>SUMIF($H$258:$H$929,$H71,CY$258:CY$929)</f>
        <v>0</v>
      </c>
      <c r="CZ71" s="71">
        <f>SUMIF($H$258:$H$929,$H71,CZ$258:CZ$929)</f>
        <v>0</v>
      </c>
      <c r="DA71" s="70" t="s">
        <v>278</v>
      </c>
      <c r="DB71" s="56">
        <f>K71-CV71</f>
        <v>-23</v>
      </c>
      <c r="DC71" s="55"/>
      <c r="DD71" s="7">
        <f>CV71/12</f>
        <v>2</v>
      </c>
      <c r="DE71" s="55"/>
    </row>
    <row r="72" spans="1:109" s="54" customFormat="1" ht="19.5" hidden="1" customHeight="1" x14ac:dyDescent="0.2">
      <c r="A72" s="98" t="str">
        <f>CONCATENATE("5001",H72)</f>
        <v>5001100113</v>
      </c>
      <c r="B72" s="65"/>
      <c r="C72" s="65"/>
      <c r="D72" s="65"/>
      <c r="E72" s="66"/>
      <c r="F72" s="66"/>
      <c r="G72" s="65" t="s">
        <v>200</v>
      </c>
      <c r="H72" s="70" t="s">
        <v>276</v>
      </c>
      <c r="I72" s="112" t="s">
        <v>150</v>
      </c>
      <c r="J72" s="71">
        <f>SUMIF($H$258:$H$928,$H72,J$258:J$928)</f>
        <v>2005</v>
      </c>
      <c r="K72" s="71">
        <f>SUMIF($H$258:$H$928,$H72,K$258:K$928)</f>
        <v>800</v>
      </c>
      <c r="L72" s="71">
        <f>SUMIF($H$258:$H$928,$H72,L$258:L$928)</f>
        <v>200</v>
      </c>
      <c r="M72" s="71">
        <f>SUMIF($H$258:$H$928,$H72,M$258:M$928)</f>
        <v>200</v>
      </c>
      <c r="N72" s="71">
        <f>SUMIF($H$258:$H$928,$H72,N$258:N$928)</f>
        <v>200</v>
      </c>
      <c r="O72" s="71">
        <f>SUMIF($H$258:$H$928,$H72,O$258:O$928)</f>
        <v>200</v>
      </c>
      <c r="P72" s="71">
        <f>SUMIF($H$258:$H$928,$H72,P$258:P$928)</f>
        <v>0</v>
      </c>
      <c r="Q72" s="71">
        <f>SUMIF($H$258:$H$928,$H72,Q$258:Q$928)</f>
        <v>0</v>
      </c>
      <c r="R72" s="71">
        <f>SUMIF($H$258:$H$928,$H72,R$258:R$928)</f>
        <v>0</v>
      </c>
      <c r="S72" s="71">
        <f>SUMIF($H$258:$H$928,$H72,S$258:S$928)</f>
        <v>409</v>
      </c>
      <c r="T72" s="71">
        <f>SUMIF($H$258:$H$928,$H72,T$258:T$928)</f>
        <v>0</v>
      </c>
      <c r="U72" s="71">
        <f>SUMIF($H$258:$H$928,$H72,U$258:U$928)</f>
        <v>0</v>
      </c>
      <c r="V72" s="71">
        <f>SUMIF($H$258:$H$928,$H72,V$258:V$928)</f>
        <v>353</v>
      </c>
      <c r="W72" s="71">
        <f>SUMIF($H$258:$H$928,$H72,W$258:W$928)</f>
        <v>256</v>
      </c>
      <c r="X72" s="71">
        <f>SUMIF($H$258:$H$928,$H72,X$258:X$928)</f>
        <v>0</v>
      </c>
      <c r="Y72" s="71">
        <f>SUMIF($H$258:$H$928,$H72,Y$258:Y$928)</f>
        <v>-200</v>
      </c>
      <c r="Z72" s="71">
        <f>SUMIF($H$258:$H$928,$H72,Z$258:Z$928)</f>
        <v>0</v>
      </c>
      <c r="AA72" s="71">
        <f>SUMIF($H$258:$H$928,$H72,AA$258:AA$928)</f>
        <v>1209</v>
      </c>
      <c r="AB72" s="71">
        <f>SUMIF($H$258:$H$928,$H72,AB$258:AB$928)</f>
        <v>200</v>
      </c>
      <c r="AC72" s="71">
        <f>SUMIF($H$258:$H$928,$H72,AC$258:AC$928)</f>
        <v>553</v>
      </c>
      <c r="AD72" s="71">
        <f>SUMIF($H$258:$H$928,$H72,AD$258:AD$928)</f>
        <v>456</v>
      </c>
      <c r="AE72" s="71">
        <f>SUMIF($H$258:$H$928,$H72,AE$258:AE$928)</f>
        <v>0</v>
      </c>
      <c r="AF72" s="71">
        <f>SUMIF($H$258:$H$928,$H72,AF$258:AF$928)</f>
        <v>0</v>
      </c>
      <c r="AG72" s="71">
        <f>SUMIF($H$258:$H$928,$H72,AG$258:AG$928)</f>
        <v>0</v>
      </c>
      <c r="AH72" s="71">
        <f>SUMIF($H$258:$H$928,$H72,AH$258:AH$928)</f>
        <v>0</v>
      </c>
      <c r="AI72" s="71">
        <f>SUMIF($H$258:$H$928,$H72,AI$258:AI$928)</f>
        <v>300</v>
      </c>
      <c r="AJ72" s="71">
        <f>SUMIF($H$258:$H$928,$H72,AJ$258:AJ$928)</f>
        <v>7</v>
      </c>
      <c r="AK72" s="71">
        <f>SUMIF($H$258:$H$928,$H72,AK$258:AK$928)</f>
        <v>31</v>
      </c>
      <c r="AL72" s="71">
        <f>SUMIF($H$258:$H$928,$H72,AL$258:AL$928)</f>
        <v>37</v>
      </c>
      <c r="AM72" s="71">
        <f>SUMIF($H$258:$H$928,$H72,AM$258:AM$928)</f>
        <v>0</v>
      </c>
      <c r="AN72" s="71">
        <f>SUMIF($H$258:$H$928,$H72,AN$258:AN$928)</f>
        <v>225</v>
      </c>
      <c r="AO72" s="71">
        <f>SUMIF($H$258:$H$928,$H72,AO$258:AO$928)</f>
        <v>0</v>
      </c>
      <c r="AP72" s="71">
        <f>SUMIF($H$258:$H$928,$H72,AP$258:AP$928)</f>
        <v>1509</v>
      </c>
      <c r="AQ72" s="71">
        <f>SUMIF($H$258:$H$928,$H72,AQ$258:AQ$928)</f>
        <v>207</v>
      </c>
      <c r="AR72" s="71">
        <f>SUMIF($H$258:$H$928,$H72,AR$258:AR$928)</f>
        <v>584</v>
      </c>
      <c r="AS72" s="71">
        <f>SUMIF($H$258:$H$928,$H72,AS$258:AS$928)</f>
        <v>493</v>
      </c>
      <c r="AT72" s="71">
        <f>SUMIF($H$258:$H$928,$H72,AT$258:AT$928)</f>
        <v>225</v>
      </c>
      <c r="AU72" s="71">
        <f>SUMIF($H$258:$H$928,$H72,AU$258:AU$928)</f>
        <v>0</v>
      </c>
      <c r="AV72" s="71">
        <f>SUMIF($H$258:$H$928,$H72,AV$258:AV$928)</f>
        <v>0</v>
      </c>
      <c r="AW72" s="71">
        <f>SUMIF($H$258:$H$928,$H72,AW$258:AW$928)</f>
        <v>0</v>
      </c>
      <c r="AX72" s="71">
        <f>SUMIF($H$258:$H$929,$H72,AX$258:AX$929)</f>
        <v>596</v>
      </c>
      <c r="AY72" s="71">
        <f>SUMIF($H$258:$H$929,$H72,AY$258:AY$929)</f>
        <v>0</v>
      </c>
      <c r="AZ72" s="71">
        <f>SUMIF($H$258:$H$929,$H72,AZ$258:AZ$929)</f>
        <v>0</v>
      </c>
      <c r="BA72" s="71">
        <f>SUMIF($H$258:$H$929,$H72,BA$258:BA$929)</f>
        <v>0</v>
      </c>
      <c r="BB72" s="71"/>
      <c r="BC72" s="71">
        <f>SUMIF($H$258:$H$929,$H72,BC$258:BC$929)</f>
        <v>596</v>
      </c>
      <c r="BD72" s="71"/>
      <c r="BE72" s="71">
        <f>SUMIF($H$258:$H$929,$H72,BE$258:BE$929)</f>
        <v>2105</v>
      </c>
      <c r="BF72" s="71">
        <f>SUMIF($H$258:$H$929,$H72,BF$258:BF$929)</f>
        <v>207</v>
      </c>
      <c r="BG72" s="71">
        <f>SUMIF($H$258:$H$929,$H72,BG$258:BG$929)</f>
        <v>584</v>
      </c>
      <c r="BH72" s="71">
        <f>SUMIF($H$258:$H$929,$H72,BH$258:BH$929)</f>
        <v>493</v>
      </c>
      <c r="BI72" s="71">
        <f>SUMIF($H$258:$H$929,$H72,BI$258:BI$929)</f>
        <v>821</v>
      </c>
      <c r="BJ72" s="71">
        <f>SUMIF($H$258:$H$928,$H72,BJ$258:BJ$928)</f>
        <v>0</v>
      </c>
      <c r="BK72" s="71">
        <f>SUMIF($H$258:$H$928,$H72,BK$258:BK$928)</f>
        <v>0</v>
      </c>
      <c r="BL72" s="71">
        <f>SUMIF($H$258:$H$928,$H72,BL$258:BL$928)</f>
        <v>0</v>
      </c>
      <c r="BM72" s="71">
        <f>SUMIF($H$258:$H$929,$H72,BM$258:BM$929)</f>
        <v>-100</v>
      </c>
      <c r="BN72" s="71">
        <f>SUMIF($H$258:$H$929,$H72,BN$258:BN$929)</f>
        <v>0</v>
      </c>
      <c r="BO72" s="71">
        <f>SUMIF($H$258:$H$929,$H72,BO$258:BO$929)</f>
        <v>0</v>
      </c>
      <c r="BP72" s="71">
        <f>SUMIF($H$258:$H$929,$H72,BP$258:BP$929)</f>
        <v>0</v>
      </c>
      <c r="BQ72" s="71">
        <f>SUMIF($H$258:$H$929,$H72,BQ$258:BQ$929)</f>
        <v>-100</v>
      </c>
      <c r="BR72" s="71">
        <f>SUMIF($H$258:$H$929,$H72,BR$258:BR$929)</f>
        <v>2005</v>
      </c>
      <c r="BS72" s="71">
        <f>SUMIF($H$258:$H$929,$H72,BS$258:BS$929)</f>
        <v>207</v>
      </c>
      <c r="BT72" s="71">
        <f>SUMIF($H$258:$H$929,$H72,BT$258:BT$929)</f>
        <v>584</v>
      </c>
      <c r="BU72" s="71">
        <f>SUMIF($H$258:$H$929,$H72,BU$258:BU$929)</f>
        <v>493</v>
      </c>
      <c r="BV72" s="71">
        <f>SUMIF($H$258:$H$929,$H72,BV$258:BV$929)</f>
        <v>721</v>
      </c>
      <c r="BW72" s="71">
        <f>SUMIF($H$258:$H$929,$H72,BW$258:BW$929)</f>
        <v>0</v>
      </c>
      <c r="BX72" s="71">
        <f>SUMIF($H$258:$H$929,$H72,BX$258:BX$929)</f>
        <v>0</v>
      </c>
      <c r="BY72" s="71">
        <f>SUMIF($H$258:$H$929,$H72,BY$258:BY$929)</f>
        <v>0</v>
      </c>
      <c r="BZ72" s="71">
        <f>SUMIF($H$258:$H$929,$H72,BZ$258:BZ$929)</f>
        <v>0</v>
      </c>
      <c r="CA72" s="71">
        <f>SUMIF($H$258:$H$929,$H72,CA$258:CA$929)</f>
        <v>0</v>
      </c>
      <c r="CB72" s="71">
        <f>SUMIF($H$258:$H$929,$H72,CB$258:CB$929)</f>
        <v>2005</v>
      </c>
      <c r="CC72" s="71">
        <f>SUMIF($H$258:$H$929,$H72,CC$258:CC$929)</f>
        <v>207</v>
      </c>
      <c r="CD72" s="71">
        <f>SUMIF($H$258:$H$929,$H72,CD$258:CD$929)</f>
        <v>584</v>
      </c>
      <c r="CE72" s="71">
        <f>SUMIF($H$258:$H$929,$H72,CE$258:CE$929)</f>
        <v>493</v>
      </c>
      <c r="CF72" s="71">
        <f>SUMIF($H$258:$H$929,$H72,CF$258:CF$929)</f>
        <v>721</v>
      </c>
      <c r="CG72" s="71">
        <f>SUMIF($H$258:$H$929,$H72,CG$258:CG$929)</f>
        <v>0</v>
      </c>
      <c r="CH72" s="71">
        <f>SUMIF($H$258:$H$929,$H72,CH$258:CH$929)</f>
        <v>0</v>
      </c>
      <c r="CI72" s="71">
        <f>SUMIF($H$258:$H$929,$H72,CI$258:CI$929)</f>
        <v>0</v>
      </c>
      <c r="CJ72" s="71">
        <f>SUMIF($H$258:$H$929,$H72,CJ$258:CJ$929)</f>
        <v>0</v>
      </c>
      <c r="CK72" s="71">
        <f>SUMIF($H$258:$H$929,$H72,CK$258:CK$929)</f>
        <v>0</v>
      </c>
      <c r="CL72" s="71">
        <f>SUMIF($H$258:$H$929,$H72,CL$258:CL$929)</f>
        <v>2005</v>
      </c>
      <c r="CM72" s="71">
        <f>SUMIF($H$258:$H$929,$H72,CM$258:CM$929)</f>
        <v>207</v>
      </c>
      <c r="CN72" s="71">
        <f>SUMIF($H$258:$H$929,$H72,CN$258:CN$929)</f>
        <v>584</v>
      </c>
      <c r="CO72" s="71">
        <f>SUMIF($H$258:$H$929,$H72,CO$258:CO$929)</f>
        <v>493</v>
      </c>
      <c r="CP72" s="71">
        <f>SUMIF($H$258:$H$929,$H72,CP$258:CP$929)</f>
        <v>721</v>
      </c>
      <c r="CQ72" s="71">
        <f>SUMIF($H$258:$H$929,$H72,CQ$258:CQ$929)</f>
        <v>0</v>
      </c>
      <c r="CR72" s="71">
        <f>SUMIF($H$258:$H$929,$H72,CR$258:CR$929)</f>
        <v>0</v>
      </c>
      <c r="CS72" s="71">
        <f>SUMIF($H$258:$H$929,$H72,CS$258:CS$929)</f>
        <v>0</v>
      </c>
      <c r="CT72" s="71">
        <f>SUMIF($H$258:$H$929,$H72,CT$258:CT$929)</f>
        <v>0</v>
      </c>
      <c r="CU72" s="71">
        <f>SUMIF($H$258:$H$929,$H72,CU$258:CU$929)</f>
        <v>0</v>
      </c>
      <c r="CV72" s="71">
        <f>SUMIF($H$258:$H$929,$H72,CV$258:CV$929)</f>
        <v>2005</v>
      </c>
      <c r="CW72" s="71">
        <f>SUMIF($H$258:$H$929,$H72,CW$258:CW$929)</f>
        <v>207</v>
      </c>
      <c r="CX72" s="71">
        <f>SUMIF($H$258:$H$929,$H72,CX$258:CX$929)</f>
        <v>584</v>
      </c>
      <c r="CY72" s="71">
        <f>SUMIF($H$258:$H$929,$H72,CY$258:CY$929)</f>
        <v>493</v>
      </c>
      <c r="CZ72" s="71">
        <f>SUMIF($H$258:$H$929,$H72,CZ$258:CZ$929)</f>
        <v>721</v>
      </c>
      <c r="DA72" s="70" t="s">
        <v>276</v>
      </c>
      <c r="DB72" s="56">
        <f>K72-CV72</f>
        <v>-1205</v>
      </c>
      <c r="DC72" s="55"/>
      <c r="DD72" s="7">
        <f>CV72/12</f>
        <v>167.08333333333334</v>
      </c>
      <c r="DE72" s="55"/>
    </row>
    <row r="73" spans="1:109" s="54" customFormat="1" ht="18" hidden="1" customHeight="1" x14ac:dyDescent="0.2">
      <c r="A73" s="98" t="str">
        <f>CONCATENATE("5001",H73)</f>
        <v>5001100114</v>
      </c>
      <c r="B73" s="65"/>
      <c r="C73" s="65"/>
      <c r="D73" s="65"/>
      <c r="E73" s="66"/>
      <c r="F73" s="66"/>
      <c r="G73" s="65" t="s">
        <v>251</v>
      </c>
      <c r="H73" s="70" t="s">
        <v>275</v>
      </c>
      <c r="I73" s="126" t="s">
        <v>274</v>
      </c>
      <c r="J73" s="71">
        <f>SUMIF($H$258:$H$928,$H73,J$258:J$928)</f>
        <v>20</v>
      </c>
      <c r="K73" s="71">
        <f>SUMIF($H$258:$H$928,$H73,K$258:K$928)</f>
        <v>70</v>
      </c>
      <c r="L73" s="71">
        <f>SUMIF($H$258:$H$928,$H73,L$258:L$928)</f>
        <v>15</v>
      </c>
      <c r="M73" s="71">
        <f>SUMIF($H$258:$H$928,$H73,M$258:M$928)</f>
        <v>20</v>
      </c>
      <c r="N73" s="71">
        <f>SUMIF($H$258:$H$928,$H73,N$258:N$928)</f>
        <v>20</v>
      </c>
      <c r="O73" s="71">
        <f>SUMIF($H$258:$H$928,$H73,O$258:O$928)</f>
        <v>15</v>
      </c>
      <c r="P73" s="71">
        <f>SUMIF($H$258:$H$928,$H73,P$258:P$928)</f>
        <v>0</v>
      </c>
      <c r="Q73" s="71">
        <f>SUMIF($H$258:$H$928,$H73,Q$258:Q$928)</f>
        <v>0</v>
      </c>
      <c r="R73" s="71">
        <f>SUMIF($H$258:$H$928,$H73,R$258:R$928)</f>
        <v>0</v>
      </c>
      <c r="S73" s="71">
        <f>SUMIF($H$258:$H$928,$H73,S$258:S$928)</f>
        <v>0</v>
      </c>
      <c r="T73" s="71">
        <f>SUMIF($H$258:$H$928,$H73,T$258:T$928)</f>
        <v>0</v>
      </c>
      <c r="U73" s="71">
        <f>SUMIF($H$258:$H$928,$H73,U$258:U$928)</f>
        <v>0</v>
      </c>
      <c r="V73" s="71">
        <f>SUMIF($H$258:$H$928,$H73,V$258:V$928)</f>
        <v>0</v>
      </c>
      <c r="W73" s="71">
        <f>SUMIF($H$258:$H$928,$H73,W$258:W$928)</f>
        <v>0</v>
      </c>
      <c r="X73" s="71">
        <f>SUMIF($H$258:$H$928,$H73,X$258:X$928)</f>
        <v>0</v>
      </c>
      <c r="Y73" s="71">
        <f>SUMIF($H$258:$H$928,$H73,Y$258:Y$928)</f>
        <v>0</v>
      </c>
      <c r="Z73" s="71">
        <f>SUMIF($H$258:$H$928,$H73,Z$258:Z$928)</f>
        <v>0</v>
      </c>
      <c r="AA73" s="71">
        <f>SUMIF($H$258:$H$928,$H73,AA$258:AA$928)</f>
        <v>70</v>
      </c>
      <c r="AB73" s="71">
        <f>SUMIF($H$258:$H$928,$H73,AB$258:AB$928)</f>
        <v>15</v>
      </c>
      <c r="AC73" s="71">
        <f>SUMIF($H$258:$H$928,$H73,AC$258:AC$928)</f>
        <v>20</v>
      </c>
      <c r="AD73" s="71">
        <f>SUMIF($H$258:$H$928,$H73,AD$258:AD$928)</f>
        <v>20</v>
      </c>
      <c r="AE73" s="71">
        <f>SUMIF($H$258:$H$928,$H73,AE$258:AE$928)</f>
        <v>15</v>
      </c>
      <c r="AF73" s="71">
        <f>SUMIF($H$258:$H$928,$H73,AF$258:AF$928)</f>
        <v>0</v>
      </c>
      <c r="AG73" s="71">
        <f>SUMIF($H$258:$H$928,$H73,AG$258:AG$928)</f>
        <v>0</v>
      </c>
      <c r="AH73" s="71">
        <f>SUMIF($H$258:$H$928,$H73,AH$258:AH$928)</f>
        <v>0</v>
      </c>
      <c r="AI73" s="71">
        <f>SUMIF($H$258:$H$928,$H73,AI$258:AI$928)</f>
        <v>-50</v>
      </c>
      <c r="AJ73" s="71">
        <f>SUMIF($H$258:$H$928,$H73,AJ$258:AJ$928)</f>
        <v>0</v>
      </c>
      <c r="AK73" s="71">
        <f>SUMIF($H$258:$H$928,$H73,AK$258:AK$928)</f>
        <v>-15</v>
      </c>
      <c r="AL73" s="71">
        <f>SUMIF($H$258:$H$928,$H73,AL$258:AL$928)</f>
        <v>-20</v>
      </c>
      <c r="AM73" s="71">
        <f>SUMIF($H$258:$H$928,$H73,AM$258:AM$928)</f>
        <v>0</v>
      </c>
      <c r="AN73" s="71">
        <f>SUMIF($H$258:$H$928,$H73,AN$258:AN$928)</f>
        <v>-15</v>
      </c>
      <c r="AO73" s="71">
        <f>SUMIF($H$258:$H$928,$H73,AO$258:AO$928)</f>
        <v>0</v>
      </c>
      <c r="AP73" s="71">
        <f>SUMIF($H$258:$H$928,$H73,AP$258:AP$928)</f>
        <v>20</v>
      </c>
      <c r="AQ73" s="71">
        <f>SUMIF($H$258:$H$928,$H73,AQ$258:AQ$928)</f>
        <v>15</v>
      </c>
      <c r="AR73" s="71">
        <f>SUMIF($H$258:$H$928,$H73,AR$258:AR$928)</f>
        <v>5</v>
      </c>
      <c r="AS73" s="71">
        <f>SUMIF($H$258:$H$928,$H73,AS$258:AS$928)</f>
        <v>0</v>
      </c>
      <c r="AT73" s="71">
        <f>SUMIF($H$258:$H$928,$H73,AT$258:AT$928)</f>
        <v>0</v>
      </c>
      <c r="AU73" s="71">
        <f>SUMIF($H$258:$H$928,$H73,AU$258:AU$928)</f>
        <v>0</v>
      </c>
      <c r="AV73" s="71">
        <f>SUMIF($H$258:$H$928,$H73,AV$258:AV$928)</f>
        <v>0</v>
      </c>
      <c r="AW73" s="71">
        <f>SUMIF($H$258:$H$928,$H73,AW$258:AW$928)</f>
        <v>0</v>
      </c>
      <c r="AX73" s="71">
        <f>SUMIF($H$258:$H$929,$H73,AX$258:AX$929)</f>
        <v>0</v>
      </c>
      <c r="AY73" s="71">
        <f>SUMIF($H$258:$H$929,$H73,AY$258:AY$929)</f>
        <v>0</v>
      </c>
      <c r="AZ73" s="71">
        <f>SUMIF($H$258:$H$929,$H73,AZ$258:AZ$929)</f>
        <v>0</v>
      </c>
      <c r="BA73" s="71">
        <f>SUMIF($H$258:$H$929,$H73,BA$258:BA$929)</f>
        <v>0</v>
      </c>
      <c r="BB73" s="71"/>
      <c r="BC73" s="71">
        <f>SUMIF($H$258:$H$929,$H73,BC$258:BC$929)</f>
        <v>0</v>
      </c>
      <c r="BD73" s="71"/>
      <c r="BE73" s="71">
        <f>SUMIF($H$258:$H$929,$H73,BE$258:BE$929)</f>
        <v>20</v>
      </c>
      <c r="BF73" s="71">
        <f>SUMIF($H$258:$H$929,$H73,BF$258:BF$929)</f>
        <v>15</v>
      </c>
      <c r="BG73" s="71">
        <f>SUMIF($H$258:$H$929,$H73,BG$258:BG$929)</f>
        <v>5</v>
      </c>
      <c r="BH73" s="71">
        <f>SUMIF($H$258:$H$929,$H73,BH$258:BH$929)</f>
        <v>0</v>
      </c>
      <c r="BI73" s="71">
        <f>SUMIF($H$258:$H$929,$H73,BI$258:BI$929)</f>
        <v>0</v>
      </c>
      <c r="BJ73" s="71">
        <f>SUMIF($H$258:$H$928,$H73,BJ$258:BJ$928)</f>
        <v>0</v>
      </c>
      <c r="BK73" s="71">
        <f>SUMIF($H$258:$H$928,$H73,BK$258:BK$928)</f>
        <v>0</v>
      </c>
      <c r="BL73" s="71">
        <f>SUMIF($H$258:$H$928,$H73,BL$258:BL$928)</f>
        <v>0</v>
      </c>
      <c r="BM73" s="71">
        <f>SUMIF($H$258:$H$929,$H73,BM$258:BM$929)</f>
        <v>0</v>
      </c>
      <c r="BN73" s="71">
        <f>SUMIF($H$258:$H$929,$H73,BN$258:BN$929)</f>
        <v>0</v>
      </c>
      <c r="BO73" s="71">
        <f>SUMIF($H$258:$H$929,$H73,BO$258:BO$929)</f>
        <v>0</v>
      </c>
      <c r="BP73" s="71">
        <f>SUMIF($H$258:$H$929,$H73,BP$258:BP$929)</f>
        <v>0</v>
      </c>
      <c r="BQ73" s="71">
        <f>SUMIF($H$258:$H$929,$H73,BQ$258:BQ$929)</f>
        <v>0</v>
      </c>
      <c r="BR73" s="71">
        <f>SUMIF($H$258:$H$929,$H73,BR$258:BR$929)</f>
        <v>20</v>
      </c>
      <c r="BS73" s="71">
        <f>SUMIF($H$258:$H$929,$H73,BS$258:BS$929)</f>
        <v>15</v>
      </c>
      <c r="BT73" s="71">
        <f>SUMIF($H$258:$H$929,$H73,BT$258:BT$929)</f>
        <v>5</v>
      </c>
      <c r="BU73" s="71">
        <f>SUMIF($H$258:$H$929,$H73,BU$258:BU$929)</f>
        <v>0</v>
      </c>
      <c r="BV73" s="71">
        <f>SUMIF($H$258:$H$929,$H73,BV$258:BV$929)</f>
        <v>0</v>
      </c>
      <c r="BW73" s="71">
        <f>SUMIF($H$258:$H$929,$H73,BW$258:BW$929)</f>
        <v>0</v>
      </c>
      <c r="BX73" s="71">
        <f>SUMIF($H$258:$H$929,$H73,BX$258:BX$929)</f>
        <v>0</v>
      </c>
      <c r="BY73" s="71">
        <f>SUMIF($H$258:$H$929,$H73,BY$258:BY$929)</f>
        <v>0</v>
      </c>
      <c r="BZ73" s="71">
        <f>SUMIF($H$258:$H$929,$H73,BZ$258:BZ$929)</f>
        <v>0</v>
      </c>
      <c r="CA73" s="71">
        <f>SUMIF($H$258:$H$929,$H73,CA$258:CA$929)</f>
        <v>0</v>
      </c>
      <c r="CB73" s="71">
        <f>SUMIF($H$258:$H$929,$H73,CB$258:CB$929)</f>
        <v>20</v>
      </c>
      <c r="CC73" s="71">
        <f>SUMIF($H$258:$H$929,$H73,CC$258:CC$929)</f>
        <v>15</v>
      </c>
      <c r="CD73" s="71">
        <f>SUMIF($H$258:$H$929,$H73,CD$258:CD$929)</f>
        <v>5</v>
      </c>
      <c r="CE73" s="71">
        <f>SUMIF($H$258:$H$929,$H73,CE$258:CE$929)</f>
        <v>0</v>
      </c>
      <c r="CF73" s="71">
        <f>SUMIF($H$258:$H$929,$H73,CF$258:CF$929)</f>
        <v>0</v>
      </c>
      <c r="CG73" s="71">
        <f>SUMIF($H$258:$H$929,$H73,CG$258:CG$929)</f>
        <v>0</v>
      </c>
      <c r="CH73" s="71">
        <f>SUMIF($H$258:$H$929,$H73,CH$258:CH$929)</f>
        <v>0</v>
      </c>
      <c r="CI73" s="71">
        <f>SUMIF($H$258:$H$929,$H73,CI$258:CI$929)</f>
        <v>0</v>
      </c>
      <c r="CJ73" s="71">
        <f>SUMIF($H$258:$H$929,$H73,CJ$258:CJ$929)</f>
        <v>0</v>
      </c>
      <c r="CK73" s="71">
        <f>SUMIF($H$258:$H$929,$H73,CK$258:CK$929)</f>
        <v>0</v>
      </c>
      <c r="CL73" s="71">
        <f>SUMIF($H$258:$H$929,$H73,CL$258:CL$929)</f>
        <v>20</v>
      </c>
      <c r="CM73" s="71">
        <f>SUMIF($H$258:$H$929,$H73,CM$258:CM$929)</f>
        <v>15</v>
      </c>
      <c r="CN73" s="71">
        <f>SUMIF($H$258:$H$929,$H73,CN$258:CN$929)</f>
        <v>5</v>
      </c>
      <c r="CO73" s="71">
        <f>SUMIF($H$258:$H$929,$H73,CO$258:CO$929)</f>
        <v>0</v>
      </c>
      <c r="CP73" s="71">
        <f>SUMIF($H$258:$H$929,$H73,CP$258:CP$929)</f>
        <v>0</v>
      </c>
      <c r="CQ73" s="71">
        <f>SUMIF($H$258:$H$929,$H73,CQ$258:CQ$929)</f>
        <v>0</v>
      </c>
      <c r="CR73" s="71">
        <f>SUMIF($H$258:$H$929,$H73,CR$258:CR$929)</f>
        <v>0</v>
      </c>
      <c r="CS73" s="71">
        <f>SUMIF($H$258:$H$929,$H73,CS$258:CS$929)</f>
        <v>0</v>
      </c>
      <c r="CT73" s="71">
        <f>SUMIF($H$258:$H$929,$H73,CT$258:CT$929)</f>
        <v>0</v>
      </c>
      <c r="CU73" s="71">
        <f>SUMIF($H$258:$H$929,$H73,CU$258:CU$929)</f>
        <v>0</v>
      </c>
      <c r="CV73" s="71">
        <f>SUMIF($H$258:$H$929,$H73,CV$258:CV$929)</f>
        <v>20</v>
      </c>
      <c r="CW73" s="71">
        <f>SUMIF($H$258:$H$929,$H73,CW$258:CW$929)</f>
        <v>15</v>
      </c>
      <c r="CX73" s="71">
        <f>SUMIF($H$258:$H$929,$H73,CX$258:CX$929)</f>
        <v>5</v>
      </c>
      <c r="CY73" s="71">
        <f>SUMIF($H$258:$H$929,$H73,CY$258:CY$929)</f>
        <v>0</v>
      </c>
      <c r="CZ73" s="71">
        <f>SUMIF($H$258:$H$929,$H73,CZ$258:CZ$929)</f>
        <v>0</v>
      </c>
      <c r="DA73" s="70" t="s">
        <v>275</v>
      </c>
      <c r="DB73" s="56">
        <f>K73-CV73</f>
        <v>50</v>
      </c>
      <c r="DC73" s="55"/>
      <c r="DD73" s="7">
        <f>CV73/12</f>
        <v>1.6666666666666667</v>
      </c>
      <c r="DE73" s="55"/>
    </row>
    <row r="74" spans="1:109" s="54" customFormat="1" ht="21" hidden="1" customHeight="1" x14ac:dyDescent="0.2">
      <c r="A74" s="98" t="str">
        <f>CONCATENATE("5001",H74)</f>
        <v>5001100115</v>
      </c>
      <c r="B74" s="65"/>
      <c r="C74" s="65"/>
      <c r="D74" s="65"/>
      <c r="E74" s="66"/>
      <c r="F74" s="66"/>
      <c r="G74" s="65" t="s">
        <v>360</v>
      </c>
      <c r="H74" s="70" t="s">
        <v>431</v>
      </c>
      <c r="I74" s="112" t="s">
        <v>432</v>
      </c>
      <c r="J74" s="71">
        <f>SUMIF($H$258:$H$928,$H74,J$258:J$928)</f>
        <v>49</v>
      </c>
      <c r="K74" s="71">
        <f>SUMIF($H$258:$H$928,$H74,K$258:K$928)</f>
        <v>50</v>
      </c>
      <c r="L74" s="71">
        <f>SUMIF($H$258:$H$928,$H74,L$258:L$928)</f>
        <v>15</v>
      </c>
      <c r="M74" s="71">
        <f>SUMIF($H$258:$H$928,$H74,M$258:M$928)</f>
        <v>12</v>
      </c>
      <c r="N74" s="71">
        <f>SUMIF($H$258:$H$928,$H74,N$258:N$928)</f>
        <v>12</v>
      </c>
      <c r="O74" s="71">
        <f>SUMIF($H$258:$H$928,$H74,O$258:O$928)</f>
        <v>11</v>
      </c>
      <c r="P74" s="71">
        <f>SUMIF($H$258:$H$928,$H74,P$258:P$928)</f>
        <v>0</v>
      </c>
      <c r="Q74" s="71">
        <f>SUMIF($H$258:$H$928,$H74,Q$258:Q$928)</f>
        <v>0</v>
      </c>
      <c r="R74" s="71">
        <f>SUMIF($H$258:$H$928,$H74,R$258:R$928)</f>
        <v>0</v>
      </c>
      <c r="S74" s="71">
        <f>SUMIF($H$258:$H$928,$H74,S$258:S$928)</f>
        <v>0</v>
      </c>
      <c r="T74" s="71">
        <f>SUMIF($H$258:$H$928,$H74,T$258:T$928)</f>
        <v>0</v>
      </c>
      <c r="U74" s="71">
        <f>SUMIF($H$258:$H$928,$H74,U$258:U$928)</f>
        <v>0</v>
      </c>
      <c r="V74" s="71">
        <f>SUMIF($H$258:$H$928,$H74,V$258:V$928)</f>
        <v>0</v>
      </c>
      <c r="W74" s="71">
        <f>SUMIF($H$258:$H$928,$H74,W$258:W$928)</f>
        <v>0</v>
      </c>
      <c r="X74" s="71">
        <f>SUMIF($H$258:$H$928,$H74,X$258:X$928)</f>
        <v>0</v>
      </c>
      <c r="Y74" s="71">
        <f>SUMIF($H$258:$H$928,$H74,Y$258:Y$928)</f>
        <v>0</v>
      </c>
      <c r="Z74" s="71">
        <f>SUMIF($H$258:$H$928,$H74,Z$258:Z$928)</f>
        <v>0</v>
      </c>
      <c r="AA74" s="71">
        <f>SUMIF($H$258:$H$928,$H74,AA$258:AA$928)</f>
        <v>50</v>
      </c>
      <c r="AB74" s="71">
        <f>SUMIF($H$258:$H$928,$H74,AB$258:AB$928)</f>
        <v>15</v>
      </c>
      <c r="AC74" s="71">
        <f>SUMIF($H$258:$H$928,$H74,AC$258:AC$928)</f>
        <v>12</v>
      </c>
      <c r="AD74" s="71">
        <f>SUMIF($H$258:$H$928,$H74,AD$258:AD$928)</f>
        <v>12</v>
      </c>
      <c r="AE74" s="71">
        <f>SUMIF($H$258:$H$928,$H74,AE$258:AE$928)</f>
        <v>11</v>
      </c>
      <c r="AF74" s="71">
        <f>SUMIF($H$258:$H$928,$H74,AF$258:AF$928)</f>
        <v>0</v>
      </c>
      <c r="AG74" s="71">
        <f>SUMIF($H$258:$H$928,$H74,AG$258:AG$928)</f>
        <v>0</v>
      </c>
      <c r="AH74" s="71">
        <f>SUMIF($H$258:$H$928,$H74,AH$258:AH$928)</f>
        <v>0</v>
      </c>
      <c r="AI74" s="71">
        <f>SUMIF($H$258:$H$928,$H74,AI$258:AI$928)</f>
        <v>0</v>
      </c>
      <c r="AJ74" s="71">
        <f>SUMIF($H$258:$H$928,$H74,AJ$258:AJ$928)</f>
        <v>0</v>
      </c>
      <c r="AK74" s="71">
        <f>SUMIF($H$258:$H$928,$H74,AK$258:AK$928)</f>
        <v>0</v>
      </c>
      <c r="AL74" s="71">
        <f>SUMIF($H$258:$H$928,$H74,AL$258:AL$928)</f>
        <v>0</v>
      </c>
      <c r="AM74" s="71">
        <f>SUMIF($H$258:$H$928,$H74,AM$258:AM$928)</f>
        <v>0</v>
      </c>
      <c r="AN74" s="71">
        <f>SUMIF($H$258:$H$928,$H74,AN$258:AN$928)</f>
        <v>0</v>
      </c>
      <c r="AO74" s="71">
        <f>SUMIF($H$258:$H$928,$H74,AO$258:AO$928)</f>
        <v>0</v>
      </c>
      <c r="AP74" s="71">
        <f>SUMIF($H$258:$H$928,$H74,AP$258:AP$928)</f>
        <v>50</v>
      </c>
      <c r="AQ74" s="71">
        <f>SUMIF($H$258:$H$928,$H74,AQ$258:AQ$928)</f>
        <v>15</v>
      </c>
      <c r="AR74" s="71">
        <f>SUMIF($H$258:$H$928,$H74,AR$258:AR$928)</f>
        <v>12</v>
      </c>
      <c r="AS74" s="71">
        <f>SUMIF($H$258:$H$928,$H74,AS$258:AS$928)</f>
        <v>12</v>
      </c>
      <c r="AT74" s="71">
        <f>SUMIF($H$258:$H$928,$H74,AT$258:AT$928)</f>
        <v>11</v>
      </c>
      <c r="AU74" s="71">
        <f>SUMIF($H$258:$H$928,$H74,AU$258:AU$928)</f>
        <v>0</v>
      </c>
      <c r="AV74" s="71">
        <f>SUMIF($H$258:$H$928,$H74,AV$258:AV$928)</f>
        <v>0</v>
      </c>
      <c r="AW74" s="71">
        <f>SUMIF($H$258:$H$928,$H74,AW$258:AW$928)</f>
        <v>0</v>
      </c>
      <c r="AX74" s="71">
        <f>SUMIF($H$258:$H$929,$H74,AX$258:AX$929)</f>
        <v>0</v>
      </c>
      <c r="AY74" s="71">
        <f>SUMIF($H$258:$H$929,$H74,AY$258:AY$929)</f>
        <v>0</v>
      </c>
      <c r="AZ74" s="71">
        <f>SUMIF($H$258:$H$929,$H74,AZ$258:AZ$929)</f>
        <v>0</v>
      </c>
      <c r="BA74" s="71">
        <f>SUMIF($H$258:$H$929,$H74,BA$258:BA$929)</f>
        <v>0</v>
      </c>
      <c r="BB74" s="71"/>
      <c r="BC74" s="71">
        <f>SUMIF($H$258:$H$929,$H74,BC$258:BC$929)</f>
        <v>0</v>
      </c>
      <c r="BD74" s="71"/>
      <c r="BE74" s="71">
        <f>SUMIF($H$258:$H$929,$H74,BE$258:BE$929)</f>
        <v>50</v>
      </c>
      <c r="BF74" s="71">
        <f>SUMIF($H$258:$H$929,$H74,BF$258:BF$929)</f>
        <v>15</v>
      </c>
      <c r="BG74" s="71">
        <f>SUMIF($H$258:$H$929,$H74,BG$258:BG$929)</f>
        <v>12</v>
      </c>
      <c r="BH74" s="71">
        <f>SUMIF($H$258:$H$929,$H74,BH$258:BH$929)</f>
        <v>12</v>
      </c>
      <c r="BI74" s="71">
        <f>SUMIF($H$258:$H$929,$H74,BI$258:BI$929)</f>
        <v>11</v>
      </c>
      <c r="BJ74" s="71">
        <f>SUMIF($H$258:$H$928,$H74,BJ$258:BJ$928)</f>
        <v>0</v>
      </c>
      <c r="BK74" s="71">
        <f>SUMIF($H$258:$H$928,$H74,BK$258:BK$928)</f>
        <v>0</v>
      </c>
      <c r="BL74" s="71">
        <f>SUMIF($H$258:$H$928,$H74,BL$258:BL$928)</f>
        <v>0</v>
      </c>
      <c r="BM74" s="71">
        <f>SUMIF($H$258:$H$929,$H74,BM$258:BM$929)</f>
        <v>0</v>
      </c>
      <c r="BN74" s="71">
        <f>SUMIF($H$258:$H$929,$H74,BN$258:BN$929)</f>
        <v>0</v>
      </c>
      <c r="BO74" s="71">
        <f>SUMIF($H$258:$H$929,$H74,BO$258:BO$929)</f>
        <v>0</v>
      </c>
      <c r="BP74" s="71">
        <f>SUMIF($H$258:$H$929,$H74,BP$258:BP$929)</f>
        <v>0</v>
      </c>
      <c r="BQ74" s="71">
        <f>SUMIF($H$258:$H$929,$H74,BQ$258:BQ$929)</f>
        <v>0</v>
      </c>
      <c r="BR74" s="71">
        <f>SUMIF($H$258:$H$929,$H74,BR$258:BR$929)</f>
        <v>50</v>
      </c>
      <c r="BS74" s="71">
        <f>SUMIF($H$258:$H$929,$H74,BS$258:BS$929)</f>
        <v>15</v>
      </c>
      <c r="BT74" s="71">
        <f>SUMIF($H$258:$H$929,$H74,BT$258:BT$929)</f>
        <v>12</v>
      </c>
      <c r="BU74" s="71">
        <f>SUMIF($H$258:$H$929,$H74,BU$258:BU$929)</f>
        <v>12</v>
      </c>
      <c r="BV74" s="71">
        <f>SUMIF($H$258:$H$929,$H74,BV$258:BV$929)</f>
        <v>11</v>
      </c>
      <c r="BW74" s="71">
        <f>SUMIF($H$258:$H$929,$H74,BW$258:BW$929)</f>
        <v>-1</v>
      </c>
      <c r="BX74" s="71">
        <f>SUMIF($H$258:$H$929,$H74,BX$258:BX$929)</f>
        <v>0</v>
      </c>
      <c r="BY74" s="71">
        <f>SUMIF($H$258:$H$929,$H74,BY$258:BY$929)</f>
        <v>0</v>
      </c>
      <c r="BZ74" s="71">
        <f>SUMIF($H$258:$H$929,$H74,BZ$258:BZ$929)</f>
        <v>0</v>
      </c>
      <c r="CA74" s="71">
        <f>SUMIF($H$258:$H$929,$H74,CA$258:CA$929)</f>
        <v>-1</v>
      </c>
      <c r="CB74" s="71">
        <f>SUMIF($H$258:$H$929,$H74,CB$258:CB$929)</f>
        <v>49</v>
      </c>
      <c r="CC74" s="71">
        <f>SUMIF($H$258:$H$929,$H74,CC$258:CC$929)</f>
        <v>15</v>
      </c>
      <c r="CD74" s="71">
        <f>SUMIF($H$258:$H$929,$H74,CD$258:CD$929)</f>
        <v>12</v>
      </c>
      <c r="CE74" s="71">
        <f>SUMIF($H$258:$H$929,$H74,CE$258:CE$929)</f>
        <v>12</v>
      </c>
      <c r="CF74" s="71">
        <f>SUMIF($H$258:$H$929,$H74,CF$258:CF$929)</f>
        <v>10</v>
      </c>
      <c r="CG74" s="71">
        <f>SUMIF($H$258:$H$929,$H74,CG$258:CG$929)</f>
        <v>0</v>
      </c>
      <c r="CH74" s="71">
        <f>SUMIF($H$258:$H$929,$H74,CH$258:CH$929)</f>
        <v>0</v>
      </c>
      <c r="CI74" s="71">
        <f>SUMIF($H$258:$H$929,$H74,CI$258:CI$929)</f>
        <v>0</v>
      </c>
      <c r="CJ74" s="71">
        <f>SUMIF($H$258:$H$929,$H74,CJ$258:CJ$929)</f>
        <v>0</v>
      </c>
      <c r="CK74" s="71">
        <f>SUMIF($H$258:$H$929,$H74,CK$258:CK$929)</f>
        <v>0</v>
      </c>
      <c r="CL74" s="71">
        <f>SUMIF($H$258:$H$929,$H74,CL$258:CL$929)</f>
        <v>49</v>
      </c>
      <c r="CM74" s="71">
        <f>SUMIF($H$258:$H$929,$H74,CM$258:CM$929)</f>
        <v>15</v>
      </c>
      <c r="CN74" s="71">
        <f>SUMIF($H$258:$H$929,$H74,CN$258:CN$929)</f>
        <v>12</v>
      </c>
      <c r="CO74" s="71">
        <f>SUMIF($H$258:$H$929,$H74,CO$258:CO$929)</f>
        <v>12</v>
      </c>
      <c r="CP74" s="71">
        <f>SUMIF($H$258:$H$929,$H74,CP$258:CP$929)</f>
        <v>10</v>
      </c>
      <c r="CQ74" s="71">
        <f>SUMIF($H$258:$H$929,$H74,CQ$258:CQ$929)</f>
        <v>0</v>
      </c>
      <c r="CR74" s="71">
        <f>SUMIF($H$258:$H$929,$H74,CR$258:CR$929)</f>
        <v>0</v>
      </c>
      <c r="CS74" s="71">
        <f>SUMIF($H$258:$H$929,$H74,CS$258:CS$929)</f>
        <v>0</v>
      </c>
      <c r="CT74" s="71">
        <f>SUMIF($H$258:$H$929,$H74,CT$258:CT$929)</f>
        <v>0</v>
      </c>
      <c r="CU74" s="71">
        <f>SUMIF($H$258:$H$929,$H74,CU$258:CU$929)</f>
        <v>0</v>
      </c>
      <c r="CV74" s="71">
        <f>SUMIF($H$258:$H$929,$H74,CV$258:CV$929)</f>
        <v>49</v>
      </c>
      <c r="CW74" s="71">
        <f>SUMIF($H$258:$H$929,$H74,CW$258:CW$929)</f>
        <v>15</v>
      </c>
      <c r="CX74" s="71">
        <f>SUMIF($H$258:$H$929,$H74,CX$258:CX$929)</f>
        <v>12</v>
      </c>
      <c r="CY74" s="71">
        <f>SUMIF($H$258:$H$929,$H74,CY$258:CY$929)</f>
        <v>12</v>
      </c>
      <c r="CZ74" s="71">
        <f>SUMIF($H$258:$H$929,$H74,CZ$258:CZ$929)</f>
        <v>10</v>
      </c>
      <c r="DA74" s="70" t="s">
        <v>431</v>
      </c>
      <c r="DB74" s="56">
        <f>K74-CV74</f>
        <v>1</v>
      </c>
      <c r="DC74" s="55"/>
      <c r="DD74" s="7">
        <f>CV74/12</f>
        <v>4.083333333333333</v>
      </c>
      <c r="DE74" s="55"/>
    </row>
    <row r="75" spans="1:109" s="54" customFormat="1" ht="24" hidden="1" customHeight="1" x14ac:dyDescent="0.2">
      <c r="A75" s="98" t="str">
        <f>CONCATENATE("5001",H75)</f>
        <v>5001100116</v>
      </c>
      <c r="B75" s="65"/>
      <c r="C75" s="65"/>
      <c r="D75" s="65"/>
      <c r="E75" s="66"/>
      <c r="F75" s="66"/>
      <c r="G75" s="65" t="s">
        <v>104</v>
      </c>
      <c r="H75" s="70" t="s">
        <v>273</v>
      </c>
      <c r="I75" s="112" t="s">
        <v>272</v>
      </c>
      <c r="J75" s="71">
        <f>SUMIF($H$258:$H$928,$H75,J$258:J$928)</f>
        <v>0</v>
      </c>
      <c r="K75" s="71">
        <f>SUMIF($H$258:$H$928,$H75,K$258:K$928)</f>
        <v>0</v>
      </c>
      <c r="L75" s="71">
        <f>SUMIF($H$258:$H$928,$H75,L$258:L$928)</f>
        <v>0</v>
      </c>
      <c r="M75" s="71">
        <f>SUMIF($H$258:$H$928,$H75,M$258:M$928)</f>
        <v>0</v>
      </c>
      <c r="N75" s="71">
        <f>SUMIF($H$258:$H$928,$H75,N$258:N$928)</f>
        <v>0</v>
      </c>
      <c r="O75" s="71">
        <f>SUMIF($H$258:$H$928,$H75,O$258:O$928)</f>
        <v>0</v>
      </c>
      <c r="P75" s="71">
        <f>SUMIF($H$258:$H$928,$H75,P$258:P$928)</f>
        <v>0</v>
      </c>
      <c r="Q75" s="71">
        <f>SUMIF($H$258:$H$928,$H75,Q$258:Q$928)</f>
        <v>0</v>
      </c>
      <c r="R75" s="71">
        <f>SUMIF($H$258:$H$928,$H75,R$258:R$928)</f>
        <v>0</v>
      </c>
      <c r="S75" s="71">
        <f>SUMIF($H$258:$H$928,$H75,S$258:S$928)</f>
        <v>0</v>
      </c>
      <c r="T75" s="71">
        <f>SUMIF($H$258:$H$928,$H75,T$258:T$928)</f>
        <v>0</v>
      </c>
      <c r="U75" s="71">
        <f>SUMIF($H$258:$H$928,$H75,U$258:U$928)</f>
        <v>0</v>
      </c>
      <c r="V75" s="71">
        <f>SUMIF($H$258:$H$928,$H75,V$258:V$928)</f>
        <v>0</v>
      </c>
      <c r="W75" s="71">
        <f>SUMIF($H$258:$H$928,$H75,W$258:W$928)</f>
        <v>0</v>
      </c>
      <c r="X75" s="71">
        <f>SUMIF($H$258:$H$928,$H75,X$258:X$928)</f>
        <v>0</v>
      </c>
      <c r="Y75" s="71">
        <f>SUMIF($H$258:$H$928,$H75,Y$258:Y$928)</f>
        <v>0</v>
      </c>
      <c r="Z75" s="71">
        <f>SUMIF($H$258:$H$928,$H75,Z$258:Z$928)</f>
        <v>0</v>
      </c>
      <c r="AA75" s="71">
        <f>SUMIF($H$258:$H$928,$H75,AA$258:AA$928)</f>
        <v>0</v>
      </c>
      <c r="AB75" s="71">
        <f>SUMIF($H$258:$H$928,$H75,AB$258:AB$928)</f>
        <v>0</v>
      </c>
      <c r="AC75" s="71">
        <f>SUMIF($H$258:$H$928,$H75,AC$258:AC$928)</f>
        <v>0</v>
      </c>
      <c r="AD75" s="71">
        <f>SUMIF($H$258:$H$928,$H75,AD$258:AD$928)</f>
        <v>0</v>
      </c>
      <c r="AE75" s="71">
        <f>SUMIF($H$258:$H$928,$H75,AE$258:AE$928)</f>
        <v>0</v>
      </c>
      <c r="AF75" s="71">
        <f>SUMIF($H$258:$H$928,$H75,AF$258:AF$928)</f>
        <v>0</v>
      </c>
      <c r="AG75" s="71">
        <f>SUMIF($H$258:$H$928,$H75,AG$258:AG$928)</f>
        <v>0</v>
      </c>
      <c r="AH75" s="71">
        <f>SUMIF($H$258:$H$928,$H75,AH$258:AH$928)</f>
        <v>0</v>
      </c>
      <c r="AI75" s="71">
        <f>SUMIF($H$258:$H$928,$H75,AI$258:AI$928)</f>
        <v>0</v>
      </c>
      <c r="AJ75" s="71">
        <f>SUMIF($H$258:$H$928,$H75,AJ$258:AJ$928)</f>
        <v>0</v>
      </c>
      <c r="AK75" s="71">
        <f>SUMIF($H$258:$H$928,$H75,AK$258:AK$928)</f>
        <v>0</v>
      </c>
      <c r="AL75" s="71">
        <f>SUMIF($H$258:$H$928,$H75,AL$258:AL$928)</f>
        <v>0</v>
      </c>
      <c r="AM75" s="71">
        <f>SUMIF($H$258:$H$928,$H75,AM$258:AM$928)</f>
        <v>0</v>
      </c>
      <c r="AN75" s="71">
        <f>SUMIF($H$258:$H$928,$H75,AN$258:AN$928)</f>
        <v>0</v>
      </c>
      <c r="AO75" s="71">
        <f>SUMIF($H$258:$H$928,$H75,AO$258:AO$928)</f>
        <v>0</v>
      </c>
      <c r="AP75" s="71">
        <f>SUMIF($H$258:$H$928,$H75,AP$258:AP$928)</f>
        <v>0</v>
      </c>
      <c r="AQ75" s="71">
        <f>SUMIF($H$258:$H$928,$H75,AQ$258:AQ$928)</f>
        <v>0</v>
      </c>
      <c r="AR75" s="71">
        <f>SUMIF($H$258:$H$928,$H75,AR$258:AR$928)</f>
        <v>0</v>
      </c>
      <c r="AS75" s="71">
        <f>SUMIF($H$258:$H$928,$H75,AS$258:AS$928)</f>
        <v>0</v>
      </c>
      <c r="AT75" s="71">
        <f>SUMIF($H$258:$H$928,$H75,AT$258:AT$928)</f>
        <v>0</v>
      </c>
      <c r="AU75" s="71">
        <f>SUMIF($H$258:$H$928,$H75,AU$258:AU$928)</f>
        <v>0</v>
      </c>
      <c r="AV75" s="71">
        <f>SUMIF($H$258:$H$928,$H75,AV$258:AV$928)</f>
        <v>0</v>
      </c>
      <c r="AW75" s="71">
        <f>SUMIF($H$258:$H$928,$H75,AW$258:AW$928)</f>
        <v>0</v>
      </c>
      <c r="AX75" s="71">
        <f>SUMIF($H$258:$H$929,$H75,AX$258:AX$929)</f>
        <v>0</v>
      </c>
      <c r="AY75" s="71">
        <f>SUMIF($H$258:$H$929,$H75,AY$258:AY$929)</f>
        <v>0</v>
      </c>
      <c r="AZ75" s="71">
        <f>SUMIF($H$258:$H$929,$H75,AZ$258:AZ$929)</f>
        <v>0</v>
      </c>
      <c r="BA75" s="71">
        <f>SUMIF($H$258:$H$929,$H75,BA$258:BA$929)</f>
        <v>0</v>
      </c>
      <c r="BB75" s="71"/>
      <c r="BC75" s="71">
        <f>SUMIF($H$258:$H$929,$H75,BC$258:BC$929)</f>
        <v>0</v>
      </c>
      <c r="BD75" s="71"/>
      <c r="BE75" s="71">
        <f>SUMIF($H$258:$H$929,$H75,BE$258:BE$929)</f>
        <v>0</v>
      </c>
      <c r="BF75" s="71">
        <f>SUMIF($H$258:$H$929,$H75,BF$258:BF$929)</f>
        <v>0</v>
      </c>
      <c r="BG75" s="71">
        <f>SUMIF($H$258:$H$929,$H75,BG$258:BG$929)</f>
        <v>0</v>
      </c>
      <c r="BH75" s="71">
        <f>SUMIF($H$258:$H$929,$H75,BH$258:BH$929)</f>
        <v>0</v>
      </c>
      <c r="BI75" s="71">
        <f>SUMIF($H$258:$H$929,$H75,BI$258:BI$929)</f>
        <v>0</v>
      </c>
      <c r="BJ75" s="71">
        <f>SUMIF($H$258:$H$928,$H75,BJ$258:BJ$928)</f>
        <v>0</v>
      </c>
      <c r="BK75" s="71">
        <f>SUMIF($H$258:$H$928,$H75,BK$258:BK$928)</f>
        <v>0</v>
      </c>
      <c r="BL75" s="71">
        <f>SUMIF($H$258:$H$928,$H75,BL$258:BL$928)</f>
        <v>0</v>
      </c>
      <c r="BM75" s="71">
        <f>SUMIF($H$258:$H$929,$H75,BM$258:BM$929)</f>
        <v>0</v>
      </c>
      <c r="BN75" s="71">
        <f>SUMIF($H$258:$H$929,$H75,BN$258:BN$929)</f>
        <v>0</v>
      </c>
      <c r="BO75" s="71">
        <f>SUMIF($H$258:$H$929,$H75,BO$258:BO$929)</f>
        <v>0</v>
      </c>
      <c r="BP75" s="71">
        <f>SUMIF($H$258:$H$929,$H75,BP$258:BP$929)</f>
        <v>0</v>
      </c>
      <c r="BQ75" s="71">
        <f>SUMIF($H$258:$H$929,$H75,BQ$258:BQ$929)</f>
        <v>0</v>
      </c>
      <c r="BR75" s="71">
        <f>SUMIF($H$258:$H$929,$H75,BR$258:BR$929)</f>
        <v>0</v>
      </c>
      <c r="BS75" s="71">
        <f>SUMIF($H$258:$H$929,$H75,BS$258:BS$929)</f>
        <v>0</v>
      </c>
      <c r="BT75" s="71">
        <f>SUMIF($H$258:$H$929,$H75,BT$258:BT$929)</f>
        <v>0</v>
      </c>
      <c r="BU75" s="71">
        <f>SUMIF($H$258:$H$929,$H75,BU$258:BU$929)</f>
        <v>0</v>
      </c>
      <c r="BV75" s="71">
        <f>SUMIF($H$258:$H$929,$H75,BV$258:BV$929)</f>
        <v>0</v>
      </c>
      <c r="BW75" s="71">
        <f>SUMIF($H$258:$H$929,$H75,BW$258:BW$929)</f>
        <v>0</v>
      </c>
      <c r="BX75" s="71">
        <f>SUMIF($H$258:$H$929,$H75,BX$258:BX$929)</f>
        <v>0</v>
      </c>
      <c r="BY75" s="71">
        <f>SUMIF($H$258:$H$929,$H75,BY$258:BY$929)</f>
        <v>0</v>
      </c>
      <c r="BZ75" s="71">
        <f>SUMIF($H$258:$H$929,$H75,BZ$258:BZ$929)</f>
        <v>0</v>
      </c>
      <c r="CA75" s="71">
        <f>SUMIF($H$258:$H$929,$H75,CA$258:CA$929)</f>
        <v>0</v>
      </c>
      <c r="CB75" s="71">
        <f>SUMIF($H$258:$H$929,$H75,CB$258:CB$929)</f>
        <v>0</v>
      </c>
      <c r="CC75" s="71">
        <f>SUMIF($H$258:$H$929,$H75,CC$258:CC$929)</f>
        <v>0</v>
      </c>
      <c r="CD75" s="71">
        <f>SUMIF($H$258:$H$929,$H75,CD$258:CD$929)</f>
        <v>0</v>
      </c>
      <c r="CE75" s="71">
        <f>SUMIF($H$258:$H$929,$H75,CE$258:CE$929)</f>
        <v>0</v>
      </c>
      <c r="CF75" s="71">
        <f>SUMIF($H$258:$H$929,$H75,CF$258:CF$929)</f>
        <v>0</v>
      </c>
      <c r="CG75" s="71">
        <f>SUMIF($H$258:$H$929,$H75,CG$258:CG$929)</f>
        <v>0</v>
      </c>
      <c r="CH75" s="71">
        <f>SUMIF($H$258:$H$929,$H75,CH$258:CH$929)</f>
        <v>0</v>
      </c>
      <c r="CI75" s="71">
        <f>SUMIF($H$258:$H$929,$H75,CI$258:CI$929)</f>
        <v>0</v>
      </c>
      <c r="CJ75" s="71">
        <f>SUMIF($H$258:$H$929,$H75,CJ$258:CJ$929)</f>
        <v>0</v>
      </c>
      <c r="CK75" s="71">
        <f>SUMIF($H$258:$H$929,$H75,CK$258:CK$929)</f>
        <v>0</v>
      </c>
      <c r="CL75" s="71">
        <f>SUMIF($H$258:$H$929,$H75,CL$258:CL$929)</f>
        <v>0</v>
      </c>
      <c r="CM75" s="71">
        <f>SUMIF($H$258:$H$929,$H75,CM$258:CM$929)</f>
        <v>0</v>
      </c>
      <c r="CN75" s="71">
        <f>SUMIF($H$258:$H$929,$H75,CN$258:CN$929)</f>
        <v>0</v>
      </c>
      <c r="CO75" s="71">
        <f>SUMIF($H$258:$H$929,$H75,CO$258:CO$929)</f>
        <v>0</v>
      </c>
      <c r="CP75" s="71">
        <f>SUMIF($H$258:$H$929,$H75,CP$258:CP$929)</f>
        <v>0</v>
      </c>
      <c r="CQ75" s="71">
        <f>SUMIF($H$258:$H$929,$H75,CQ$258:CQ$929)</f>
        <v>0</v>
      </c>
      <c r="CR75" s="71">
        <f>SUMIF($H$258:$H$929,$H75,CR$258:CR$929)</f>
        <v>0</v>
      </c>
      <c r="CS75" s="71">
        <f>SUMIF($H$258:$H$929,$H75,CS$258:CS$929)</f>
        <v>0</v>
      </c>
      <c r="CT75" s="71">
        <f>SUMIF($H$258:$H$929,$H75,CT$258:CT$929)</f>
        <v>0</v>
      </c>
      <c r="CU75" s="71">
        <f>SUMIF($H$258:$H$929,$H75,CU$258:CU$929)</f>
        <v>0</v>
      </c>
      <c r="CV75" s="71">
        <f>SUMIF($H$258:$H$929,$H75,CV$258:CV$929)</f>
        <v>0</v>
      </c>
      <c r="CW75" s="71">
        <f>SUMIF($H$258:$H$929,$H75,CW$258:CW$929)</f>
        <v>0</v>
      </c>
      <c r="CX75" s="71">
        <f>SUMIF($H$258:$H$929,$H75,CX$258:CX$929)</f>
        <v>0</v>
      </c>
      <c r="CY75" s="71">
        <f>SUMIF($H$258:$H$929,$H75,CY$258:CY$929)</f>
        <v>0</v>
      </c>
      <c r="CZ75" s="71">
        <f>SUMIF($H$258:$H$929,$H75,CZ$258:CZ$929)</f>
        <v>0</v>
      </c>
      <c r="DA75" s="70" t="s">
        <v>273</v>
      </c>
      <c r="DB75" s="56">
        <f>K75-CV75</f>
        <v>0</v>
      </c>
      <c r="DC75" s="55"/>
      <c r="DD75" s="7">
        <f>CV75/12</f>
        <v>0</v>
      </c>
      <c r="DE75" s="55"/>
    </row>
    <row r="76" spans="1:109" s="54" customFormat="1" ht="24" hidden="1" customHeight="1" x14ac:dyDescent="0.2">
      <c r="A76" s="98" t="str">
        <f>CONCATENATE("5001",H76)</f>
        <v>5001100130</v>
      </c>
      <c r="B76" s="65"/>
      <c r="C76" s="65"/>
      <c r="D76" s="65"/>
      <c r="E76" s="66"/>
      <c r="F76" s="66"/>
      <c r="G76" s="65" t="s">
        <v>213</v>
      </c>
      <c r="H76" s="70" t="s">
        <v>271</v>
      </c>
      <c r="I76" s="112" t="s">
        <v>149</v>
      </c>
      <c r="J76" s="71">
        <f>SUMIF($H$258:$H$928,$H76,J$258:J$928)</f>
        <v>499</v>
      </c>
      <c r="K76" s="71">
        <f>SUMIF($H$258:$H$928,$H76,K$258:K$928)</f>
        <v>240</v>
      </c>
      <c r="L76" s="71">
        <f>SUMIF($H$258:$H$928,$H76,L$258:L$928)</f>
        <v>60</v>
      </c>
      <c r="M76" s="71">
        <f>SUMIF($H$258:$H$928,$H76,M$258:M$928)</f>
        <v>60</v>
      </c>
      <c r="N76" s="71">
        <f>SUMIF($H$258:$H$928,$H76,N$258:N$928)</f>
        <v>60</v>
      </c>
      <c r="O76" s="71">
        <f>SUMIF($H$258:$H$928,$H76,O$258:O$928)</f>
        <v>60</v>
      </c>
      <c r="P76" s="71">
        <f>SUMIF($H$258:$H$928,$H76,P$258:P$928)</f>
        <v>0</v>
      </c>
      <c r="Q76" s="71">
        <f>SUMIF($H$258:$H$928,$H76,Q$258:Q$928)</f>
        <v>0</v>
      </c>
      <c r="R76" s="71">
        <f>SUMIF($H$258:$H$928,$H76,R$258:R$928)</f>
        <v>0</v>
      </c>
      <c r="S76" s="71">
        <f>SUMIF($H$258:$H$928,$H76,S$258:S$928)</f>
        <v>247</v>
      </c>
      <c r="T76" s="71">
        <f>SUMIF($H$258:$H$928,$H76,T$258:T$928)</f>
        <v>0</v>
      </c>
      <c r="U76" s="71">
        <f>SUMIF($H$258:$H$928,$H76,U$258:U$928)</f>
        <v>38</v>
      </c>
      <c r="V76" s="71">
        <f>SUMIF($H$258:$H$928,$H76,V$258:V$928)</f>
        <v>141</v>
      </c>
      <c r="W76" s="71">
        <f>SUMIF($H$258:$H$928,$H76,W$258:W$928)</f>
        <v>10</v>
      </c>
      <c r="X76" s="71">
        <f>SUMIF($H$258:$H$928,$H76,X$258:X$928)</f>
        <v>0</v>
      </c>
      <c r="Y76" s="71">
        <f>SUMIF($H$258:$H$928,$H76,Y$258:Y$928)</f>
        <v>58</v>
      </c>
      <c r="Z76" s="71">
        <f>SUMIF($H$258:$H$928,$H76,Z$258:Z$928)</f>
        <v>0</v>
      </c>
      <c r="AA76" s="71">
        <f>SUMIF($H$258:$H$928,$H76,AA$258:AA$928)</f>
        <v>487</v>
      </c>
      <c r="AB76" s="71">
        <f>SUMIF($H$258:$H$928,$H76,AB$258:AB$928)</f>
        <v>98</v>
      </c>
      <c r="AC76" s="71">
        <f>SUMIF($H$258:$H$928,$H76,AC$258:AC$928)</f>
        <v>201</v>
      </c>
      <c r="AD76" s="71">
        <f>SUMIF($H$258:$H$928,$H76,AD$258:AD$928)</f>
        <v>70</v>
      </c>
      <c r="AE76" s="71">
        <f>SUMIF($H$258:$H$928,$H76,AE$258:AE$928)</f>
        <v>118</v>
      </c>
      <c r="AF76" s="71">
        <f>SUMIF($H$258:$H$928,$H76,AF$258:AF$928)</f>
        <v>0</v>
      </c>
      <c r="AG76" s="71">
        <f>SUMIF($H$258:$H$928,$H76,AG$258:AG$928)</f>
        <v>0</v>
      </c>
      <c r="AH76" s="71">
        <f>SUMIF($H$258:$H$928,$H76,AH$258:AH$928)</f>
        <v>0</v>
      </c>
      <c r="AI76" s="71">
        <f>SUMIF($H$258:$H$928,$H76,AI$258:AI$928)</f>
        <v>5</v>
      </c>
      <c r="AJ76" s="71">
        <f>SUMIF($H$258:$H$928,$H76,AJ$258:AJ$928)</f>
        <v>0</v>
      </c>
      <c r="AK76" s="71">
        <f>SUMIF($H$258:$H$928,$H76,AK$258:AK$928)</f>
        <v>0</v>
      </c>
      <c r="AL76" s="71">
        <f>SUMIF($H$258:$H$928,$H76,AL$258:AL$928)</f>
        <v>0</v>
      </c>
      <c r="AM76" s="71">
        <f>SUMIF($H$258:$H$928,$H76,AM$258:AM$928)</f>
        <v>0</v>
      </c>
      <c r="AN76" s="71">
        <f>SUMIF($H$258:$H$928,$H76,AN$258:AN$928)</f>
        <v>5</v>
      </c>
      <c r="AO76" s="71">
        <f>SUMIF($H$258:$H$928,$H76,AO$258:AO$928)</f>
        <v>0</v>
      </c>
      <c r="AP76" s="71">
        <f>SUMIF($H$258:$H$928,$H76,AP$258:AP$928)</f>
        <v>492</v>
      </c>
      <c r="AQ76" s="71">
        <f>SUMIF($H$258:$H$928,$H76,AQ$258:AQ$928)</f>
        <v>98</v>
      </c>
      <c r="AR76" s="71">
        <f>SUMIF($H$258:$H$928,$H76,AR$258:AR$928)</f>
        <v>201</v>
      </c>
      <c r="AS76" s="71">
        <f>SUMIF($H$258:$H$928,$H76,AS$258:AS$928)</f>
        <v>70</v>
      </c>
      <c r="AT76" s="71">
        <f>SUMIF($H$258:$H$928,$H76,AT$258:AT$928)</f>
        <v>123</v>
      </c>
      <c r="AU76" s="71">
        <f>SUMIF($H$258:$H$928,$H76,AU$258:AU$928)</f>
        <v>0</v>
      </c>
      <c r="AV76" s="71">
        <f>SUMIF($H$258:$H$928,$H76,AV$258:AV$928)</f>
        <v>0</v>
      </c>
      <c r="AW76" s="71">
        <f>SUMIF($H$258:$H$928,$H76,AW$258:AW$928)</f>
        <v>0</v>
      </c>
      <c r="AX76" s="71">
        <f>SUMIF($H$258:$H$929,$H76,AX$258:AX$929)</f>
        <v>10</v>
      </c>
      <c r="AY76" s="71">
        <f>SUMIF($H$258:$H$929,$H76,AY$258:AY$929)</f>
        <v>0</v>
      </c>
      <c r="AZ76" s="71">
        <f>SUMIF($H$258:$H$929,$H76,AZ$258:AZ$929)</f>
        <v>0</v>
      </c>
      <c r="BA76" s="71">
        <f>SUMIF($H$258:$H$929,$H76,BA$258:BA$929)</f>
        <v>0</v>
      </c>
      <c r="BB76" s="71"/>
      <c r="BC76" s="71">
        <f>SUMIF($H$258:$H$929,$H76,BC$258:BC$929)</f>
        <v>10</v>
      </c>
      <c r="BD76" s="71"/>
      <c r="BE76" s="71">
        <f>SUMIF($H$258:$H$929,$H76,BE$258:BE$929)</f>
        <v>502</v>
      </c>
      <c r="BF76" s="71">
        <f>SUMIF($H$258:$H$929,$H76,BF$258:BF$929)</f>
        <v>98</v>
      </c>
      <c r="BG76" s="71">
        <f>SUMIF($H$258:$H$929,$H76,BG$258:BG$929)</f>
        <v>201</v>
      </c>
      <c r="BH76" s="71">
        <f>SUMIF($H$258:$H$929,$H76,BH$258:BH$929)</f>
        <v>70</v>
      </c>
      <c r="BI76" s="71">
        <f>SUMIF($H$258:$H$929,$H76,BI$258:BI$929)</f>
        <v>133</v>
      </c>
      <c r="BJ76" s="71">
        <f>SUMIF($H$258:$H$928,$H76,BJ$258:BJ$928)</f>
        <v>0</v>
      </c>
      <c r="BK76" s="71">
        <f>SUMIF($H$258:$H$928,$H76,BK$258:BK$928)</f>
        <v>0</v>
      </c>
      <c r="BL76" s="71">
        <f>SUMIF($H$258:$H$928,$H76,BL$258:BL$928)</f>
        <v>0</v>
      </c>
      <c r="BM76" s="71">
        <f>SUMIF($H$258:$H$929,$H76,BM$258:BM$929)</f>
        <v>0</v>
      </c>
      <c r="BN76" s="71">
        <f>SUMIF($H$258:$H$929,$H76,BN$258:BN$929)</f>
        <v>0</v>
      </c>
      <c r="BO76" s="71">
        <f>SUMIF($H$258:$H$929,$H76,BO$258:BO$929)</f>
        <v>0</v>
      </c>
      <c r="BP76" s="71">
        <f>SUMIF($H$258:$H$929,$H76,BP$258:BP$929)</f>
        <v>0</v>
      </c>
      <c r="BQ76" s="71">
        <f>SUMIF($H$258:$H$929,$H76,BQ$258:BQ$929)</f>
        <v>0</v>
      </c>
      <c r="BR76" s="71">
        <f>SUMIF($H$258:$H$929,$H76,BR$258:BR$929)</f>
        <v>502</v>
      </c>
      <c r="BS76" s="71">
        <f>SUMIF($H$258:$H$929,$H76,BS$258:BS$929)</f>
        <v>98</v>
      </c>
      <c r="BT76" s="71">
        <f>SUMIF($H$258:$H$929,$H76,BT$258:BT$929)</f>
        <v>201</v>
      </c>
      <c r="BU76" s="71">
        <f>SUMIF($H$258:$H$929,$H76,BU$258:BU$929)</f>
        <v>70</v>
      </c>
      <c r="BV76" s="71">
        <f>SUMIF($H$258:$H$929,$H76,BV$258:BV$929)</f>
        <v>133</v>
      </c>
      <c r="BW76" s="71">
        <f>SUMIF($H$258:$H$929,$H76,BW$258:BW$929)</f>
        <v>-3</v>
      </c>
      <c r="BX76" s="71">
        <f>SUMIF($H$258:$H$929,$H76,BX$258:BX$929)</f>
        <v>0</v>
      </c>
      <c r="BY76" s="71">
        <f>SUMIF($H$258:$H$929,$H76,BY$258:BY$929)</f>
        <v>0</v>
      </c>
      <c r="BZ76" s="71">
        <f>SUMIF($H$258:$H$929,$H76,BZ$258:BZ$929)</f>
        <v>0</v>
      </c>
      <c r="CA76" s="71">
        <f>SUMIF($H$258:$H$929,$H76,CA$258:CA$929)</f>
        <v>-3</v>
      </c>
      <c r="CB76" s="71">
        <f>SUMIF($H$258:$H$929,$H76,CB$258:CB$929)</f>
        <v>499</v>
      </c>
      <c r="CC76" s="71">
        <f>SUMIF($H$258:$H$929,$H76,CC$258:CC$929)</f>
        <v>98</v>
      </c>
      <c r="CD76" s="71">
        <f>SUMIF($H$258:$H$929,$H76,CD$258:CD$929)</f>
        <v>201</v>
      </c>
      <c r="CE76" s="71">
        <f>SUMIF($H$258:$H$929,$H76,CE$258:CE$929)</f>
        <v>70</v>
      </c>
      <c r="CF76" s="71">
        <f>SUMIF($H$258:$H$929,$H76,CF$258:CF$929)</f>
        <v>130</v>
      </c>
      <c r="CG76" s="71">
        <f>SUMIF($H$258:$H$929,$H76,CG$258:CG$929)</f>
        <v>0</v>
      </c>
      <c r="CH76" s="71">
        <f>SUMIF($H$258:$H$929,$H76,CH$258:CH$929)</f>
        <v>0</v>
      </c>
      <c r="CI76" s="71">
        <f>SUMIF($H$258:$H$929,$H76,CI$258:CI$929)</f>
        <v>0</v>
      </c>
      <c r="CJ76" s="71">
        <f>SUMIF($H$258:$H$929,$H76,CJ$258:CJ$929)</f>
        <v>0</v>
      </c>
      <c r="CK76" s="71">
        <f>SUMIF($H$258:$H$929,$H76,CK$258:CK$929)</f>
        <v>0</v>
      </c>
      <c r="CL76" s="71">
        <f>SUMIF($H$258:$H$929,$H76,CL$258:CL$929)</f>
        <v>499</v>
      </c>
      <c r="CM76" s="71">
        <f>SUMIF($H$258:$H$929,$H76,CM$258:CM$929)</f>
        <v>98</v>
      </c>
      <c r="CN76" s="71">
        <f>SUMIF($H$258:$H$929,$H76,CN$258:CN$929)</f>
        <v>201</v>
      </c>
      <c r="CO76" s="71">
        <f>SUMIF($H$258:$H$929,$H76,CO$258:CO$929)</f>
        <v>70</v>
      </c>
      <c r="CP76" s="71">
        <f>SUMIF($H$258:$H$929,$H76,CP$258:CP$929)</f>
        <v>130</v>
      </c>
      <c r="CQ76" s="71">
        <f>SUMIF($H$258:$H$929,$H76,CQ$258:CQ$929)</f>
        <v>0</v>
      </c>
      <c r="CR76" s="71">
        <f>SUMIF($H$258:$H$929,$H76,CR$258:CR$929)</f>
        <v>0</v>
      </c>
      <c r="CS76" s="71">
        <f>SUMIF($H$258:$H$929,$H76,CS$258:CS$929)</f>
        <v>0</v>
      </c>
      <c r="CT76" s="71">
        <f>SUMIF($H$258:$H$929,$H76,CT$258:CT$929)</f>
        <v>0</v>
      </c>
      <c r="CU76" s="71">
        <f>SUMIF($H$258:$H$929,$H76,CU$258:CU$929)</f>
        <v>0</v>
      </c>
      <c r="CV76" s="71">
        <f>SUMIF($H$258:$H$929,$H76,CV$258:CV$929)</f>
        <v>499</v>
      </c>
      <c r="CW76" s="71">
        <f>SUMIF($H$258:$H$929,$H76,CW$258:CW$929)</f>
        <v>98</v>
      </c>
      <c r="CX76" s="71">
        <f>SUMIF($H$258:$H$929,$H76,CX$258:CX$929)</f>
        <v>201</v>
      </c>
      <c r="CY76" s="71">
        <f>SUMIF($H$258:$H$929,$H76,CY$258:CY$929)</f>
        <v>70</v>
      </c>
      <c r="CZ76" s="71">
        <f>SUMIF($H$258:$H$929,$H76,CZ$258:CZ$929)</f>
        <v>130</v>
      </c>
      <c r="DA76" s="70" t="s">
        <v>271</v>
      </c>
      <c r="DB76" s="56">
        <f>K76-CV76</f>
        <v>-259</v>
      </c>
      <c r="DC76" s="55"/>
      <c r="DD76" s="7">
        <f>CV76/12</f>
        <v>41.583333333333336</v>
      </c>
      <c r="DE76" s="55"/>
    </row>
    <row r="77" spans="1:109" s="54" customFormat="1" ht="21" hidden="1" customHeight="1" x14ac:dyDescent="0.2">
      <c r="A77" s="98" t="str">
        <f>CONCATENATE("5001",H77)</f>
        <v>50011002</v>
      </c>
      <c r="B77" s="65"/>
      <c r="C77" s="65"/>
      <c r="D77" s="65"/>
      <c r="E77" s="66"/>
      <c r="F77" s="66" t="s">
        <v>101</v>
      </c>
      <c r="G77" s="65"/>
      <c r="H77" s="61" t="s">
        <v>85</v>
      </c>
      <c r="I77" s="111" t="s">
        <v>84</v>
      </c>
      <c r="J77" s="85">
        <f>SUM(J78:J82)</f>
        <v>1469</v>
      </c>
      <c r="K77" s="85">
        <f>SUM(K78:K82)</f>
        <v>1470</v>
      </c>
      <c r="L77" s="85">
        <f>SUM(L78:L82)</f>
        <v>150</v>
      </c>
      <c r="M77" s="85">
        <f>SUM(M78:M82)</f>
        <v>520</v>
      </c>
      <c r="N77" s="85">
        <f>SUM(N78:N82)</f>
        <v>400</v>
      </c>
      <c r="O77" s="85">
        <f>SUM(O78:O82)</f>
        <v>400</v>
      </c>
      <c r="P77" s="85">
        <f>SUM(P78:P82)</f>
        <v>0</v>
      </c>
      <c r="Q77" s="85">
        <f>SUM(Q78:Q82)</f>
        <v>0</v>
      </c>
      <c r="R77" s="85">
        <f>SUM(R78:R82)</f>
        <v>0</v>
      </c>
      <c r="S77" s="85">
        <f>SUM(S78:S82)</f>
        <v>190</v>
      </c>
      <c r="T77" s="85">
        <f>SUM(T78:T82)</f>
        <v>0</v>
      </c>
      <c r="U77" s="85">
        <f>SUM(U78:U82)</f>
        <v>17</v>
      </c>
      <c r="V77" s="85">
        <f>SUM(V78:V82)</f>
        <v>97</v>
      </c>
      <c r="W77" s="85">
        <f>SUM(W78:W82)</f>
        <v>81</v>
      </c>
      <c r="X77" s="85">
        <f>SUM(X78:X82)</f>
        <v>0</v>
      </c>
      <c r="Y77" s="85">
        <f>SUM(Y78:Y82)</f>
        <v>-5</v>
      </c>
      <c r="Z77" s="85">
        <f>SUM(Z78:Z82)</f>
        <v>0</v>
      </c>
      <c r="AA77" s="85">
        <f>SUM(AA78:AA82)</f>
        <v>1660</v>
      </c>
      <c r="AB77" s="85">
        <f>SUM(AB78:AB82)</f>
        <v>167</v>
      </c>
      <c r="AC77" s="85">
        <f>SUM(AC78:AC82)</f>
        <v>617</v>
      </c>
      <c r="AD77" s="85">
        <f>SUM(AD78:AD82)</f>
        <v>481</v>
      </c>
      <c r="AE77" s="85">
        <f>SUM(AE78:AE82)</f>
        <v>395</v>
      </c>
      <c r="AF77" s="85">
        <f>SUM(AF78:AF82)</f>
        <v>0</v>
      </c>
      <c r="AG77" s="85">
        <f>SUM(AG78:AG82)</f>
        <v>0</v>
      </c>
      <c r="AH77" s="85">
        <f>SUM(AH78:AH82)</f>
        <v>0</v>
      </c>
      <c r="AI77" s="85">
        <f>SUM(AI78:AI82)</f>
        <v>0</v>
      </c>
      <c r="AJ77" s="85">
        <f>SUM(AJ78:AJ82)</f>
        <v>0</v>
      </c>
      <c r="AK77" s="85">
        <f>SUM(AK78:AK82)</f>
        <v>0</v>
      </c>
      <c r="AL77" s="85">
        <f>SUM(AL78:AL82)</f>
        <v>0</v>
      </c>
      <c r="AM77" s="85">
        <f>SUM(AM78:AM82)</f>
        <v>0</v>
      </c>
      <c r="AN77" s="85">
        <f>SUM(AN78:AN82)</f>
        <v>0</v>
      </c>
      <c r="AO77" s="85">
        <f>SUM(AO78:AO82)</f>
        <v>0</v>
      </c>
      <c r="AP77" s="85">
        <f>SUM(AP78:AP82)</f>
        <v>1660</v>
      </c>
      <c r="AQ77" s="85">
        <f>SUM(AQ78:AQ82)</f>
        <v>167</v>
      </c>
      <c r="AR77" s="85">
        <f>SUM(AR78:AR82)</f>
        <v>617</v>
      </c>
      <c r="AS77" s="85">
        <f>SUM(AS78:AS82)</f>
        <v>481</v>
      </c>
      <c r="AT77" s="85">
        <f>SUM(AT78:AT82)</f>
        <v>395</v>
      </c>
      <c r="AU77" s="85">
        <f>SUM(AU78:AU82)</f>
        <v>0</v>
      </c>
      <c r="AV77" s="85">
        <f>SUM(AV78:AV82)</f>
        <v>0</v>
      </c>
      <c r="AW77" s="85">
        <f>SUM(AW78:AW82)</f>
        <v>0</v>
      </c>
      <c r="AX77" s="85">
        <f>SUM(AX78:AX82)</f>
        <v>15</v>
      </c>
      <c r="AY77" s="85">
        <f>SUM(AY78:AY82)</f>
        <v>0</v>
      </c>
      <c r="AZ77" s="85">
        <f>SUM(AZ78:AZ82)</f>
        <v>15</v>
      </c>
      <c r="BA77" s="85">
        <f>SUM(BA78:BA82)</f>
        <v>0</v>
      </c>
      <c r="BB77" s="85">
        <f>SUM(BB78:BB82)</f>
        <v>0</v>
      </c>
      <c r="BC77" s="85">
        <f>SUM(BC78:BC82)</f>
        <v>0</v>
      </c>
      <c r="BD77" s="85">
        <f>SUM(BD78:BD82)</f>
        <v>0</v>
      </c>
      <c r="BE77" s="85">
        <f>SUM(BE78:BE82)</f>
        <v>1675</v>
      </c>
      <c r="BF77" s="85">
        <f>SUM(BF78:BF82)</f>
        <v>167</v>
      </c>
      <c r="BG77" s="85">
        <f>SUM(BG78:BG82)</f>
        <v>632</v>
      </c>
      <c r="BH77" s="85">
        <f>SUM(BH78:BH82)</f>
        <v>481</v>
      </c>
      <c r="BI77" s="85">
        <f>SUM(BI78:BI82)</f>
        <v>395</v>
      </c>
      <c r="BJ77" s="85">
        <f>SUM(BJ78:BJ82)</f>
        <v>0</v>
      </c>
      <c r="BK77" s="85">
        <f>SUM(BK78:BK82)</f>
        <v>0</v>
      </c>
      <c r="BL77" s="85">
        <f>SUM(BL78:BL82)</f>
        <v>0</v>
      </c>
      <c r="BM77" s="85">
        <f>SUM(BM78:BM82)</f>
        <v>-200</v>
      </c>
      <c r="BN77" s="85">
        <f>SUM(BN78:BN82)</f>
        <v>0</v>
      </c>
      <c r="BO77" s="85">
        <f>SUM(BO78:BO82)</f>
        <v>0</v>
      </c>
      <c r="BP77" s="85">
        <f>SUM(BP78:BP82)</f>
        <v>0</v>
      </c>
      <c r="BQ77" s="85">
        <f>SUM(BQ78:BQ82)</f>
        <v>-200</v>
      </c>
      <c r="BR77" s="85">
        <f>SUM(BR78:BR82)</f>
        <v>1475</v>
      </c>
      <c r="BS77" s="85">
        <f>SUM(BS78:BS82)</f>
        <v>167</v>
      </c>
      <c r="BT77" s="85">
        <f>SUM(BT78:BT82)</f>
        <v>632</v>
      </c>
      <c r="BU77" s="85">
        <f>SUM(BU78:BU82)</f>
        <v>481</v>
      </c>
      <c r="BV77" s="85">
        <f>SUM(BV78:BV82)</f>
        <v>195</v>
      </c>
      <c r="BW77" s="85">
        <f>SUM(BW78:BW82)</f>
        <v>-6</v>
      </c>
      <c r="BX77" s="85">
        <f>SUM(BX78:BX82)</f>
        <v>0</v>
      </c>
      <c r="BY77" s="85">
        <f>SUM(BY78:BY82)</f>
        <v>0</v>
      </c>
      <c r="BZ77" s="85">
        <f>SUM(BZ78:BZ82)</f>
        <v>0</v>
      </c>
      <c r="CA77" s="85">
        <f>SUM(CA78:CA82)</f>
        <v>-6</v>
      </c>
      <c r="CB77" s="85">
        <f>SUM(CB78:CB82)</f>
        <v>1469</v>
      </c>
      <c r="CC77" s="85">
        <f>SUM(CC78:CC82)</f>
        <v>167</v>
      </c>
      <c r="CD77" s="85">
        <f>SUM(CD78:CD82)</f>
        <v>632</v>
      </c>
      <c r="CE77" s="85">
        <f>SUM(CE78:CE82)</f>
        <v>481</v>
      </c>
      <c r="CF77" s="85">
        <f>SUM(CF78:CF82)</f>
        <v>189</v>
      </c>
      <c r="CG77" s="85">
        <f>SUM(CG78:CG82)</f>
        <v>0</v>
      </c>
      <c r="CH77" s="85">
        <f>SUM(CH78:CH82)</f>
        <v>0</v>
      </c>
      <c r="CI77" s="85">
        <f>SUM(CI78:CI82)</f>
        <v>0</v>
      </c>
      <c r="CJ77" s="85">
        <f>SUM(CJ78:CJ82)</f>
        <v>0</v>
      </c>
      <c r="CK77" s="85">
        <f>SUM(CK78:CK82)</f>
        <v>0</v>
      </c>
      <c r="CL77" s="85">
        <f>SUM(CL78:CL82)</f>
        <v>1469</v>
      </c>
      <c r="CM77" s="85">
        <f>SUM(CM78:CM82)</f>
        <v>167</v>
      </c>
      <c r="CN77" s="85">
        <f>SUM(CN78:CN82)</f>
        <v>632</v>
      </c>
      <c r="CO77" s="85">
        <f>SUM(CO78:CO82)</f>
        <v>481</v>
      </c>
      <c r="CP77" s="85">
        <f>SUM(CP78:CP82)</f>
        <v>189</v>
      </c>
      <c r="CQ77" s="85">
        <f>SUM(CQ78:CQ82)</f>
        <v>0</v>
      </c>
      <c r="CR77" s="85">
        <f>SUM(CR78:CR82)</f>
        <v>0</v>
      </c>
      <c r="CS77" s="85">
        <f>SUM(CS78:CS82)</f>
        <v>0</v>
      </c>
      <c r="CT77" s="85">
        <f>SUM(CT78:CT82)</f>
        <v>0</v>
      </c>
      <c r="CU77" s="85">
        <f>SUM(CU78:CU82)</f>
        <v>0</v>
      </c>
      <c r="CV77" s="85">
        <f>SUM(CV78:CV82)</f>
        <v>1469</v>
      </c>
      <c r="CW77" s="85">
        <f>SUM(CW78:CW82)</f>
        <v>167</v>
      </c>
      <c r="CX77" s="85">
        <f>SUM(CX78:CX82)</f>
        <v>632</v>
      </c>
      <c r="CY77" s="85">
        <f>SUM(CY78:CY82)</f>
        <v>481</v>
      </c>
      <c r="CZ77" s="85">
        <f>SUM(CZ78:CZ82)</f>
        <v>189</v>
      </c>
      <c r="DA77" s="61" t="s">
        <v>85</v>
      </c>
      <c r="DB77" s="56">
        <f>K77-CV77</f>
        <v>1</v>
      </c>
      <c r="DC77" s="55"/>
      <c r="DD77" s="7">
        <f>CV77/12</f>
        <v>122.41666666666667</v>
      </c>
      <c r="DE77" s="55"/>
    </row>
    <row r="78" spans="1:109" s="54" customFormat="1" ht="11.25" hidden="1" customHeight="1" x14ac:dyDescent="0.2">
      <c r="A78" s="98" t="str">
        <f>CONCATENATE("5001",H78)</f>
        <v>5001100201</v>
      </c>
      <c r="B78" s="65"/>
      <c r="C78" s="65"/>
      <c r="D78" s="65"/>
      <c r="E78" s="66"/>
      <c r="F78" s="66"/>
      <c r="G78" s="65" t="s">
        <v>91</v>
      </c>
      <c r="H78" s="70" t="s">
        <v>445</v>
      </c>
      <c r="I78" s="112" t="s">
        <v>444</v>
      </c>
      <c r="J78" s="71">
        <f>SUMIF($H$258:$H$928,$H78,J$258:J$928)</f>
        <v>0</v>
      </c>
      <c r="K78" s="71">
        <f>SUMIF($H$258:$H$928,$H78,K$258:K$928)</f>
        <v>0</v>
      </c>
      <c r="L78" s="71">
        <f>SUMIF($H$258:$H$928,$H78,L$258:L$928)</f>
        <v>0</v>
      </c>
      <c r="M78" s="71">
        <f>SUMIF($H$258:$H$928,$H78,M$258:M$928)</f>
        <v>0</v>
      </c>
      <c r="N78" s="71">
        <f>SUMIF($H$258:$H$928,$H78,N$258:N$928)</f>
        <v>0</v>
      </c>
      <c r="O78" s="71">
        <f>SUMIF($H$258:$H$928,$H78,O$258:O$928)</f>
        <v>0</v>
      </c>
      <c r="P78" s="71">
        <f>SUMIF($H$258:$H$928,$H78,P$258:P$928)</f>
        <v>0</v>
      </c>
      <c r="Q78" s="71">
        <f>SUMIF($H$258:$H$928,$H78,Q$258:Q$928)</f>
        <v>0</v>
      </c>
      <c r="R78" s="71">
        <f>SUMIF($H$258:$H$928,$H78,R$258:R$928)</f>
        <v>0</v>
      </c>
      <c r="S78" s="71">
        <f>SUMIF($H$258:$H$928,$H78,S$258:S$928)</f>
        <v>0</v>
      </c>
      <c r="T78" s="71">
        <f>SUMIF($H$258:$H$928,$H78,T$258:T$928)</f>
        <v>0</v>
      </c>
      <c r="U78" s="71">
        <f>SUMIF($H$258:$H$928,$H78,U$258:U$928)</f>
        <v>0</v>
      </c>
      <c r="V78" s="71">
        <f>SUMIF($H$258:$H$928,$H78,V$258:V$928)</f>
        <v>0</v>
      </c>
      <c r="W78" s="71">
        <f>SUMIF($H$258:$H$928,$H78,W$258:W$928)</f>
        <v>0</v>
      </c>
      <c r="X78" s="71">
        <f>SUMIF($H$258:$H$928,$H78,X$258:X$928)</f>
        <v>0</v>
      </c>
      <c r="Y78" s="71">
        <f>SUMIF($H$258:$H$928,$H78,Y$258:Y$928)</f>
        <v>0</v>
      </c>
      <c r="Z78" s="71">
        <f>SUMIF($H$258:$H$928,$H78,Z$258:Z$928)</f>
        <v>0</v>
      </c>
      <c r="AA78" s="71">
        <f>SUMIF($H$258:$H$928,$H78,AA$258:AA$928)</f>
        <v>0</v>
      </c>
      <c r="AB78" s="71">
        <f>SUMIF($H$258:$H$928,$H78,AB$258:AB$928)</f>
        <v>0</v>
      </c>
      <c r="AC78" s="71">
        <f>SUMIF($H$258:$H$928,$H78,AC$258:AC$928)</f>
        <v>0</v>
      </c>
      <c r="AD78" s="71">
        <f>SUMIF($H$258:$H$928,$H78,AD$258:AD$928)</f>
        <v>0</v>
      </c>
      <c r="AE78" s="71">
        <f>SUMIF($H$258:$H$928,$H78,AE$258:AE$928)</f>
        <v>0</v>
      </c>
      <c r="AF78" s="71">
        <f>SUMIF($H$258:$H$928,$H78,AF$258:AF$928)</f>
        <v>0</v>
      </c>
      <c r="AG78" s="71">
        <f>SUMIF($H$258:$H$928,$H78,AG$258:AG$928)</f>
        <v>0</v>
      </c>
      <c r="AH78" s="71">
        <f>SUMIF($H$258:$H$928,$H78,AH$258:AH$928)</f>
        <v>0</v>
      </c>
      <c r="AI78" s="71">
        <f>SUMIF($H$258:$H$928,$H78,AI$258:AI$928)</f>
        <v>0</v>
      </c>
      <c r="AJ78" s="71">
        <f>SUMIF($H$258:$H$928,$H78,AJ$258:AJ$928)</f>
        <v>0</v>
      </c>
      <c r="AK78" s="71">
        <f>SUMIF($H$258:$H$928,$H78,AK$258:AK$928)</f>
        <v>0</v>
      </c>
      <c r="AL78" s="71">
        <f>SUMIF($H$258:$H$928,$H78,AL$258:AL$928)</f>
        <v>0</v>
      </c>
      <c r="AM78" s="71">
        <f>SUMIF($H$258:$H$928,$H78,AM$258:AM$928)</f>
        <v>0</v>
      </c>
      <c r="AN78" s="71">
        <f>SUMIF($H$258:$H$928,$H78,AN$258:AN$928)</f>
        <v>0</v>
      </c>
      <c r="AO78" s="71">
        <f>SUMIF($H$258:$H$928,$H78,AO$258:AO$928)</f>
        <v>0</v>
      </c>
      <c r="AP78" s="71">
        <f>SUMIF($H$258:$H$928,$H78,AP$258:AP$928)</f>
        <v>0</v>
      </c>
      <c r="AQ78" s="71">
        <f>SUMIF($H$258:$H$928,$H78,AQ$258:AQ$928)</f>
        <v>0</v>
      </c>
      <c r="AR78" s="71">
        <f>SUMIF($H$258:$H$928,$H78,AR$258:AR$928)</f>
        <v>0</v>
      </c>
      <c r="AS78" s="71">
        <f>SUMIF($H$258:$H$928,$H78,AS$258:AS$928)</f>
        <v>0</v>
      </c>
      <c r="AT78" s="71">
        <f>SUMIF($H$258:$H$928,$H78,AT$258:AT$928)</f>
        <v>0</v>
      </c>
      <c r="AU78" s="71">
        <f>SUMIF($H$258:$H$928,$H78,AU$258:AU$928)</f>
        <v>0</v>
      </c>
      <c r="AV78" s="71">
        <f>SUMIF($H$258:$H$928,$H78,AV$258:AV$928)</f>
        <v>0</v>
      </c>
      <c r="AW78" s="71">
        <f>SUMIF($H$258:$H$928,$H78,AW$258:AW$928)</f>
        <v>0</v>
      </c>
      <c r="AX78" s="71">
        <f>SUMIF($H$258:$H$929,$H78,AX$258:AX$929)</f>
        <v>0</v>
      </c>
      <c r="AY78" s="71">
        <f>SUMIF($H$258:$H$929,$H78,AY$258:AY$929)</f>
        <v>0</v>
      </c>
      <c r="AZ78" s="71">
        <f>SUMIF($H$258:$H$929,$H78,AZ$258:AZ$929)</f>
        <v>0</v>
      </c>
      <c r="BA78" s="71">
        <f>SUMIF($H$258:$H$929,$H78,BA$258:BA$929)</f>
        <v>0</v>
      </c>
      <c r="BB78" s="71"/>
      <c r="BC78" s="71">
        <f>SUMIF($H$258:$H$929,$H78,BC$258:BC$929)</f>
        <v>0</v>
      </c>
      <c r="BD78" s="71"/>
      <c r="BE78" s="71">
        <f>SUMIF($H$258:$H$929,$H78,BE$258:BE$929)</f>
        <v>0</v>
      </c>
      <c r="BF78" s="71">
        <f>SUMIF($H$258:$H$929,$H78,BF$258:BF$929)</f>
        <v>0</v>
      </c>
      <c r="BG78" s="71">
        <f>SUMIF($H$258:$H$929,$H78,BG$258:BG$929)</f>
        <v>0</v>
      </c>
      <c r="BH78" s="71">
        <f>SUMIF($H$258:$H$929,$H78,BH$258:BH$929)</f>
        <v>0</v>
      </c>
      <c r="BI78" s="71">
        <f>SUMIF($H$258:$H$929,$H78,BI$258:BI$929)</f>
        <v>0</v>
      </c>
      <c r="BJ78" s="71">
        <f>SUMIF($H$258:$H$928,$H78,BJ$258:BJ$928)</f>
        <v>0</v>
      </c>
      <c r="BK78" s="71">
        <f>SUMIF($H$258:$H$928,$H78,BK$258:BK$928)</f>
        <v>0</v>
      </c>
      <c r="BL78" s="71">
        <f>SUMIF($H$258:$H$928,$H78,BL$258:BL$928)</f>
        <v>0</v>
      </c>
      <c r="BM78" s="71">
        <f>SUMIF($H$258:$H$929,$H78,BM$258:BM$929)</f>
        <v>0</v>
      </c>
      <c r="BN78" s="71">
        <f>SUMIF($H$258:$H$929,$H78,BN$258:BN$929)</f>
        <v>0</v>
      </c>
      <c r="BO78" s="71">
        <f>SUMIF($H$258:$H$929,$H78,BO$258:BO$929)</f>
        <v>0</v>
      </c>
      <c r="BP78" s="71">
        <f>SUMIF($H$258:$H$929,$H78,BP$258:BP$929)</f>
        <v>0</v>
      </c>
      <c r="BQ78" s="71">
        <f>SUMIF($H$258:$H$929,$H78,BQ$258:BQ$929)</f>
        <v>0</v>
      </c>
      <c r="BR78" s="71">
        <f>SUMIF($H$258:$H$929,$H78,BR$258:BR$929)</f>
        <v>0</v>
      </c>
      <c r="BS78" s="71">
        <f>SUMIF($H$258:$H$929,$H78,BS$258:BS$929)</f>
        <v>0</v>
      </c>
      <c r="BT78" s="71">
        <f>SUMIF($H$258:$H$929,$H78,BT$258:BT$929)</f>
        <v>0</v>
      </c>
      <c r="BU78" s="71">
        <f>SUMIF($H$258:$H$929,$H78,BU$258:BU$929)</f>
        <v>0</v>
      </c>
      <c r="BV78" s="71">
        <f>SUMIF($H$258:$H$929,$H78,BV$258:BV$929)</f>
        <v>0</v>
      </c>
      <c r="BW78" s="71">
        <f>SUMIF($H$258:$H$929,$H78,BW$258:BW$929)</f>
        <v>0</v>
      </c>
      <c r="BX78" s="71">
        <f>SUMIF($H$258:$H$929,$H78,BX$258:BX$929)</f>
        <v>0</v>
      </c>
      <c r="BY78" s="71">
        <f>SUMIF($H$258:$H$929,$H78,BY$258:BY$929)</f>
        <v>0</v>
      </c>
      <c r="BZ78" s="71">
        <f>SUMIF($H$258:$H$929,$H78,BZ$258:BZ$929)</f>
        <v>0</v>
      </c>
      <c r="CA78" s="71">
        <f>SUMIF($H$258:$H$929,$H78,CA$258:CA$929)</f>
        <v>0</v>
      </c>
      <c r="CB78" s="71">
        <f>SUMIF($H$258:$H$929,$H78,CB$258:CB$929)</f>
        <v>0</v>
      </c>
      <c r="CC78" s="71">
        <f>SUMIF($H$258:$H$929,$H78,CC$258:CC$929)</f>
        <v>0</v>
      </c>
      <c r="CD78" s="71">
        <f>SUMIF($H$258:$H$929,$H78,CD$258:CD$929)</f>
        <v>0</v>
      </c>
      <c r="CE78" s="71">
        <f>SUMIF($H$258:$H$929,$H78,CE$258:CE$929)</f>
        <v>0</v>
      </c>
      <c r="CF78" s="71">
        <f>SUMIF($H$258:$H$929,$H78,CF$258:CF$929)</f>
        <v>0</v>
      </c>
      <c r="CG78" s="71">
        <f>SUMIF($H$258:$H$929,$H78,CG$258:CG$929)</f>
        <v>0</v>
      </c>
      <c r="CH78" s="71">
        <f>SUMIF($H$258:$H$929,$H78,CH$258:CH$929)</f>
        <v>0</v>
      </c>
      <c r="CI78" s="71">
        <f>SUMIF($H$258:$H$929,$H78,CI$258:CI$929)</f>
        <v>0</v>
      </c>
      <c r="CJ78" s="71">
        <f>SUMIF($H$258:$H$929,$H78,CJ$258:CJ$929)</f>
        <v>0</v>
      </c>
      <c r="CK78" s="71">
        <f>SUMIF($H$258:$H$929,$H78,CK$258:CK$929)</f>
        <v>0</v>
      </c>
      <c r="CL78" s="71">
        <f>SUMIF($H$258:$H$929,$H78,CL$258:CL$929)</f>
        <v>0</v>
      </c>
      <c r="CM78" s="71">
        <f>SUMIF($H$258:$H$929,$H78,CM$258:CM$929)</f>
        <v>0</v>
      </c>
      <c r="CN78" s="71">
        <f>SUMIF($H$258:$H$929,$H78,CN$258:CN$929)</f>
        <v>0</v>
      </c>
      <c r="CO78" s="71">
        <f>SUMIF($H$258:$H$929,$H78,CO$258:CO$929)</f>
        <v>0</v>
      </c>
      <c r="CP78" s="71">
        <f>SUMIF($H$258:$H$929,$H78,CP$258:CP$929)</f>
        <v>0</v>
      </c>
      <c r="CQ78" s="71">
        <f>SUMIF($H$258:$H$929,$H78,CQ$258:CQ$929)</f>
        <v>0</v>
      </c>
      <c r="CR78" s="71">
        <f>SUMIF($H$258:$H$929,$H78,CR$258:CR$929)</f>
        <v>0</v>
      </c>
      <c r="CS78" s="71">
        <f>SUMIF($H$258:$H$929,$H78,CS$258:CS$929)</f>
        <v>0</v>
      </c>
      <c r="CT78" s="71">
        <f>SUMIF($H$258:$H$929,$H78,CT$258:CT$929)</f>
        <v>0</v>
      </c>
      <c r="CU78" s="71">
        <f>SUMIF($H$258:$H$929,$H78,CU$258:CU$929)</f>
        <v>0</v>
      </c>
      <c r="CV78" s="71">
        <f>SUMIF($H$258:$H$929,$H78,CV$258:CV$929)</f>
        <v>0</v>
      </c>
      <c r="CW78" s="71">
        <f>SUMIF($H$258:$H$929,$H78,CW$258:CW$929)</f>
        <v>0</v>
      </c>
      <c r="CX78" s="71">
        <f>SUMIF($H$258:$H$929,$H78,CX$258:CX$929)</f>
        <v>0</v>
      </c>
      <c r="CY78" s="71">
        <f>SUMIF($H$258:$H$929,$H78,CY$258:CY$929)</f>
        <v>0</v>
      </c>
      <c r="CZ78" s="71">
        <f>SUMIF($H$258:$H$929,$H78,CZ$258:CZ$929)</f>
        <v>0</v>
      </c>
      <c r="DA78" s="61"/>
      <c r="DB78" s="56">
        <f>K78-CV78</f>
        <v>0</v>
      </c>
      <c r="DC78" s="55"/>
      <c r="DD78" s="7">
        <f>CV78/12</f>
        <v>0</v>
      </c>
      <c r="DE78" s="55"/>
    </row>
    <row r="79" spans="1:109" ht="22.5" hidden="1" customHeight="1" x14ac:dyDescent="0.2">
      <c r="A79" s="98" t="str">
        <f>CONCATENATE("5001",H79)</f>
        <v>5001100202</v>
      </c>
      <c r="B79" s="65"/>
      <c r="C79" s="65"/>
      <c r="D79" s="65"/>
      <c r="E79" s="66"/>
      <c r="F79" s="66"/>
      <c r="G79" s="65" t="s">
        <v>101</v>
      </c>
      <c r="H79" s="70" t="s">
        <v>270</v>
      </c>
      <c r="I79" s="112" t="s">
        <v>430</v>
      </c>
      <c r="J79" s="71">
        <f>SUMIF($H$258:$H$928,$H79,J$258:J$928)</f>
        <v>5</v>
      </c>
      <c r="K79" s="71">
        <f>SUMIF($H$258:$H$928,$H79,K$258:K$928)</f>
        <v>0</v>
      </c>
      <c r="L79" s="71">
        <f>SUMIF($H$258:$H$928,$H79,L$258:L$928)</f>
        <v>0</v>
      </c>
      <c r="M79" s="71">
        <f>SUMIF($H$258:$H$928,$H79,M$258:M$928)</f>
        <v>0</v>
      </c>
      <c r="N79" s="71">
        <f>SUMIF($H$258:$H$928,$H79,N$258:N$928)</f>
        <v>0</v>
      </c>
      <c r="O79" s="71">
        <f>SUMIF($H$258:$H$928,$H79,O$258:O$928)</f>
        <v>0</v>
      </c>
      <c r="P79" s="71">
        <f>SUMIF($H$258:$H$928,$H79,P$258:P$928)</f>
        <v>0</v>
      </c>
      <c r="Q79" s="71">
        <f>SUMIF($H$258:$H$928,$H79,Q$258:Q$928)</f>
        <v>0</v>
      </c>
      <c r="R79" s="71">
        <f>SUMIF($H$258:$H$928,$H79,R$258:R$928)</f>
        <v>0</v>
      </c>
      <c r="S79" s="71">
        <f>SUMIF($H$258:$H$928,$H79,S$258:S$928)</f>
        <v>5</v>
      </c>
      <c r="T79" s="71">
        <f>SUMIF($H$258:$H$928,$H79,T$258:T$928)</f>
        <v>0</v>
      </c>
      <c r="U79" s="71">
        <f>SUMIF($H$258:$H$928,$H79,U$258:U$928)</f>
        <v>5</v>
      </c>
      <c r="V79" s="71">
        <f>SUMIF($H$258:$H$928,$H79,V$258:V$928)</f>
        <v>0</v>
      </c>
      <c r="W79" s="71">
        <f>SUMIF($H$258:$H$928,$H79,W$258:W$928)</f>
        <v>0</v>
      </c>
      <c r="X79" s="71">
        <f>SUMIF($H$258:$H$928,$H79,X$258:X$928)</f>
        <v>0</v>
      </c>
      <c r="Y79" s="71">
        <f>SUMIF($H$258:$H$928,$H79,Y$258:Y$928)</f>
        <v>0</v>
      </c>
      <c r="Z79" s="71">
        <f>SUMIF($H$258:$H$928,$H79,Z$258:Z$928)</f>
        <v>0</v>
      </c>
      <c r="AA79" s="71">
        <f>SUMIF($H$258:$H$928,$H79,AA$258:AA$928)</f>
        <v>5</v>
      </c>
      <c r="AB79" s="71">
        <f>SUMIF($H$258:$H$928,$H79,AB$258:AB$928)</f>
        <v>5</v>
      </c>
      <c r="AC79" s="71">
        <f>SUMIF($H$258:$H$928,$H79,AC$258:AC$928)</f>
        <v>0</v>
      </c>
      <c r="AD79" s="71">
        <f>SUMIF($H$258:$H$928,$H79,AD$258:AD$928)</f>
        <v>0</v>
      </c>
      <c r="AE79" s="71">
        <f>SUMIF($H$258:$H$928,$H79,AE$258:AE$928)</f>
        <v>0</v>
      </c>
      <c r="AF79" s="71">
        <f>SUMIF($H$258:$H$928,$H79,AF$258:AF$928)</f>
        <v>0</v>
      </c>
      <c r="AG79" s="71">
        <f>SUMIF($H$258:$H$928,$H79,AG$258:AG$928)</f>
        <v>0</v>
      </c>
      <c r="AH79" s="71">
        <f>SUMIF($H$258:$H$928,$H79,AH$258:AH$928)</f>
        <v>0</v>
      </c>
      <c r="AI79" s="71">
        <f>SUMIF($H$258:$H$928,$H79,AI$258:AI$928)</f>
        <v>0</v>
      </c>
      <c r="AJ79" s="71">
        <f>SUMIF($H$258:$H$928,$H79,AJ$258:AJ$928)</f>
        <v>0</v>
      </c>
      <c r="AK79" s="71">
        <f>SUMIF($H$258:$H$928,$H79,AK$258:AK$928)</f>
        <v>0</v>
      </c>
      <c r="AL79" s="71">
        <f>SUMIF($H$258:$H$928,$H79,AL$258:AL$928)</f>
        <v>0</v>
      </c>
      <c r="AM79" s="71">
        <f>SUMIF($H$258:$H$928,$H79,AM$258:AM$928)</f>
        <v>0</v>
      </c>
      <c r="AN79" s="71">
        <f>SUMIF($H$258:$H$928,$H79,AN$258:AN$928)</f>
        <v>0</v>
      </c>
      <c r="AO79" s="71">
        <f>SUMIF($H$258:$H$928,$H79,AO$258:AO$928)</f>
        <v>0</v>
      </c>
      <c r="AP79" s="71">
        <f>SUMIF($H$258:$H$928,$H79,AP$258:AP$928)</f>
        <v>5</v>
      </c>
      <c r="AQ79" s="71">
        <f>SUMIF($H$258:$H$928,$H79,AQ$258:AQ$928)</f>
        <v>5</v>
      </c>
      <c r="AR79" s="71">
        <f>SUMIF($H$258:$H$928,$H79,AR$258:AR$928)</f>
        <v>0</v>
      </c>
      <c r="AS79" s="71">
        <f>SUMIF($H$258:$H$928,$H79,AS$258:AS$928)</f>
        <v>0</v>
      </c>
      <c r="AT79" s="71">
        <f>SUMIF($H$258:$H$928,$H79,AT$258:AT$928)</f>
        <v>0</v>
      </c>
      <c r="AU79" s="71">
        <f>SUMIF($H$258:$H$928,$H79,AU$258:AU$928)</f>
        <v>0</v>
      </c>
      <c r="AV79" s="71">
        <f>SUMIF($H$258:$H$928,$H79,AV$258:AV$928)</f>
        <v>0</v>
      </c>
      <c r="AW79" s="71">
        <f>SUMIF($H$258:$H$928,$H79,AW$258:AW$928)</f>
        <v>0</v>
      </c>
      <c r="AX79" s="71">
        <f>SUMIF($H$258:$H$929,$H79,AX$258:AX$929)</f>
        <v>0</v>
      </c>
      <c r="AY79" s="71">
        <f>SUMIF($H$258:$H$929,$H79,AY$258:AY$929)</f>
        <v>0</v>
      </c>
      <c r="AZ79" s="71">
        <f>SUMIF($H$258:$H$929,$H79,AZ$258:AZ$929)</f>
        <v>0</v>
      </c>
      <c r="BA79" s="71">
        <f>SUMIF($H$258:$H$929,$H79,BA$258:BA$929)</f>
        <v>0</v>
      </c>
      <c r="BB79" s="71"/>
      <c r="BC79" s="71">
        <f>SUMIF($H$258:$H$929,$H79,BC$258:BC$929)</f>
        <v>0</v>
      </c>
      <c r="BD79" s="71"/>
      <c r="BE79" s="71">
        <f>SUMIF($H$258:$H$929,$H79,BE$258:BE$929)</f>
        <v>5</v>
      </c>
      <c r="BF79" s="71">
        <f>SUMIF($H$258:$H$929,$H79,BF$258:BF$929)</f>
        <v>5</v>
      </c>
      <c r="BG79" s="71">
        <f>SUMIF($H$258:$H$929,$H79,BG$258:BG$929)</f>
        <v>0</v>
      </c>
      <c r="BH79" s="71">
        <f>SUMIF($H$258:$H$929,$H79,BH$258:BH$929)</f>
        <v>0</v>
      </c>
      <c r="BI79" s="71">
        <f>SUMIF($H$258:$H$929,$H79,BI$258:BI$929)</f>
        <v>0</v>
      </c>
      <c r="BJ79" s="71">
        <f>SUMIF($H$258:$H$928,$H79,BJ$258:BJ$928)</f>
        <v>0</v>
      </c>
      <c r="BK79" s="71">
        <f>SUMIF($H$258:$H$928,$H79,BK$258:BK$928)</f>
        <v>0</v>
      </c>
      <c r="BL79" s="71">
        <f>SUMIF($H$258:$H$928,$H79,BL$258:BL$928)</f>
        <v>0</v>
      </c>
      <c r="BM79" s="71">
        <f>SUMIF($H$258:$H$929,$H79,BM$258:BM$929)</f>
        <v>0</v>
      </c>
      <c r="BN79" s="71">
        <f>SUMIF($H$258:$H$929,$H79,BN$258:BN$929)</f>
        <v>0</v>
      </c>
      <c r="BO79" s="71">
        <f>SUMIF($H$258:$H$929,$H79,BO$258:BO$929)</f>
        <v>0</v>
      </c>
      <c r="BP79" s="71">
        <f>SUMIF($H$258:$H$929,$H79,BP$258:BP$929)</f>
        <v>0</v>
      </c>
      <c r="BQ79" s="71">
        <f>SUMIF($H$258:$H$929,$H79,BQ$258:BQ$929)</f>
        <v>0</v>
      </c>
      <c r="BR79" s="71">
        <f>SUMIF($H$258:$H$929,$H79,BR$258:BR$929)</f>
        <v>5</v>
      </c>
      <c r="BS79" s="71">
        <f>SUMIF($H$258:$H$929,$H79,BS$258:BS$929)</f>
        <v>5</v>
      </c>
      <c r="BT79" s="71">
        <f>SUMIF($H$258:$H$929,$H79,BT$258:BT$929)</f>
        <v>0</v>
      </c>
      <c r="BU79" s="71">
        <f>SUMIF($H$258:$H$929,$H79,BU$258:BU$929)</f>
        <v>0</v>
      </c>
      <c r="BV79" s="71">
        <f>SUMIF($H$258:$H$929,$H79,BV$258:BV$929)</f>
        <v>0</v>
      </c>
      <c r="BW79" s="71">
        <f>SUMIF($H$258:$H$929,$H79,BW$258:BW$929)</f>
        <v>0</v>
      </c>
      <c r="BX79" s="71">
        <f>SUMIF($H$258:$H$929,$H79,BX$258:BX$929)</f>
        <v>0</v>
      </c>
      <c r="BY79" s="71">
        <f>SUMIF($H$258:$H$929,$H79,BY$258:BY$929)</f>
        <v>0</v>
      </c>
      <c r="BZ79" s="71">
        <f>SUMIF($H$258:$H$929,$H79,BZ$258:BZ$929)</f>
        <v>0</v>
      </c>
      <c r="CA79" s="71">
        <f>SUMIF($H$258:$H$929,$H79,CA$258:CA$929)</f>
        <v>0</v>
      </c>
      <c r="CB79" s="71">
        <f>SUMIF($H$258:$H$929,$H79,CB$258:CB$929)</f>
        <v>5</v>
      </c>
      <c r="CC79" s="71">
        <f>SUMIF($H$258:$H$929,$H79,CC$258:CC$929)</f>
        <v>5</v>
      </c>
      <c r="CD79" s="71">
        <f>SUMIF($H$258:$H$929,$H79,CD$258:CD$929)</f>
        <v>0</v>
      </c>
      <c r="CE79" s="71">
        <f>SUMIF($H$258:$H$929,$H79,CE$258:CE$929)</f>
        <v>0</v>
      </c>
      <c r="CF79" s="71">
        <f>SUMIF($H$258:$H$929,$H79,CF$258:CF$929)</f>
        <v>0</v>
      </c>
      <c r="CG79" s="71">
        <f>SUMIF($H$258:$H$929,$H79,CG$258:CG$929)</f>
        <v>0</v>
      </c>
      <c r="CH79" s="71">
        <f>SUMIF($H$258:$H$929,$H79,CH$258:CH$929)</f>
        <v>0</v>
      </c>
      <c r="CI79" s="71">
        <f>SUMIF($H$258:$H$929,$H79,CI$258:CI$929)</f>
        <v>0</v>
      </c>
      <c r="CJ79" s="71">
        <f>SUMIF($H$258:$H$929,$H79,CJ$258:CJ$929)</f>
        <v>0</v>
      </c>
      <c r="CK79" s="71">
        <f>SUMIF($H$258:$H$929,$H79,CK$258:CK$929)</f>
        <v>0</v>
      </c>
      <c r="CL79" s="71">
        <f>SUMIF($H$258:$H$929,$H79,CL$258:CL$929)</f>
        <v>5</v>
      </c>
      <c r="CM79" s="71">
        <f>SUMIF($H$258:$H$929,$H79,CM$258:CM$929)</f>
        <v>5</v>
      </c>
      <c r="CN79" s="71">
        <f>SUMIF($H$258:$H$929,$H79,CN$258:CN$929)</f>
        <v>0</v>
      </c>
      <c r="CO79" s="71">
        <f>SUMIF($H$258:$H$929,$H79,CO$258:CO$929)</f>
        <v>0</v>
      </c>
      <c r="CP79" s="71">
        <f>SUMIF($H$258:$H$929,$H79,CP$258:CP$929)</f>
        <v>0</v>
      </c>
      <c r="CQ79" s="71">
        <f>SUMIF($H$258:$H$929,$H79,CQ$258:CQ$929)</f>
        <v>0</v>
      </c>
      <c r="CR79" s="71">
        <f>SUMIF($H$258:$H$929,$H79,CR$258:CR$929)</f>
        <v>0</v>
      </c>
      <c r="CS79" s="71">
        <f>SUMIF($H$258:$H$929,$H79,CS$258:CS$929)</f>
        <v>0</v>
      </c>
      <c r="CT79" s="71">
        <f>SUMIF($H$258:$H$929,$H79,CT$258:CT$929)</f>
        <v>0</v>
      </c>
      <c r="CU79" s="71">
        <f>SUMIF($H$258:$H$929,$H79,CU$258:CU$929)</f>
        <v>0</v>
      </c>
      <c r="CV79" s="71">
        <f>SUMIF($H$258:$H$929,$H79,CV$258:CV$929)</f>
        <v>5</v>
      </c>
      <c r="CW79" s="71">
        <f>SUMIF($H$258:$H$929,$H79,CW$258:CW$929)</f>
        <v>5</v>
      </c>
      <c r="CX79" s="71">
        <f>SUMIF($H$258:$H$929,$H79,CX$258:CX$929)</f>
        <v>0</v>
      </c>
      <c r="CY79" s="71">
        <f>SUMIF($H$258:$H$929,$H79,CY$258:CY$929)</f>
        <v>0</v>
      </c>
      <c r="CZ79" s="71">
        <f>SUMIF($H$258:$H$929,$H79,CZ$258:CZ$929)</f>
        <v>0</v>
      </c>
      <c r="DA79" s="70" t="s">
        <v>270</v>
      </c>
      <c r="DB79" s="56">
        <f>K79-CV79</f>
        <v>-5</v>
      </c>
      <c r="DD79" s="7">
        <f>CV79/12</f>
        <v>0.41666666666666669</v>
      </c>
    </row>
    <row r="80" spans="1:109" s="54" customFormat="1" ht="30" hidden="1" customHeight="1" x14ac:dyDescent="0.2">
      <c r="A80" s="98" t="str">
        <f>CONCATENATE("5001",H80)</f>
        <v>5001100204</v>
      </c>
      <c r="B80" s="65"/>
      <c r="C80" s="65"/>
      <c r="D80" s="65"/>
      <c r="E80" s="66"/>
      <c r="F80" s="66"/>
      <c r="G80" s="65" t="s">
        <v>245</v>
      </c>
      <c r="H80" s="70" t="s">
        <v>83</v>
      </c>
      <c r="I80" s="112" t="s">
        <v>82</v>
      </c>
      <c r="J80" s="71">
        <f>SUMIF($H$258:$H$928,$H80,J$258:J$928)</f>
        <v>600</v>
      </c>
      <c r="K80" s="71">
        <f>SUMIF($H$258:$H$928,$H80,K$258:K$928)</f>
        <v>600</v>
      </c>
      <c r="L80" s="71">
        <f>SUMIF($H$258:$H$928,$H80,L$258:L$928)</f>
        <v>150</v>
      </c>
      <c r="M80" s="71">
        <f>SUMIF($H$258:$H$928,$H80,M$258:M$928)</f>
        <v>150</v>
      </c>
      <c r="N80" s="71">
        <f>SUMIF($H$258:$H$928,$H80,N$258:N$928)</f>
        <v>150</v>
      </c>
      <c r="O80" s="71">
        <f>SUMIF($H$258:$H$928,$H80,O$258:O$928)</f>
        <v>150</v>
      </c>
      <c r="P80" s="71">
        <f>SUMIF($H$258:$H$928,$H80,P$258:P$928)</f>
        <v>0</v>
      </c>
      <c r="Q80" s="71">
        <f>SUMIF($H$258:$H$928,$H80,Q$258:Q$928)</f>
        <v>0</v>
      </c>
      <c r="R80" s="71">
        <f>SUMIF($H$258:$H$928,$H80,R$258:R$928)</f>
        <v>0</v>
      </c>
      <c r="S80" s="71">
        <f>SUMIF($H$258:$H$928,$H80,S$258:S$928)</f>
        <v>200</v>
      </c>
      <c r="T80" s="71">
        <f>SUMIF($H$258:$H$928,$H80,T$258:T$928)</f>
        <v>0</v>
      </c>
      <c r="U80" s="71">
        <f>SUMIF($H$258:$H$928,$H80,U$258:U$928)</f>
        <v>12</v>
      </c>
      <c r="V80" s="71">
        <f>SUMIF($H$258:$H$928,$H80,V$258:V$928)</f>
        <v>12</v>
      </c>
      <c r="W80" s="71">
        <f>SUMIF($H$258:$H$928,$H80,W$258:W$928)</f>
        <v>-37</v>
      </c>
      <c r="X80" s="71">
        <f>SUMIF($H$258:$H$928,$H80,X$258:X$928)</f>
        <v>0</v>
      </c>
      <c r="Y80" s="71">
        <f>SUMIF($H$258:$H$928,$H80,Y$258:Y$928)</f>
        <v>213</v>
      </c>
      <c r="Z80" s="71">
        <f>SUMIF($H$258:$H$928,$H80,Z$258:Z$928)</f>
        <v>0</v>
      </c>
      <c r="AA80" s="71">
        <f>SUMIF($H$258:$H$928,$H80,AA$258:AA$928)</f>
        <v>800</v>
      </c>
      <c r="AB80" s="71">
        <f>SUMIF($H$258:$H$928,$H80,AB$258:AB$928)</f>
        <v>162</v>
      </c>
      <c r="AC80" s="71">
        <f>SUMIF($H$258:$H$928,$H80,AC$258:AC$928)</f>
        <v>162</v>
      </c>
      <c r="AD80" s="71">
        <f>SUMIF($H$258:$H$928,$H80,AD$258:AD$928)</f>
        <v>113</v>
      </c>
      <c r="AE80" s="71">
        <f>SUMIF($H$258:$H$928,$H80,AE$258:AE$928)</f>
        <v>363</v>
      </c>
      <c r="AF80" s="71">
        <f>SUMIF($H$258:$H$928,$H80,AF$258:AF$928)</f>
        <v>0</v>
      </c>
      <c r="AG80" s="71">
        <f>SUMIF($H$258:$H$928,$H80,AG$258:AG$928)</f>
        <v>0</v>
      </c>
      <c r="AH80" s="71">
        <f>SUMIF($H$258:$H$928,$H80,AH$258:AH$928)</f>
        <v>0</v>
      </c>
      <c r="AI80" s="71">
        <f>SUMIF($H$258:$H$928,$H80,AI$258:AI$928)</f>
        <v>0</v>
      </c>
      <c r="AJ80" s="71">
        <f>SUMIF($H$258:$H$928,$H80,AJ$258:AJ$928)</f>
        <v>0</v>
      </c>
      <c r="AK80" s="71">
        <f>SUMIF($H$258:$H$928,$H80,AK$258:AK$928)</f>
        <v>0</v>
      </c>
      <c r="AL80" s="71">
        <f>SUMIF($H$258:$H$928,$H80,AL$258:AL$928)</f>
        <v>0</v>
      </c>
      <c r="AM80" s="71">
        <f>SUMIF($H$258:$H$928,$H80,AM$258:AM$928)</f>
        <v>0</v>
      </c>
      <c r="AN80" s="71">
        <f>SUMIF($H$258:$H$928,$H80,AN$258:AN$928)</f>
        <v>0</v>
      </c>
      <c r="AO80" s="71">
        <f>SUMIF($H$258:$H$928,$H80,AO$258:AO$928)</f>
        <v>0</v>
      </c>
      <c r="AP80" s="71">
        <f>SUMIF($H$258:$H$928,$H80,AP$258:AP$928)</f>
        <v>800</v>
      </c>
      <c r="AQ80" s="71">
        <f>SUMIF($H$258:$H$928,$H80,AQ$258:AQ$928)</f>
        <v>162</v>
      </c>
      <c r="AR80" s="71">
        <f>SUMIF($H$258:$H$928,$H80,AR$258:AR$928)</f>
        <v>162</v>
      </c>
      <c r="AS80" s="71">
        <f>SUMIF($H$258:$H$928,$H80,AS$258:AS$928)</f>
        <v>113</v>
      </c>
      <c r="AT80" s="71">
        <f>SUMIF($H$258:$H$928,$H80,AT$258:AT$928)</f>
        <v>363</v>
      </c>
      <c r="AU80" s="71">
        <f>SUMIF($H$258:$H$928,$H80,AU$258:AU$928)</f>
        <v>0</v>
      </c>
      <c r="AV80" s="71">
        <f>SUMIF($H$258:$H$928,$H80,AV$258:AV$928)</f>
        <v>0</v>
      </c>
      <c r="AW80" s="71">
        <f>SUMIF($H$258:$H$928,$H80,AW$258:AW$928)</f>
        <v>0</v>
      </c>
      <c r="AX80" s="71">
        <f>SUMIF($H$258:$H$929,$H80,AX$258:AX$929)</f>
        <v>0</v>
      </c>
      <c r="AY80" s="71">
        <f>SUMIF($H$258:$H$929,$H80,AY$258:AY$929)</f>
        <v>0</v>
      </c>
      <c r="AZ80" s="71">
        <f>SUMIF($H$258:$H$929,$H80,AZ$258:AZ$929)</f>
        <v>0</v>
      </c>
      <c r="BA80" s="71">
        <f>SUMIF($H$258:$H$929,$H80,BA$258:BA$929)</f>
        <v>0</v>
      </c>
      <c r="BB80" s="71"/>
      <c r="BC80" s="71">
        <f>SUMIF($H$258:$H$929,$H80,BC$258:BC$929)</f>
        <v>0</v>
      </c>
      <c r="BD80" s="71"/>
      <c r="BE80" s="71">
        <f>SUMIF($H$258:$H$929,$H80,BE$258:BE$929)</f>
        <v>800</v>
      </c>
      <c r="BF80" s="71">
        <f>SUMIF($H$258:$H$929,$H80,BF$258:BF$929)</f>
        <v>162</v>
      </c>
      <c r="BG80" s="71">
        <f>SUMIF($H$258:$H$929,$H80,BG$258:BG$929)</f>
        <v>162</v>
      </c>
      <c r="BH80" s="71">
        <f>SUMIF($H$258:$H$929,$H80,BH$258:BH$929)</f>
        <v>113</v>
      </c>
      <c r="BI80" s="71">
        <f>SUMIF($H$258:$H$929,$H80,BI$258:BI$929)</f>
        <v>363</v>
      </c>
      <c r="BJ80" s="71">
        <f>SUMIF($H$258:$H$928,$H80,BJ$258:BJ$928)</f>
        <v>0</v>
      </c>
      <c r="BK80" s="71">
        <f>SUMIF($H$258:$H$928,$H80,BK$258:BK$928)</f>
        <v>0</v>
      </c>
      <c r="BL80" s="71">
        <f>SUMIF($H$258:$H$928,$H80,BL$258:BL$928)</f>
        <v>0</v>
      </c>
      <c r="BM80" s="71">
        <f>SUMIF($H$258:$H$929,$H80,BM$258:BM$929)</f>
        <v>-200</v>
      </c>
      <c r="BN80" s="71">
        <f>SUMIF($H$258:$H$929,$H80,BN$258:BN$929)</f>
        <v>0</v>
      </c>
      <c r="BO80" s="71">
        <f>SUMIF($H$258:$H$929,$H80,BO$258:BO$929)</f>
        <v>0</v>
      </c>
      <c r="BP80" s="71">
        <f>SUMIF($H$258:$H$929,$H80,BP$258:BP$929)</f>
        <v>0</v>
      </c>
      <c r="BQ80" s="71">
        <f>SUMIF($H$258:$H$929,$H80,BQ$258:BQ$929)</f>
        <v>-200</v>
      </c>
      <c r="BR80" s="71">
        <f>SUMIF($H$258:$H$929,$H80,BR$258:BR$929)</f>
        <v>600</v>
      </c>
      <c r="BS80" s="71">
        <f>SUMIF($H$258:$H$929,$H80,BS$258:BS$929)</f>
        <v>162</v>
      </c>
      <c r="BT80" s="71">
        <f>SUMIF($H$258:$H$929,$H80,BT$258:BT$929)</f>
        <v>162</v>
      </c>
      <c r="BU80" s="71">
        <f>SUMIF($H$258:$H$929,$H80,BU$258:BU$929)</f>
        <v>113</v>
      </c>
      <c r="BV80" s="71">
        <f>SUMIF($H$258:$H$929,$H80,BV$258:BV$929)</f>
        <v>163</v>
      </c>
      <c r="BW80" s="71">
        <f>SUMIF($H$258:$H$929,$H80,BW$258:BW$929)</f>
        <v>0</v>
      </c>
      <c r="BX80" s="71">
        <f>SUMIF($H$258:$H$929,$H80,BX$258:BX$929)</f>
        <v>0</v>
      </c>
      <c r="BY80" s="71">
        <f>SUMIF($H$258:$H$929,$H80,BY$258:BY$929)</f>
        <v>0</v>
      </c>
      <c r="BZ80" s="71">
        <f>SUMIF($H$258:$H$929,$H80,BZ$258:BZ$929)</f>
        <v>0</v>
      </c>
      <c r="CA80" s="71">
        <f>SUMIF($H$258:$H$929,$H80,CA$258:CA$929)</f>
        <v>0</v>
      </c>
      <c r="CB80" s="71">
        <f>SUMIF($H$258:$H$929,$H80,CB$258:CB$929)</f>
        <v>600</v>
      </c>
      <c r="CC80" s="71">
        <f>SUMIF($H$258:$H$929,$H80,CC$258:CC$929)</f>
        <v>162</v>
      </c>
      <c r="CD80" s="71">
        <f>SUMIF($H$258:$H$929,$H80,CD$258:CD$929)</f>
        <v>162</v>
      </c>
      <c r="CE80" s="71">
        <f>SUMIF($H$258:$H$929,$H80,CE$258:CE$929)</f>
        <v>113</v>
      </c>
      <c r="CF80" s="71">
        <f>SUMIF($H$258:$H$929,$H80,CF$258:CF$929)</f>
        <v>163</v>
      </c>
      <c r="CG80" s="71">
        <f>SUMIF($H$258:$H$929,$H80,CG$258:CG$929)</f>
        <v>0</v>
      </c>
      <c r="CH80" s="71">
        <f>SUMIF($H$258:$H$929,$H80,CH$258:CH$929)</f>
        <v>0</v>
      </c>
      <c r="CI80" s="71">
        <f>SUMIF($H$258:$H$929,$H80,CI$258:CI$929)</f>
        <v>0</v>
      </c>
      <c r="CJ80" s="71">
        <f>SUMIF($H$258:$H$929,$H80,CJ$258:CJ$929)</f>
        <v>0</v>
      </c>
      <c r="CK80" s="71">
        <f>SUMIF($H$258:$H$929,$H80,CK$258:CK$929)</f>
        <v>0</v>
      </c>
      <c r="CL80" s="71">
        <f>SUMIF($H$258:$H$929,$H80,CL$258:CL$929)</f>
        <v>600</v>
      </c>
      <c r="CM80" s="71">
        <f>SUMIF($H$258:$H$929,$H80,CM$258:CM$929)</f>
        <v>162</v>
      </c>
      <c r="CN80" s="71">
        <f>SUMIF($H$258:$H$929,$H80,CN$258:CN$929)</f>
        <v>162</v>
      </c>
      <c r="CO80" s="71">
        <f>SUMIF($H$258:$H$929,$H80,CO$258:CO$929)</f>
        <v>113</v>
      </c>
      <c r="CP80" s="71">
        <f>SUMIF($H$258:$H$929,$H80,CP$258:CP$929)</f>
        <v>163</v>
      </c>
      <c r="CQ80" s="71">
        <f>SUMIF($H$258:$H$929,$H80,CQ$258:CQ$929)</f>
        <v>0</v>
      </c>
      <c r="CR80" s="71">
        <f>SUMIF($H$258:$H$929,$H80,CR$258:CR$929)</f>
        <v>0</v>
      </c>
      <c r="CS80" s="71">
        <f>SUMIF($H$258:$H$929,$H80,CS$258:CS$929)</f>
        <v>0</v>
      </c>
      <c r="CT80" s="71">
        <f>SUMIF($H$258:$H$929,$H80,CT$258:CT$929)</f>
        <v>0</v>
      </c>
      <c r="CU80" s="71">
        <f>SUMIF($H$258:$H$929,$H80,CU$258:CU$929)</f>
        <v>0</v>
      </c>
      <c r="CV80" s="71">
        <f>SUMIF($H$258:$H$929,$H80,CV$258:CV$929)</f>
        <v>600</v>
      </c>
      <c r="CW80" s="71">
        <f>SUMIF($H$258:$H$929,$H80,CW$258:CW$929)</f>
        <v>162</v>
      </c>
      <c r="CX80" s="71">
        <f>SUMIF($H$258:$H$929,$H80,CX$258:CX$929)</f>
        <v>162</v>
      </c>
      <c r="CY80" s="71">
        <f>SUMIF($H$258:$H$929,$H80,CY$258:CY$929)</f>
        <v>113</v>
      </c>
      <c r="CZ80" s="71">
        <f>SUMIF($H$258:$H$929,$H80,CZ$258:CZ$929)</f>
        <v>163</v>
      </c>
      <c r="DA80" s="70" t="s">
        <v>83</v>
      </c>
      <c r="DB80" s="56">
        <f>K80-CV80</f>
        <v>0</v>
      </c>
      <c r="DC80" s="55"/>
      <c r="DD80" s="7">
        <f>CV80/12</f>
        <v>50</v>
      </c>
      <c r="DE80" s="55"/>
    </row>
    <row r="81" spans="1:109" s="54" customFormat="1" ht="30" hidden="1" customHeight="1" x14ac:dyDescent="0.2">
      <c r="A81" s="98" t="str">
        <f>CONCATENATE("5001",H81)</f>
        <v>5001100206</v>
      </c>
      <c r="B81" s="65"/>
      <c r="C81" s="65"/>
      <c r="D81" s="65"/>
      <c r="E81" s="66"/>
      <c r="F81" s="66"/>
      <c r="G81" s="65" t="s">
        <v>253</v>
      </c>
      <c r="H81" s="70" t="s">
        <v>268</v>
      </c>
      <c r="I81" s="112" t="s">
        <v>267</v>
      </c>
      <c r="J81" s="71">
        <f>SUMIF($H$258:$H$928,$H81,J$258:J$928)</f>
        <v>864</v>
      </c>
      <c r="K81" s="71">
        <f>SUMIF($H$258:$H$928,$H81,K$258:K$928)</f>
        <v>870</v>
      </c>
      <c r="L81" s="71">
        <f>SUMIF($H$258:$H$928,$H81,L$258:L$928)</f>
        <v>0</v>
      </c>
      <c r="M81" s="71">
        <f>SUMIF($H$258:$H$928,$H81,M$258:M$928)</f>
        <v>370</v>
      </c>
      <c r="N81" s="71">
        <f>SUMIF($H$258:$H$928,$H81,N$258:N$928)</f>
        <v>250</v>
      </c>
      <c r="O81" s="71">
        <f>SUMIF($H$258:$H$928,$H81,O$258:O$928)</f>
        <v>250</v>
      </c>
      <c r="P81" s="71">
        <f>SUMIF($H$258:$H$928,$H81,P$258:P$928)</f>
        <v>0</v>
      </c>
      <c r="Q81" s="71">
        <f>SUMIF($H$258:$H$928,$H81,Q$258:Q$928)</f>
        <v>0</v>
      </c>
      <c r="R81" s="71">
        <f>SUMIF($H$258:$H$928,$H81,R$258:R$928)</f>
        <v>0</v>
      </c>
      <c r="S81" s="71">
        <f>SUMIF($H$258:$H$928,$H81,S$258:S$928)</f>
        <v>-15</v>
      </c>
      <c r="T81" s="71">
        <f>SUMIF($H$258:$H$928,$H81,T$258:T$928)</f>
        <v>0</v>
      </c>
      <c r="U81" s="71">
        <f>SUMIF($H$258:$H$928,$H81,U$258:U$928)</f>
        <v>0</v>
      </c>
      <c r="V81" s="71">
        <f>SUMIF($H$258:$H$928,$H81,V$258:V$928)</f>
        <v>85</v>
      </c>
      <c r="W81" s="71">
        <f>SUMIF($H$258:$H$928,$H81,W$258:W$928)</f>
        <v>118</v>
      </c>
      <c r="X81" s="71">
        <f>SUMIF($H$258:$H$928,$H81,X$258:X$928)</f>
        <v>0</v>
      </c>
      <c r="Y81" s="71">
        <f>SUMIF($H$258:$H$928,$H81,Y$258:Y$928)</f>
        <v>-218</v>
      </c>
      <c r="Z81" s="71">
        <f>SUMIF($H$258:$H$928,$H81,Z$258:Z$928)</f>
        <v>0</v>
      </c>
      <c r="AA81" s="71">
        <f>SUMIF($H$258:$H$928,$H81,AA$258:AA$928)</f>
        <v>855</v>
      </c>
      <c r="AB81" s="71">
        <f>SUMIF($H$258:$H$928,$H81,AB$258:AB$928)</f>
        <v>0</v>
      </c>
      <c r="AC81" s="71">
        <f>SUMIF($H$258:$H$928,$H81,AC$258:AC$928)</f>
        <v>455</v>
      </c>
      <c r="AD81" s="71">
        <f>SUMIF($H$258:$H$928,$H81,AD$258:AD$928)</f>
        <v>368</v>
      </c>
      <c r="AE81" s="71">
        <f>SUMIF($H$258:$H$928,$H81,AE$258:AE$928)</f>
        <v>32</v>
      </c>
      <c r="AF81" s="71">
        <f>SUMIF($H$258:$H$928,$H81,AF$258:AF$928)</f>
        <v>0</v>
      </c>
      <c r="AG81" s="71">
        <f>SUMIF($H$258:$H$928,$H81,AG$258:AG$928)</f>
        <v>0</v>
      </c>
      <c r="AH81" s="71">
        <f>SUMIF($H$258:$H$928,$H81,AH$258:AH$928)</f>
        <v>0</v>
      </c>
      <c r="AI81" s="71">
        <f>SUMIF($H$258:$H$928,$H81,AI$258:AI$928)</f>
        <v>0</v>
      </c>
      <c r="AJ81" s="71">
        <f>SUMIF($H$258:$H$928,$H81,AJ$258:AJ$928)</f>
        <v>0</v>
      </c>
      <c r="AK81" s="71">
        <f>SUMIF($H$258:$H$928,$H81,AK$258:AK$928)</f>
        <v>0</v>
      </c>
      <c r="AL81" s="71">
        <f>SUMIF($H$258:$H$928,$H81,AL$258:AL$928)</f>
        <v>0</v>
      </c>
      <c r="AM81" s="71">
        <f>SUMIF($H$258:$H$928,$H81,AM$258:AM$928)</f>
        <v>0</v>
      </c>
      <c r="AN81" s="71">
        <f>SUMIF($H$258:$H$928,$H81,AN$258:AN$928)</f>
        <v>0</v>
      </c>
      <c r="AO81" s="71">
        <f>SUMIF($H$258:$H$928,$H81,AO$258:AO$928)</f>
        <v>0</v>
      </c>
      <c r="AP81" s="71">
        <f>SUMIF($H$258:$H$928,$H81,AP$258:AP$928)</f>
        <v>855</v>
      </c>
      <c r="AQ81" s="71">
        <f>SUMIF($H$258:$H$928,$H81,AQ$258:AQ$928)</f>
        <v>0</v>
      </c>
      <c r="AR81" s="71">
        <f>SUMIF($H$258:$H$928,$H81,AR$258:AR$928)</f>
        <v>455</v>
      </c>
      <c r="AS81" s="71">
        <f>SUMIF($H$258:$H$928,$H81,AS$258:AS$928)</f>
        <v>368</v>
      </c>
      <c r="AT81" s="71">
        <f>SUMIF($H$258:$H$928,$H81,AT$258:AT$928)</f>
        <v>32</v>
      </c>
      <c r="AU81" s="71">
        <f>SUMIF($H$258:$H$928,$H81,AU$258:AU$928)</f>
        <v>0</v>
      </c>
      <c r="AV81" s="71">
        <f>SUMIF($H$258:$H$928,$H81,AV$258:AV$928)</f>
        <v>0</v>
      </c>
      <c r="AW81" s="71">
        <f>SUMIF($H$258:$H$928,$H81,AW$258:AW$928)</f>
        <v>0</v>
      </c>
      <c r="AX81" s="71">
        <f>SUMIF($H$258:$H$929,$H81,AX$258:AX$929)</f>
        <v>15</v>
      </c>
      <c r="AY81" s="71">
        <f>SUMIF($H$258:$H$929,$H81,AY$258:AY$929)</f>
        <v>0</v>
      </c>
      <c r="AZ81" s="71">
        <f>SUMIF($H$258:$H$929,$H81,AZ$258:AZ$929)</f>
        <v>15</v>
      </c>
      <c r="BA81" s="71">
        <f>SUMIF($H$258:$H$929,$H81,BA$258:BA$929)</f>
        <v>0</v>
      </c>
      <c r="BB81" s="71"/>
      <c r="BC81" s="71">
        <f>SUMIF($H$258:$H$929,$H81,BC$258:BC$929)</f>
        <v>0</v>
      </c>
      <c r="BD81" s="71"/>
      <c r="BE81" s="71">
        <f>SUMIF($H$258:$H$929,$H81,BE$258:BE$929)</f>
        <v>870</v>
      </c>
      <c r="BF81" s="71">
        <f>SUMIF($H$258:$H$929,$H81,BF$258:BF$929)</f>
        <v>0</v>
      </c>
      <c r="BG81" s="71">
        <f>SUMIF($H$258:$H$929,$H81,BG$258:BG$929)</f>
        <v>470</v>
      </c>
      <c r="BH81" s="71">
        <f>SUMIF($H$258:$H$929,$H81,BH$258:BH$929)</f>
        <v>368</v>
      </c>
      <c r="BI81" s="71">
        <f>SUMIF($H$258:$H$929,$H81,BI$258:BI$929)</f>
        <v>32</v>
      </c>
      <c r="BJ81" s="71">
        <f>SUMIF($H$258:$H$928,$H81,BJ$258:BJ$928)</f>
        <v>0</v>
      </c>
      <c r="BK81" s="71">
        <f>SUMIF($H$258:$H$928,$H81,BK$258:BK$928)</f>
        <v>0</v>
      </c>
      <c r="BL81" s="71">
        <f>SUMIF($H$258:$H$928,$H81,BL$258:BL$928)</f>
        <v>0</v>
      </c>
      <c r="BM81" s="71">
        <f>SUMIF($H$258:$H$929,$H81,BM$258:BM$929)</f>
        <v>0</v>
      </c>
      <c r="BN81" s="71">
        <f>SUMIF($H$258:$H$929,$H81,BN$258:BN$929)</f>
        <v>0</v>
      </c>
      <c r="BO81" s="71">
        <f>SUMIF($H$258:$H$929,$H81,BO$258:BO$929)</f>
        <v>0</v>
      </c>
      <c r="BP81" s="71">
        <f>SUMIF($H$258:$H$929,$H81,BP$258:BP$929)</f>
        <v>0</v>
      </c>
      <c r="BQ81" s="71">
        <f>SUMIF($H$258:$H$929,$H81,BQ$258:BQ$929)</f>
        <v>0</v>
      </c>
      <c r="BR81" s="71">
        <f>SUMIF($H$258:$H$929,$H81,BR$258:BR$929)</f>
        <v>870</v>
      </c>
      <c r="BS81" s="71">
        <f>SUMIF($H$258:$H$929,$H81,BS$258:BS$929)</f>
        <v>0</v>
      </c>
      <c r="BT81" s="71">
        <f>SUMIF($H$258:$H$929,$H81,BT$258:BT$929)</f>
        <v>470</v>
      </c>
      <c r="BU81" s="71">
        <f>SUMIF($H$258:$H$929,$H81,BU$258:BU$929)</f>
        <v>368</v>
      </c>
      <c r="BV81" s="71">
        <f>SUMIF($H$258:$H$929,$H81,BV$258:BV$929)</f>
        <v>32</v>
      </c>
      <c r="BW81" s="71">
        <f>SUMIF($H$258:$H$929,$H81,BW$258:BW$929)</f>
        <v>-6</v>
      </c>
      <c r="BX81" s="71">
        <f>SUMIF($H$258:$H$929,$H81,BX$258:BX$929)</f>
        <v>0</v>
      </c>
      <c r="BY81" s="71">
        <f>SUMIF($H$258:$H$929,$H81,BY$258:BY$929)</f>
        <v>0</v>
      </c>
      <c r="BZ81" s="71">
        <f>SUMIF($H$258:$H$929,$H81,BZ$258:BZ$929)</f>
        <v>0</v>
      </c>
      <c r="CA81" s="71">
        <f>SUMIF($H$258:$H$929,$H81,CA$258:CA$929)</f>
        <v>-6</v>
      </c>
      <c r="CB81" s="71">
        <f>SUMIF($H$258:$H$929,$H81,CB$258:CB$929)</f>
        <v>864</v>
      </c>
      <c r="CC81" s="71">
        <f>SUMIF($H$258:$H$929,$H81,CC$258:CC$929)</f>
        <v>0</v>
      </c>
      <c r="CD81" s="71">
        <f>SUMIF($H$258:$H$929,$H81,CD$258:CD$929)</f>
        <v>470</v>
      </c>
      <c r="CE81" s="71">
        <f>SUMIF($H$258:$H$929,$H81,CE$258:CE$929)</f>
        <v>368</v>
      </c>
      <c r="CF81" s="71">
        <f>SUMIF($H$258:$H$929,$H81,CF$258:CF$929)</f>
        <v>26</v>
      </c>
      <c r="CG81" s="71">
        <f>SUMIF($H$258:$H$929,$H81,CG$258:CG$929)</f>
        <v>0</v>
      </c>
      <c r="CH81" s="71">
        <f>SUMIF($H$258:$H$929,$H81,CH$258:CH$929)</f>
        <v>0</v>
      </c>
      <c r="CI81" s="71">
        <f>SUMIF($H$258:$H$929,$H81,CI$258:CI$929)</f>
        <v>0</v>
      </c>
      <c r="CJ81" s="71">
        <f>SUMIF($H$258:$H$929,$H81,CJ$258:CJ$929)</f>
        <v>0</v>
      </c>
      <c r="CK81" s="71">
        <f>SUMIF($H$258:$H$929,$H81,CK$258:CK$929)</f>
        <v>0</v>
      </c>
      <c r="CL81" s="71">
        <f>SUMIF($H$258:$H$929,$H81,CL$258:CL$929)</f>
        <v>864</v>
      </c>
      <c r="CM81" s="71">
        <f>SUMIF($H$258:$H$929,$H81,CM$258:CM$929)</f>
        <v>0</v>
      </c>
      <c r="CN81" s="71">
        <f>SUMIF($H$258:$H$929,$H81,CN$258:CN$929)</f>
        <v>470</v>
      </c>
      <c r="CO81" s="71">
        <f>SUMIF($H$258:$H$929,$H81,CO$258:CO$929)</f>
        <v>368</v>
      </c>
      <c r="CP81" s="71">
        <f>SUMIF($H$258:$H$929,$H81,CP$258:CP$929)</f>
        <v>26</v>
      </c>
      <c r="CQ81" s="71">
        <f>SUMIF($H$258:$H$929,$H81,CQ$258:CQ$929)</f>
        <v>0</v>
      </c>
      <c r="CR81" s="71">
        <f>SUMIF($H$258:$H$929,$H81,CR$258:CR$929)</f>
        <v>0</v>
      </c>
      <c r="CS81" s="71">
        <f>SUMIF($H$258:$H$929,$H81,CS$258:CS$929)</f>
        <v>0</v>
      </c>
      <c r="CT81" s="71">
        <f>SUMIF($H$258:$H$929,$H81,CT$258:CT$929)</f>
        <v>0</v>
      </c>
      <c r="CU81" s="71">
        <f>SUMIF($H$258:$H$929,$H81,CU$258:CU$929)</f>
        <v>0</v>
      </c>
      <c r="CV81" s="71">
        <f>SUMIF($H$258:$H$929,$H81,CV$258:CV$929)</f>
        <v>864</v>
      </c>
      <c r="CW81" s="71">
        <f>SUMIF($H$258:$H$929,$H81,CW$258:CW$929)</f>
        <v>0</v>
      </c>
      <c r="CX81" s="71">
        <f>SUMIF($H$258:$H$929,$H81,CX$258:CX$929)</f>
        <v>470</v>
      </c>
      <c r="CY81" s="71">
        <f>SUMIF($H$258:$H$929,$H81,CY$258:CY$929)</f>
        <v>368</v>
      </c>
      <c r="CZ81" s="71">
        <f>SUMIF($H$258:$H$929,$H81,CZ$258:CZ$929)</f>
        <v>26</v>
      </c>
      <c r="DA81" s="70"/>
      <c r="DB81" s="56"/>
      <c r="DC81" s="55"/>
      <c r="DD81" s="7">
        <f>CV81/12</f>
        <v>72</v>
      </c>
      <c r="DE81" s="55"/>
    </row>
    <row r="82" spans="1:109" s="54" customFormat="1" ht="11.25" hidden="1" customHeight="1" x14ac:dyDescent="0.2">
      <c r="A82" s="98" t="str">
        <f>CONCATENATE("5001",H82)</f>
        <v>5001100230</v>
      </c>
      <c r="B82" s="65"/>
      <c r="C82" s="65"/>
      <c r="D82" s="65"/>
      <c r="E82" s="66"/>
      <c r="F82" s="66"/>
      <c r="G82" s="65" t="s">
        <v>213</v>
      </c>
      <c r="H82" s="70" t="s">
        <v>427</v>
      </c>
      <c r="I82" s="112" t="s">
        <v>428</v>
      </c>
      <c r="J82" s="71">
        <f>SUMIF($H$258:$H$928,$H82,J$258:J$928)</f>
        <v>0</v>
      </c>
      <c r="K82" s="71">
        <f>SUMIF($H$258:$H$928,$H82,K$258:K$928)</f>
        <v>0</v>
      </c>
      <c r="L82" s="71">
        <f>SUMIF($H$258:$H$928,$H82,L$258:L$928)</f>
        <v>0</v>
      </c>
      <c r="M82" s="71">
        <f>SUMIF($H$258:$H$928,$H82,M$258:M$928)</f>
        <v>0</v>
      </c>
      <c r="N82" s="71">
        <f>SUMIF($H$258:$H$928,$H82,N$258:N$928)</f>
        <v>0</v>
      </c>
      <c r="O82" s="71">
        <f>SUMIF($H$258:$H$928,$H82,O$258:O$928)</f>
        <v>0</v>
      </c>
      <c r="P82" s="71">
        <f>SUMIF($H$258:$H$928,$H82,P$258:P$928)</f>
        <v>0</v>
      </c>
      <c r="Q82" s="71">
        <f>SUMIF($H$258:$H$928,$H82,Q$258:Q$928)</f>
        <v>0</v>
      </c>
      <c r="R82" s="71">
        <f>SUMIF($H$258:$H$928,$H82,R$258:R$928)</f>
        <v>0</v>
      </c>
      <c r="S82" s="71">
        <f>SUMIF($H$258:$H$928,$H82,S$258:S$928)</f>
        <v>0</v>
      </c>
      <c r="T82" s="71">
        <f>SUMIF($H$258:$H$928,$H82,T$258:T$928)</f>
        <v>0</v>
      </c>
      <c r="U82" s="71">
        <f>SUMIF($H$258:$H$928,$H82,U$258:U$928)</f>
        <v>0</v>
      </c>
      <c r="V82" s="71">
        <f>SUMIF($H$258:$H$928,$H82,V$258:V$928)</f>
        <v>0</v>
      </c>
      <c r="W82" s="71">
        <f>SUMIF($H$258:$H$928,$H82,W$258:W$928)</f>
        <v>0</v>
      </c>
      <c r="X82" s="71">
        <f>SUMIF($H$258:$H$928,$H82,X$258:X$928)</f>
        <v>0</v>
      </c>
      <c r="Y82" s="71">
        <f>SUMIF($H$258:$H$928,$H82,Y$258:Y$928)</f>
        <v>0</v>
      </c>
      <c r="Z82" s="71">
        <f>SUMIF($H$258:$H$928,$H82,Z$258:Z$928)</f>
        <v>0</v>
      </c>
      <c r="AA82" s="71">
        <f>SUMIF($H$258:$H$928,$H82,AA$258:AA$928)</f>
        <v>0</v>
      </c>
      <c r="AB82" s="71">
        <f>SUMIF($H$258:$H$928,$H82,AB$258:AB$928)</f>
        <v>0</v>
      </c>
      <c r="AC82" s="71">
        <f>SUMIF($H$258:$H$928,$H82,AC$258:AC$928)</f>
        <v>0</v>
      </c>
      <c r="AD82" s="71">
        <f>SUMIF($H$258:$H$928,$H82,AD$258:AD$928)</f>
        <v>0</v>
      </c>
      <c r="AE82" s="71">
        <f>SUMIF($H$258:$H$928,$H82,AE$258:AE$928)</f>
        <v>0</v>
      </c>
      <c r="AF82" s="71">
        <f>SUMIF($H$258:$H$928,$H82,AF$258:AF$928)</f>
        <v>0</v>
      </c>
      <c r="AG82" s="71">
        <f>SUMIF($H$258:$H$928,$H82,AG$258:AG$928)</f>
        <v>0</v>
      </c>
      <c r="AH82" s="71">
        <f>SUMIF($H$258:$H$928,$H82,AH$258:AH$928)</f>
        <v>0</v>
      </c>
      <c r="AI82" s="71">
        <f>SUMIF($H$258:$H$928,$H82,AI$258:AI$928)</f>
        <v>0</v>
      </c>
      <c r="AJ82" s="71">
        <f>SUMIF($H$258:$H$928,$H82,AJ$258:AJ$928)</f>
        <v>0</v>
      </c>
      <c r="AK82" s="71">
        <f>SUMIF($H$258:$H$928,$H82,AK$258:AK$928)</f>
        <v>0</v>
      </c>
      <c r="AL82" s="71">
        <f>SUMIF($H$258:$H$928,$H82,AL$258:AL$928)</f>
        <v>0</v>
      </c>
      <c r="AM82" s="71">
        <f>SUMIF($H$258:$H$928,$H82,AM$258:AM$928)</f>
        <v>0</v>
      </c>
      <c r="AN82" s="71">
        <f>SUMIF($H$258:$H$928,$H82,AN$258:AN$928)</f>
        <v>0</v>
      </c>
      <c r="AO82" s="71">
        <f>SUMIF($H$258:$H$928,$H82,AO$258:AO$928)</f>
        <v>0</v>
      </c>
      <c r="AP82" s="71">
        <f>SUMIF($H$258:$H$928,$H82,AP$258:AP$928)</f>
        <v>0</v>
      </c>
      <c r="AQ82" s="71">
        <f>SUMIF($H$258:$H$928,$H82,AQ$258:AQ$928)</f>
        <v>0</v>
      </c>
      <c r="AR82" s="71">
        <f>SUMIF($H$258:$H$928,$H82,AR$258:AR$928)</f>
        <v>0</v>
      </c>
      <c r="AS82" s="71">
        <f>SUMIF($H$258:$H$928,$H82,AS$258:AS$928)</f>
        <v>0</v>
      </c>
      <c r="AT82" s="71">
        <f>SUMIF($H$258:$H$928,$H82,AT$258:AT$928)</f>
        <v>0</v>
      </c>
      <c r="AU82" s="71">
        <f>SUMIF($H$258:$H$928,$H82,AU$258:AU$928)</f>
        <v>0</v>
      </c>
      <c r="AV82" s="71">
        <f>SUMIF($H$258:$H$928,$H82,AV$258:AV$928)</f>
        <v>0</v>
      </c>
      <c r="AW82" s="71">
        <f>SUMIF($H$258:$H$928,$H82,AW$258:AW$928)</f>
        <v>0</v>
      </c>
      <c r="AX82" s="71">
        <f>SUMIF($H$258:$H$929,$H82,AX$258:AX$929)</f>
        <v>0</v>
      </c>
      <c r="AY82" s="71">
        <f>SUMIF($H$258:$H$929,$H82,AY$258:AY$929)</f>
        <v>0</v>
      </c>
      <c r="AZ82" s="71">
        <f>SUMIF($H$258:$H$929,$H82,AZ$258:AZ$929)</f>
        <v>0</v>
      </c>
      <c r="BA82" s="71">
        <f>SUMIF($H$258:$H$929,$H82,BA$258:BA$929)</f>
        <v>0</v>
      </c>
      <c r="BB82" s="71"/>
      <c r="BC82" s="71">
        <f>SUMIF($H$258:$H$929,$H82,BC$258:BC$929)</f>
        <v>0</v>
      </c>
      <c r="BD82" s="71"/>
      <c r="BE82" s="71">
        <f>SUMIF($H$258:$H$929,$H82,BE$258:BE$929)</f>
        <v>0</v>
      </c>
      <c r="BF82" s="71">
        <f>SUMIF($H$258:$H$929,$H82,BF$258:BF$929)</f>
        <v>0</v>
      </c>
      <c r="BG82" s="71">
        <f>SUMIF($H$258:$H$929,$H82,BG$258:BG$929)</f>
        <v>0</v>
      </c>
      <c r="BH82" s="71">
        <f>SUMIF($H$258:$H$929,$H82,BH$258:BH$929)</f>
        <v>0</v>
      </c>
      <c r="BI82" s="71">
        <f>SUMIF($H$258:$H$929,$H82,BI$258:BI$929)</f>
        <v>0</v>
      </c>
      <c r="BJ82" s="71">
        <f>SUMIF($H$258:$H$928,$H82,BJ$258:BJ$928)</f>
        <v>0</v>
      </c>
      <c r="BK82" s="71">
        <f>SUMIF($H$258:$H$928,$H82,BK$258:BK$928)</f>
        <v>0</v>
      </c>
      <c r="BL82" s="71">
        <f>SUMIF($H$258:$H$928,$H82,BL$258:BL$928)</f>
        <v>0</v>
      </c>
      <c r="BM82" s="71">
        <f>SUMIF($H$258:$H$929,$H82,BM$258:BM$929)</f>
        <v>0</v>
      </c>
      <c r="BN82" s="71">
        <f>SUMIF($H$258:$H$929,$H82,BN$258:BN$929)</f>
        <v>0</v>
      </c>
      <c r="BO82" s="71">
        <f>SUMIF($H$258:$H$929,$H82,BO$258:BO$929)</f>
        <v>0</v>
      </c>
      <c r="BP82" s="71">
        <f>SUMIF($H$258:$H$929,$H82,BP$258:BP$929)</f>
        <v>0</v>
      </c>
      <c r="BQ82" s="71">
        <f>SUMIF($H$258:$H$929,$H82,BQ$258:BQ$929)</f>
        <v>0</v>
      </c>
      <c r="BR82" s="71">
        <f>SUMIF($H$258:$H$929,$H82,BR$258:BR$929)</f>
        <v>0</v>
      </c>
      <c r="BS82" s="71">
        <f>SUMIF($H$258:$H$929,$H82,BS$258:BS$929)</f>
        <v>0</v>
      </c>
      <c r="BT82" s="71">
        <f>SUMIF($H$258:$H$929,$H82,BT$258:BT$929)</f>
        <v>0</v>
      </c>
      <c r="BU82" s="71">
        <f>SUMIF($H$258:$H$929,$H82,BU$258:BU$929)</f>
        <v>0</v>
      </c>
      <c r="BV82" s="71">
        <f>SUMIF($H$258:$H$929,$H82,BV$258:BV$929)</f>
        <v>0</v>
      </c>
      <c r="BW82" s="71">
        <f>SUMIF($H$258:$H$929,$H82,BW$258:BW$929)</f>
        <v>0</v>
      </c>
      <c r="BX82" s="71">
        <f>SUMIF($H$258:$H$929,$H82,BX$258:BX$929)</f>
        <v>0</v>
      </c>
      <c r="BY82" s="71">
        <f>SUMIF($H$258:$H$929,$H82,BY$258:BY$929)</f>
        <v>0</v>
      </c>
      <c r="BZ82" s="71">
        <f>SUMIF($H$258:$H$929,$H82,BZ$258:BZ$929)</f>
        <v>0</v>
      </c>
      <c r="CA82" s="71">
        <f>SUMIF($H$258:$H$929,$H82,CA$258:CA$929)</f>
        <v>0</v>
      </c>
      <c r="CB82" s="71">
        <f>SUMIF($H$258:$H$929,$H82,CB$258:CB$929)</f>
        <v>0</v>
      </c>
      <c r="CC82" s="71">
        <f>SUMIF($H$258:$H$929,$H82,CC$258:CC$929)</f>
        <v>0</v>
      </c>
      <c r="CD82" s="71">
        <f>SUMIF($H$258:$H$929,$H82,CD$258:CD$929)</f>
        <v>0</v>
      </c>
      <c r="CE82" s="71">
        <f>SUMIF($H$258:$H$929,$H82,CE$258:CE$929)</f>
        <v>0</v>
      </c>
      <c r="CF82" s="71">
        <f>SUMIF($H$258:$H$929,$H82,CF$258:CF$929)</f>
        <v>0</v>
      </c>
      <c r="CG82" s="71">
        <f>SUMIF($H$258:$H$929,$H82,CG$258:CG$929)</f>
        <v>0</v>
      </c>
      <c r="CH82" s="71">
        <f>SUMIF($H$258:$H$929,$H82,CH$258:CH$929)</f>
        <v>0</v>
      </c>
      <c r="CI82" s="71">
        <f>SUMIF($H$258:$H$929,$H82,CI$258:CI$929)</f>
        <v>0</v>
      </c>
      <c r="CJ82" s="71">
        <f>SUMIF($H$258:$H$929,$H82,CJ$258:CJ$929)</f>
        <v>0</v>
      </c>
      <c r="CK82" s="71">
        <f>SUMIF($H$258:$H$929,$H82,CK$258:CK$929)</f>
        <v>0</v>
      </c>
      <c r="CL82" s="71">
        <f>SUMIF($H$258:$H$929,$H82,CL$258:CL$929)</f>
        <v>0</v>
      </c>
      <c r="CM82" s="71">
        <f>SUMIF($H$258:$H$929,$H82,CM$258:CM$929)</f>
        <v>0</v>
      </c>
      <c r="CN82" s="71">
        <f>SUMIF($H$258:$H$929,$H82,CN$258:CN$929)</f>
        <v>0</v>
      </c>
      <c r="CO82" s="71">
        <f>SUMIF($H$258:$H$929,$H82,CO$258:CO$929)</f>
        <v>0</v>
      </c>
      <c r="CP82" s="71">
        <f>SUMIF($H$258:$H$929,$H82,CP$258:CP$929)</f>
        <v>0</v>
      </c>
      <c r="CQ82" s="71">
        <f>SUMIF($H$258:$H$929,$H82,CQ$258:CQ$929)</f>
        <v>0</v>
      </c>
      <c r="CR82" s="71">
        <f>SUMIF($H$258:$H$929,$H82,CR$258:CR$929)</f>
        <v>0</v>
      </c>
      <c r="CS82" s="71">
        <f>SUMIF($H$258:$H$929,$H82,CS$258:CS$929)</f>
        <v>0</v>
      </c>
      <c r="CT82" s="71">
        <f>SUMIF($H$258:$H$929,$H82,CT$258:CT$929)</f>
        <v>0</v>
      </c>
      <c r="CU82" s="71">
        <f>SUMIF($H$258:$H$929,$H82,CU$258:CU$929)</f>
        <v>0</v>
      </c>
      <c r="CV82" s="71">
        <f>SUMIF($H$258:$H$929,$H82,CV$258:CV$929)</f>
        <v>0</v>
      </c>
      <c r="CW82" s="71">
        <f>SUMIF($H$258:$H$929,$H82,CW$258:CW$929)</f>
        <v>0</v>
      </c>
      <c r="CX82" s="71">
        <f>SUMIF($H$258:$H$929,$H82,CX$258:CX$929)</f>
        <v>0</v>
      </c>
      <c r="CY82" s="71">
        <f>SUMIF($H$258:$H$929,$H82,CY$258:CY$929)</f>
        <v>0</v>
      </c>
      <c r="CZ82" s="71">
        <f>SUMIF($H$258:$H$929,$H82,CZ$258:CZ$929)</f>
        <v>0</v>
      </c>
      <c r="DA82" s="70" t="s">
        <v>427</v>
      </c>
      <c r="DB82" s="56">
        <f>K82-CV82</f>
        <v>0</v>
      </c>
      <c r="DC82" s="55"/>
      <c r="DD82" s="7">
        <f>CV82/12</f>
        <v>0</v>
      </c>
      <c r="DE82" s="55"/>
    </row>
    <row r="83" spans="1:109" s="54" customFormat="1" ht="19.5" hidden="1" customHeight="1" x14ac:dyDescent="0.2">
      <c r="A83" s="98" t="str">
        <f>CONCATENATE("5001",H83)</f>
        <v>50011003</v>
      </c>
      <c r="B83" s="65"/>
      <c r="C83" s="65"/>
      <c r="D83" s="65"/>
      <c r="E83" s="66"/>
      <c r="F83" s="66" t="s">
        <v>129</v>
      </c>
      <c r="G83" s="65"/>
      <c r="H83" s="61">
        <v>1003</v>
      </c>
      <c r="I83" s="111" t="s">
        <v>266</v>
      </c>
      <c r="J83" s="85">
        <f>SUM(J84:J90)</f>
        <v>2284</v>
      </c>
      <c r="K83" s="85">
        <f>SUM(K84:K90)</f>
        <v>2171</v>
      </c>
      <c r="L83" s="85">
        <f>SUM(L84:L90)</f>
        <v>1198</v>
      </c>
      <c r="M83" s="85">
        <f>SUM(M84:M90)</f>
        <v>325</v>
      </c>
      <c r="N83" s="85">
        <f>SUM(N84:N90)</f>
        <v>325</v>
      </c>
      <c r="O83" s="85">
        <f>SUM(O84:O90)</f>
        <v>323</v>
      </c>
      <c r="P83" s="85">
        <f>SUM(P84:P90)</f>
        <v>0</v>
      </c>
      <c r="Q83" s="85">
        <f>SUM(Q84:Q90)</f>
        <v>0</v>
      </c>
      <c r="R83" s="85">
        <f>SUM(R84:R90)</f>
        <v>0</v>
      </c>
      <c r="S83" s="85">
        <f>SUM(S84:S90)</f>
        <v>79</v>
      </c>
      <c r="T83" s="85">
        <f>SUM(T84:T90)</f>
        <v>0</v>
      </c>
      <c r="U83" s="85">
        <f>SUM(U84:U90)</f>
        <v>104</v>
      </c>
      <c r="V83" s="85">
        <f>SUM(V84:V90)</f>
        <v>15</v>
      </c>
      <c r="W83" s="85">
        <f>SUM(W84:W90)</f>
        <v>-45</v>
      </c>
      <c r="X83" s="85">
        <f>SUM(X84:X90)</f>
        <v>0</v>
      </c>
      <c r="Y83" s="85">
        <f>SUM(Y84:Y90)</f>
        <v>5</v>
      </c>
      <c r="Z83" s="85">
        <f>SUM(Z84:Z90)</f>
        <v>0</v>
      </c>
      <c r="AA83" s="85">
        <f>SUM(AA84:AA90)</f>
        <v>2250</v>
      </c>
      <c r="AB83" s="85">
        <f>SUM(AB84:AB90)</f>
        <v>1302</v>
      </c>
      <c r="AC83" s="85">
        <f>SUM(AC84:AC90)</f>
        <v>340</v>
      </c>
      <c r="AD83" s="85">
        <f>SUM(AD84:AD90)</f>
        <v>280</v>
      </c>
      <c r="AE83" s="85">
        <f>SUM(AE84:AE90)</f>
        <v>328</v>
      </c>
      <c r="AF83" s="85">
        <f>SUM(AF84:AF90)</f>
        <v>0</v>
      </c>
      <c r="AG83" s="85">
        <f>SUM(AG84:AG90)</f>
        <v>0</v>
      </c>
      <c r="AH83" s="85">
        <f>SUM(AH84:AH90)</f>
        <v>0</v>
      </c>
      <c r="AI83" s="85">
        <f>SUM(AI84:AI90)</f>
        <v>26</v>
      </c>
      <c r="AJ83" s="85">
        <f>SUM(AJ84:AJ90)</f>
        <v>0</v>
      </c>
      <c r="AK83" s="85">
        <f>SUM(AK84:AK90)</f>
        <v>0</v>
      </c>
      <c r="AL83" s="85">
        <f>SUM(AL84:AL90)</f>
        <v>0</v>
      </c>
      <c r="AM83" s="85">
        <f>SUM(AM84:AM90)</f>
        <v>0</v>
      </c>
      <c r="AN83" s="85">
        <f>SUM(AN84:AN90)</f>
        <v>26</v>
      </c>
      <c r="AO83" s="85">
        <f>SUM(AO84:AO90)</f>
        <v>0</v>
      </c>
      <c r="AP83" s="85">
        <f>SUM(AP84:AP90)</f>
        <v>2276</v>
      </c>
      <c r="AQ83" s="85">
        <f>SUM(AQ84:AQ90)</f>
        <v>1302</v>
      </c>
      <c r="AR83" s="85">
        <f>SUM(AR84:AR90)</f>
        <v>340</v>
      </c>
      <c r="AS83" s="85">
        <f>SUM(AS84:AS90)</f>
        <v>280</v>
      </c>
      <c r="AT83" s="85">
        <f>SUM(AT84:AT90)</f>
        <v>354</v>
      </c>
      <c r="AU83" s="85">
        <f>SUM(AU84:AU90)</f>
        <v>0</v>
      </c>
      <c r="AV83" s="85">
        <f>SUM(AV84:AV90)</f>
        <v>0</v>
      </c>
      <c r="AW83" s="85">
        <f>SUM(AW84:AW90)</f>
        <v>0</v>
      </c>
      <c r="AX83" s="85">
        <f>SUM(AX84:AX90)</f>
        <v>8</v>
      </c>
      <c r="AY83" s="85">
        <f>SUM(AY84:AY90)</f>
        <v>0</v>
      </c>
      <c r="AZ83" s="85">
        <f>SUM(AZ84:AZ90)</f>
        <v>0</v>
      </c>
      <c r="BA83" s="85">
        <f>SUM(BA84:BA90)</f>
        <v>0</v>
      </c>
      <c r="BB83" s="85">
        <f>SUM(BB84:BB90)</f>
        <v>0</v>
      </c>
      <c r="BC83" s="85">
        <f>SUM(BC84:BC90)</f>
        <v>8</v>
      </c>
      <c r="BD83" s="85">
        <f>SUM(BD84:BD90)</f>
        <v>0</v>
      </c>
      <c r="BE83" s="85">
        <f>SUM(BE84:BE90)</f>
        <v>2284</v>
      </c>
      <c r="BF83" s="85">
        <f>SUM(BF84:BF90)</f>
        <v>1302</v>
      </c>
      <c r="BG83" s="85">
        <f>SUM(BG84:BG90)</f>
        <v>340</v>
      </c>
      <c r="BH83" s="85">
        <f>SUM(BH84:BH90)</f>
        <v>280</v>
      </c>
      <c r="BI83" s="85">
        <f>SUM(BI84:BI90)</f>
        <v>362</v>
      </c>
      <c r="BJ83" s="85">
        <f>SUM(BJ84:BJ90)</f>
        <v>0</v>
      </c>
      <c r="BK83" s="85">
        <f>SUM(BK84:BK90)</f>
        <v>0</v>
      </c>
      <c r="BL83" s="85">
        <f>SUM(BL84:BL90)</f>
        <v>0</v>
      </c>
      <c r="BM83" s="85">
        <f>SUM(BM84:BM90)</f>
        <v>0</v>
      </c>
      <c r="BN83" s="85">
        <f>SUM(BN84:BN90)</f>
        <v>0</v>
      </c>
      <c r="BO83" s="85">
        <f>SUM(BO84:BO90)</f>
        <v>0</v>
      </c>
      <c r="BP83" s="85">
        <f>SUM(BP84:BP90)</f>
        <v>0</v>
      </c>
      <c r="BQ83" s="85">
        <f>SUM(BQ84:BQ90)</f>
        <v>0</v>
      </c>
      <c r="BR83" s="85">
        <f>SUM(BR84:BR90)</f>
        <v>2284</v>
      </c>
      <c r="BS83" s="85">
        <f>SUM(BS84:BS90)</f>
        <v>1302</v>
      </c>
      <c r="BT83" s="85">
        <f>SUM(BT84:BT90)</f>
        <v>340</v>
      </c>
      <c r="BU83" s="85">
        <f>SUM(BU84:BU90)</f>
        <v>280</v>
      </c>
      <c r="BV83" s="85">
        <f>SUM(BV84:BV90)</f>
        <v>362</v>
      </c>
      <c r="BW83" s="85">
        <f>SUM(BW84:BW90)</f>
        <v>0</v>
      </c>
      <c r="BX83" s="85">
        <f>SUM(BX84:BX90)</f>
        <v>0</v>
      </c>
      <c r="BY83" s="85">
        <f>SUM(BY84:BY90)</f>
        <v>0</v>
      </c>
      <c r="BZ83" s="85">
        <f>SUM(BZ84:BZ90)</f>
        <v>0</v>
      </c>
      <c r="CA83" s="85">
        <f>SUM(CA84:CA90)</f>
        <v>0</v>
      </c>
      <c r="CB83" s="85">
        <f>SUM(CB84:CB90)</f>
        <v>2284</v>
      </c>
      <c r="CC83" s="85">
        <f>SUM(CC84:CC90)</f>
        <v>1302</v>
      </c>
      <c r="CD83" s="85">
        <f>SUM(CD84:CD90)</f>
        <v>340</v>
      </c>
      <c r="CE83" s="85">
        <f>SUM(CE84:CE90)</f>
        <v>280</v>
      </c>
      <c r="CF83" s="85">
        <f>SUM(CF84:CF90)</f>
        <v>362</v>
      </c>
      <c r="CG83" s="85">
        <f>SUM(CG84:CG90)</f>
        <v>0</v>
      </c>
      <c r="CH83" s="85">
        <f>SUM(CH84:CH90)</f>
        <v>0</v>
      </c>
      <c r="CI83" s="85">
        <f>SUM(CI84:CI90)</f>
        <v>0</v>
      </c>
      <c r="CJ83" s="85">
        <f>SUM(CJ84:CJ90)</f>
        <v>0</v>
      </c>
      <c r="CK83" s="85">
        <f>SUM(CK84:CK90)</f>
        <v>0</v>
      </c>
      <c r="CL83" s="85">
        <f>SUM(CL84:CL90)</f>
        <v>2284</v>
      </c>
      <c r="CM83" s="85">
        <f>SUM(CM84:CM90)</f>
        <v>1302</v>
      </c>
      <c r="CN83" s="85">
        <f>SUM(CN84:CN90)</f>
        <v>340</v>
      </c>
      <c r="CO83" s="85">
        <f>SUM(CO84:CO90)</f>
        <v>280</v>
      </c>
      <c r="CP83" s="85">
        <f>SUM(CP84:CP90)</f>
        <v>362</v>
      </c>
      <c r="CQ83" s="85">
        <f>SUM(CQ84:CQ90)</f>
        <v>0</v>
      </c>
      <c r="CR83" s="85">
        <f>SUM(CR84:CR90)</f>
        <v>0</v>
      </c>
      <c r="CS83" s="85">
        <f>SUM(CS84:CS90)</f>
        <v>0</v>
      </c>
      <c r="CT83" s="85">
        <f>SUM(CT84:CT90)</f>
        <v>0</v>
      </c>
      <c r="CU83" s="85">
        <f>SUM(CU84:CU90)</f>
        <v>0</v>
      </c>
      <c r="CV83" s="85">
        <f>SUM(CV84:CV90)</f>
        <v>2284</v>
      </c>
      <c r="CW83" s="85">
        <f>SUM(CW84:CW90)</f>
        <v>1302</v>
      </c>
      <c r="CX83" s="85">
        <f>SUM(CX84:CX90)</f>
        <v>340</v>
      </c>
      <c r="CY83" s="85">
        <f>SUM(CY84:CY90)</f>
        <v>280</v>
      </c>
      <c r="CZ83" s="85">
        <f>SUM(CZ84:CZ90)</f>
        <v>362</v>
      </c>
      <c r="DA83" s="61">
        <v>1003</v>
      </c>
      <c r="DB83" s="56">
        <f>K83-CV83</f>
        <v>-113</v>
      </c>
      <c r="DC83" s="55"/>
      <c r="DD83" s="7">
        <f>CV83/12</f>
        <v>190.33333333333334</v>
      </c>
      <c r="DE83" s="55"/>
    </row>
    <row r="84" spans="1:109" s="54" customFormat="1" ht="22.5" hidden="1" customHeight="1" x14ac:dyDescent="0.2">
      <c r="A84" s="98" t="str">
        <f>CONCATENATE("5001",H84)</f>
        <v>5001100301</v>
      </c>
      <c r="B84" s="65"/>
      <c r="C84" s="65"/>
      <c r="D84" s="65"/>
      <c r="E84" s="66"/>
      <c r="F84" s="66"/>
      <c r="G84" s="65" t="s">
        <v>91</v>
      </c>
      <c r="H84" s="70" t="s">
        <v>265</v>
      </c>
      <c r="I84" s="112" t="s">
        <v>79</v>
      </c>
      <c r="J84" s="71">
        <f>SUMIF($H$258:$H$928,$H84,J$258:J$928)</f>
        <v>658</v>
      </c>
      <c r="K84" s="71">
        <f>SUMIF($H$258:$H$928,$H84,K$258:K$928)</f>
        <v>592</v>
      </c>
      <c r="L84" s="71">
        <f>SUMIF($H$258:$H$928,$H84,L$258:L$928)</f>
        <v>592</v>
      </c>
      <c r="M84" s="71">
        <f>SUMIF($H$258:$H$928,$H84,M$258:M$928)</f>
        <v>0</v>
      </c>
      <c r="N84" s="71">
        <f>SUMIF($H$258:$H$928,$H84,N$258:N$928)</f>
        <v>0</v>
      </c>
      <c r="O84" s="71">
        <f>SUMIF($H$258:$H$928,$H84,O$258:O$928)</f>
        <v>0</v>
      </c>
      <c r="P84" s="71">
        <f>SUMIF($H$258:$H$928,$H84,P$258:P$928)</f>
        <v>0</v>
      </c>
      <c r="Q84" s="71">
        <f>SUMIF($H$258:$H$928,$H84,Q$258:Q$928)</f>
        <v>0</v>
      </c>
      <c r="R84" s="71">
        <f>SUMIF($H$258:$H$928,$H84,R$258:R$928)</f>
        <v>0</v>
      </c>
      <c r="S84" s="71">
        <f>SUMIF($H$258:$H$928,$H84,S$258:S$928)</f>
        <v>62</v>
      </c>
      <c r="T84" s="71">
        <f>SUMIF($H$258:$H$928,$H84,T$258:T$928)</f>
        <v>0</v>
      </c>
      <c r="U84" s="71">
        <f>SUMIF($H$258:$H$928,$H84,U$258:U$928)</f>
        <v>62</v>
      </c>
      <c r="V84" s="71">
        <f>SUMIF($H$258:$H$928,$H84,V$258:V$928)</f>
        <v>0</v>
      </c>
      <c r="W84" s="71">
        <f>SUMIF($H$258:$H$928,$H84,W$258:W$928)</f>
        <v>0</v>
      </c>
      <c r="X84" s="71">
        <f>SUMIF($H$258:$H$928,$H84,X$258:X$928)</f>
        <v>0</v>
      </c>
      <c r="Y84" s="71">
        <f>SUMIF($H$258:$H$928,$H84,Y$258:Y$928)</f>
        <v>0</v>
      </c>
      <c r="Z84" s="71">
        <f>SUMIF($H$258:$H$928,$H84,Z$258:Z$928)</f>
        <v>0</v>
      </c>
      <c r="AA84" s="71">
        <f>SUMIF($H$258:$H$928,$H84,AA$258:AA$928)</f>
        <v>654</v>
      </c>
      <c r="AB84" s="71">
        <f>SUMIF($H$258:$H$928,$H84,AB$258:AB$928)</f>
        <v>654</v>
      </c>
      <c r="AC84" s="71">
        <f>SUMIF($H$258:$H$928,$H84,AC$258:AC$928)</f>
        <v>0</v>
      </c>
      <c r="AD84" s="71">
        <f>SUMIF($H$258:$H$928,$H84,AD$258:AD$928)</f>
        <v>0</v>
      </c>
      <c r="AE84" s="71">
        <f>SUMIF($H$258:$H$928,$H84,AE$258:AE$928)</f>
        <v>0</v>
      </c>
      <c r="AF84" s="71">
        <f>SUMIF($H$258:$H$928,$H84,AF$258:AF$928)</f>
        <v>0</v>
      </c>
      <c r="AG84" s="71">
        <f>SUMIF($H$258:$H$928,$H84,AG$258:AG$928)</f>
        <v>0</v>
      </c>
      <c r="AH84" s="71">
        <f>SUMIF($H$258:$H$928,$H84,AH$258:AH$928)</f>
        <v>0</v>
      </c>
      <c r="AI84" s="71">
        <f>SUMIF($H$258:$H$928,$H84,AI$258:AI$928)</f>
        <v>4</v>
      </c>
      <c r="AJ84" s="71">
        <f>SUMIF($H$258:$H$928,$H84,AJ$258:AJ$928)</f>
        <v>0</v>
      </c>
      <c r="AK84" s="71">
        <f>SUMIF($H$258:$H$928,$H84,AK$258:AK$928)</f>
        <v>0</v>
      </c>
      <c r="AL84" s="71">
        <f>SUMIF($H$258:$H$928,$H84,AL$258:AL$928)</f>
        <v>0</v>
      </c>
      <c r="AM84" s="71">
        <f>SUMIF($H$258:$H$928,$H84,AM$258:AM$928)</f>
        <v>0</v>
      </c>
      <c r="AN84" s="71">
        <f>SUMIF($H$258:$H$928,$H84,AN$258:AN$928)</f>
        <v>4</v>
      </c>
      <c r="AO84" s="71">
        <f>SUMIF($H$258:$H$928,$H84,AO$258:AO$928)</f>
        <v>0</v>
      </c>
      <c r="AP84" s="71">
        <f>SUMIF($H$258:$H$928,$H84,AP$258:AP$928)</f>
        <v>658</v>
      </c>
      <c r="AQ84" s="71">
        <f>SUMIF($H$258:$H$928,$H84,AQ$258:AQ$928)</f>
        <v>654</v>
      </c>
      <c r="AR84" s="71">
        <f>SUMIF($H$258:$H$928,$H84,AR$258:AR$928)</f>
        <v>0</v>
      </c>
      <c r="AS84" s="71">
        <f>SUMIF($H$258:$H$928,$H84,AS$258:AS$928)</f>
        <v>0</v>
      </c>
      <c r="AT84" s="71">
        <f>SUMIF($H$258:$H$928,$H84,AT$258:AT$928)</f>
        <v>4</v>
      </c>
      <c r="AU84" s="71">
        <f>SUMIF($H$258:$H$928,$H84,AU$258:AU$928)</f>
        <v>0</v>
      </c>
      <c r="AV84" s="71">
        <f>SUMIF($H$258:$H$928,$H84,AV$258:AV$928)</f>
        <v>0</v>
      </c>
      <c r="AW84" s="71">
        <f>SUMIF($H$258:$H$928,$H84,AW$258:AW$928)</f>
        <v>0</v>
      </c>
      <c r="AX84" s="71">
        <f>SUMIF($H$258:$H$929,$H84,AX$258:AX$929)</f>
        <v>0</v>
      </c>
      <c r="AY84" s="71">
        <f>SUMIF($H$258:$H$929,$H84,AY$258:AY$929)</f>
        <v>0</v>
      </c>
      <c r="AZ84" s="71">
        <f>SUMIF($H$258:$H$929,$H84,AZ$258:AZ$929)</f>
        <v>0</v>
      </c>
      <c r="BA84" s="71">
        <f>SUMIF($H$258:$H$929,$H84,BA$258:BA$929)</f>
        <v>0</v>
      </c>
      <c r="BB84" s="71"/>
      <c r="BC84" s="71">
        <f>SUMIF($H$258:$H$929,$H84,BC$258:BC$929)</f>
        <v>0</v>
      </c>
      <c r="BD84" s="71"/>
      <c r="BE84" s="71">
        <f>SUMIF($H$258:$H$929,$H84,BE$258:BE$929)</f>
        <v>658</v>
      </c>
      <c r="BF84" s="71">
        <f>SUMIF($H$258:$H$929,$H84,BF$258:BF$929)</f>
        <v>654</v>
      </c>
      <c r="BG84" s="71">
        <f>SUMIF($H$258:$H$929,$H84,BG$258:BG$929)</f>
        <v>0</v>
      </c>
      <c r="BH84" s="71">
        <f>SUMIF($H$258:$H$929,$H84,BH$258:BH$929)</f>
        <v>0</v>
      </c>
      <c r="BI84" s="71">
        <f>SUMIF($H$258:$H$929,$H84,BI$258:BI$929)</f>
        <v>4</v>
      </c>
      <c r="BJ84" s="71">
        <f>SUMIF($H$258:$H$928,$H84,BJ$258:BJ$928)</f>
        <v>0</v>
      </c>
      <c r="BK84" s="71">
        <f>SUMIF($H$258:$H$928,$H84,BK$258:BK$928)</f>
        <v>0</v>
      </c>
      <c r="BL84" s="71">
        <f>SUMIF($H$258:$H$928,$H84,BL$258:BL$928)</f>
        <v>0</v>
      </c>
      <c r="BM84" s="71">
        <f>SUMIF($H$258:$H$929,$H84,BM$258:BM$929)</f>
        <v>0</v>
      </c>
      <c r="BN84" s="71">
        <f>SUMIF($H$258:$H$929,$H84,BN$258:BN$929)</f>
        <v>0</v>
      </c>
      <c r="BO84" s="71">
        <f>SUMIF($H$258:$H$929,$H84,BO$258:BO$929)</f>
        <v>0</v>
      </c>
      <c r="BP84" s="71">
        <f>SUMIF($H$258:$H$929,$H84,BP$258:BP$929)</f>
        <v>0</v>
      </c>
      <c r="BQ84" s="71">
        <f>SUMIF($H$258:$H$929,$H84,BQ$258:BQ$929)</f>
        <v>0</v>
      </c>
      <c r="BR84" s="71">
        <f>SUMIF($H$258:$H$929,$H84,BR$258:BR$929)</f>
        <v>658</v>
      </c>
      <c r="BS84" s="71">
        <f>SUMIF($H$258:$H$929,$H84,BS$258:BS$929)</f>
        <v>654</v>
      </c>
      <c r="BT84" s="71">
        <f>SUMIF($H$258:$H$929,$H84,BT$258:BT$929)</f>
        <v>0</v>
      </c>
      <c r="BU84" s="71">
        <f>SUMIF($H$258:$H$929,$H84,BU$258:BU$929)</f>
        <v>0</v>
      </c>
      <c r="BV84" s="71">
        <f>SUMIF($H$258:$H$929,$H84,BV$258:BV$929)</f>
        <v>4</v>
      </c>
      <c r="BW84" s="71">
        <f>SUMIF($H$258:$H$929,$H84,BW$258:BW$929)</f>
        <v>0</v>
      </c>
      <c r="BX84" s="71">
        <f>SUMIF($H$258:$H$929,$H84,BX$258:BX$929)</f>
        <v>0</v>
      </c>
      <c r="BY84" s="71">
        <f>SUMIF($H$258:$H$929,$H84,BY$258:BY$929)</f>
        <v>0</v>
      </c>
      <c r="BZ84" s="71">
        <f>SUMIF($H$258:$H$929,$H84,BZ$258:BZ$929)</f>
        <v>0</v>
      </c>
      <c r="CA84" s="71">
        <f>SUMIF($H$258:$H$929,$H84,CA$258:CA$929)</f>
        <v>0</v>
      </c>
      <c r="CB84" s="71">
        <f>SUMIF($H$258:$H$929,$H84,CB$258:CB$929)</f>
        <v>658</v>
      </c>
      <c r="CC84" s="71">
        <f>SUMIF($H$258:$H$929,$H84,CC$258:CC$929)</f>
        <v>654</v>
      </c>
      <c r="CD84" s="71">
        <f>SUMIF($H$258:$H$929,$H84,CD$258:CD$929)</f>
        <v>0</v>
      </c>
      <c r="CE84" s="71">
        <f>SUMIF($H$258:$H$929,$H84,CE$258:CE$929)</f>
        <v>0</v>
      </c>
      <c r="CF84" s="71">
        <f>SUMIF($H$258:$H$929,$H84,CF$258:CF$929)</f>
        <v>4</v>
      </c>
      <c r="CG84" s="71">
        <f>SUMIF($H$258:$H$929,$H84,CG$258:CG$929)</f>
        <v>0</v>
      </c>
      <c r="CH84" s="71">
        <f>SUMIF($H$258:$H$929,$H84,CH$258:CH$929)</f>
        <v>0</v>
      </c>
      <c r="CI84" s="71">
        <f>SUMIF($H$258:$H$929,$H84,CI$258:CI$929)</f>
        <v>0</v>
      </c>
      <c r="CJ84" s="71">
        <f>SUMIF($H$258:$H$929,$H84,CJ$258:CJ$929)</f>
        <v>0</v>
      </c>
      <c r="CK84" s="71">
        <f>SUMIF($H$258:$H$929,$H84,CK$258:CK$929)</f>
        <v>0</v>
      </c>
      <c r="CL84" s="71">
        <f>SUMIF($H$258:$H$929,$H84,CL$258:CL$929)</f>
        <v>658</v>
      </c>
      <c r="CM84" s="71">
        <f>SUMIF($H$258:$H$929,$H84,CM$258:CM$929)</f>
        <v>654</v>
      </c>
      <c r="CN84" s="71">
        <f>SUMIF($H$258:$H$929,$H84,CN$258:CN$929)</f>
        <v>0</v>
      </c>
      <c r="CO84" s="71">
        <f>SUMIF($H$258:$H$929,$H84,CO$258:CO$929)</f>
        <v>0</v>
      </c>
      <c r="CP84" s="71">
        <f>SUMIF($H$258:$H$929,$H84,CP$258:CP$929)</f>
        <v>4</v>
      </c>
      <c r="CQ84" s="71">
        <f>SUMIF($H$258:$H$929,$H84,CQ$258:CQ$929)</f>
        <v>0</v>
      </c>
      <c r="CR84" s="71">
        <f>SUMIF($H$258:$H$929,$H84,CR$258:CR$929)</f>
        <v>0</v>
      </c>
      <c r="CS84" s="71">
        <f>SUMIF($H$258:$H$929,$H84,CS$258:CS$929)</f>
        <v>0</v>
      </c>
      <c r="CT84" s="71">
        <f>SUMIF($H$258:$H$929,$H84,CT$258:CT$929)</f>
        <v>0</v>
      </c>
      <c r="CU84" s="71">
        <f>SUMIF($H$258:$H$929,$H84,CU$258:CU$929)</f>
        <v>0</v>
      </c>
      <c r="CV84" s="71">
        <f>SUMIF($H$258:$H$929,$H84,CV$258:CV$929)</f>
        <v>658</v>
      </c>
      <c r="CW84" s="71">
        <f>SUMIF($H$258:$H$929,$H84,CW$258:CW$929)</f>
        <v>654</v>
      </c>
      <c r="CX84" s="71">
        <f>SUMIF($H$258:$H$929,$H84,CX$258:CX$929)</f>
        <v>0</v>
      </c>
      <c r="CY84" s="71">
        <f>SUMIF($H$258:$H$929,$H84,CY$258:CY$929)</f>
        <v>0</v>
      </c>
      <c r="CZ84" s="71">
        <f>SUMIF($H$258:$H$929,$H84,CZ$258:CZ$929)</f>
        <v>4</v>
      </c>
      <c r="DA84" s="70" t="s">
        <v>265</v>
      </c>
      <c r="DB84" s="56">
        <f>K84-CV84</f>
        <v>-66</v>
      </c>
      <c r="DC84" s="55"/>
      <c r="DD84" s="7">
        <f>CV84/12</f>
        <v>54.833333333333336</v>
      </c>
      <c r="DE84" s="55"/>
    </row>
    <row r="85" spans="1:109" s="54" customFormat="1" ht="18.75" hidden="1" customHeight="1" x14ac:dyDescent="0.2">
      <c r="A85" s="98" t="str">
        <f>CONCATENATE("5001",H85)</f>
        <v>5001100302</v>
      </c>
      <c r="B85" s="65"/>
      <c r="C85" s="65"/>
      <c r="D85" s="65"/>
      <c r="E85" s="66"/>
      <c r="F85" s="66"/>
      <c r="G85" s="65" t="s">
        <v>101</v>
      </c>
      <c r="H85" s="70" t="s">
        <v>264</v>
      </c>
      <c r="I85" s="112" t="s">
        <v>263</v>
      </c>
      <c r="J85" s="71">
        <f>SUMIF($H$258:$H$928,$H85,J$258:J$928)</f>
        <v>21</v>
      </c>
      <c r="K85" s="71">
        <f>SUMIF($H$258:$H$928,$H85,K$258:K$928)</f>
        <v>20</v>
      </c>
      <c r="L85" s="71">
        <f>SUMIF($H$258:$H$928,$H85,L$258:L$928)</f>
        <v>20</v>
      </c>
      <c r="M85" s="71">
        <f>SUMIF($H$258:$H$928,$H85,M$258:M$928)</f>
        <v>0</v>
      </c>
      <c r="N85" s="71">
        <f>SUMIF($H$258:$H$928,$H85,N$258:N$928)</f>
        <v>0</v>
      </c>
      <c r="O85" s="71">
        <f>SUMIF($H$258:$H$928,$H85,O$258:O$928)</f>
        <v>0</v>
      </c>
      <c r="P85" s="71">
        <f>SUMIF($H$258:$H$928,$H85,P$258:P$928)</f>
        <v>0</v>
      </c>
      <c r="Q85" s="71">
        <f>SUMIF($H$258:$H$928,$H85,Q$258:Q$928)</f>
        <v>0</v>
      </c>
      <c r="R85" s="71">
        <f>SUMIF($H$258:$H$928,$H85,R$258:R$928)</f>
        <v>0</v>
      </c>
      <c r="S85" s="71">
        <f>SUMIF($H$258:$H$928,$H85,S$258:S$928)</f>
        <v>1</v>
      </c>
      <c r="T85" s="71">
        <f>SUMIF($H$258:$H$928,$H85,T$258:T$928)</f>
        <v>0</v>
      </c>
      <c r="U85" s="71">
        <f>SUMIF($H$258:$H$928,$H85,U$258:U$928)</f>
        <v>1</v>
      </c>
      <c r="V85" s="71">
        <f>SUMIF($H$258:$H$928,$H85,V$258:V$928)</f>
        <v>0</v>
      </c>
      <c r="W85" s="71">
        <f>SUMIF($H$258:$H$928,$H85,W$258:W$928)</f>
        <v>0</v>
      </c>
      <c r="X85" s="71">
        <f>SUMIF($H$258:$H$928,$H85,X$258:X$928)</f>
        <v>0</v>
      </c>
      <c r="Y85" s="71">
        <f>SUMIF($H$258:$H$928,$H85,Y$258:Y$928)</f>
        <v>0</v>
      </c>
      <c r="Z85" s="71">
        <f>SUMIF($H$258:$H$928,$H85,Z$258:Z$928)</f>
        <v>0</v>
      </c>
      <c r="AA85" s="71">
        <f>SUMIF($H$258:$H$928,$H85,AA$258:AA$928)</f>
        <v>21</v>
      </c>
      <c r="AB85" s="71">
        <f>SUMIF($H$258:$H$928,$H85,AB$258:AB$928)</f>
        <v>21</v>
      </c>
      <c r="AC85" s="71">
        <f>SUMIF($H$258:$H$928,$H85,AC$258:AC$928)</f>
        <v>0</v>
      </c>
      <c r="AD85" s="71">
        <f>SUMIF($H$258:$H$928,$H85,AD$258:AD$928)</f>
        <v>0</v>
      </c>
      <c r="AE85" s="71">
        <f>SUMIF($H$258:$H$928,$H85,AE$258:AE$928)</f>
        <v>0</v>
      </c>
      <c r="AF85" s="71">
        <f>SUMIF($H$258:$H$928,$H85,AF$258:AF$928)</f>
        <v>0</v>
      </c>
      <c r="AG85" s="71">
        <f>SUMIF($H$258:$H$928,$H85,AG$258:AG$928)</f>
        <v>0</v>
      </c>
      <c r="AH85" s="71">
        <f>SUMIF($H$258:$H$928,$H85,AH$258:AH$928)</f>
        <v>0</v>
      </c>
      <c r="AI85" s="71">
        <f>SUMIF($H$258:$H$928,$H85,AI$258:AI$928)</f>
        <v>0</v>
      </c>
      <c r="AJ85" s="71">
        <f>SUMIF($H$258:$H$928,$H85,AJ$258:AJ$928)</f>
        <v>0</v>
      </c>
      <c r="AK85" s="71">
        <f>SUMIF($H$258:$H$928,$H85,AK$258:AK$928)</f>
        <v>0</v>
      </c>
      <c r="AL85" s="71">
        <f>SUMIF($H$258:$H$928,$H85,AL$258:AL$928)</f>
        <v>0</v>
      </c>
      <c r="AM85" s="71">
        <f>SUMIF($H$258:$H$928,$H85,AM$258:AM$928)</f>
        <v>0</v>
      </c>
      <c r="AN85" s="71">
        <f>SUMIF($H$258:$H$928,$H85,AN$258:AN$928)</f>
        <v>0</v>
      </c>
      <c r="AO85" s="71">
        <f>SUMIF($H$258:$H$928,$H85,AO$258:AO$928)</f>
        <v>0</v>
      </c>
      <c r="AP85" s="71">
        <f>SUMIF($H$258:$H$928,$H85,AP$258:AP$928)</f>
        <v>21</v>
      </c>
      <c r="AQ85" s="71">
        <f>SUMIF($H$258:$H$928,$H85,AQ$258:AQ$928)</f>
        <v>21</v>
      </c>
      <c r="AR85" s="71">
        <f>SUMIF($H$258:$H$928,$H85,AR$258:AR$928)</f>
        <v>0</v>
      </c>
      <c r="AS85" s="71">
        <f>SUMIF($H$258:$H$928,$H85,AS$258:AS$928)</f>
        <v>0</v>
      </c>
      <c r="AT85" s="71">
        <f>SUMIF($H$258:$H$928,$H85,AT$258:AT$928)</f>
        <v>0</v>
      </c>
      <c r="AU85" s="71">
        <f>SUMIF($H$258:$H$928,$H85,AU$258:AU$928)</f>
        <v>0</v>
      </c>
      <c r="AV85" s="71">
        <f>SUMIF($H$258:$H$928,$H85,AV$258:AV$928)</f>
        <v>0</v>
      </c>
      <c r="AW85" s="71">
        <f>SUMIF($H$258:$H$928,$H85,AW$258:AW$928)</f>
        <v>0</v>
      </c>
      <c r="AX85" s="71">
        <f>SUMIF($H$258:$H$929,$H85,AX$258:AX$929)</f>
        <v>0</v>
      </c>
      <c r="AY85" s="71">
        <f>SUMIF($H$258:$H$929,$H85,AY$258:AY$929)</f>
        <v>0</v>
      </c>
      <c r="AZ85" s="71">
        <f>SUMIF($H$258:$H$929,$H85,AZ$258:AZ$929)</f>
        <v>0</v>
      </c>
      <c r="BA85" s="71">
        <f>SUMIF($H$258:$H$929,$H85,BA$258:BA$929)</f>
        <v>0</v>
      </c>
      <c r="BB85" s="71"/>
      <c r="BC85" s="71">
        <f>SUMIF($H$258:$H$929,$H85,BC$258:BC$929)</f>
        <v>0</v>
      </c>
      <c r="BD85" s="71"/>
      <c r="BE85" s="71">
        <f>SUMIF($H$258:$H$929,$H85,BE$258:BE$929)</f>
        <v>21</v>
      </c>
      <c r="BF85" s="71">
        <f>SUMIF($H$258:$H$929,$H85,BF$258:BF$929)</f>
        <v>21</v>
      </c>
      <c r="BG85" s="71">
        <f>SUMIF($H$258:$H$929,$H85,BG$258:BG$929)</f>
        <v>0</v>
      </c>
      <c r="BH85" s="71">
        <f>SUMIF($H$258:$H$929,$H85,BH$258:BH$929)</f>
        <v>0</v>
      </c>
      <c r="BI85" s="71">
        <f>SUMIF($H$258:$H$929,$H85,BI$258:BI$929)</f>
        <v>0</v>
      </c>
      <c r="BJ85" s="71">
        <f>SUMIF($H$258:$H$928,$H85,BJ$258:BJ$928)</f>
        <v>0</v>
      </c>
      <c r="BK85" s="71">
        <f>SUMIF($H$258:$H$928,$H85,BK$258:BK$928)</f>
        <v>0</v>
      </c>
      <c r="BL85" s="71">
        <f>SUMIF($H$258:$H$928,$H85,BL$258:BL$928)</f>
        <v>0</v>
      </c>
      <c r="BM85" s="71">
        <f>SUMIF($H$258:$H$929,$H85,BM$258:BM$929)</f>
        <v>0</v>
      </c>
      <c r="BN85" s="71">
        <f>SUMIF($H$258:$H$929,$H85,BN$258:BN$929)</f>
        <v>0</v>
      </c>
      <c r="BO85" s="71">
        <f>SUMIF($H$258:$H$929,$H85,BO$258:BO$929)</f>
        <v>0</v>
      </c>
      <c r="BP85" s="71">
        <f>SUMIF($H$258:$H$929,$H85,BP$258:BP$929)</f>
        <v>0</v>
      </c>
      <c r="BQ85" s="71">
        <f>SUMIF($H$258:$H$929,$H85,BQ$258:BQ$929)</f>
        <v>0</v>
      </c>
      <c r="BR85" s="71">
        <f>SUMIF($H$258:$H$929,$H85,BR$258:BR$929)</f>
        <v>21</v>
      </c>
      <c r="BS85" s="71">
        <f>SUMIF($H$258:$H$929,$H85,BS$258:BS$929)</f>
        <v>21</v>
      </c>
      <c r="BT85" s="71">
        <f>SUMIF($H$258:$H$929,$H85,BT$258:BT$929)</f>
        <v>0</v>
      </c>
      <c r="BU85" s="71">
        <f>SUMIF($H$258:$H$929,$H85,BU$258:BU$929)</f>
        <v>0</v>
      </c>
      <c r="BV85" s="71">
        <f>SUMIF($H$258:$H$929,$H85,BV$258:BV$929)</f>
        <v>0</v>
      </c>
      <c r="BW85" s="71">
        <f>SUMIF($H$258:$H$929,$H85,BW$258:BW$929)</f>
        <v>0</v>
      </c>
      <c r="BX85" s="71">
        <f>SUMIF($H$258:$H$929,$H85,BX$258:BX$929)</f>
        <v>0</v>
      </c>
      <c r="BY85" s="71">
        <f>SUMIF($H$258:$H$929,$H85,BY$258:BY$929)</f>
        <v>0</v>
      </c>
      <c r="BZ85" s="71">
        <f>SUMIF($H$258:$H$929,$H85,BZ$258:BZ$929)</f>
        <v>0</v>
      </c>
      <c r="CA85" s="71">
        <f>SUMIF($H$258:$H$929,$H85,CA$258:CA$929)</f>
        <v>0</v>
      </c>
      <c r="CB85" s="71">
        <f>SUMIF($H$258:$H$929,$H85,CB$258:CB$929)</f>
        <v>21</v>
      </c>
      <c r="CC85" s="71">
        <f>SUMIF($H$258:$H$929,$H85,CC$258:CC$929)</f>
        <v>21</v>
      </c>
      <c r="CD85" s="71">
        <f>SUMIF($H$258:$H$929,$H85,CD$258:CD$929)</f>
        <v>0</v>
      </c>
      <c r="CE85" s="71">
        <f>SUMIF($H$258:$H$929,$H85,CE$258:CE$929)</f>
        <v>0</v>
      </c>
      <c r="CF85" s="71">
        <f>SUMIF($H$258:$H$929,$H85,CF$258:CF$929)</f>
        <v>0</v>
      </c>
      <c r="CG85" s="71">
        <f>SUMIF($H$258:$H$929,$H85,CG$258:CG$929)</f>
        <v>0</v>
      </c>
      <c r="CH85" s="71">
        <f>SUMIF($H$258:$H$929,$H85,CH$258:CH$929)</f>
        <v>0</v>
      </c>
      <c r="CI85" s="71">
        <f>SUMIF($H$258:$H$929,$H85,CI$258:CI$929)</f>
        <v>0</v>
      </c>
      <c r="CJ85" s="71">
        <f>SUMIF($H$258:$H$929,$H85,CJ$258:CJ$929)</f>
        <v>0</v>
      </c>
      <c r="CK85" s="71">
        <f>SUMIF($H$258:$H$929,$H85,CK$258:CK$929)</f>
        <v>0</v>
      </c>
      <c r="CL85" s="71">
        <f>SUMIF($H$258:$H$929,$H85,CL$258:CL$929)</f>
        <v>21</v>
      </c>
      <c r="CM85" s="71">
        <f>SUMIF($H$258:$H$929,$H85,CM$258:CM$929)</f>
        <v>21</v>
      </c>
      <c r="CN85" s="71">
        <f>SUMIF($H$258:$H$929,$H85,CN$258:CN$929)</f>
        <v>0</v>
      </c>
      <c r="CO85" s="71">
        <f>SUMIF($H$258:$H$929,$H85,CO$258:CO$929)</f>
        <v>0</v>
      </c>
      <c r="CP85" s="71">
        <f>SUMIF($H$258:$H$929,$H85,CP$258:CP$929)</f>
        <v>0</v>
      </c>
      <c r="CQ85" s="71">
        <f>SUMIF($H$258:$H$929,$H85,CQ$258:CQ$929)</f>
        <v>0</v>
      </c>
      <c r="CR85" s="71">
        <f>SUMIF($H$258:$H$929,$H85,CR$258:CR$929)</f>
        <v>0</v>
      </c>
      <c r="CS85" s="71">
        <f>SUMIF($H$258:$H$929,$H85,CS$258:CS$929)</f>
        <v>0</v>
      </c>
      <c r="CT85" s="71">
        <f>SUMIF($H$258:$H$929,$H85,CT$258:CT$929)</f>
        <v>0</v>
      </c>
      <c r="CU85" s="71">
        <f>SUMIF($H$258:$H$929,$H85,CU$258:CU$929)</f>
        <v>0</v>
      </c>
      <c r="CV85" s="71">
        <f>SUMIF($H$258:$H$929,$H85,CV$258:CV$929)</f>
        <v>21</v>
      </c>
      <c r="CW85" s="71">
        <f>SUMIF($H$258:$H$929,$H85,CW$258:CW$929)</f>
        <v>21</v>
      </c>
      <c r="CX85" s="71">
        <f>SUMIF($H$258:$H$929,$H85,CX$258:CX$929)</f>
        <v>0</v>
      </c>
      <c r="CY85" s="71">
        <f>SUMIF($H$258:$H$929,$H85,CY$258:CY$929)</f>
        <v>0</v>
      </c>
      <c r="CZ85" s="71">
        <f>SUMIF($H$258:$H$929,$H85,CZ$258:CZ$929)</f>
        <v>0</v>
      </c>
      <c r="DA85" s="70" t="s">
        <v>264</v>
      </c>
      <c r="DB85" s="56">
        <f>K85-CV85</f>
        <v>-1</v>
      </c>
      <c r="DC85" s="55"/>
      <c r="DD85" s="7">
        <f>CV85/12</f>
        <v>1.75</v>
      </c>
      <c r="DE85" s="55"/>
    </row>
    <row r="86" spans="1:109" s="54" customFormat="1" ht="16.5" hidden="1" customHeight="1" x14ac:dyDescent="0.2">
      <c r="A86" s="98" t="str">
        <f>CONCATENATE("5001",H86)</f>
        <v>5001100303</v>
      </c>
      <c r="B86" s="65"/>
      <c r="C86" s="65"/>
      <c r="D86" s="65"/>
      <c r="E86" s="66"/>
      <c r="F86" s="66"/>
      <c r="G86" s="65" t="s">
        <v>129</v>
      </c>
      <c r="H86" s="70" t="s">
        <v>262</v>
      </c>
      <c r="I86" s="112" t="s">
        <v>77</v>
      </c>
      <c r="J86" s="71">
        <f>SUMIF($H$258:$H$928,$H86,J$258:J$928)</f>
        <v>226</v>
      </c>
      <c r="K86" s="71">
        <f>SUMIF($H$258:$H$928,$H86,K$258:K$928)</f>
        <v>205</v>
      </c>
      <c r="L86" s="71">
        <f>SUMIF($H$258:$H$928,$H86,L$258:L$928)</f>
        <v>205</v>
      </c>
      <c r="M86" s="71">
        <f>SUMIF($H$258:$H$928,$H86,M$258:M$928)</f>
        <v>0</v>
      </c>
      <c r="N86" s="71">
        <f>SUMIF($H$258:$H$928,$H86,N$258:N$928)</f>
        <v>0</v>
      </c>
      <c r="O86" s="71">
        <f>SUMIF($H$258:$H$928,$H86,O$258:O$928)</f>
        <v>0</v>
      </c>
      <c r="P86" s="71">
        <f>SUMIF($H$258:$H$928,$H86,P$258:P$928)</f>
        <v>0</v>
      </c>
      <c r="Q86" s="71">
        <f>SUMIF($H$258:$H$928,$H86,Q$258:Q$928)</f>
        <v>0</v>
      </c>
      <c r="R86" s="71">
        <f>SUMIF($H$258:$H$928,$H86,R$258:R$928)</f>
        <v>0</v>
      </c>
      <c r="S86" s="71">
        <f>SUMIF($H$258:$H$928,$H86,S$258:S$928)</f>
        <v>19</v>
      </c>
      <c r="T86" s="71">
        <f>SUMIF($H$258:$H$928,$H86,T$258:T$928)</f>
        <v>0</v>
      </c>
      <c r="U86" s="71">
        <f>SUMIF($H$258:$H$928,$H86,U$258:U$928)</f>
        <v>19</v>
      </c>
      <c r="V86" s="71">
        <f>SUMIF($H$258:$H$928,$H86,V$258:V$928)</f>
        <v>0</v>
      </c>
      <c r="W86" s="71">
        <f>SUMIF($H$258:$H$928,$H86,W$258:W$928)</f>
        <v>0</v>
      </c>
      <c r="X86" s="71">
        <f>SUMIF($H$258:$H$928,$H86,X$258:X$928)</f>
        <v>0</v>
      </c>
      <c r="Y86" s="71">
        <f>SUMIF($H$258:$H$928,$H86,Y$258:Y$928)</f>
        <v>0</v>
      </c>
      <c r="Z86" s="71">
        <f>SUMIF($H$258:$H$928,$H86,Z$258:Z$928)</f>
        <v>0</v>
      </c>
      <c r="AA86" s="71">
        <f>SUMIF($H$258:$H$928,$H86,AA$258:AA$928)</f>
        <v>224</v>
      </c>
      <c r="AB86" s="71">
        <f>SUMIF($H$258:$H$928,$H86,AB$258:AB$928)</f>
        <v>224</v>
      </c>
      <c r="AC86" s="71">
        <f>SUMIF($H$258:$H$928,$H86,AC$258:AC$928)</f>
        <v>0</v>
      </c>
      <c r="AD86" s="71">
        <f>SUMIF($H$258:$H$928,$H86,AD$258:AD$928)</f>
        <v>0</v>
      </c>
      <c r="AE86" s="71">
        <f>SUMIF($H$258:$H$928,$H86,AE$258:AE$928)</f>
        <v>0</v>
      </c>
      <c r="AF86" s="71">
        <f>SUMIF($H$258:$H$928,$H86,AF$258:AF$928)</f>
        <v>0</v>
      </c>
      <c r="AG86" s="71">
        <f>SUMIF($H$258:$H$928,$H86,AG$258:AG$928)</f>
        <v>0</v>
      </c>
      <c r="AH86" s="71">
        <f>SUMIF($H$258:$H$928,$H86,AH$258:AH$928)</f>
        <v>0</v>
      </c>
      <c r="AI86" s="71">
        <f>SUMIF($H$258:$H$928,$H86,AI$258:AI$928)</f>
        <v>2</v>
      </c>
      <c r="AJ86" s="71">
        <f>SUMIF($H$258:$H$928,$H86,AJ$258:AJ$928)</f>
        <v>0</v>
      </c>
      <c r="AK86" s="71">
        <f>SUMIF($H$258:$H$928,$H86,AK$258:AK$928)</f>
        <v>0</v>
      </c>
      <c r="AL86" s="71">
        <f>SUMIF($H$258:$H$928,$H86,AL$258:AL$928)</f>
        <v>0</v>
      </c>
      <c r="AM86" s="71">
        <f>SUMIF($H$258:$H$928,$H86,AM$258:AM$928)</f>
        <v>0</v>
      </c>
      <c r="AN86" s="71">
        <f>SUMIF($H$258:$H$928,$H86,AN$258:AN$928)</f>
        <v>2</v>
      </c>
      <c r="AO86" s="71">
        <f>SUMIF($H$258:$H$928,$H86,AO$258:AO$928)</f>
        <v>0</v>
      </c>
      <c r="AP86" s="71">
        <f>SUMIF($H$258:$H$928,$H86,AP$258:AP$928)</f>
        <v>226</v>
      </c>
      <c r="AQ86" s="71">
        <f>SUMIF($H$258:$H$928,$H86,AQ$258:AQ$928)</f>
        <v>224</v>
      </c>
      <c r="AR86" s="71">
        <f>SUMIF($H$258:$H$928,$H86,AR$258:AR$928)</f>
        <v>0</v>
      </c>
      <c r="AS86" s="71">
        <f>SUMIF($H$258:$H$928,$H86,AS$258:AS$928)</f>
        <v>0</v>
      </c>
      <c r="AT86" s="71">
        <f>SUMIF($H$258:$H$928,$H86,AT$258:AT$928)</f>
        <v>2</v>
      </c>
      <c r="AU86" s="71">
        <f>SUMIF($H$258:$H$928,$H86,AU$258:AU$928)</f>
        <v>0</v>
      </c>
      <c r="AV86" s="71">
        <f>SUMIF($H$258:$H$928,$H86,AV$258:AV$928)</f>
        <v>0</v>
      </c>
      <c r="AW86" s="71">
        <f>SUMIF($H$258:$H$928,$H86,AW$258:AW$928)</f>
        <v>0</v>
      </c>
      <c r="AX86" s="71">
        <f>SUMIF($H$258:$H$929,$H86,AX$258:AX$929)</f>
        <v>0</v>
      </c>
      <c r="AY86" s="71">
        <f>SUMIF($H$258:$H$929,$H86,AY$258:AY$929)</f>
        <v>0</v>
      </c>
      <c r="AZ86" s="71">
        <f>SUMIF($H$258:$H$929,$H86,AZ$258:AZ$929)</f>
        <v>0</v>
      </c>
      <c r="BA86" s="71">
        <f>SUMIF($H$258:$H$929,$H86,BA$258:BA$929)</f>
        <v>0</v>
      </c>
      <c r="BB86" s="71"/>
      <c r="BC86" s="71">
        <f>SUMIF($H$258:$H$929,$H86,BC$258:BC$929)</f>
        <v>0</v>
      </c>
      <c r="BD86" s="71"/>
      <c r="BE86" s="71">
        <f>SUMIF($H$258:$H$929,$H86,BE$258:BE$929)</f>
        <v>226</v>
      </c>
      <c r="BF86" s="71">
        <f>SUMIF($H$258:$H$929,$H86,BF$258:BF$929)</f>
        <v>224</v>
      </c>
      <c r="BG86" s="71">
        <f>SUMIF($H$258:$H$929,$H86,BG$258:BG$929)</f>
        <v>0</v>
      </c>
      <c r="BH86" s="71">
        <f>SUMIF($H$258:$H$929,$H86,BH$258:BH$929)</f>
        <v>0</v>
      </c>
      <c r="BI86" s="71">
        <f>SUMIF($H$258:$H$929,$H86,BI$258:BI$929)</f>
        <v>2</v>
      </c>
      <c r="BJ86" s="71">
        <f>SUMIF($H$258:$H$928,$H86,BJ$258:BJ$928)</f>
        <v>0</v>
      </c>
      <c r="BK86" s="71">
        <f>SUMIF($H$258:$H$928,$H86,BK$258:BK$928)</f>
        <v>0</v>
      </c>
      <c r="BL86" s="71">
        <f>SUMIF($H$258:$H$928,$H86,BL$258:BL$928)</f>
        <v>0</v>
      </c>
      <c r="BM86" s="71">
        <f>SUMIF($H$258:$H$929,$H86,BM$258:BM$929)</f>
        <v>0</v>
      </c>
      <c r="BN86" s="71">
        <f>SUMIF($H$258:$H$929,$H86,BN$258:BN$929)</f>
        <v>0</v>
      </c>
      <c r="BO86" s="71">
        <f>SUMIF($H$258:$H$929,$H86,BO$258:BO$929)</f>
        <v>0</v>
      </c>
      <c r="BP86" s="71">
        <f>SUMIF($H$258:$H$929,$H86,BP$258:BP$929)</f>
        <v>0</v>
      </c>
      <c r="BQ86" s="71">
        <f>SUMIF($H$258:$H$929,$H86,BQ$258:BQ$929)</f>
        <v>0</v>
      </c>
      <c r="BR86" s="71">
        <f>SUMIF($H$258:$H$929,$H86,BR$258:BR$929)</f>
        <v>226</v>
      </c>
      <c r="BS86" s="71">
        <f>SUMIF($H$258:$H$929,$H86,BS$258:BS$929)</f>
        <v>224</v>
      </c>
      <c r="BT86" s="71">
        <f>SUMIF($H$258:$H$929,$H86,BT$258:BT$929)</f>
        <v>0</v>
      </c>
      <c r="BU86" s="71">
        <f>SUMIF($H$258:$H$929,$H86,BU$258:BU$929)</f>
        <v>0</v>
      </c>
      <c r="BV86" s="71">
        <f>SUMIF($H$258:$H$929,$H86,BV$258:BV$929)</f>
        <v>2</v>
      </c>
      <c r="BW86" s="71">
        <f>SUMIF($H$258:$H$929,$H86,BW$258:BW$929)</f>
        <v>0</v>
      </c>
      <c r="BX86" s="71">
        <f>SUMIF($H$258:$H$929,$H86,BX$258:BX$929)</f>
        <v>0</v>
      </c>
      <c r="BY86" s="71">
        <f>SUMIF($H$258:$H$929,$H86,BY$258:BY$929)</f>
        <v>0</v>
      </c>
      <c r="BZ86" s="71">
        <f>SUMIF($H$258:$H$929,$H86,BZ$258:BZ$929)</f>
        <v>0</v>
      </c>
      <c r="CA86" s="71">
        <f>SUMIF($H$258:$H$929,$H86,CA$258:CA$929)</f>
        <v>0</v>
      </c>
      <c r="CB86" s="71">
        <f>SUMIF($H$258:$H$929,$H86,CB$258:CB$929)</f>
        <v>226</v>
      </c>
      <c r="CC86" s="71">
        <f>SUMIF($H$258:$H$929,$H86,CC$258:CC$929)</f>
        <v>224</v>
      </c>
      <c r="CD86" s="71">
        <f>SUMIF($H$258:$H$929,$H86,CD$258:CD$929)</f>
        <v>0</v>
      </c>
      <c r="CE86" s="71">
        <f>SUMIF($H$258:$H$929,$H86,CE$258:CE$929)</f>
        <v>0</v>
      </c>
      <c r="CF86" s="71">
        <f>SUMIF($H$258:$H$929,$H86,CF$258:CF$929)</f>
        <v>2</v>
      </c>
      <c r="CG86" s="71">
        <f>SUMIF($H$258:$H$929,$H86,CG$258:CG$929)</f>
        <v>0</v>
      </c>
      <c r="CH86" s="71">
        <f>SUMIF($H$258:$H$929,$H86,CH$258:CH$929)</f>
        <v>0</v>
      </c>
      <c r="CI86" s="71">
        <f>SUMIF($H$258:$H$929,$H86,CI$258:CI$929)</f>
        <v>0</v>
      </c>
      <c r="CJ86" s="71">
        <f>SUMIF($H$258:$H$929,$H86,CJ$258:CJ$929)</f>
        <v>0</v>
      </c>
      <c r="CK86" s="71">
        <f>SUMIF($H$258:$H$929,$H86,CK$258:CK$929)</f>
        <v>0</v>
      </c>
      <c r="CL86" s="71">
        <f>SUMIF($H$258:$H$929,$H86,CL$258:CL$929)</f>
        <v>226</v>
      </c>
      <c r="CM86" s="71">
        <f>SUMIF($H$258:$H$929,$H86,CM$258:CM$929)</f>
        <v>224</v>
      </c>
      <c r="CN86" s="71">
        <f>SUMIF($H$258:$H$929,$H86,CN$258:CN$929)</f>
        <v>0</v>
      </c>
      <c r="CO86" s="71">
        <f>SUMIF($H$258:$H$929,$H86,CO$258:CO$929)</f>
        <v>0</v>
      </c>
      <c r="CP86" s="71">
        <f>SUMIF($H$258:$H$929,$H86,CP$258:CP$929)</f>
        <v>2</v>
      </c>
      <c r="CQ86" s="71">
        <f>SUMIF($H$258:$H$929,$H86,CQ$258:CQ$929)</f>
        <v>0</v>
      </c>
      <c r="CR86" s="71">
        <f>SUMIF($H$258:$H$929,$H86,CR$258:CR$929)</f>
        <v>0</v>
      </c>
      <c r="CS86" s="71">
        <f>SUMIF($H$258:$H$929,$H86,CS$258:CS$929)</f>
        <v>0</v>
      </c>
      <c r="CT86" s="71">
        <f>SUMIF($H$258:$H$929,$H86,CT$258:CT$929)</f>
        <v>0</v>
      </c>
      <c r="CU86" s="71">
        <f>SUMIF($H$258:$H$929,$H86,CU$258:CU$929)</f>
        <v>0</v>
      </c>
      <c r="CV86" s="71">
        <f>SUMIF($H$258:$H$929,$H86,CV$258:CV$929)</f>
        <v>226</v>
      </c>
      <c r="CW86" s="71">
        <f>SUMIF($H$258:$H$929,$H86,CW$258:CW$929)</f>
        <v>224</v>
      </c>
      <c r="CX86" s="71">
        <f>SUMIF($H$258:$H$929,$H86,CX$258:CX$929)</f>
        <v>0</v>
      </c>
      <c r="CY86" s="71">
        <f>SUMIF($H$258:$H$929,$H86,CY$258:CY$929)</f>
        <v>0</v>
      </c>
      <c r="CZ86" s="71">
        <f>SUMIF($H$258:$H$929,$H86,CZ$258:CZ$929)</f>
        <v>2</v>
      </c>
      <c r="DA86" s="70" t="s">
        <v>262</v>
      </c>
      <c r="DB86" s="56">
        <f>K86-CV86</f>
        <v>-21</v>
      </c>
      <c r="DC86" s="55"/>
      <c r="DD86" s="7">
        <f>CV86/12</f>
        <v>18.833333333333332</v>
      </c>
      <c r="DE86" s="55"/>
    </row>
    <row r="87" spans="1:109" s="54" customFormat="1" ht="26.25" hidden="1" customHeight="1" x14ac:dyDescent="0.2">
      <c r="A87" s="98" t="str">
        <f>CONCATENATE("5001",H87)</f>
        <v>5001100304</v>
      </c>
      <c r="B87" s="65"/>
      <c r="C87" s="65"/>
      <c r="D87" s="65"/>
      <c r="E87" s="66"/>
      <c r="F87" s="66"/>
      <c r="G87" s="65" t="s">
        <v>245</v>
      </c>
      <c r="H87" s="70" t="s">
        <v>261</v>
      </c>
      <c r="I87" s="100" t="s">
        <v>260</v>
      </c>
      <c r="J87" s="71">
        <f>SUMIF($H$258:$H$928,$H87,J$258:J$928)</f>
        <v>7</v>
      </c>
      <c r="K87" s="71">
        <f>SUMIF($H$258:$H$928,$H87,K$258:K$928)</f>
        <v>6</v>
      </c>
      <c r="L87" s="71">
        <f>SUMIF($H$258:$H$928,$H87,L$258:L$928)</f>
        <v>6</v>
      </c>
      <c r="M87" s="71">
        <f>SUMIF($H$258:$H$928,$H87,M$258:M$928)</f>
        <v>0</v>
      </c>
      <c r="N87" s="71">
        <f>SUMIF($H$258:$H$928,$H87,N$258:N$928)</f>
        <v>0</v>
      </c>
      <c r="O87" s="71">
        <f>SUMIF($H$258:$H$928,$H87,O$258:O$928)</f>
        <v>0</v>
      </c>
      <c r="P87" s="71">
        <f>SUMIF($H$258:$H$928,$H87,P$258:P$928)</f>
        <v>0</v>
      </c>
      <c r="Q87" s="71">
        <f>SUMIF($H$258:$H$928,$H87,Q$258:Q$928)</f>
        <v>0</v>
      </c>
      <c r="R87" s="71">
        <f>SUMIF($H$258:$H$928,$H87,R$258:R$928)</f>
        <v>0</v>
      </c>
      <c r="S87" s="71">
        <f>SUMIF($H$258:$H$928,$H87,S$258:S$928)</f>
        <v>1</v>
      </c>
      <c r="T87" s="71">
        <f>SUMIF($H$258:$H$928,$H87,T$258:T$928)</f>
        <v>0</v>
      </c>
      <c r="U87" s="71">
        <f>SUMIF($H$258:$H$928,$H87,U$258:U$928)</f>
        <v>1</v>
      </c>
      <c r="V87" s="71">
        <f>SUMIF($H$258:$H$928,$H87,V$258:V$928)</f>
        <v>0</v>
      </c>
      <c r="W87" s="71">
        <f>SUMIF($H$258:$H$928,$H87,W$258:W$928)</f>
        <v>0</v>
      </c>
      <c r="X87" s="71">
        <f>SUMIF($H$258:$H$928,$H87,X$258:X$928)</f>
        <v>0</v>
      </c>
      <c r="Y87" s="71">
        <f>SUMIF($H$258:$H$928,$H87,Y$258:Y$928)</f>
        <v>0</v>
      </c>
      <c r="Z87" s="71">
        <f>SUMIF($H$258:$H$928,$H87,Z$258:Z$928)</f>
        <v>0</v>
      </c>
      <c r="AA87" s="71">
        <f>SUMIF($H$258:$H$928,$H87,AA$258:AA$928)</f>
        <v>7</v>
      </c>
      <c r="AB87" s="71">
        <f>SUMIF($H$258:$H$928,$H87,AB$258:AB$928)</f>
        <v>7</v>
      </c>
      <c r="AC87" s="71">
        <f>SUMIF($H$258:$H$928,$H87,AC$258:AC$928)</f>
        <v>0</v>
      </c>
      <c r="AD87" s="71">
        <f>SUMIF($H$258:$H$928,$H87,AD$258:AD$928)</f>
        <v>0</v>
      </c>
      <c r="AE87" s="71">
        <f>SUMIF($H$258:$H$928,$H87,AE$258:AE$928)</f>
        <v>0</v>
      </c>
      <c r="AF87" s="71">
        <f>SUMIF($H$258:$H$928,$H87,AF$258:AF$928)</f>
        <v>0</v>
      </c>
      <c r="AG87" s="71">
        <f>SUMIF($H$258:$H$928,$H87,AG$258:AG$928)</f>
        <v>0</v>
      </c>
      <c r="AH87" s="71">
        <f>SUMIF($H$258:$H$928,$H87,AH$258:AH$928)</f>
        <v>0</v>
      </c>
      <c r="AI87" s="71">
        <f>SUMIF($H$258:$H$928,$H87,AI$258:AI$928)</f>
        <v>0</v>
      </c>
      <c r="AJ87" s="71">
        <f>SUMIF($H$258:$H$928,$H87,AJ$258:AJ$928)</f>
        <v>0</v>
      </c>
      <c r="AK87" s="71">
        <f>SUMIF($H$258:$H$928,$H87,AK$258:AK$928)</f>
        <v>0</v>
      </c>
      <c r="AL87" s="71">
        <f>SUMIF($H$258:$H$928,$H87,AL$258:AL$928)</f>
        <v>0</v>
      </c>
      <c r="AM87" s="71">
        <f>SUMIF($H$258:$H$928,$H87,AM$258:AM$928)</f>
        <v>0</v>
      </c>
      <c r="AN87" s="71">
        <f>SUMIF($H$258:$H$928,$H87,AN$258:AN$928)</f>
        <v>0</v>
      </c>
      <c r="AO87" s="71">
        <f>SUMIF($H$258:$H$928,$H87,AO$258:AO$928)</f>
        <v>0</v>
      </c>
      <c r="AP87" s="71">
        <f>SUMIF($H$258:$H$928,$H87,AP$258:AP$928)</f>
        <v>7</v>
      </c>
      <c r="AQ87" s="71">
        <f>SUMIF($H$258:$H$928,$H87,AQ$258:AQ$928)</f>
        <v>7</v>
      </c>
      <c r="AR87" s="71">
        <f>SUMIF($H$258:$H$928,$H87,AR$258:AR$928)</f>
        <v>0</v>
      </c>
      <c r="AS87" s="71">
        <f>SUMIF($H$258:$H$928,$H87,AS$258:AS$928)</f>
        <v>0</v>
      </c>
      <c r="AT87" s="71">
        <f>SUMIF($H$258:$H$928,$H87,AT$258:AT$928)</f>
        <v>0</v>
      </c>
      <c r="AU87" s="71">
        <f>SUMIF($H$258:$H$928,$H87,AU$258:AU$928)</f>
        <v>0</v>
      </c>
      <c r="AV87" s="71">
        <f>SUMIF($H$258:$H$928,$H87,AV$258:AV$928)</f>
        <v>0</v>
      </c>
      <c r="AW87" s="71">
        <f>SUMIF($H$258:$H$928,$H87,AW$258:AW$928)</f>
        <v>0</v>
      </c>
      <c r="AX87" s="71">
        <f>SUMIF($H$258:$H$929,$H87,AX$258:AX$929)</f>
        <v>0</v>
      </c>
      <c r="AY87" s="71">
        <f>SUMIF($H$258:$H$929,$H87,AY$258:AY$929)</f>
        <v>0</v>
      </c>
      <c r="AZ87" s="71">
        <f>SUMIF($H$258:$H$929,$H87,AZ$258:AZ$929)</f>
        <v>0</v>
      </c>
      <c r="BA87" s="71">
        <f>SUMIF($H$258:$H$929,$H87,BA$258:BA$929)</f>
        <v>0</v>
      </c>
      <c r="BB87" s="71"/>
      <c r="BC87" s="71">
        <f>SUMIF($H$258:$H$929,$H87,BC$258:BC$929)</f>
        <v>0</v>
      </c>
      <c r="BD87" s="71"/>
      <c r="BE87" s="71">
        <f>SUMIF($H$258:$H$929,$H87,BE$258:BE$929)</f>
        <v>7</v>
      </c>
      <c r="BF87" s="71">
        <f>SUMIF($H$258:$H$929,$H87,BF$258:BF$929)</f>
        <v>7</v>
      </c>
      <c r="BG87" s="71">
        <f>SUMIF($H$258:$H$929,$H87,BG$258:BG$929)</f>
        <v>0</v>
      </c>
      <c r="BH87" s="71">
        <f>SUMIF($H$258:$H$929,$H87,BH$258:BH$929)</f>
        <v>0</v>
      </c>
      <c r="BI87" s="71">
        <f>SUMIF($H$258:$H$929,$H87,BI$258:BI$929)</f>
        <v>0</v>
      </c>
      <c r="BJ87" s="71">
        <f>SUMIF($H$258:$H$928,$H87,BJ$258:BJ$928)</f>
        <v>0</v>
      </c>
      <c r="BK87" s="71">
        <f>SUMIF($H$258:$H$928,$H87,BK$258:BK$928)</f>
        <v>0</v>
      </c>
      <c r="BL87" s="71">
        <f>SUMIF($H$258:$H$928,$H87,BL$258:BL$928)</f>
        <v>0</v>
      </c>
      <c r="BM87" s="71">
        <f>SUMIF($H$258:$H$929,$H87,BM$258:BM$929)</f>
        <v>0</v>
      </c>
      <c r="BN87" s="71">
        <f>SUMIF($H$258:$H$929,$H87,BN$258:BN$929)</f>
        <v>0</v>
      </c>
      <c r="BO87" s="71">
        <f>SUMIF($H$258:$H$929,$H87,BO$258:BO$929)</f>
        <v>0</v>
      </c>
      <c r="BP87" s="71">
        <f>SUMIF($H$258:$H$929,$H87,BP$258:BP$929)</f>
        <v>0</v>
      </c>
      <c r="BQ87" s="71">
        <f>SUMIF($H$258:$H$929,$H87,BQ$258:BQ$929)</f>
        <v>0</v>
      </c>
      <c r="BR87" s="71">
        <f>SUMIF($H$258:$H$929,$H87,BR$258:BR$929)</f>
        <v>7</v>
      </c>
      <c r="BS87" s="71">
        <f>SUMIF($H$258:$H$929,$H87,BS$258:BS$929)</f>
        <v>7</v>
      </c>
      <c r="BT87" s="71">
        <f>SUMIF($H$258:$H$929,$H87,BT$258:BT$929)</f>
        <v>0</v>
      </c>
      <c r="BU87" s="71">
        <f>SUMIF($H$258:$H$929,$H87,BU$258:BU$929)</f>
        <v>0</v>
      </c>
      <c r="BV87" s="71">
        <f>SUMIF($H$258:$H$929,$H87,BV$258:BV$929)</f>
        <v>0</v>
      </c>
      <c r="BW87" s="71">
        <f>SUMIF($H$258:$H$929,$H87,BW$258:BW$929)</f>
        <v>0</v>
      </c>
      <c r="BX87" s="71">
        <f>SUMIF($H$258:$H$929,$H87,BX$258:BX$929)</f>
        <v>0</v>
      </c>
      <c r="BY87" s="71">
        <f>SUMIF($H$258:$H$929,$H87,BY$258:BY$929)</f>
        <v>0</v>
      </c>
      <c r="BZ87" s="71">
        <f>SUMIF($H$258:$H$929,$H87,BZ$258:BZ$929)</f>
        <v>0</v>
      </c>
      <c r="CA87" s="71">
        <f>SUMIF($H$258:$H$929,$H87,CA$258:CA$929)</f>
        <v>0</v>
      </c>
      <c r="CB87" s="71">
        <f>SUMIF($H$258:$H$929,$H87,CB$258:CB$929)</f>
        <v>7</v>
      </c>
      <c r="CC87" s="71">
        <f>SUMIF($H$258:$H$929,$H87,CC$258:CC$929)</f>
        <v>7</v>
      </c>
      <c r="CD87" s="71">
        <f>SUMIF($H$258:$H$929,$H87,CD$258:CD$929)</f>
        <v>0</v>
      </c>
      <c r="CE87" s="71">
        <f>SUMIF($H$258:$H$929,$H87,CE$258:CE$929)</f>
        <v>0</v>
      </c>
      <c r="CF87" s="71">
        <f>SUMIF($H$258:$H$929,$H87,CF$258:CF$929)</f>
        <v>0</v>
      </c>
      <c r="CG87" s="71">
        <f>SUMIF($H$258:$H$929,$H87,CG$258:CG$929)</f>
        <v>0</v>
      </c>
      <c r="CH87" s="71">
        <f>SUMIF($H$258:$H$929,$H87,CH$258:CH$929)</f>
        <v>0</v>
      </c>
      <c r="CI87" s="71">
        <f>SUMIF($H$258:$H$929,$H87,CI$258:CI$929)</f>
        <v>0</v>
      </c>
      <c r="CJ87" s="71">
        <f>SUMIF($H$258:$H$929,$H87,CJ$258:CJ$929)</f>
        <v>0</v>
      </c>
      <c r="CK87" s="71">
        <f>SUMIF($H$258:$H$929,$H87,CK$258:CK$929)</f>
        <v>0</v>
      </c>
      <c r="CL87" s="71">
        <f>SUMIF($H$258:$H$929,$H87,CL$258:CL$929)</f>
        <v>7</v>
      </c>
      <c r="CM87" s="71">
        <f>SUMIF($H$258:$H$929,$H87,CM$258:CM$929)</f>
        <v>7</v>
      </c>
      <c r="CN87" s="71">
        <f>SUMIF($H$258:$H$929,$H87,CN$258:CN$929)</f>
        <v>0</v>
      </c>
      <c r="CO87" s="71">
        <f>SUMIF($H$258:$H$929,$H87,CO$258:CO$929)</f>
        <v>0</v>
      </c>
      <c r="CP87" s="71">
        <f>SUMIF($H$258:$H$929,$H87,CP$258:CP$929)</f>
        <v>0</v>
      </c>
      <c r="CQ87" s="71">
        <f>SUMIF($H$258:$H$929,$H87,CQ$258:CQ$929)</f>
        <v>0</v>
      </c>
      <c r="CR87" s="71">
        <f>SUMIF($H$258:$H$929,$H87,CR$258:CR$929)</f>
        <v>0</v>
      </c>
      <c r="CS87" s="71">
        <f>SUMIF($H$258:$H$929,$H87,CS$258:CS$929)</f>
        <v>0</v>
      </c>
      <c r="CT87" s="71">
        <f>SUMIF($H$258:$H$929,$H87,CT$258:CT$929)</f>
        <v>0</v>
      </c>
      <c r="CU87" s="71">
        <f>SUMIF($H$258:$H$929,$H87,CU$258:CU$929)</f>
        <v>0</v>
      </c>
      <c r="CV87" s="71">
        <f>SUMIF($H$258:$H$929,$H87,CV$258:CV$929)</f>
        <v>7</v>
      </c>
      <c r="CW87" s="71">
        <f>SUMIF($H$258:$H$929,$H87,CW$258:CW$929)</f>
        <v>7</v>
      </c>
      <c r="CX87" s="71">
        <f>SUMIF($H$258:$H$929,$H87,CX$258:CX$929)</f>
        <v>0</v>
      </c>
      <c r="CY87" s="71">
        <f>SUMIF($H$258:$H$929,$H87,CY$258:CY$929)</f>
        <v>0</v>
      </c>
      <c r="CZ87" s="71">
        <f>SUMIF($H$258:$H$929,$H87,CZ$258:CZ$929)</f>
        <v>0</v>
      </c>
      <c r="DA87" s="70" t="s">
        <v>261</v>
      </c>
      <c r="DB87" s="56">
        <f>K87-CV87</f>
        <v>-1</v>
      </c>
      <c r="DC87" s="55"/>
      <c r="DD87" s="7">
        <f>CV87/12</f>
        <v>0.58333333333333337</v>
      </c>
      <c r="DE87" s="55"/>
    </row>
    <row r="88" spans="1:109" s="54" customFormat="1" ht="17.25" hidden="1" customHeight="1" x14ac:dyDescent="0.2">
      <c r="A88" s="98" t="str">
        <f>CONCATENATE("5001",H88)</f>
        <v>5001100306</v>
      </c>
      <c r="B88" s="65"/>
      <c r="C88" s="65"/>
      <c r="D88" s="65"/>
      <c r="E88" s="66"/>
      <c r="F88" s="66"/>
      <c r="G88" s="65" t="s">
        <v>253</v>
      </c>
      <c r="H88" s="70" t="s">
        <v>75</v>
      </c>
      <c r="I88" s="100" t="s">
        <v>74</v>
      </c>
      <c r="J88" s="71">
        <f>SUMIF($H$258:$H$928,$H88,J$258:J$928)</f>
        <v>52</v>
      </c>
      <c r="K88" s="71">
        <f>SUMIF($H$258:$H$928,$H88,K$258:K$928)</f>
        <v>50</v>
      </c>
      <c r="L88" s="71">
        <f>SUMIF($H$258:$H$928,$H88,L$258:L$928)</f>
        <v>50</v>
      </c>
      <c r="M88" s="71">
        <f>SUMIF($H$258:$H$928,$H88,M$258:M$928)</f>
        <v>0</v>
      </c>
      <c r="N88" s="71">
        <f>SUMIF($H$258:$H$928,$H88,N$258:N$928)</f>
        <v>0</v>
      </c>
      <c r="O88" s="71">
        <f>SUMIF($H$258:$H$928,$H88,O$258:O$928)</f>
        <v>0</v>
      </c>
      <c r="P88" s="71">
        <f>SUMIF($H$258:$H$928,$H88,P$258:P$928)</f>
        <v>0</v>
      </c>
      <c r="Q88" s="71">
        <f>SUMIF($H$258:$H$928,$H88,Q$258:Q$928)</f>
        <v>0</v>
      </c>
      <c r="R88" s="71">
        <f>SUMIF($H$258:$H$928,$H88,R$258:R$928)</f>
        <v>0</v>
      </c>
      <c r="S88" s="71">
        <f>SUMIF($H$258:$H$928,$H88,S$258:S$928)</f>
        <v>2</v>
      </c>
      <c r="T88" s="71">
        <f>SUMIF($H$258:$H$928,$H88,T$258:T$928)</f>
        <v>0</v>
      </c>
      <c r="U88" s="71">
        <f>SUMIF($H$258:$H$928,$H88,U$258:U$928)</f>
        <v>2</v>
      </c>
      <c r="V88" s="71">
        <f>SUMIF($H$258:$H$928,$H88,V$258:V$928)</f>
        <v>0</v>
      </c>
      <c r="W88" s="71">
        <f>SUMIF($H$258:$H$928,$H88,W$258:W$928)</f>
        <v>0</v>
      </c>
      <c r="X88" s="71">
        <f>SUMIF($H$258:$H$928,$H88,X$258:X$928)</f>
        <v>0</v>
      </c>
      <c r="Y88" s="71">
        <f>SUMIF($H$258:$H$928,$H88,Y$258:Y$928)</f>
        <v>0</v>
      </c>
      <c r="Z88" s="71">
        <f>SUMIF($H$258:$H$928,$H88,Z$258:Z$928)</f>
        <v>0</v>
      </c>
      <c r="AA88" s="71">
        <f>SUMIF($H$258:$H$928,$H88,AA$258:AA$928)</f>
        <v>52</v>
      </c>
      <c r="AB88" s="71">
        <f>SUMIF($H$258:$H$928,$H88,AB$258:AB$928)</f>
        <v>52</v>
      </c>
      <c r="AC88" s="71">
        <f>SUMIF($H$258:$H$928,$H88,AC$258:AC$928)</f>
        <v>0</v>
      </c>
      <c r="AD88" s="71">
        <f>SUMIF($H$258:$H$928,$H88,AD$258:AD$928)</f>
        <v>0</v>
      </c>
      <c r="AE88" s="71">
        <f>SUMIF($H$258:$H$928,$H88,AE$258:AE$928)</f>
        <v>0</v>
      </c>
      <c r="AF88" s="71">
        <f>SUMIF($H$258:$H$928,$H88,AF$258:AF$928)</f>
        <v>0</v>
      </c>
      <c r="AG88" s="71">
        <f>SUMIF($H$258:$H$928,$H88,AG$258:AG$928)</f>
        <v>0</v>
      </c>
      <c r="AH88" s="71">
        <f>SUMIF($H$258:$H$928,$H88,AH$258:AH$928)</f>
        <v>0</v>
      </c>
      <c r="AI88" s="71">
        <f>SUMIF($H$258:$H$928,$H88,AI$258:AI$928)</f>
        <v>0</v>
      </c>
      <c r="AJ88" s="71">
        <f>SUMIF($H$258:$H$928,$H88,AJ$258:AJ$928)</f>
        <v>0</v>
      </c>
      <c r="AK88" s="71">
        <f>SUMIF($H$258:$H$928,$H88,AK$258:AK$928)</f>
        <v>0</v>
      </c>
      <c r="AL88" s="71">
        <f>SUMIF($H$258:$H$928,$H88,AL$258:AL$928)</f>
        <v>0</v>
      </c>
      <c r="AM88" s="71">
        <f>SUMIF($H$258:$H$928,$H88,AM$258:AM$928)</f>
        <v>0</v>
      </c>
      <c r="AN88" s="71">
        <f>SUMIF($H$258:$H$928,$H88,AN$258:AN$928)</f>
        <v>0</v>
      </c>
      <c r="AO88" s="71">
        <f>SUMIF($H$258:$H$928,$H88,AO$258:AO$928)</f>
        <v>0</v>
      </c>
      <c r="AP88" s="71">
        <f>SUMIF($H$258:$H$928,$H88,AP$258:AP$928)</f>
        <v>52</v>
      </c>
      <c r="AQ88" s="71">
        <f>SUMIF($H$258:$H$928,$H88,AQ$258:AQ$928)</f>
        <v>52</v>
      </c>
      <c r="AR88" s="71">
        <f>SUMIF($H$258:$H$928,$H88,AR$258:AR$928)</f>
        <v>0</v>
      </c>
      <c r="AS88" s="71">
        <f>SUMIF($H$258:$H$928,$H88,AS$258:AS$928)</f>
        <v>0</v>
      </c>
      <c r="AT88" s="71">
        <f>SUMIF($H$258:$H$928,$H88,AT$258:AT$928)</f>
        <v>0</v>
      </c>
      <c r="AU88" s="71">
        <f>SUMIF($H$258:$H$928,$H88,AU$258:AU$928)</f>
        <v>0</v>
      </c>
      <c r="AV88" s="71">
        <f>SUMIF($H$258:$H$928,$H88,AV$258:AV$928)</f>
        <v>0</v>
      </c>
      <c r="AW88" s="71">
        <f>SUMIF($H$258:$H$928,$H88,AW$258:AW$928)</f>
        <v>0</v>
      </c>
      <c r="AX88" s="71">
        <f>SUMIF($H$258:$H$929,$H88,AX$258:AX$929)</f>
        <v>0</v>
      </c>
      <c r="AY88" s="71">
        <f>SUMIF($H$258:$H$929,$H88,AY$258:AY$929)</f>
        <v>0</v>
      </c>
      <c r="AZ88" s="71">
        <f>SUMIF($H$258:$H$929,$H88,AZ$258:AZ$929)</f>
        <v>0</v>
      </c>
      <c r="BA88" s="71">
        <f>SUMIF($H$258:$H$929,$H88,BA$258:BA$929)</f>
        <v>0</v>
      </c>
      <c r="BB88" s="71"/>
      <c r="BC88" s="71">
        <f>SUMIF($H$258:$H$929,$H88,BC$258:BC$929)</f>
        <v>0</v>
      </c>
      <c r="BD88" s="71"/>
      <c r="BE88" s="71">
        <f>SUMIF($H$258:$H$929,$H88,BE$258:BE$929)</f>
        <v>52</v>
      </c>
      <c r="BF88" s="71">
        <f>SUMIF($H$258:$H$929,$H88,BF$258:BF$929)</f>
        <v>52</v>
      </c>
      <c r="BG88" s="71">
        <f>SUMIF($H$258:$H$929,$H88,BG$258:BG$929)</f>
        <v>0</v>
      </c>
      <c r="BH88" s="71">
        <f>SUMIF($H$258:$H$929,$H88,BH$258:BH$929)</f>
        <v>0</v>
      </c>
      <c r="BI88" s="71">
        <f>SUMIF($H$258:$H$929,$H88,BI$258:BI$929)</f>
        <v>0</v>
      </c>
      <c r="BJ88" s="71">
        <f>SUMIF($H$258:$H$928,$H88,BJ$258:BJ$928)</f>
        <v>0</v>
      </c>
      <c r="BK88" s="71">
        <f>SUMIF($H$258:$H$928,$H88,BK$258:BK$928)</f>
        <v>0</v>
      </c>
      <c r="BL88" s="71">
        <f>SUMIF($H$258:$H$928,$H88,BL$258:BL$928)</f>
        <v>0</v>
      </c>
      <c r="BM88" s="71">
        <f>SUMIF($H$258:$H$929,$H88,BM$258:BM$929)</f>
        <v>0</v>
      </c>
      <c r="BN88" s="71">
        <f>SUMIF($H$258:$H$929,$H88,BN$258:BN$929)</f>
        <v>0</v>
      </c>
      <c r="BO88" s="71">
        <f>SUMIF($H$258:$H$929,$H88,BO$258:BO$929)</f>
        <v>0</v>
      </c>
      <c r="BP88" s="71">
        <f>SUMIF($H$258:$H$929,$H88,BP$258:BP$929)</f>
        <v>0</v>
      </c>
      <c r="BQ88" s="71">
        <f>SUMIF($H$258:$H$929,$H88,BQ$258:BQ$929)</f>
        <v>0</v>
      </c>
      <c r="BR88" s="71">
        <f>SUMIF($H$258:$H$929,$H88,BR$258:BR$929)</f>
        <v>52</v>
      </c>
      <c r="BS88" s="71">
        <f>SUMIF($H$258:$H$929,$H88,BS$258:BS$929)</f>
        <v>52</v>
      </c>
      <c r="BT88" s="71">
        <f>SUMIF($H$258:$H$929,$H88,BT$258:BT$929)</f>
        <v>0</v>
      </c>
      <c r="BU88" s="71">
        <f>SUMIF($H$258:$H$929,$H88,BU$258:BU$929)</f>
        <v>0</v>
      </c>
      <c r="BV88" s="71">
        <f>SUMIF($H$258:$H$929,$H88,BV$258:BV$929)</f>
        <v>0</v>
      </c>
      <c r="BW88" s="71">
        <f>SUMIF($H$258:$H$929,$H88,BW$258:BW$929)</f>
        <v>0</v>
      </c>
      <c r="BX88" s="71">
        <f>SUMIF($H$258:$H$929,$H88,BX$258:BX$929)</f>
        <v>0</v>
      </c>
      <c r="BY88" s="71">
        <f>SUMIF($H$258:$H$929,$H88,BY$258:BY$929)</f>
        <v>0</v>
      </c>
      <c r="BZ88" s="71">
        <f>SUMIF($H$258:$H$929,$H88,BZ$258:BZ$929)</f>
        <v>0</v>
      </c>
      <c r="CA88" s="71">
        <f>SUMIF($H$258:$H$929,$H88,CA$258:CA$929)</f>
        <v>0</v>
      </c>
      <c r="CB88" s="71">
        <f>SUMIF($H$258:$H$929,$H88,CB$258:CB$929)</f>
        <v>52</v>
      </c>
      <c r="CC88" s="71">
        <f>SUMIF($H$258:$H$929,$H88,CC$258:CC$929)</f>
        <v>52</v>
      </c>
      <c r="CD88" s="71">
        <f>SUMIF($H$258:$H$929,$H88,CD$258:CD$929)</f>
        <v>0</v>
      </c>
      <c r="CE88" s="71">
        <f>SUMIF($H$258:$H$929,$H88,CE$258:CE$929)</f>
        <v>0</v>
      </c>
      <c r="CF88" s="71">
        <f>SUMIF($H$258:$H$929,$H88,CF$258:CF$929)</f>
        <v>0</v>
      </c>
      <c r="CG88" s="71">
        <f>SUMIF($H$258:$H$929,$H88,CG$258:CG$929)</f>
        <v>0</v>
      </c>
      <c r="CH88" s="71">
        <f>SUMIF($H$258:$H$929,$H88,CH$258:CH$929)</f>
        <v>0</v>
      </c>
      <c r="CI88" s="71">
        <f>SUMIF($H$258:$H$929,$H88,CI$258:CI$929)</f>
        <v>0</v>
      </c>
      <c r="CJ88" s="71">
        <f>SUMIF($H$258:$H$929,$H88,CJ$258:CJ$929)</f>
        <v>0</v>
      </c>
      <c r="CK88" s="71">
        <f>SUMIF($H$258:$H$929,$H88,CK$258:CK$929)</f>
        <v>0</v>
      </c>
      <c r="CL88" s="71">
        <f>SUMIF($H$258:$H$929,$H88,CL$258:CL$929)</f>
        <v>52</v>
      </c>
      <c r="CM88" s="71">
        <f>SUMIF($H$258:$H$929,$H88,CM$258:CM$929)</f>
        <v>52</v>
      </c>
      <c r="CN88" s="71">
        <f>SUMIF($H$258:$H$929,$H88,CN$258:CN$929)</f>
        <v>0</v>
      </c>
      <c r="CO88" s="71">
        <f>SUMIF($H$258:$H$929,$H88,CO$258:CO$929)</f>
        <v>0</v>
      </c>
      <c r="CP88" s="71">
        <f>SUMIF($H$258:$H$929,$H88,CP$258:CP$929)</f>
        <v>0</v>
      </c>
      <c r="CQ88" s="71">
        <f>SUMIF($H$258:$H$929,$H88,CQ$258:CQ$929)</f>
        <v>0</v>
      </c>
      <c r="CR88" s="71">
        <f>SUMIF($H$258:$H$929,$H88,CR$258:CR$929)</f>
        <v>0</v>
      </c>
      <c r="CS88" s="71">
        <f>SUMIF($H$258:$H$929,$H88,CS$258:CS$929)</f>
        <v>0</v>
      </c>
      <c r="CT88" s="71">
        <f>SUMIF($H$258:$H$929,$H88,CT$258:CT$929)</f>
        <v>0</v>
      </c>
      <c r="CU88" s="71">
        <f>SUMIF($H$258:$H$929,$H88,CU$258:CU$929)</f>
        <v>0</v>
      </c>
      <c r="CV88" s="71">
        <f>SUMIF($H$258:$H$929,$H88,CV$258:CV$929)</f>
        <v>52</v>
      </c>
      <c r="CW88" s="71">
        <f>SUMIF($H$258:$H$929,$H88,CW$258:CW$929)</f>
        <v>52</v>
      </c>
      <c r="CX88" s="71">
        <f>SUMIF($H$258:$H$929,$H88,CX$258:CX$929)</f>
        <v>0</v>
      </c>
      <c r="CY88" s="71">
        <f>SUMIF($H$258:$H$929,$H88,CY$258:CY$929)</f>
        <v>0</v>
      </c>
      <c r="CZ88" s="71">
        <f>SUMIF($H$258:$H$929,$H88,CZ$258:CZ$929)</f>
        <v>0</v>
      </c>
      <c r="DA88" s="70" t="s">
        <v>75</v>
      </c>
      <c r="DB88" s="56">
        <f>K88-CV88</f>
        <v>-2</v>
      </c>
      <c r="DC88" s="55"/>
      <c r="DD88" s="7">
        <f>CV88/12</f>
        <v>4.333333333333333</v>
      </c>
      <c r="DE88" s="55"/>
    </row>
    <row r="89" spans="1:109" s="54" customFormat="1" ht="17.25" hidden="1" customHeight="1" x14ac:dyDescent="0.2">
      <c r="A89" s="98">
        <v>5001100307</v>
      </c>
      <c r="B89" s="65"/>
      <c r="C89" s="65"/>
      <c r="D89" s="65"/>
      <c r="E89" s="66"/>
      <c r="F89" s="66"/>
      <c r="G89" s="65" t="s">
        <v>242</v>
      </c>
      <c r="H89" s="70" t="s">
        <v>259</v>
      </c>
      <c r="I89" s="100" t="s">
        <v>258</v>
      </c>
      <c r="J89" s="71">
        <f>SUMIF($H$258:$H$928,$H89,J$258:J$928)</f>
        <v>1319</v>
      </c>
      <c r="K89" s="71">
        <f>SUMIF($H$258:$H$928,$H89,K$258:K$928)</f>
        <v>1298</v>
      </c>
      <c r="L89" s="71">
        <f>SUMIF($H$258:$H$928,$H89,L$258:L$928)</f>
        <v>325</v>
      </c>
      <c r="M89" s="71">
        <f>SUMIF($H$258:$H$928,$H89,M$258:M$928)</f>
        <v>325</v>
      </c>
      <c r="N89" s="71">
        <f>SUMIF($H$258:$H$928,$H89,N$258:N$928)</f>
        <v>325</v>
      </c>
      <c r="O89" s="71">
        <f>SUMIF($H$258:$H$928,$H89,O$258:O$928)</f>
        <v>323</v>
      </c>
      <c r="P89" s="71">
        <f>SUMIF($H$258:$H$928,$H89,P$258:P$928)</f>
        <v>0</v>
      </c>
      <c r="Q89" s="71">
        <f>SUMIF($H$258:$H$928,$H89,Q$258:Q$928)</f>
        <v>0</v>
      </c>
      <c r="R89" s="71">
        <f>SUMIF($H$258:$H$928,$H89,R$258:R$928)</f>
        <v>0</v>
      </c>
      <c r="S89" s="71">
        <f>SUMIF($H$258:$H$928,$H89,S$258:S$928)</f>
        <v>-7</v>
      </c>
      <c r="T89" s="71">
        <f>SUMIF($H$258:$H$928,$H89,T$258:T$928)</f>
        <v>0</v>
      </c>
      <c r="U89" s="71">
        <f>SUMIF($H$258:$H$928,$H89,U$258:U$928)</f>
        <v>18</v>
      </c>
      <c r="V89" s="71">
        <f>SUMIF($H$258:$H$928,$H89,V$258:V$928)</f>
        <v>15</v>
      </c>
      <c r="W89" s="71">
        <f>SUMIF($H$258:$H$928,$H89,W$258:W$928)</f>
        <v>-45</v>
      </c>
      <c r="X89" s="71">
        <f>SUMIF($H$258:$H$928,$H89,X$258:X$928)</f>
        <v>0</v>
      </c>
      <c r="Y89" s="71">
        <f>SUMIF($H$258:$H$928,$H89,Y$258:Y$928)</f>
        <v>5</v>
      </c>
      <c r="Z89" s="71">
        <f>SUMIF($H$258:$H$928,$H89,Z$258:Z$928)</f>
        <v>0</v>
      </c>
      <c r="AA89" s="71">
        <f>SUMIF($H$258:$H$928,$H89,AA$258:AA$928)</f>
        <v>1291</v>
      </c>
      <c r="AB89" s="71">
        <f>SUMIF($H$258:$H$928,$H89,AB$258:AB$928)</f>
        <v>343</v>
      </c>
      <c r="AC89" s="71">
        <f>SUMIF($H$258:$H$928,$H89,AC$258:AC$928)</f>
        <v>340</v>
      </c>
      <c r="AD89" s="71">
        <f>SUMIF($H$258:$H$928,$H89,AD$258:AD$928)</f>
        <v>280</v>
      </c>
      <c r="AE89" s="71">
        <f>SUMIF($H$258:$H$928,$H89,AE$258:AE$928)</f>
        <v>328</v>
      </c>
      <c r="AF89" s="71">
        <f>SUMIF($H$258:$H$928,$H89,AF$258:AF$928)</f>
        <v>0</v>
      </c>
      <c r="AG89" s="71">
        <f>SUMIF($H$258:$H$928,$H89,AG$258:AG$928)</f>
        <v>0</v>
      </c>
      <c r="AH89" s="71">
        <f>SUMIF($H$258:$H$928,$H89,AH$258:AH$928)</f>
        <v>0</v>
      </c>
      <c r="AI89" s="71">
        <f>SUMIF($H$258:$H$928,$H89,AI$258:AI$928)</f>
        <v>20</v>
      </c>
      <c r="AJ89" s="71">
        <f>SUMIF($H$258:$H$928,$H89,AJ$258:AJ$928)</f>
        <v>0</v>
      </c>
      <c r="AK89" s="71">
        <f>SUMIF($H$258:$H$928,$H89,AK$258:AK$928)</f>
        <v>0</v>
      </c>
      <c r="AL89" s="71">
        <f>SUMIF($H$258:$H$928,$H89,AL$258:AL$928)</f>
        <v>0</v>
      </c>
      <c r="AM89" s="71">
        <f>SUMIF($H$258:$H$928,$H89,AM$258:AM$928)</f>
        <v>0</v>
      </c>
      <c r="AN89" s="71">
        <f>SUMIF($H$258:$H$928,$H89,AN$258:AN$928)</f>
        <v>20</v>
      </c>
      <c r="AO89" s="71">
        <f>SUMIF($H$258:$H$928,$H89,AO$258:AO$928)</f>
        <v>0</v>
      </c>
      <c r="AP89" s="71">
        <f>SUMIF($H$258:$H$928,$H89,AP$258:AP$928)</f>
        <v>1311</v>
      </c>
      <c r="AQ89" s="71">
        <f>SUMIF($H$258:$H$928,$H89,AQ$258:AQ$928)</f>
        <v>343</v>
      </c>
      <c r="AR89" s="71">
        <f>SUMIF($H$258:$H$928,$H89,AR$258:AR$928)</f>
        <v>340</v>
      </c>
      <c r="AS89" s="71">
        <f>SUMIF($H$258:$H$928,$H89,AS$258:AS$928)</f>
        <v>280</v>
      </c>
      <c r="AT89" s="71">
        <f>SUMIF($H$258:$H$928,$H89,AT$258:AT$928)</f>
        <v>348</v>
      </c>
      <c r="AU89" s="71">
        <f>SUMIF($H$258:$H$928,$H89,AU$258:AU$928)</f>
        <v>0</v>
      </c>
      <c r="AV89" s="71">
        <f>SUMIF($H$258:$H$928,$H89,AV$258:AV$928)</f>
        <v>0</v>
      </c>
      <c r="AW89" s="71">
        <f>SUMIF($H$258:$H$928,$H89,AW$258:AW$928)</f>
        <v>0</v>
      </c>
      <c r="AX89" s="71">
        <f>SUMIF($H$258:$H$929,$H89,AX$258:AX$929)</f>
        <v>8</v>
      </c>
      <c r="AY89" s="71">
        <f>SUMIF($H$258:$H$929,$H89,AY$258:AY$929)</f>
        <v>0</v>
      </c>
      <c r="AZ89" s="71">
        <f>SUMIF($H$258:$H$929,$H89,AZ$258:AZ$929)</f>
        <v>0</v>
      </c>
      <c r="BA89" s="71">
        <f>SUMIF($H$258:$H$929,$H89,BA$258:BA$929)</f>
        <v>0</v>
      </c>
      <c r="BB89" s="71"/>
      <c r="BC89" s="71">
        <f>SUMIF($H$258:$H$929,$H89,BC$258:BC$929)</f>
        <v>8</v>
      </c>
      <c r="BD89" s="71"/>
      <c r="BE89" s="71">
        <f>SUMIF($H$258:$H$929,$H89,BE$258:BE$929)</f>
        <v>1319</v>
      </c>
      <c r="BF89" s="71">
        <f>SUMIF($H$258:$H$929,$H89,BF$258:BF$929)</f>
        <v>343</v>
      </c>
      <c r="BG89" s="71">
        <f>SUMIF($H$258:$H$929,$H89,BG$258:BG$929)</f>
        <v>340</v>
      </c>
      <c r="BH89" s="71">
        <f>SUMIF($H$258:$H$929,$H89,BH$258:BH$929)</f>
        <v>280</v>
      </c>
      <c r="BI89" s="71">
        <f>SUMIF($H$258:$H$929,$H89,BI$258:BI$929)</f>
        <v>356</v>
      </c>
      <c r="BJ89" s="71">
        <f>SUMIF($H$258:$H$928,$H89,BJ$258:BJ$928)</f>
        <v>0</v>
      </c>
      <c r="BK89" s="71">
        <f>SUMIF($H$258:$H$928,$H89,BK$258:BK$928)</f>
        <v>0</v>
      </c>
      <c r="BL89" s="71">
        <f>SUMIF($H$258:$H$928,$H89,BL$258:BL$928)</f>
        <v>0</v>
      </c>
      <c r="BM89" s="71">
        <f>SUMIF($H$258:$H$929,$H89,BM$258:BM$929)</f>
        <v>0</v>
      </c>
      <c r="BN89" s="71">
        <f>SUMIF($H$258:$H$929,$H89,BN$258:BN$929)</f>
        <v>0</v>
      </c>
      <c r="BO89" s="71">
        <f>SUMIF($H$258:$H$929,$H89,BO$258:BO$929)</f>
        <v>0</v>
      </c>
      <c r="BP89" s="71">
        <f>SUMIF($H$258:$H$929,$H89,BP$258:BP$929)</f>
        <v>0</v>
      </c>
      <c r="BQ89" s="71">
        <f>SUMIF($H$258:$H$929,$H89,BQ$258:BQ$929)</f>
        <v>0</v>
      </c>
      <c r="BR89" s="71">
        <f>SUMIF($H$258:$H$929,$H89,BR$258:BR$929)</f>
        <v>1319</v>
      </c>
      <c r="BS89" s="71">
        <f>SUMIF($H$258:$H$929,$H89,BS$258:BS$929)</f>
        <v>343</v>
      </c>
      <c r="BT89" s="71">
        <f>SUMIF($H$258:$H$929,$H89,BT$258:BT$929)</f>
        <v>340</v>
      </c>
      <c r="BU89" s="71">
        <f>SUMIF($H$258:$H$929,$H89,BU$258:BU$929)</f>
        <v>280</v>
      </c>
      <c r="BV89" s="71">
        <f>SUMIF($H$258:$H$929,$H89,BV$258:BV$929)</f>
        <v>356</v>
      </c>
      <c r="BW89" s="71">
        <f>SUMIF($H$258:$H$929,$H89,BW$258:BW$929)</f>
        <v>0</v>
      </c>
      <c r="BX89" s="71">
        <f>SUMIF($H$258:$H$929,$H89,BX$258:BX$929)</f>
        <v>0</v>
      </c>
      <c r="BY89" s="71">
        <f>SUMIF($H$258:$H$929,$H89,BY$258:BY$929)</f>
        <v>0</v>
      </c>
      <c r="BZ89" s="71">
        <f>SUMIF($H$258:$H$929,$H89,BZ$258:BZ$929)</f>
        <v>0</v>
      </c>
      <c r="CA89" s="71">
        <f>SUMIF($H$258:$H$929,$H89,CA$258:CA$929)</f>
        <v>0</v>
      </c>
      <c r="CB89" s="71">
        <f>SUMIF($H$258:$H$929,$H89,CB$258:CB$929)</f>
        <v>1319</v>
      </c>
      <c r="CC89" s="71">
        <f>SUMIF($H$258:$H$929,$H89,CC$258:CC$929)</f>
        <v>343</v>
      </c>
      <c r="CD89" s="71">
        <f>SUMIF($H$258:$H$929,$H89,CD$258:CD$929)</f>
        <v>340</v>
      </c>
      <c r="CE89" s="71">
        <f>SUMIF($H$258:$H$929,$H89,CE$258:CE$929)</f>
        <v>280</v>
      </c>
      <c r="CF89" s="71">
        <f>SUMIF($H$258:$H$929,$H89,CF$258:CF$929)</f>
        <v>356</v>
      </c>
      <c r="CG89" s="71">
        <f>SUMIF($H$258:$H$929,$H89,CG$258:CG$929)</f>
        <v>0</v>
      </c>
      <c r="CH89" s="71">
        <f>SUMIF($H$258:$H$929,$H89,CH$258:CH$929)</f>
        <v>0</v>
      </c>
      <c r="CI89" s="71">
        <f>SUMIF($H$258:$H$929,$H89,CI$258:CI$929)</f>
        <v>0</v>
      </c>
      <c r="CJ89" s="71">
        <f>SUMIF($H$258:$H$929,$H89,CJ$258:CJ$929)</f>
        <v>0</v>
      </c>
      <c r="CK89" s="71">
        <f>SUMIF($H$258:$H$929,$H89,CK$258:CK$929)</f>
        <v>0</v>
      </c>
      <c r="CL89" s="71">
        <f>SUMIF($H$258:$H$929,$H89,CL$258:CL$929)</f>
        <v>1319</v>
      </c>
      <c r="CM89" s="71">
        <f>SUMIF($H$258:$H$929,$H89,CM$258:CM$929)</f>
        <v>343</v>
      </c>
      <c r="CN89" s="71">
        <f>SUMIF($H$258:$H$929,$H89,CN$258:CN$929)</f>
        <v>340</v>
      </c>
      <c r="CO89" s="71">
        <f>SUMIF($H$258:$H$929,$H89,CO$258:CO$929)</f>
        <v>280</v>
      </c>
      <c r="CP89" s="71">
        <f>SUMIF($H$258:$H$929,$H89,CP$258:CP$929)</f>
        <v>356</v>
      </c>
      <c r="CQ89" s="71">
        <f>SUMIF($H$258:$H$929,$H89,CQ$258:CQ$929)</f>
        <v>0</v>
      </c>
      <c r="CR89" s="71">
        <f>SUMIF($H$258:$H$929,$H89,CR$258:CR$929)</f>
        <v>0</v>
      </c>
      <c r="CS89" s="71">
        <f>SUMIF($H$258:$H$929,$H89,CS$258:CS$929)</f>
        <v>0</v>
      </c>
      <c r="CT89" s="71">
        <f>SUMIF($H$258:$H$929,$H89,CT$258:CT$929)</f>
        <v>0</v>
      </c>
      <c r="CU89" s="71">
        <f>SUMIF($H$258:$H$929,$H89,CU$258:CU$929)</f>
        <v>0</v>
      </c>
      <c r="CV89" s="71">
        <f>SUMIF($H$258:$H$929,$H89,CV$258:CV$929)</f>
        <v>1319</v>
      </c>
      <c r="CW89" s="71">
        <f>SUMIF($H$258:$H$929,$H89,CW$258:CW$929)</f>
        <v>343</v>
      </c>
      <c r="CX89" s="71">
        <f>SUMIF($H$258:$H$929,$H89,CX$258:CX$929)</f>
        <v>340</v>
      </c>
      <c r="CY89" s="71">
        <f>SUMIF($H$258:$H$929,$H89,CY$258:CY$929)</f>
        <v>280</v>
      </c>
      <c r="CZ89" s="71">
        <f>SUMIF($H$258:$H$929,$H89,CZ$258:CZ$929)</f>
        <v>356</v>
      </c>
      <c r="DA89" s="70"/>
      <c r="DB89" s="56"/>
      <c r="DC89" s="55"/>
      <c r="DD89" s="7">
        <f>CV89/12</f>
        <v>109.91666666666667</v>
      </c>
      <c r="DE89" s="55"/>
    </row>
    <row r="90" spans="1:109" s="154" customFormat="1" ht="17.25" hidden="1" customHeight="1" x14ac:dyDescent="0.2">
      <c r="A90" s="98" t="s">
        <v>443</v>
      </c>
      <c r="B90" s="65"/>
      <c r="C90" s="65"/>
      <c r="D90" s="65"/>
      <c r="E90" s="66"/>
      <c r="F90" s="65"/>
      <c r="G90" s="65" t="s">
        <v>116</v>
      </c>
      <c r="H90" s="70" t="s">
        <v>426</v>
      </c>
      <c r="I90" s="100" t="s">
        <v>425</v>
      </c>
      <c r="J90" s="78">
        <f>SUMIF($H$258:$H$928,$H90,J$258:J$928)</f>
        <v>1</v>
      </c>
      <c r="K90" s="78">
        <f>SUMIF($H$258:$H$928,$H90,K$258:K$928)</f>
        <v>0</v>
      </c>
      <c r="L90" s="78">
        <f>SUMIF($H$258:$H$928,$H90,L$258:L$928)</f>
        <v>0</v>
      </c>
      <c r="M90" s="78">
        <f>SUMIF($H$258:$H$928,$H90,M$258:M$928)</f>
        <v>0</v>
      </c>
      <c r="N90" s="78">
        <f>SUMIF($H$258:$H$928,$H90,N$258:N$928)</f>
        <v>0</v>
      </c>
      <c r="O90" s="78">
        <f>SUMIF($H$258:$H$928,$H90,O$258:O$928)</f>
        <v>0</v>
      </c>
      <c r="P90" s="78">
        <f>SUMIF($H$258:$H$928,$H90,P$258:P$928)</f>
        <v>0</v>
      </c>
      <c r="Q90" s="78">
        <f>SUMIF($H$258:$H$928,$H90,Q$258:Q$928)</f>
        <v>0</v>
      </c>
      <c r="R90" s="78">
        <f>SUMIF($H$258:$H$928,$H90,R$258:R$928)</f>
        <v>0</v>
      </c>
      <c r="S90" s="78">
        <f>SUMIF($H$258:$H$928,$H90,S$258:S$928)</f>
        <v>1</v>
      </c>
      <c r="T90" s="78">
        <f>SUMIF($H$258:$H$928,$H90,T$258:T$928)</f>
        <v>0</v>
      </c>
      <c r="U90" s="78">
        <f>SUMIF($H$258:$H$928,$H90,U$258:U$928)</f>
        <v>1</v>
      </c>
      <c r="V90" s="78">
        <f>SUMIF($H$258:$H$928,$H90,V$258:V$928)</f>
        <v>0</v>
      </c>
      <c r="W90" s="78">
        <f>SUMIF($H$258:$H$928,$H90,W$258:W$928)</f>
        <v>0</v>
      </c>
      <c r="X90" s="78">
        <f>SUMIF($H$258:$H$928,$H90,X$258:X$928)</f>
        <v>0</v>
      </c>
      <c r="Y90" s="78">
        <f>SUMIF($H$258:$H$928,$H90,Y$258:Y$928)</f>
        <v>0</v>
      </c>
      <c r="Z90" s="78">
        <f>SUMIF($H$258:$H$928,$H90,Z$258:Z$928)</f>
        <v>0</v>
      </c>
      <c r="AA90" s="78">
        <f>SUMIF($H$258:$H$928,$H90,AA$258:AA$928)</f>
        <v>1</v>
      </c>
      <c r="AB90" s="78">
        <f>SUMIF($H$258:$H$928,$H90,AB$258:AB$928)</f>
        <v>1</v>
      </c>
      <c r="AC90" s="78">
        <f>SUMIF($H$258:$H$928,$H90,AC$258:AC$928)</f>
        <v>0</v>
      </c>
      <c r="AD90" s="78">
        <f>SUMIF($H$258:$H$928,$H90,AD$258:AD$928)</f>
        <v>0</v>
      </c>
      <c r="AE90" s="78">
        <f>SUMIF($H$258:$H$928,$H90,AE$258:AE$928)</f>
        <v>0</v>
      </c>
      <c r="AF90" s="78">
        <f>SUMIF($H$258:$H$928,$H90,AF$258:AF$928)</f>
        <v>0</v>
      </c>
      <c r="AG90" s="78">
        <f>SUMIF($H$258:$H$928,$H90,AG$258:AG$928)</f>
        <v>0</v>
      </c>
      <c r="AH90" s="78">
        <f>SUMIF($H$258:$H$928,$H90,AH$258:AH$928)</f>
        <v>0</v>
      </c>
      <c r="AI90" s="147">
        <f>SUMIF($H$258:$H$928,$H90,AI$258:AI$928)</f>
        <v>0</v>
      </c>
      <c r="AJ90" s="147">
        <f>SUMIF($H$258:$H$928,$H90,AJ$258:AJ$928)</f>
        <v>0</v>
      </c>
      <c r="AK90" s="147">
        <f>SUMIF($H$258:$H$928,$H90,AK$258:AK$928)</f>
        <v>0</v>
      </c>
      <c r="AL90" s="147">
        <f>SUMIF($H$258:$H$928,$H90,AL$258:AL$928)</f>
        <v>0</v>
      </c>
      <c r="AM90" s="147">
        <f>SUMIF($H$258:$H$928,$H90,AM$258:AM$928)</f>
        <v>0</v>
      </c>
      <c r="AN90" s="147">
        <f>SUMIF($H$258:$H$928,$H90,AN$258:AN$928)</f>
        <v>0</v>
      </c>
      <c r="AO90" s="147">
        <f>SUMIF($H$258:$H$928,$H90,AO$258:AO$928)</f>
        <v>0</v>
      </c>
      <c r="AP90" s="147">
        <f>SUMIF($H$258:$H$928,$H90,AP$258:AP$928)</f>
        <v>1</v>
      </c>
      <c r="AQ90" s="147">
        <f>SUMIF($H$258:$H$928,$H90,AQ$258:AQ$928)</f>
        <v>1</v>
      </c>
      <c r="AR90" s="147">
        <f>SUMIF($H$258:$H$928,$H90,AR$258:AR$928)</f>
        <v>0</v>
      </c>
      <c r="AS90" s="147">
        <f>SUMIF($H$258:$H$928,$H90,AS$258:AS$928)</f>
        <v>0</v>
      </c>
      <c r="AT90" s="147">
        <f>SUMIF($H$258:$H$928,$H90,AT$258:AT$928)</f>
        <v>0</v>
      </c>
      <c r="AU90" s="147">
        <f>SUMIF($H$258:$H$928,$H90,AU$258:AU$928)</f>
        <v>0</v>
      </c>
      <c r="AV90" s="147">
        <f>SUMIF($H$258:$H$928,$H90,AV$258:AV$928)</f>
        <v>0</v>
      </c>
      <c r="AW90" s="147">
        <f>SUMIF($H$258:$H$928,$H90,AW$258:AW$928)</f>
        <v>0</v>
      </c>
      <c r="AX90" s="147">
        <f>SUMIF($H$258:$H$929,$H90,AX$258:AX$929)</f>
        <v>0</v>
      </c>
      <c r="AY90" s="147">
        <f>SUMIF($H$258:$H$929,$H90,AY$258:AY$929)</f>
        <v>0</v>
      </c>
      <c r="AZ90" s="147">
        <f>SUMIF($H$258:$H$929,$H90,AZ$258:AZ$929)</f>
        <v>0</v>
      </c>
      <c r="BA90" s="147">
        <f>SUMIF($H$258:$H$929,$H90,BA$258:BA$929)</f>
        <v>0</v>
      </c>
      <c r="BB90" s="147"/>
      <c r="BC90" s="147">
        <f>SUMIF($H$258:$H$929,$H90,BC$258:BC$929)</f>
        <v>0</v>
      </c>
      <c r="BD90" s="147"/>
      <c r="BE90" s="147">
        <f>SUMIF($H$258:$H$929,$H90,BE$258:BE$929)</f>
        <v>1</v>
      </c>
      <c r="BF90" s="147">
        <f>SUMIF($H$258:$H$929,$H90,BF$258:BF$929)</f>
        <v>1</v>
      </c>
      <c r="BG90" s="147">
        <f>SUMIF($H$258:$H$929,$H90,BG$258:BG$929)</f>
        <v>0</v>
      </c>
      <c r="BH90" s="147">
        <f>SUMIF($H$258:$H$929,$H90,BH$258:BH$929)</f>
        <v>0</v>
      </c>
      <c r="BI90" s="147">
        <f>SUMIF($H$258:$H$929,$H90,BI$258:BI$929)</f>
        <v>0</v>
      </c>
      <c r="BJ90" s="147">
        <f>SUMIF($H$258:$H$928,$H90,BJ$258:BJ$928)</f>
        <v>0</v>
      </c>
      <c r="BK90" s="147">
        <f>SUMIF($H$258:$H$928,$H90,BK$258:BK$928)</f>
        <v>0</v>
      </c>
      <c r="BL90" s="147">
        <f>SUMIF($H$258:$H$928,$H90,BL$258:BL$928)</f>
        <v>0</v>
      </c>
      <c r="BM90" s="147">
        <f>SUMIF($H$258:$H$929,$H90,BM$258:BM$929)</f>
        <v>0</v>
      </c>
      <c r="BN90" s="147">
        <f>SUMIF($H$258:$H$929,$H90,BN$258:BN$929)</f>
        <v>0</v>
      </c>
      <c r="BO90" s="147">
        <f>SUMIF($H$258:$H$929,$H90,BO$258:BO$929)</f>
        <v>0</v>
      </c>
      <c r="BP90" s="147">
        <f>SUMIF($H$258:$H$929,$H90,BP$258:BP$929)</f>
        <v>0</v>
      </c>
      <c r="BQ90" s="147">
        <f>SUMIF($H$258:$H$929,$H90,BQ$258:BQ$929)</f>
        <v>0</v>
      </c>
      <c r="BR90" s="147">
        <f>SUMIF($H$258:$H$929,$H90,BR$258:BR$929)</f>
        <v>1</v>
      </c>
      <c r="BS90" s="147">
        <f>SUMIF($H$258:$H$929,$H90,BS$258:BS$929)</f>
        <v>1</v>
      </c>
      <c r="BT90" s="147">
        <f>SUMIF($H$258:$H$929,$H90,BT$258:BT$929)</f>
        <v>0</v>
      </c>
      <c r="BU90" s="147">
        <f>SUMIF($H$258:$H$929,$H90,BU$258:BU$929)</f>
        <v>0</v>
      </c>
      <c r="BV90" s="147">
        <f>SUMIF($H$258:$H$929,$H90,BV$258:BV$929)</f>
        <v>0</v>
      </c>
      <c r="BW90" s="147">
        <f>SUMIF($H$258:$H$929,$H90,BW$258:BW$929)</f>
        <v>0</v>
      </c>
      <c r="BX90" s="147">
        <f>SUMIF($H$258:$H$929,$H90,BX$258:BX$929)</f>
        <v>0</v>
      </c>
      <c r="BY90" s="147">
        <f>SUMIF($H$258:$H$929,$H90,BY$258:BY$929)</f>
        <v>0</v>
      </c>
      <c r="BZ90" s="147">
        <f>SUMIF($H$258:$H$929,$H90,BZ$258:BZ$929)</f>
        <v>0</v>
      </c>
      <c r="CA90" s="147">
        <f>SUMIF($H$258:$H$929,$H90,CA$258:CA$929)</f>
        <v>0</v>
      </c>
      <c r="CB90" s="147">
        <f>SUMIF($H$258:$H$929,$H90,CB$258:CB$929)</f>
        <v>1</v>
      </c>
      <c r="CC90" s="147">
        <f>SUMIF($H$258:$H$929,$H90,CC$258:CC$929)</f>
        <v>1</v>
      </c>
      <c r="CD90" s="147">
        <f>SUMIF($H$258:$H$929,$H90,CD$258:CD$929)</f>
        <v>0</v>
      </c>
      <c r="CE90" s="147">
        <f>SUMIF($H$258:$H$929,$H90,CE$258:CE$929)</f>
        <v>0</v>
      </c>
      <c r="CF90" s="147">
        <f>SUMIF($H$258:$H$929,$H90,CF$258:CF$929)</f>
        <v>0</v>
      </c>
      <c r="CG90" s="147">
        <f>SUMIF($H$258:$H$929,$H90,CG$258:CG$929)</f>
        <v>0</v>
      </c>
      <c r="CH90" s="147">
        <f>SUMIF($H$258:$H$929,$H90,CH$258:CH$929)</f>
        <v>0</v>
      </c>
      <c r="CI90" s="147">
        <f>SUMIF($H$258:$H$929,$H90,CI$258:CI$929)</f>
        <v>0</v>
      </c>
      <c r="CJ90" s="147">
        <f>SUMIF($H$258:$H$929,$H90,CJ$258:CJ$929)</f>
        <v>0</v>
      </c>
      <c r="CK90" s="147">
        <f>SUMIF($H$258:$H$929,$H90,CK$258:CK$929)</f>
        <v>0</v>
      </c>
      <c r="CL90" s="147">
        <f>SUMIF($H$258:$H$929,$H90,CL$258:CL$929)</f>
        <v>1</v>
      </c>
      <c r="CM90" s="147">
        <f>SUMIF($H$258:$H$929,$H90,CM$258:CM$929)</f>
        <v>1</v>
      </c>
      <c r="CN90" s="147">
        <f>SUMIF($H$258:$H$929,$H90,CN$258:CN$929)</f>
        <v>0</v>
      </c>
      <c r="CO90" s="147">
        <f>SUMIF($H$258:$H$929,$H90,CO$258:CO$929)</f>
        <v>0</v>
      </c>
      <c r="CP90" s="147">
        <f>SUMIF($H$258:$H$929,$H90,CP$258:CP$929)</f>
        <v>0</v>
      </c>
      <c r="CQ90" s="147">
        <f>SUMIF($H$258:$H$929,$H90,CQ$258:CQ$929)</f>
        <v>0</v>
      </c>
      <c r="CR90" s="147">
        <f>SUMIF($H$258:$H$929,$H90,CR$258:CR$929)</f>
        <v>0</v>
      </c>
      <c r="CS90" s="147">
        <f>SUMIF($H$258:$H$929,$H90,CS$258:CS$929)</f>
        <v>0</v>
      </c>
      <c r="CT90" s="147">
        <f>SUMIF($H$258:$H$929,$H90,CT$258:CT$929)</f>
        <v>0</v>
      </c>
      <c r="CU90" s="147">
        <f>SUMIF($H$258:$H$929,$H90,CU$258:CU$929)</f>
        <v>0</v>
      </c>
      <c r="CV90" s="147">
        <f>SUMIF($H$258:$H$929,$H90,CV$258:CV$929)</f>
        <v>1</v>
      </c>
      <c r="CW90" s="147">
        <f>SUMIF($H$258:$H$929,$H90,CW$258:CW$929)</f>
        <v>1</v>
      </c>
      <c r="CX90" s="147">
        <f>SUMIF($H$258:$H$929,$H90,CX$258:CX$929)</f>
        <v>0</v>
      </c>
      <c r="CY90" s="147">
        <f>SUMIF($H$258:$H$929,$H90,CY$258:CY$929)</f>
        <v>0</v>
      </c>
      <c r="CZ90" s="147">
        <f>SUMIF($H$258:$H$929,$H90,CZ$258:CZ$929)</f>
        <v>0</v>
      </c>
      <c r="DA90" s="146"/>
      <c r="DB90" s="145"/>
      <c r="DC90" s="155"/>
      <c r="DD90" s="7">
        <f>CV90/12</f>
        <v>8.3333333333333329E-2</v>
      </c>
      <c r="DE90" s="155"/>
    </row>
    <row r="91" spans="1:109" s="54" customFormat="1" ht="18" hidden="1" customHeight="1" x14ac:dyDescent="0.2">
      <c r="A91" s="98" t="str">
        <f>CONCATENATE("5001",H91)</f>
        <v>500120</v>
      </c>
      <c r="B91" s="65"/>
      <c r="C91" s="65"/>
      <c r="D91" s="65"/>
      <c r="E91" s="66" t="s">
        <v>73</v>
      </c>
      <c r="F91" s="66"/>
      <c r="G91" s="65"/>
      <c r="H91" s="61" t="s">
        <v>73</v>
      </c>
      <c r="I91" s="95" t="s">
        <v>72</v>
      </c>
      <c r="J91" s="85">
        <f>J92+J103+J106+J109+J112+SUM(J115:J123)</f>
        <v>48702</v>
      </c>
      <c r="K91" s="85">
        <f>K92+K103+K106+K109+K112+SUM(K115:K123)</f>
        <v>37246</v>
      </c>
      <c r="L91" s="85">
        <f>L92+L103+L106+L109+L112+SUM(L115:L123)</f>
        <v>7830</v>
      </c>
      <c r="M91" s="85">
        <f>M92+M103+M106+M109+M112+SUM(M115:M123)</f>
        <v>7540</v>
      </c>
      <c r="N91" s="85">
        <f>N92+N103+N106+N109+N112+SUM(N115:N123)</f>
        <v>10325</v>
      </c>
      <c r="O91" s="85">
        <f>O92+O103+O106+O109+O112+SUM(O115:O123)</f>
        <v>11551</v>
      </c>
      <c r="P91" s="85">
        <f>P92+P103+P106+P109+P112+SUM(P115:P123)</f>
        <v>1862</v>
      </c>
      <c r="Q91" s="85">
        <f>Q92+Q103+Q106+Q109+Q112+SUM(Q115:Q123)</f>
        <v>1863</v>
      </c>
      <c r="R91" s="85">
        <f>R92+R103+R106+R109+R112+SUM(R115:R123)</f>
        <v>3725</v>
      </c>
      <c r="S91" s="85">
        <f>S92+S103+S106+S109+S112+SUM(S115:S123)</f>
        <v>12485</v>
      </c>
      <c r="T91" s="85">
        <f>T92+T103+T106+T109+T112+SUM(T115:T123)</f>
        <v>799</v>
      </c>
      <c r="U91" s="85">
        <f>U92+U103+U106+U109+U112+SUM(U115:U123)</f>
        <v>1260</v>
      </c>
      <c r="V91" s="85">
        <f>V92+V103+V106+V109+V112+SUM(V115:V123)</f>
        <v>1348</v>
      </c>
      <c r="W91" s="85">
        <f>W92+W103+W106+W109+W112+SUM(W115:W123)</f>
        <v>7360</v>
      </c>
      <c r="X91" s="85">
        <f>X92+X103+X106+X109+X112+SUM(X115:X123)</f>
        <v>390</v>
      </c>
      <c r="Y91" s="85">
        <f>Y92+Y103+Y106+Y109+Y112+SUM(Y115:Y123)</f>
        <v>2517</v>
      </c>
      <c r="Z91" s="85">
        <f>Z92+Z103+Z106+Z109+Z112+SUM(Z115:Z123)</f>
        <v>409</v>
      </c>
      <c r="AA91" s="85">
        <f>AA92+AA103+AA106+AA109+AA112+SUM(AA115:AA123)</f>
        <v>49731</v>
      </c>
      <c r="AB91" s="85">
        <f>AB92+AB103+AB106+AB109+AB112+SUM(AB115:AB123)</f>
        <v>9090</v>
      </c>
      <c r="AC91" s="85">
        <f>AC92+AC103+AC106+AC109+AC112+SUM(AC115:AC123)</f>
        <v>8888</v>
      </c>
      <c r="AD91" s="85">
        <f>AD92+AD103+AD106+AD109+AD112+SUM(AD115:AD123)</f>
        <v>17685</v>
      </c>
      <c r="AE91" s="85">
        <f>AE92+AE103+AE106+AE109+AE112+SUM(AE115:AE123)</f>
        <v>14068</v>
      </c>
      <c r="AF91" s="85">
        <f>AF92+AF103+AF106+AF109+AF112+SUM(AF115:AF123)</f>
        <v>2252</v>
      </c>
      <c r="AG91" s="85">
        <f>AG92+AG103+AG106+AG109+AG112+SUM(AG115:AG123)</f>
        <v>2272</v>
      </c>
      <c r="AH91" s="85">
        <f>AH92+AH103+AH106+AH109+AH112+SUM(AH115:AH123)</f>
        <v>4524</v>
      </c>
      <c r="AI91" s="85">
        <f>AI92+AI103+AI106+AI109+AI112+SUM(AI115:AI123)</f>
        <v>-6024</v>
      </c>
      <c r="AJ91" s="85">
        <f>AJ92+AJ103+AJ106+AJ109+AJ112+SUM(AJ115:AJ123)</f>
        <v>0</v>
      </c>
      <c r="AK91" s="85">
        <f>AK92+AK103+AK106+AK109+AK112+SUM(AK115:AK123)</f>
        <v>0</v>
      </c>
      <c r="AL91" s="85">
        <f>AL92+AL103+AL106+AL109+AL112+SUM(AL115:AL123)</f>
        <v>-500</v>
      </c>
      <c r="AM91" s="85">
        <f>AM92+AM103+AM106+AM109+AM112+SUM(AM115:AM123)</f>
        <v>-2252</v>
      </c>
      <c r="AN91" s="85">
        <f>AN92+AN103+AN106+AN109+AN112+SUM(AN115:AN123)</f>
        <v>-5524</v>
      </c>
      <c r="AO91" s="85">
        <f>AO92+AO103+AO106+AO109+AO112+SUM(AO115:AO123)</f>
        <v>-2272</v>
      </c>
      <c r="AP91" s="85">
        <f>AP92+AP103+AP106+AP109+AP112+SUM(AP115:AP123)</f>
        <v>43707</v>
      </c>
      <c r="AQ91" s="85">
        <f>AQ92+AQ103+AQ106+AQ109+AQ112+SUM(AQ115:AQ123)</f>
        <v>9090</v>
      </c>
      <c r="AR91" s="85">
        <f>AR92+AR103+AR106+AR109+AR112+SUM(AR115:AR123)</f>
        <v>8888</v>
      </c>
      <c r="AS91" s="85">
        <f>AS92+AS103+AS106+AS109+AS112+SUM(AS115:AS123)</f>
        <v>17185</v>
      </c>
      <c r="AT91" s="85">
        <f>AT92+AT103+AT106+AT109+AT112+SUM(AT115:AT123)</f>
        <v>8544</v>
      </c>
      <c r="AU91" s="85">
        <f>AU92+AU103+AU106+AU109+AU112+SUM(AU115:AU123)</f>
        <v>0</v>
      </c>
      <c r="AV91" s="85">
        <f>AV92+AV103+AV106+AV109+AV112+SUM(AV115:AV123)</f>
        <v>0</v>
      </c>
      <c r="AW91" s="85">
        <f>AW92+AW103+AW106+AW109+AW112+SUM(AW115:AW123)</f>
        <v>0</v>
      </c>
      <c r="AX91" s="85">
        <f>AX92+AX103+AX106+AX109+AX112+SUM(AX115:AX123)</f>
        <v>-1980</v>
      </c>
      <c r="AY91" s="85">
        <f>AY92+AY103+AY106+AY109+AY112+SUM(AY115:AY123)</f>
        <v>0</v>
      </c>
      <c r="AZ91" s="85">
        <f>AZ92+AZ103+AZ106+AZ109+AZ112+SUM(AZ115:AZ123)</f>
        <v>0</v>
      </c>
      <c r="BA91" s="85">
        <f>BA92+BA103+BA106+BA109+BA112+SUM(BA115:BA123)</f>
        <v>-1100</v>
      </c>
      <c r="BB91" s="85"/>
      <c r="BC91" s="85">
        <f>BC92+BC103+BC106+BC109+BC112+SUM(BC115:BC123)</f>
        <v>-880</v>
      </c>
      <c r="BD91" s="85"/>
      <c r="BE91" s="85">
        <f>BE92+BE103+BE106+BE109+BE112+SUM(BE115:BE123)</f>
        <v>41727</v>
      </c>
      <c r="BF91" s="85">
        <f>BF92+BF103+BF106+BF109+BF112+SUM(BF115:BF123)</f>
        <v>9090</v>
      </c>
      <c r="BG91" s="85">
        <f>BG92+BG103+BG106+BG109+BG112+SUM(BG115:BG123)</f>
        <v>8888</v>
      </c>
      <c r="BH91" s="85">
        <f>BH92+BH103+BH106+BH109+BH112+SUM(BH115:BH123)</f>
        <v>16085</v>
      </c>
      <c r="BI91" s="85">
        <f>BI92+BI103+BI106+BI109+BI112+SUM(BI115:BI123)</f>
        <v>7664</v>
      </c>
      <c r="BJ91" s="85">
        <f>BJ92+BJ103+BJ106+BJ109+BJ112+SUM(BJ115:BJ123)</f>
        <v>0</v>
      </c>
      <c r="BK91" s="85">
        <f>BK92+BK103+BK106+BK109+BK112+SUM(BK115:BK123)</f>
        <v>0</v>
      </c>
      <c r="BL91" s="85">
        <f>BL92+BL103+BL106+BL109+BL112+SUM(BL115:BL123)</f>
        <v>0</v>
      </c>
      <c r="BM91" s="85">
        <f>BM92+BM103+BM106+BM109+BM112+SUM(BM115:BM123)</f>
        <v>7435</v>
      </c>
      <c r="BN91" s="85">
        <f>BN92+BN103+BN106+BN109+BN112+SUM(BN115:BN123)</f>
        <v>0</v>
      </c>
      <c r="BO91" s="85">
        <f>BO92+BO103+BO106+BO109+BO112+SUM(BO115:BO123)</f>
        <v>0</v>
      </c>
      <c r="BP91" s="85">
        <f>BP92+BP103+BP106+BP109+BP112+SUM(BP115:BP123)</f>
        <v>17</v>
      </c>
      <c r="BQ91" s="85">
        <f>BQ92+BQ103+BQ106+BQ109+BQ112+SUM(BQ115:BQ123)</f>
        <v>7418</v>
      </c>
      <c r="BR91" s="85">
        <f>BR92+BR103+BR106+BR109+BR112+SUM(BR115:BR123)</f>
        <v>49162</v>
      </c>
      <c r="BS91" s="85">
        <f>BS92+BS103+BS106+BS109+BS112+SUM(BS115:BS123)</f>
        <v>9090</v>
      </c>
      <c r="BT91" s="85">
        <f>BT92+BT103+BT106+BT109+BT112+SUM(BT115:BT123)</f>
        <v>8888</v>
      </c>
      <c r="BU91" s="85">
        <f>BU92+BU103+BU106+BU109+BU112+SUM(BU115:BU123)</f>
        <v>16102</v>
      </c>
      <c r="BV91" s="85">
        <f>BV92+BV103+BV106+BV109+BV112+SUM(BV115:BV123)</f>
        <v>15082</v>
      </c>
      <c r="BW91" s="85">
        <f>BW92+BW103+BW106+BW109+BW112+SUM(BW115:BW123)</f>
        <v>-460</v>
      </c>
      <c r="BX91" s="85">
        <f>BX92+BX103+BX106+BX109+BX112+SUM(BX115:BX123)</f>
        <v>0</v>
      </c>
      <c r="BY91" s="85">
        <f>BY92+BY103+BY106+BY109+BY112+SUM(BY115:BY123)</f>
        <v>0</v>
      </c>
      <c r="BZ91" s="85">
        <f>BZ92+BZ103+BZ106+BZ109+BZ112+SUM(BZ115:BZ123)</f>
        <v>0</v>
      </c>
      <c r="CA91" s="85">
        <f>CA92+CA103+CA106+CA109+CA112+SUM(CA115:CA123)</f>
        <v>-460</v>
      </c>
      <c r="CB91" s="85">
        <f>CB92+CB103+CB106+CB109+CB112+SUM(CB115:CB123)</f>
        <v>48702</v>
      </c>
      <c r="CC91" s="85">
        <f>CC92+CC103+CC106+CC109+CC112+SUM(CC115:CC123)</f>
        <v>9090</v>
      </c>
      <c r="CD91" s="85">
        <f>CD92+CD103+CD106+CD109+CD112+SUM(CD115:CD123)</f>
        <v>8888</v>
      </c>
      <c r="CE91" s="85">
        <f>CE92+CE103+CE106+CE109+CE112+SUM(CE115:CE123)</f>
        <v>16102</v>
      </c>
      <c r="CF91" s="85">
        <f>CF92+CF103+CF106+CF109+CF112+SUM(CF115:CF123)</f>
        <v>14622</v>
      </c>
      <c r="CG91" s="85">
        <f>CG92+CG103+CG106+CG109+CG112+SUM(CG115:CG123)</f>
        <v>0</v>
      </c>
      <c r="CH91" s="85">
        <f>CH92+CH103+CH106+CH109+CH112+SUM(CH115:CH123)</f>
        <v>0</v>
      </c>
      <c r="CI91" s="85">
        <f>CI92+CI103+CI106+CI109+CI112+SUM(CI115:CI123)</f>
        <v>0</v>
      </c>
      <c r="CJ91" s="85">
        <f>CJ92+CJ103+CJ106+CJ109+CJ112+SUM(CJ115:CJ123)</f>
        <v>0</v>
      </c>
      <c r="CK91" s="85">
        <f>CK92+CK103+CK106+CK109+CK112+SUM(CK115:CK123)</f>
        <v>0</v>
      </c>
      <c r="CL91" s="85">
        <f>CL92+CL103+CL106+CL109+CL112+SUM(CL115:CL123)</f>
        <v>48702</v>
      </c>
      <c r="CM91" s="85">
        <f>CM92+CM103+CM106+CM109+CM112+SUM(CM115:CM123)</f>
        <v>9090</v>
      </c>
      <c r="CN91" s="85">
        <f>CN92+CN103+CN106+CN109+CN112+SUM(CN115:CN123)</f>
        <v>8888</v>
      </c>
      <c r="CO91" s="85">
        <f>CO92+CO103+CO106+CO109+CO112+SUM(CO115:CO123)</f>
        <v>16102</v>
      </c>
      <c r="CP91" s="85">
        <f>CP92+CP103+CP106+CP109+CP112+SUM(CP115:CP123)</f>
        <v>14622</v>
      </c>
      <c r="CQ91" s="85">
        <f>CQ92+CQ103+CQ106+CQ109+CQ112+SUM(CQ115:CQ123)</f>
        <v>0</v>
      </c>
      <c r="CR91" s="85">
        <f>CR92+CR103+CR106+CR109+CR112+SUM(CR115:CR123)</f>
        <v>0</v>
      </c>
      <c r="CS91" s="85">
        <f>CS92+CS103+CS106+CS109+CS112+SUM(CS115:CS123)</f>
        <v>0</v>
      </c>
      <c r="CT91" s="85">
        <f>CT92+CT103+CT106+CT109+CT112+SUM(CT115:CT123)</f>
        <v>0</v>
      </c>
      <c r="CU91" s="85">
        <f>CU92+CU103+CU106+CU109+CU112+SUM(CU115:CU123)</f>
        <v>0</v>
      </c>
      <c r="CV91" s="85">
        <f>CV92+CV103+CV106+CV109+CV112+SUM(CV115:CV123)</f>
        <v>48702</v>
      </c>
      <c r="CW91" s="85">
        <f>CW92+CW103+CW106+CW109+CW112+SUM(CW115:CW123)</f>
        <v>9090</v>
      </c>
      <c r="CX91" s="85">
        <f>CX92+CX103+CX106+CX109+CX112+SUM(CX115:CX123)</f>
        <v>8888</v>
      </c>
      <c r="CY91" s="85">
        <f>CY92+CY103+CY106+CY109+CY112+SUM(CY115:CY123)</f>
        <v>16102</v>
      </c>
      <c r="CZ91" s="85">
        <f>CZ92+CZ103+CZ106+CZ109+CZ112+SUM(CZ115:CZ123)</f>
        <v>14622</v>
      </c>
      <c r="DA91" s="61" t="s">
        <v>73</v>
      </c>
      <c r="DB91" s="56">
        <f>K91-CV91</f>
        <v>-11456</v>
      </c>
      <c r="DC91" s="55"/>
      <c r="DD91" s="7">
        <f>CV91/12</f>
        <v>4058.5</v>
      </c>
      <c r="DE91" s="55"/>
    </row>
    <row r="92" spans="1:109" s="54" customFormat="1" ht="17.25" hidden="1" customHeight="1" x14ac:dyDescent="0.2">
      <c r="A92" s="98" t="str">
        <f>CONCATENATE("5001",H92)</f>
        <v>50012001</v>
      </c>
      <c r="B92" s="65"/>
      <c r="C92" s="65"/>
      <c r="D92" s="65"/>
      <c r="E92" s="66"/>
      <c r="F92" s="66" t="s">
        <v>91</v>
      </c>
      <c r="G92" s="65"/>
      <c r="H92" s="61">
        <v>2001</v>
      </c>
      <c r="I92" s="82" t="s">
        <v>71</v>
      </c>
      <c r="J92" s="85">
        <f>SUM(J93:J102)</f>
        <v>25225</v>
      </c>
      <c r="K92" s="85">
        <f>SUM(K93:K102)</f>
        <v>23320</v>
      </c>
      <c r="L92" s="85">
        <f>SUM(L93:L102)</f>
        <v>3755</v>
      </c>
      <c r="M92" s="85">
        <f>SUM(M93:M102)</f>
        <v>3805</v>
      </c>
      <c r="N92" s="85">
        <f>SUM(N93:N102)</f>
        <v>7105</v>
      </c>
      <c r="O92" s="85">
        <f>SUM(O93:O102)</f>
        <v>8655</v>
      </c>
      <c r="P92" s="85">
        <f>SUM(P93:P102)</f>
        <v>1862</v>
      </c>
      <c r="Q92" s="85">
        <f>SUM(Q93:Q102)</f>
        <v>863</v>
      </c>
      <c r="R92" s="85">
        <f>SUM(R93:R102)</f>
        <v>2725</v>
      </c>
      <c r="S92" s="85">
        <f>SUM(S93:S102)</f>
        <v>1619</v>
      </c>
      <c r="T92" s="85">
        <f>SUM(T93:T102)</f>
        <v>-2626</v>
      </c>
      <c r="U92" s="85">
        <f>SUM(U93:U102)</f>
        <v>204</v>
      </c>
      <c r="V92" s="85">
        <f>SUM(V93:V102)</f>
        <v>933</v>
      </c>
      <c r="W92" s="85">
        <f>SUM(W93:W102)</f>
        <v>-165</v>
      </c>
      <c r="X92" s="85">
        <f>SUM(X93:X102)</f>
        <v>-1822</v>
      </c>
      <c r="Y92" s="85">
        <f>SUM(Y93:Y102)</f>
        <v>647</v>
      </c>
      <c r="Z92" s="85">
        <f>SUM(Z93:Z102)</f>
        <v>-804</v>
      </c>
      <c r="AA92" s="85">
        <f>SUM(AA93:AA102)</f>
        <v>24939</v>
      </c>
      <c r="AB92" s="85">
        <f>SUM(AB93:AB102)</f>
        <v>3959</v>
      </c>
      <c r="AC92" s="85">
        <f>SUM(AC93:AC102)</f>
        <v>4738</v>
      </c>
      <c r="AD92" s="85">
        <f>SUM(AD93:AD102)</f>
        <v>6940</v>
      </c>
      <c r="AE92" s="85">
        <f>SUM(AE93:AE102)</f>
        <v>9302</v>
      </c>
      <c r="AF92" s="85">
        <f>SUM(AF93:AF102)</f>
        <v>40</v>
      </c>
      <c r="AG92" s="85">
        <f>SUM(AG93:AG102)</f>
        <v>59</v>
      </c>
      <c r="AH92" s="85">
        <f>SUM(AH93:AH102)</f>
        <v>99</v>
      </c>
      <c r="AI92" s="85">
        <f>SUM(AI93:AI102)</f>
        <v>120</v>
      </c>
      <c r="AJ92" s="85">
        <f>SUM(AJ93:AJ102)</f>
        <v>0</v>
      </c>
      <c r="AK92" s="85">
        <f>SUM(AK93:AK102)</f>
        <v>0</v>
      </c>
      <c r="AL92" s="85">
        <f>SUM(AL93:AL102)</f>
        <v>1776</v>
      </c>
      <c r="AM92" s="85">
        <f>SUM(AM93:AM102)</f>
        <v>-40</v>
      </c>
      <c r="AN92" s="85">
        <f>SUM(AN93:AN102)</f>
        <v>-1656</v>
      </c>
      <c r="AO92" s="85">
        <f>SUM(AO93:AO102)</f>
        <v>-59</v>
      </c>
      <c r="AP92" s="85">
        <f>SUM(AP93:AP102)</f>
        <v>25059</v>
      </c>
      <c r="AQ92" s="85">
        <f>SUM(AQ93:AQ102)</f>
        <v>3959</v>
      </c>
      <c r="AR92" s="85">
        <f>SUM(AR93:AR102)</f>
        <v>4738</v>
      </c>
      <c r="AS92" s="85">
        <f>SUM(AS93:AS102)</f>
        <v>8716</v>
      </c>
      <c r="AT92" s="85">
        <f>SUM(AT93:AT102)</f>
        <v>7646</v>
      </c>
      <c r="AU92" s="85">
        <f>SUM(AU93:AU102)</f>
        <v>0</v>
      </c>
      <c r="AV92" s="85">
        <f>SUM(AV93:AV102)</f>
        <v>0</v>
      </c>
      <c r="AW92" s="85">
        <f>SUM(AW93:AW102)</f>
        <v>0</v>
      </c>
      <c r="AX92" s="85">
        <f>SUM(AX93:AX102)</f>
        <v>-1234</v>
      </c>
      <c r="AY92" s="85">
        <f>SUM(AY93:AY102)</f>
        <v>0</v>
      </c>
      <c r="AZ92" s="85">
        <f>SUM(AZ93:AZ102)</f>
        <v>0</v>
      </c>
      <c r="BA92" s="85">
        <f>SUM(BA93:BA102)</f>
        <v>351</v>
      </c>
      <c r="BB92" s="85"/>
      <c r="BC92" s="85">
        <f>SUM(BC93:BC102)</f>
        <v>-1585</v>
      </c>
      <c r="BD92" s="85"/>
      <c r="BE92" s="85">
        <f>SUM(BE93:BE102)</f>
        <v>23825</v>
      </c>
      <c r="BF92" s="85">
        <f>SUM(BF93:BF102)</f>
        <v>3959</v>
      </c>
      <c r="BG92" s="85">
        <f>SUM(BG93:BG102)</f>
        <v>4738</v>
      </c>
      <c r="BH92" s="85">
        <f>SUM(BH93:BH102)</f>
        <v>9067</v>
      </c>
      <c r="BI92" s="85">
        <f>SUM(BI93:BI102)</f>
        <v>6061</v>
      </c>
      <c r="BJ92" s="85">
        <f>SUM(BJ93:BJ102)</f>
        <v>0</v>
      </c>
      <c r="BK92" s="85">
        <f>SUM(BK93:BK102)</f>
        <v>0</v>
      </c>
      <c r="BL92" s="85">
        <f>SUM(BL93:BL102)</f>
        <v>0</v>
      </c>
      <c r="BM92" s="85">
        <f>SUM(BM93:BM102)</f>
        <v>2000</v>
      </c>
      <c r="BN92" s="85">
        <f>SUM(BN93:BN102)</f>
        <v>0</v>
      </c>
      <c r="BO92" s="85">
        <f>SUM(BO93:BO102)</f>
        <v>0</v>
      </c>
      <c r="BP92" s="85">
        <f>SUM(BP93:BP102)</f>
        <v>10</v>
      </c>
      <c r="BQ92" s="85">
        <f>SUM(BQ93:BQ102)</f>
        <v>1990</v>
      </c>
      <c r="BR92" s="85">
        <f>SUM(BR93:BR102)</f>
        <v>25825</v>
      </c>
      <c r="BS92" s="85">
        <f>SUM(BS93:BS102)</f>
        <v>3959</v>
      </c>
      <c r="BT92" s="85">
        <f>SUM(BT93:BT102)</f>
        <v>4738</v>
      </c>
      <c r="BU92" s="85">
        <f>SUM(BU93:BU102)</f>
        <v>9077</v>
      </c>
      <c r="BV92" s="85">
        <f>SUM(BV93:BV102)</f>
        <v>8051</v>
      </c>
      <c r="BW92" s="85">
        <f>SUM(BW93:BW102)</f>
        <v>-600</v>
      </c>
      <c r="BX92" s="85">
        <f>SUM(BX93:BX102)</f>
        <v>0</v>
      </c>
      <c r="BY92" s="85">
        <f>SUM(BY93:BY102)</f>
        <v>0</v>
      </c>
      <c r="BZ92" s="85">
        <f>SUM(BZ93:BZ102)</f>
        <v>0</v>
      </c>
      <c r="CA92" s="85">
        <f>SUM(CA93:CA102)</f>
        <v>-600</v>
      </c>
      <c r="CB92" s="85">
        <f>SUM(CB93:CB102)</f>
        <v>25225</v>
      </c>
      <c r="CC92" s="85">
        <f>SUM(CC93:CC102)</f>
        <v>3959</v>
      </c>
      <c r="CD92" s="85">
        <f>SUM(CD93:CD102)</f>
        <v>4738</v>
      </c>
      <c r="CE92" s="85">
        <f>SUM(CE93:CE102)</f>
        <v>9077</v>
      </c>
      <c r="CF92" s="85">
        <f>SUM(CF93:CF102)</f>
        <v>7451</v>
      </c>
      <c r="CG92" s="85">
        <f>SUM(CG93:CG102)</f>
        <v>0</v>
      </c>
      <c r="CH92" s="85">
        <f>SUM(CH93:CH102)</f>
        <v>0</v>
      </c>
      <c r="CI92" s="85">
        <f>SUM(CI93:CI102)</f>
        <v>0</v>
      </c>
      <c r="CJ92" s="85">
        <f>SUM(CJ93:CJ102)</f>
        <v>0</v>
      </c>
      <c r="CK92" s="85">
        <f>SUM(CK93:CK102)</f>
        <v>0</v>
      </c>
      <c r="CL92" s="85">
        <f>SUM(CL93:CL102)</f>
        <v>25225</v>
      </c>
      <c r="CM92" s="85">
        <f>SUM(CM93:CM102)</f>
        <v>3959</v>
      </c>
      <c r="CN92" s="85">
        <f>SUM(CN93:CN102)</f>
        <v>4738</v>
      </c>
      <c r="CO92" s="85">
        <f>SUM(CO93:CO102)</f>
        <v>9077</v>
      </c>
      <c r="CP92" s="85">
        <f>SUM(CP93:CP102)</f>
        <v>7451</v>
      </c>
      <c r="CQ92" s="85">
        <f>SUM(CQ93:CQ102)</f>
        <v>0</v>
      </c>
      <c r="CR92" s="85">
        <f>SUM(CR93:CR102)</f>
        <v>0</v>
      </c>
      <c r="CS92" s="85">
        <f>SUM(CS93:CS102)</f>
        <v>0</v>
      </c>
      <c r="CT92" s="85">
        <f>SUM(CT93:CT102)</f>
        <v>0</v>
      </c>
      <c r="CU92" s="85">
        <f>SUM(CU93:CU102)</f>
        <v>0</v>
      </c>
      <c r="CV92" s="85">
        <f>SUM(CV93:CV102)</f>
        <v>25225</v>
      </c>
      <c r="CW92" s="85">
        <f>SUM(CW93:CW102)</f>
        <v>3959</v>
      </c>
      <c r="CX92" s="85">
        <f>SUM(CX93:CX102)</f>
        <v>4738</v>
      </c>
      <c r="CY92" s="85">
        <f>SUM(CY93:CY102)</f>
        <v>9077</v>
      </c>
      <c r="CZ92" s="85">
        <f>SUM(CZ93:CZ102)</f>
        <v>7451</v>
      </c>
      <c r="DA92" s="61">
        <v>2001</v>
      </c>
      <c r="DB92" s="56">
        <f>K92-CV92</f>
        <v>-1905</v>
      </c>
      <c r="DC92" s="55"/>
      <c r="DD92" s="7">
        <f>CV92/12</f>
        <v>2102.0833333333335</v>
      </c>
      <c r="DE92" s="55"/>
    </row>
    <row r="93" spans="1:109" s="54" customFormat="1" ht="16.5" hidden="1" customHeight="1" x14ac:dyDescent="0.2">
      <c r="A93" s="98" t="str">
        <f>CONCATENATE("5001",H93)</f>
        <v>5001200101</v>
      </c>
      <c r="B93" s="65"/>
      <c r="C93" s="65"/>
      <c r="D93" s="65"/>
      <c r="E93" s="66"/>
      <c r="F93" s="66"/>
      <c r="G93" s="65" t="s">
        <v>91</v>
      </c>
      <c r="H93" s="70" t="s">
        <v>70</v>
      </c>
      <c r="I93" s="100" t="s">
        <v>69</v>
      </c>
      <c r="J93" s="71">
        <f>SUMIF($H$258:$H$928,$H93,J$258:J$928)</f>
        <v>583</v>
      </c>
      <c r="K93" s="71">
        <f>SUMIF($H$258:$H$928,$H93,K$258:K$928)</f>
        <v>400</v>
      </c>
      <c r="L93" s="71">
        <f>SUMIF($H$258:$H$928,$H93,L$258:L$928)</f>
        <v>50</v>
      </c>
      <c r="M93" s="71">
        <f>SUMIF($H$258:$H$928,$H93,M$258:M$928)</f>
        <v>100</v>
      </c>
      <c r="N93" s="71">
        <f>SUMIF($H$258:$H$928,$H93,N$258:N$928)</f>
        <v>100</v>
      </c>
      <c r="O93" s="71">
        <f>SUMIF($H$258:$H$928,$H93,O$258:O$928)</f>
        <v>150</v>
      </c>
      <c r="P93" s="71">
        <f>SUMIF($H$258:$H$928,$H93,P$258:P$928)</f>
        <v>0</v>
      </c>
      <c r="Q93" s="71">
        <f>SUMIF($H$258:$H$928,$H93,Q$258:Q$928)</f>
        <v>0</v>
      </c>
      <c r="R93" s="71">
        <f>SUMIF($H$258:$H$928,$H93,R$258:R$928)</f>
        <v>0</v>
      </c>
      <c r="S93" s="71">
        <f>SUMIF($H$258:$H$928,$H93,S$258:S$928)</f>
        <v>105</v>
      </c>
      <c r="T93" s="71">
        <f>SUMIF($H$258:$H$928,$H93,T$258:T$928)</f>
        <v>0</v>
      </c>
      <c r="U93" s="71">
        <f>SUMIF($H$258:$H$928,$H93,U$258:U$928)</f>
        <v>15</v>
      </c>
      <c r="V93" s="71">
        <f>SUMIF($H$258:$H$928,$H93,V$258:V$928)</f>
        <v>110</v>
      </c>
      <c r="W93" s="71">
        <f>SUMIF($H$258:$H$928,$H93,W$258:W$928)</f>
        <v>20</v>
      </c>
      <c r="X93" s="71">
        <f>SUMIF($H$258:$H$928,$H93,X$258:X$928)</f>
        <v>0</v>
      </c>
      <c r="Y93" s="71">
        <f>SUMIF($H$258:$H$928,$H93,Y$258:Y$928)</f>
        <v>-40</v>
      </c>
      <c r="Z93" s="71">
        <f>SUMIF($H$258:$H$928,$H93,Z$258:Z$928)</f>
        <v>0</v>
      </c>
      <c r="AA93" s="71">
        <f>SUMIF($H$258:$H$928,$H93,AA$258:AA$928)</f>
        <v>505</v>
      </c>
      <c r="AB93" s="71">
        <f>SUMIF($H$258:$H$928,$H93,AB$258:AB$928)</f>
        <v>65</v>
      </c>
      <c r="AC93" s="71">
        <f>SUMIF($H$258:$H$928,$H93,AC$258:AC$928)</f>
        <v>210</v>
      </c>
      <c r="AD93" s="71">
        <f>SUMIF($H$258:$H$928,$H93,AD$258:AD$928)</f>
        <v>120</v>
      </c>
      <c r="AE93" s="71">
        <f>SUMIF($H$258:$H$928,$H93,AE$258:AE$928)</f>
        <v>110</v>
      </c>
      <c r="AF93" s="71">
        <f>SUMIF($H$258:$H$928,$H93,AF$258:AF$928)</f>
        <v>0</v>
      </c>
      <c r="AG93" s="71">
        <f>SUMIF($H$258:$H$928,$H93,AG$258:AG$928)</f>
        <v>0</v>
      </c>
      <c r="AH93" s="71">
        <f>SUMIF($H$258:$H$928,$H93,AH$258:AH$928)</f>
        <v>0</v>
      </c>
      <c r="AI93" s="71">
        <f>SUMIF($H$258:$H$928,$H93,AI$258:AI$928)</f>
        <v>0</v>
      </c>
      <c r="AJ93" s="71">
        <f>SUMIF($H$258:$H$928,$H93,AJ$258:AJ$928)</f>
        <v>0</v>
      </c>
      <c r="AK93" s="71">
        <f>SUMIF($H$258:$H$928,$H93,AK$258:AK$928)</f>
        <v>0</v>
      </c>
      <c r="AL93" s="71">
        <f>SUMIF($H$258:$H$928,$H93,AL$258:AL$928)</f>
        <v>0</v>
      </c>
      <c r="AM93" s="71">
        <f>SUMIF($H$258:$H$928,$H93,AM$258:AM$928)</f>
        <v>0</v>
      </c>
      <c r="AN93" s="71">
        <f>SUMIF($H$258:$H$928,$H93,AN$258:AN$928)</f>
        <v>0</v>
      </c>
      <c r="AO93" s="71">
        <f>SUMIF($H$258:$H$928,$H93,AO$258:AO$928)</f>
        <v>0</v>
      </c>
      <c r="AP93" s="71">
        <f>SUMIF($H$258:$H$928,$H93,AP$258:AP$928)</f>
        <v>505</v>
      </c>
      <c r="AQ93" s="71">
        <f>SUMIF($H$258:$H$928,$H93,AQ$258:AQ$928)</f>
        <v>65</v>
      </c>
      <c r="AR93" s="71">
        <f>SUMIF($H$258:$H$928,$H93,AR$258:AR$928)</f>
        <v>210</v>
      </c>
      <c r="AS93" s="71">
        <f>SUMIF($H$258:$H$928,$H93,AS$258:AS$928)</f>
        <v>120</v>
      </c>
      <c r="AT93" s="71">
        <f>SUMIF($H$258:$H$928,$H93,AT$258:AT$928)</f>
        <v>110</v>
      </c>
      <c r="AU93" s="71">
        <f>SUMIF($H$258:$H$928,$H93,AU$258:AU$928)</f>
        <v>0</v>
      </c>
      <c r="AV93" s="71">
        <f>SUMIF($H$258:$H$928,$H93,AV$258:AV$928)</f>
        <v>0</v>
      </c>
      <c r="AW93" s="71">
        <f>SUMIF($H$258:$H$928,$H93,AW$258:AW$928)</f>
        <v>0</v>
      </c>
      <c r="AX93" s="71">
        <f>SUMIF($H$258:$H$929,$H93,AX$258:AX$929)</f>
        <v>78</v>
      </c>
      <c r="AY93" s="71">
        <f>SUMIF($H$258:$H$929,$H93,AY$258:AY$929)</f>
        <v>0</v>
      </c>
      <c r="AZ93" s="71">
        <f>SUMIF($H$258:$H$929,$H93,AZ$258:AZ$929)</f>
        <v>0</v>
      </c>
      <c r="BA93" s="71">
        <f>SUMIF($H$258:$H$929,$H93,BA$258:BA$929)</f>
        <v>3</v>
      </c>
      <c r="BB93" s="71"/>
      <c r="BC93" s="71">
        <f>SUMIF($H$258:$H$929,$H93,BC$258:BC$929)</f>
        <v>75</v>
      </c>
      <c r="BD93" s="71"/>
      <c r="BE93" s="71">
        <f>SUMIF($H$258:$H$929,$H93,BE$258:BE$929)</f>
        <v>583</v>
      </c>
      <c r="BF93" s="71">
        <f>SUMIF($H$258:$H$929,$H93,BF$258:BF$929)</f>
        <v>65</v>
      </c>
      <c r="BG93" s="71">
        <f>SUMIF($H$258:$H$929,$H93,BG$258:BG$929)</f>
        <v>210</v>
      </c>
      <c r="BH93" s="71">
        <f>SUMIF($H$258:$H$929,$H93,BH$258:BH$929)</f>
        <v>123</v>
      </c>
      <c r="BI93" s="71">
        <f>SUMIF($H$258:$H$929,$H93,BI$258:BI$929)</f>
        <v>185</v>
      </c>
      <c r="BJ93" s="71">
        <f>SUMIF($H$258:$H$928,$H93,BJ$258:BJ$928)</f>
        <v>0</v>
      </c>
      <c r="BK93" s="71">
        <f>SUMIF($H$258:$H$928,$H93,BK$258:BK$928)</f>
        <v>0</v>
      </c>
      <c r="BL93" s="71">
        <f>SUMIF($H$258:$H$928,$H93,BL$258:BL$928)</f>
        <v>0</v>
      </c>
      <c r="BM93" s="71">
        <f>SUMIF($H$258:$H$929,$H93,BM$258:BM$929)</f>
        <v>0</v>
      </c>
      <c r="BN93" s="71">
        <f>SUMIF($H$258:$H$929,$H93,BN$258:BN$929)</f>
        <v>0</v>
      </c>
      <c r="BO93" s="71">
        <f>SUMIF($H$258:$H$929,$H93,BO$258:BO$929)</f>
        <v>0</v>
      </c>
      <c r="BP93" s="71">
        <f>SUMIF($H$258:$H$929,$H93,BP$258:BP$929)</f>
        <v>0</v>
      </c>
      <c r="BQ93" s="71">
        <f>SUMIF($H$258:$H$929,$H93,BQ$258:BQ$929)</f>
        <v>0</v>
      </c>
      <c r="BR93" s="71">
        <f>SUMIF($H$258:$H$929,$H93,BR$258:BR$929)</f>
        <v>583</v>
      </c>
      <c r="BS93" s="71">
        <f>SUMIF($H$258:$H$929,$H93,BS$258:BS$929)</f>
        <v>65</v>
      </c>
      <c r="BT93" s="71">
        <f>SUMIF($H$258:$H$929,$H93,BT$258:BT$929)</f>
        <v>210</v>
      </c>
      <c r="BU93" s="71">
        <f>SUMIF($H$258:$H$929,$H93,BU$258:BU$929)</f>
        <v>123</v>
      </c>
      <c r="BV93" s="71">
        <f>SUMIF($H$258:$H$929,$H93,BV$258:BV$929)</f>
        <v>185</v>
      </c>
      <c r="BW93" s="71">
        <f>SUMIF($H$258:$H$929,$H93,BW$258:BW$929)</f>
        <v>0</v>
      </c>
      <c r="BX93" s="71">
        <f>SUMIF($H$258:$H$929,$H93,BX$258:BX$929)</f>
        <v>0</v>
      </c>
      <c r="BY93" s="71">
        <f>SUMIF($H$258:$H$929,$H93,BY$258:BY$929)</f>
        <v>0</v>
      </c>
      <c r="BZ93" s="71">
        <f>SUMIF($H$258:$H$929,$H93,BZ$258:BZ$929)</f>
        <v>0</v>
      </c>
      <c r="CA93" s="71">
        <f>SUMIF($H$258:$H$929,$H93,CA$258:CA$929)</f>
        <v>0</v>
      </c>
      <c r="CB93" s="71">
        <f>SUMIF($H$258:$H$929,$H93,CB$258:CB$929)</f>
        <v>583</v>
      </c>
      <c r="CC93" s="71">
        <f>SUMIF($H$258:$H$929,$H93,CC$258:CC$929)</f>
        <v>65</v>
      </c>
      <c r="CD93" s="71">
        <f>SUMIF($H$258:$H$929,$H93,CD$258:CD$929)</f>
        <v>210</v>
      </c>
      <c r="CE93" s="71">
        <f>SUMIF($H$258:$H$929,$H93,CE$258:CE$929)</f>
        <v>123</v>
      </c>
      <c r="CF93" s="71">
        <f>SUMIF($H$258:$H$929,$H93,CF$258:CF$929)</f>
        <v>185</v>
      </c>
      <c r="CG93" s="71">
        <f>SUMIF($H$258:$H$929,$H93,CG$258:CG$929)</f>
        <v>0</v>
      </c>
      <c r="CH93" s="71">
        <f>SUMIF($H$258:$H$929,$H93,CH$258:CH$929)</f>
        <v>0</v>
      </c>
      <c r="CI93" s="71">
        <f>SUMIF($H$258:$H$929,$H93,CI$258:CI$929)</f>
        <v>0</v>
      </c>
      <c r="CJ93" s="71">
        <f>SUMIF($H$258:$H$929,$H93,CJ$258:CJ$929)</f>
        <v>0</v>
      </c>
      <c r="CK93" s="71">
        <f>SUMIF($H$258:$H$929,$H93,CK$258:CK$929)</f>
        <v>0</v>
      </c>
      <c r="CL93" s="71">
        <f>SUMIF($H$258:$H$929,$H93,CL$258:CL$929)</f>
        <v>583</v>
      </c>
      <c r="CM93" s="71">
        <f>SUMIF($H$258:$H$929,$H93,CM$258:CM$929)</f>
        <v>65</v>
      </c>
      <c r="CN93" s="71">
        <f>SUMIF($H$258:$H$929,$H93,CN$258:CN$929)</f>
        <v>210</v>
      </c>
      <c r="CO93" s="71">
        <f>SUMIF($H$258:$H$929,$H93,CO$258:CO$929)</f>
        <v>123</v>
      </c>
      <c r="CP93" s="71">
        <f>SUMIF($H$258:$H$929,$H93,CP$258:CP$929)</f>
        <v>185</v>
      </c>
      <c r="CQ93" s="71">
        <f>SUMIF($H$258:$H$929,$H93,CQ$258:CQ$929)</f>
        <v>0</v>
      </c>
      <c r="CR93" s="71">
        <f>SUMIF($H$258:$H$929,$H93,CR$258:CR$929)</f>
        <v>0</v>
      </c>
      <c r="CS93" s="71">
        <f>SUMIF($H$258:$H$929,$H93,CS$258:CS$929)</f>
        <v>0</v>
      </c>
      <c r="CT93" s="71">
        <f>SUMIF($H$258:$H$929,$H93,CT$258:CT$929)</f>
        <v>0</v>
      </c>
      <c r="CU93" s="71">
        <f>SUMIF($H$258:$H$929,$H93,CU$258:CU$929)</f>
        <v>0</v>
      </c>
      <c r="CV93" s="71">
        <f>SUMIF($H$258:$H$929,$H93,CV$258:CV$929)</f>
        <v>583</v>
      </c>
      <c r="CW93" s="71">
        <f>SUMIF($H$258:$H$929,$H93,CW$258:CW$929)</f>
        <v>65</v>
      </c>
      <c r="CX93" s="71">
        <f>SUMIF($H$258:$H$929,$H93,CX$258:CX$929)</f>
        <v>210</v>
      </c>
      <c r="CY93" s="71">
        <f>SUMIF($H$258:$H$929,$H93,CY$258:CY$929)</f>
        <v>123</v>
      </c>
      <c r="CZ93" s="71">
        <f>SUMIF($H$258:$H$929,$H93,CZ$258:CZ$929)</f>
        <v>185</v>
      </c>
      <c r="DA93" s="70" t="s">
        <v>70</v>
      </c>
      <c r="DB93" s="56">
        <f>K93-CV93</f>
        <v>-183</v>
      </c>
      <c r="DC93" s="55"/>
      <c r="DD93" s="7">
        <f>CV93/12</f>
        <v>48.583333333333336</v>
      </c>
      <c r="DE93" s="55"/>
    </row>
    <row r="94" spans="1:109" s="54" customFormat="1" ht="11.25" hidden="1" customHeight="1" x14ac:dyDescent="0.2">
      <c r="A94" s="98" t="str">
        <f>CONCATENATE("5001",H94)</f>
        <v>5001200102</v>
      </c>
      <c r="B94" s="65"/>
      <c r="C94" s="65"/>
      <c r="D94" s="65"/>
      <c r="E94" s="66"/>
      <c r="F94" s="66"/>
      <c r="G94" s="65" t="s">
        <v>101</v>
      </c>
      <c r="H94" s="70" t="s">
        <v>68</v>
      </c>
      <c r="I94" s="100" t="s">
        <v>67</v>
      </c>
      <c r="J94" s="71">
        <f>SUMIF($H$258:$H$928,$H94,J$258:J$928)</f>
        <v>0</v>
      </c>
      <c r="K94" s="71">
        <f>SUMIF($H$258:$H$928,$H94,K$258:K$928)</f>
        <v>0</v>
      </c>
      <c r="L94" s="71">
        <f>SUMIF($H$258:$H$928,$H94,L$258:L$928)</f>
        <v>0</v>
      </c>
      <c r="M94" s="71">
        <f>SUMIF($H$258:$H$928,$H94,M$258:M$928)</f>
        <v>0</v>
      </c>
      <c r="N94" s="71">
        <f>SUMIF($H$258:$H$928,$H94,N$258:N$928)</f>
        <v>0</v>
      </c>
      <c r="O94" s="71">
        <f>SUMIF($H$258:$H$928,$H94,O$258:O$928)</f>
        <v>0</v>
      </c>
      <c r="P94" s="71">
        <f>SUMIF($H$258:$H$928,$H94,P$258:P$928)</f>
        <v>0</v>
      </c>
      <c r="Q94" s="71">
        <f>SUMIF($H$258:$H$928,$H94,Q$258:Q$928)</f>
        <v>0</v>
      </c>
      <c r="R94" s="71">
        <f>SUMIF($H$258:$H$928,$H94,R$258:R$928)</f>
        <v>0</v>
      </c>
      <c r="S94" s="71">
        <f>SUMIF($H$258:$H$928,$H94,S$258:S$928)</f>
        <v>0</v>
      </c>
      <c r="T94" s="71">
        <f>SUMIF($H$258:$H$928,$H94,T$258:T$928)</f>
        <v>0</v>
      </c>
      <c r="U94" s="71">
        <f>SUMIF($H$258:$H$928,$H94,U$258:U$928)</f>
        <v>0</v>
      </c>
      <c r="V94" s="71">
        <f>SUMIF($H$258:$H$928,$H94,V$258:V$928)</f>
        <v>0</v>
      </c>
      <c r="W94" s="71">
        <f>SUMIF($H$258:$H$928,$H94,W$258:W$928)</f>
        <v>0</v>
      </c>
      <c r="X94" s="71">
        <f>SUMIF($H$258:$H$928,$H94,X$258:X$928)</f>
        <v>0</v>
      </c>
      <c r="Y94" s="71">
        <f>SUMIF($H$258:$H$928,$H94,Y$258:Y$928)</f>
        <v>0</v>
      </c>
      <c r="Z94" s="71">
        <f>SUMIF($H$258:$H$928,$H94,Z$258:Z$928)</f>
        <v>0</v>
      </c>
      <c r="AA94" s="71">
        <f>SUMIF($H$258:$H$928,$H94,AA$258:AA$928)</f>
        <v>0</v>
      </c>
      <c r="AB94" s="71">
        <f>SUMIF($H$258:$H$928,$H94,AB$258:AB$928)</f>
        <v>0</v>
      </c>
      <c r="AC94" s="71">
        <f>SUMIF($H$258:$H$928,$H94,AC$258:AC$928)</f>
        <v>0</v>
      </c>
      <c r="AD94" s="71">
        <f>SUMIF($H$258:$H$928,$H94,AD$258:AD$928)</f>
        <v>0</v>
      </c>
      <c r="AE94" s="71">
        <f>SUMIF($H$258:$H$928,$H94,AE$258:AE$928)</f>
        <v>0</v>
      </c>
      <c r="AF94" s="71">
        <f>SUMIF($H$258:$H$928,$H94,AF$258:AF$928)</f>
        <v>0</v>
      </c>
      <c r="AG94" s="71">
        <f>SUMIF($H$258:$H$928,$H94,AG$258:AG$928)</f>
        <v>0</v>
      </c>
      <c r="AH94" s="71">
        <f>SUMIF($H$258:$H$928,$H94,AH$258:AH$928)</f>
        <v>0</v>
      </c>
      <c r="AI94" s="71">
        <f>SUMIF($H$258:$H$928,$H94,AI$258:AI$928)</f>
        <v>0</v>
      </c>
      <c r="AJ94" s="71">
        <f>SUMIF($H$258:$H$928,$H94,AJ$258:AJ$928)</f>
        <v>0</v>
      </c>
      <c r="AK94" s="71">
        <f>SUMIF($H$258:$H$928,$H94,AK$258:AK$928)</f>
        <v>0</v>
      </c>
      <c r="AL94" s="71">
        <f>SUMIF($H$258:$H$928,$H94,AL$258:AL$928)</f>
        <v>0</v>
      </c>
      <c r="AM94" s="71">
        <f>SUMIF($H$258:$H$928,$H94,AM$258:AM$928)</f>
        <v>0</v>
      </c>
      <c r="AN94" s="71">
        <f>SUMIF($H$258:$H$928,$H94,AN$258:AN$928)</f>
        <v>0</v>
      </c>
      <c r="AO94" s="71">
        <f>SUMIF($H$258:$H$928,$H94,AO$258:AO$928)</f>
        <v>0</v>
      </c>
      <c r="AP94" s="71">
        <f>SUMIF($H$258:$H$928,$H94,AP$258:AP$928)</f>
        <v>0</v>
      </c>
      <c r="AQ94" s="71">
        <f>SUMIF($H$258:$H$928,$H94,AQ$258:AQ$928)</f>
        <v>0</v>
      </c>
      <c r="AR94" s="71">
        <f>SUMIF($H$258:$H$928,$H94,AR$258:AR$928)</f>
        <v>0</v>
      </c>
      <c r="AS94" s="71">
        <f>SUMIF($H$258:$H$928,$H94,AS$258:AS$928)</f>
        <v>0</v>
      </c>
      <c r="AT94" s="71">
        <f>SUMIF($H$258:$H$928,$H94,AT$258:AT$928)</f>
        <v>0</v>
      </c>
      <c r="AU94" s="71">
        <f>SUMIF($H$258:$H$928,$H94,AU$258:AU$928)</f>
        <v>0</v>
      </c>
      <c r="AV94" s="71">
        <f>SUMIF($H$258:$H$928,$H94,AV$258:AV$928)</f>
        <v>0</v>
      </c>
      <c r="AW94" s="71">
        <f>SUMIF($H$258:$H$928,$H94,AW$258:AW$928)</f>
        <v>0</v>
      </c>
      <c r="AX94" s="71">
        <f>SUMIF($H$258:$H$929,$H94,AX$258:AX$929)</f>
        <v>0</v>
      </c>
      <c r="AY94" s="71">
        <f>SUMIF($H$258:$H$929,$H94,AY$258:AY$929)</f>
        <v>0</v>
      </c>
      <c r="AZ94" s="71">
        <f>SUMIF($H$258:$H$929,$H94,AZ$258:AZ$929)</f>
        <v>0</v>
      </c>
      <c r="BA94" s="71">
        <f>SUMIF($H$258:$H$929,$H94,BA$258:BA$929)</f>
        <v>0</v>
      </c>
      <c r="BB94" s="71"/>
      <c r="BC94" s="71">
        <f>SUMIF($H$258:$H$929,$H94,BC$258:BC$929)</f>
        <v>0</v>
      </c>
      <c r="BD94" s="71"/>
      <c r="BE94" s="71">
        <f>SUMIF($H$258:$H$929,$H94,BE$258:BE$929)</f>
        <v>0</v>
      </c>
      <c r="BF94" s="71">
        <f>SUMIF($H$258:$H$929,$H94,BF$258:BF$929)</f>
        <v>0</v>
      </c>
      <c r="BG94" s="71">
        <f>SUMIF($H$258:$H$929,$H94,BG$258:BG$929)</f>
        <v>0</v>
      </c>
      <c r="BH94" s="71">
        <f>SUMIF($H$258:$H$929,$H94,BH$258:BH$929)</f>
        <v>0</v>
      </c>
      <c r="BI94" s="71">
        <f>SUMIF($H$258:$H$929,$H94,BI$258:BI$929)</f>
        <v>0</v>
      </c>
      <c r="BJ94" s="71">
        <f>SUMIF($H$258:$H$928,$H94,BJ$258:BJ$928)</f>
        <v>0</v>
      </c>
      <c r="BK94" s="71">
        <f>SUMIF($H$258:$H$928,$H94,BK$258:BK$928)</f>
        <v>0</v>
      </c>
      <c r="BL94" s="71">
        <f>SUMIF($H$258:$H$928,$H94,BL$258:BL$928)</f>
        <v>0</v>
      </c>
      <c r="BM94" s="71">
        <f>SUMIF($H$258:$H$929,$H94,BM$258:BM$929)</f>
        <v>0</v>
      </c>
      <c r="BN94" s="71">
        <f>SUMIF($H$258:$H$929,$H94,BN$258:BN$929)</f>
        <v>0</v>
      </c>
      <c r="BO94" s="71">
        <f>SUMIF($H$258:$H$929,$H94,BO$258:BO$929)</f>
        <v>0</v>
      </c>
      <c r="BP94" s="71">
        <f>SUMIF($H$258:$H$929,$H94,BP$258:BP$929)</f>
        <v>0</v>
      </c>
      <c r="BQ94" s="71">
        <f>SUMIF($H$258:$H$929,$H94,BQ$258:BQ$929)</f>
        <v>0</v>
      </c>
      <c r="BR94" s="71">
        <f>SUMIF($H$258:$H$929,$H94,BR$258:BR$929)</f>
        <v>0</v>
      </c>
      <c r="BS94" s="71">
        <f>SUMIF($H$258:$H$929,$H94,BS$258:BS$929)</f>
        <v>0</v>
      </c>
      <c r="BT94" s="71">
        <f>SUMIF($H$258:$H$929,$H94,BT$258:BT$929)</f>
        <v>0</v>
      </c>
      <c r="BU94" s="71">
        <f>SUMIF($H$258:$H$929,$H94,BU$258:BU$929)</f>
        <v>0</v>
      </c>
      <c r="BV94" s="71">
        <f>SUMIF($H$258:$H$929,$H94,BV$258:BV$929)</f>
        <v>0</v>
      </c>
      <c r="BW94" s="71">
        <f>SUMIF($H$258:$H$929,$H94,BW$258:BW$929)</f>
        <v>0</v>
      </c>
      <c r="BX94" s="71">
        <f>SUMIF($H$258:$H$929,$H94,BX$258:BX$929)</f>
        <v>0</v>
      </c>
      <c r="BY94" s="71">
        <f>SUMIF($H$258:$H$929,$H94,BY$258:BY$929)</f>
        <v>0</v>
      </c>
      <c r="BZ94" s="71">
        <f>SUMIF($H$258:$H$929,$H94,BZ$258:BZ$929)</f>
        <v>0</v>
      </c>
      <c r="CA94" s="71">
        <f>SUMIF($H$258:$H$929,$H94,CA$258:CA$929)</f>
        <v>0</v>
      </c>
      <c r="CB94" s="71">
        <f>SUMIF($H$258:$H$929,$H94,CB$258:CB$929)</f>
        <v>0</v>
      </c>
      <c r="CC94" s="71">
        <f>SUMIF($H$258:$H$929,$H94,CC$258:CC$929)</f>
        <v>0</v>
      </c>
      <c r="CD94" s="71">
        <f>SUMIF($H$258:$H$929,$H94,CD$258:CD$929)</f>
        <v>0</v>
      </c>
      <c r="CE94" s="71">
        <f>SUMIF($H$258:$H$929,$H94,CE$258:CE$929)</f>
        <v>0</v>
      </c>
      <c r="CF94" s="71">
        <f>SUMIF($H$258:$H$929,$H94,CF$258:CF$929)</f>
        <v>0</v>
      </c>
      <c r="CG94" s="71">
        <f>SUMIF($H$258:$H$929,$H94,CG$258:CG$929)</f>
        <v>0</v>
      </c>
      <c r="CH94" s="71">
        <f>SUMIF($H$258:$H$929,$H94,CH$258:CH$929)</f>
        <v>0</v>
      </c>
      <c r="CI94" s="71">
        <f>SUMIF($H$258:$H$929,$H94,CI$258:CI$929)</f>
        <v>0</v>
      </c>
      <c r="CJ94" s="71">
        <f>SUMIF($H$258:$H$929,$H94,CJ$258:CJ$929)</f>
        <v>0</v>
      </c>
      <c r="CK94" s="71">
        <f>SUMIF($H$258:$H$929,$H94,CK$258:CK$929)</f>
        <v>0</v>
      </c>
      <c r="CL94" s="71">
        <f>SUMIF($H$258:$H$929,$H94,CL$258:CL$929)</f>
        <v>0</v>
      </c>
      <c r="CM94" s="71">
        <f>SUMIF($H$258:$H$929,$H94,CM$258:CM$929)</f>
        <v>0</v>
      </c>
      <c r="CN94" s="71">
        <f>SUMIF($H$258:$H$929,$H94,CN$258:CN$929)</f>
        <v>0</v>
      </c>
      <c r="CO94" s="71">
        <f>SUMIF($H$258:$H$929,$H94,CO$258:CO$929)</f>
        <v>0</v>
      </c>
      <c r="CP94" s="71">
        <f>SUMIF($H$258:$H$929,$H94,CP$258:CP$929)</f>
        <v>0</v>
      </c>
      <c r="CQ94" s="71">
        <f>SUMIF($H$258:$H$929,$H94,CQ$258:CQ$929)</f>
        <v>0</v>
      </c>
      <c r="CR94" s="71">
        <f>SUMIF($H$258:$H$929,$H94,CR$258:CR$929)</f>
        <v>0</v>
      </c>
      <c r="CS94" s="71">
        <f>SUMIF($H$258:$H$929,$H94,CS$258:CS$929)</f>
        <v>0</v>
      </c>
      <c r="CT94" s="71">
        <f>SUMIF($H$258:$H$929,$H94,CT$258:CT$929)</f>
        <v>0</v>
      </c>
      <c r="CU94" s="71">
        <f>SUMIF($H$258:$H$929,$H94,CU$258:CU$929)</f>
        <v>0</v>
      </c>
      <c r="CV94" s="71">
        <f>SUMIF($H$258:$H$929,$H94,CV$258:CV$929)</f>
        <v>0</v>
      </c>
      <c r="CW94" s="71">
        <f>SUMIF($H$258:$H$929,$H94,CW$258:CW$929)</f>
        <v>0</v>
      </c>
      <c r="CX94" s="71">
        <f>SUMIF($H$258:$H$929,$H94,CX$258:CX$929)</f>
        <v>0</v>
      </c>
      <c r="CY94" s="71">
        <f>SUMIF($H$258:$H$929,$H94,CY$258:CY$929)</f>
        <v>0</v>
      </c>
      <c r="CZ94" s="71">
        <f>SUMIF($H$258:$H$929,$H94,CZ$258:CZ$929)</f>
        <v>0</v>
      </c>
      <c r="DA94" s="70" t="s">
        <v>68</v>
      </c>
      <c r="DB94" s="56">
        <f>K94-CV94</f>
        <v>0</v>
      </c>
      <c r="DC94" s="55"/>
      <c r="DD94" s="7">
        <f>CV94/12</f>
        <v>0</v>
      </c>
      <c r="DE94" s="55"/>
    </row>
    <row r="95" spans="1:109" s="54" customFormat="1" ht="24" hidden="1" customHeight="1" x14ac:dyDescent="0.2">
      <c r="A95" s="98" t="str">
        <f>CONCATENATE("5001",H95)</f>
        <v>5001200103</v>
      </c>
      <c r="B95" s="65"/>
      <c r="C95" s="65"/>
      <c r="D95" s="65"/>
      <c r="E95" s="66"/>
      <c r="F95" s="66"/>
      <c r="G95" s="65" t="s">
        <v>129</v>
      </c>
      <c r="H95" s="70" t="s">
        <v>66</v>
      </c>
      <c r="I95" s="100" t="s">
        <v>65</v>
      </c>
      <c r="J95" s="71">
        <f>SUMIF($H$258:$H$928,$H95,J$258:J$928)</f>
        <v>1</v>
      </c>
      <c r="K95" s="71">
        <f>SUMIF($H$258:$H$928,$H95,K$258:K$928)</f>
        <v>0</v>
      </c>
      <c r="L95" s="71">
        <f>SUMIF($H$258:$H$928,$H95,L$258:L$928)</f>
        <v>0</v>
      </c>
      <c r="M95" s="71">
        <f>SUMIF($H$258:$H$928,$H95,M$258:M$928)</f>
        <v>0</v>
      </c>
      <c r="N95" s="71">
        <f>SUMIF($H$258:$H$928,$H95,N$258:N$928)</f>
        <v>0</v>
      </c>
      <c r="O95" s="71">
        <f>SUMIF($H$258:$H$928,$H95,O$258:O$928)</f>
        <v>0</v>
      </c>
      <c r="P95" s="71">
        <f>SUMIF($H$258:$H$928,$H95,P$258:P$928)</f>
        <v>0</v>
      </c>
      <c r="Q95" s="71">
        <f>SUMIF($H$258:$H$928,$H95,Q$258:Q$928)</f>
        <v>0</v>
      </c>
      <c r="R95" s="71">
        <f>SUMIF($H$258:$H$928,$H95,R$258:R$928)</f>
        <v>0</v>
      </c>
      <c r="S95" s="71">
        <f>SUMIF($H$258:$H$928,$H95,S$258:S$928)</f>
        <v>1</v>
      </c>
      <c r="T95" s="71">
        <f>SUMIF($H$258:$H$928,$H95,T$258:T$928)</f>
        <v>0</v>
      </c>
      <c r="U95" s="71">
        <f>SUMIF($H$258:$H$928,$H95,U$258:U$928)</f>
        <v>1</v>
      </c>
      <c r="V95" s="71">
        <f>SUMIF($H$258:$H$928,$H95,V$258:V$928)</f>
        <v>0</v>
      </c>
      <c r="W95" s="71">
        <f>SUMIF($H$258:$H$928,$H95,W$258:W$928)</f>
        <v>0</v>
      </c>
      <c r="X95" s="71">
        <f>SUMIF($H$258:$H$928,$H95,X$258:X$928)</f>
        <v>0</v>
      </c>
      <c r="Y95" s="71">
        <f>SUMIF($H$258:$H$928,$H95,Y$258:Y$928)</f>
        <v>0</v>
      </c>
      <c r="Z95" s="71">
        <f>SUMIF($H$258:$H$928,$H95,Z$258:Z$928)</f>
        <v>0</v>
      </c>
      <c r="AA95" s="71">
        <f>SUMIF($H$258:$H$928,$H95,AA$258:AA$928)</f>
        <v>1</v>
      </c>
      <c r="AB95" s="71">
        <f>SUMIF($H$258:$H$928,$H95,AB$258:AB$928)</f>
        <v>1</v>
      </c>
      <c r="AC95" s="71">
        <f>SUMIF($H$258:$H$928,$H95,AC$258:AC$928)</f>
        <v>0</v>
      </c>
      <c r="AD95" s="71">
        <f>SUMIF($H$258:$H$928,$H95,AD$258:AD$928)</f>
        <v>0</v>
      </c>
      <c r="AE95" s="71">
        <f>SUMIF($H$258:$H$928,$H95,AE$258:AE$928)</f>
        <v>0</v>
      </c>
      <c r="AF95" s="71">
        <f>SUMIF($H$258:$H$928,$H95,AF$258:AF$928)</f>
        <v>0</v>
      </c>
      <c r="AG95" s="71">
        <f>SUMIF($H$258:$H$928,$H95,AG$258:AG$928)</f>
        <v>0</v>
      </c>
      <c r="AH95" s="71">
        <f>SUMIF($H$258:$H$928,$H95,AH$258:AH$928)</f>
        <v>0</v>
      </c>
      <c r="AI95" s="71">
        <f>SUMIF($H$258:$H$928,$H95,AI$258:AI$928)</f>
        <v>0</v>
      </c>
      <c r="AJ95" s="71">
        <f>SUMIF($H$258:$H$928,$H95,AJ$258:AJ$928)</f>
        <v>0</v>
      </c>
      <c r="AK95" s="71">
        <f>SUMIF($H$258:$H$928,$H95,AK$258:AK$928)</f>
        <v>0</v>
      </c>
      <c r="AL95" s="71">
        <f>SUMIF($H$258:$H$928,$H95,AL$258:AL$928)</f>
        <v>0</v>
      </c>
      <c r="AM95" s="71">
        <f>SUMIF($H$258:$H$928,$H95,AM$258:AM$928)</f>
        <v>0</v>
      </c>
      <c r="AN95" s="71">
        <f>SUMIF($H$258:$H$928,$H95,AN$258:AN$928)</f>
        <v>0</v>
      </c>
      <c r="AO95" s="71">
        <f>SUMIF($H$258:$H$928,$H95,AO$258:AO$928)</f>
        <v>0</v>
      </c>
      <c r="AP95" s="71">
        <f>SUMIF($H$258:$H$928,$H95,AP$258:AP$928)</f>
        <v>1</v>
      </c>
      <c r="AQ95" s="71">
        <f>SUMIF($H$258:$H$928,$H95,AQ$258:AQ$928)</f>
        <v>1</v>
      </c>
      <c r="AR95" s="71">
        <f>SUMIF($H$258:$H$928,$H95,AR$258:AR$928)</f>
        <v>0</v>
      </c>
      <c r="AS95" s="71">
        <f>SUMIF($H$258:$H$928,$H95,AS$258:AS$928)</f>
        <v>0</v>
      </c>
      <c r="AT95" s="71">
        <f>SUMIF($H$258:$H$928,$H95,AT$258:AT$928)</f>
        <v>0</v>
      </c>
      <c r="AU95" s="71">
        <f>SUMIF($H$258:$H$928,$H95,AU$258:AU$928)</f>
        <v>0</v>
      </c>
      <c r="AV95" s="71">
        <f>SUMIF($H$258:$H$928,$H95,AV$258:AV$928)</f>
        <v>0</v>
      </c>
      <c r="AW95" s="71">
        <f>SUMIF($H$258:$H$928,$H95,AW$258:AW$928)</f>
        <v>0</v>
      </c>
      <c r="AX95" s="71">
        <f>SUMIF($H$258:$H$929,$H95,AX$258:AX$929)</f>
        <v>0</v>
      </c>
      <c r="AY95" s="71">
        <f>SUMIF($H$258:$H$929,$H95,AY$258:AY$929)</f>
        <v>0</v>
      </c>
      <c r="AZ95" s="71">
        <f>SUMIF($H$258:$H$929,$H95,AZ$258:AZ$929)</f>
        <v>0</v>
      </c>
      <c r="BA95" s="71">
        <f>SUMIF($H$258:$H$929,$H95,BA$258:BA$929)</f>
        <v>0</v>
      </c>
      <c r="BB95" s="71"/>
      <c r="BC95" s="71">
        <f>SUMIF($H$258:$H$929,$H95,BC$258:BC$929)</f>
        <v>0</v>
      </c>
      <c r="BD95" s="71"/>
      <c r="BE95" s="71">
        <f>SUMIF($H$258:$H$929,$H95,BE$258:BE$929)</f>
        <v>1</v>
      </c>
      <c r="BF95" s="71">
        <f>SUMIF($H$258:$H$929,$H95,BF$258:BF$929)</f>
        <v>1</v>
      </c>
      <c r="BG95" s="71">
        <f>SUMIF($H$258:$H$929,$H95,BG$258:BG$929)</f>
        <v>0</v>
      </c>
      <c r="BH95" s="71">
        <f>SUMIF($H$258:$H$929,$H95,BH$258:BH$929)</f>
        <v>0</v>
      </c>
      <c r="BI95" s="71">
        <f>SUMIF($H$258:$H$929,$H95,BI$258:BI$929)</f>
        <v>0</v>
      </c>
      <c r="BJ95" s="71">
        <f>SUMIF($H$258:$H$928,$H95,BJ$258:BJ$928)</f>
        <v>0</v>
      </c>
      <c r="BK95" s="71">
        <f>SUMIF($H$258:$H$928,$H95,BK$258:BK$928)</f>
        <v>0</v>
      </c>
      <c r="BL95" s="71">
        <f>SUMIF($H$258:$H$928,$H95,BL$258:BL$928)</f>
        <v>0</v>
      </c>
      <c r="BM95" s="71">
        <f>SUMIF($H$258:$H$929,$H95,BM$258:BM$929)</f>
        <v>0</v>
      </c>
      <c r="BN95" s="71">
        <f>SUMIF($H$258:$H$929,$H95,BN$258:BN$929)</f>
        <v>0</v>
      </c>
      <c r="BO95" s="71">
        <f>SUMIF($H$258:$H$929,$H95,BO$258:BO$929)</f>
        <v>0</v>
      </c>
      <c r="BP95" s="71">
        <f>SUMIF($H$258:$H$929,$H95,BP$258:BP$929)</f>
        <v>0</v>
      </c>
      <c r="BQ95" s="71">
        <f>SUMIF($H$258:$H$929,$H95,BQ$258:BQ$929)</f>
        <v>0</v>
      </c>
      <c r="BR95" s="71">
        <f>SUMIF($H$258:$H$929,$H95,BR$258:BR$929)</f>
        <v>1</v>
      </c>
      <c r="BS95" s="71">
        <f>SUMIF($H$258:$H$929,$H95,BS$258:BS$929)</f>
        <v>1</v>
      </c>
      <c r="BT95" s="71">
        <f>SUMIF($H$258:$H$929,$H95,BT$258:BT$929)</f>
        <v>0</v>
      </c>
      <c r="BU95" s="71">
        <f>SUMIF($H$258:$H$929,$H95,BU$258:BU$929)</f>
        <v>0</v>
      </c>
      <c r="BV95" s="71">
        <f>SUMIF($H$258:$H$929,$H95,BV$258:BV$929)</f>
        <v>0</v>
      </c>
      <c r="BW95" s="71">
        <f>SUMIF($H$258:$H$929,$H95,BW$258:BW$929)</f>
        <v>0</v>
      </c>
      <c r="BX95" s="71">
        <f>SUMIF($H$258:$H$929,$H95,BX$258:BX$929)</f>
        <v>0</v>
      </c>
      <c r="BY95" s="71">
        <f>SUMIF($H$258:$H$929,$H95,BY$258:BY$929)</f>
        <v>0</v>
      </c>
      <c r="BZ95" s="71">
        <f>SUMIF($H$258:$H$929,$H95,BZ$258:BZ$929)</f>
        <v>0</v>
      </c>
      <c r="CA95" s="71">
        <f>SUMIF($H$258:$H$929,$H95,CA$258:CA$929)</f>
        <v>0</v>
      </c>
      <c r="CB95" s="71">
        <f>SUMIF($H$258:$H$929,$H95,CB$258:CB$929)</f>
        <v>1</v>
      </c>
      <c r="CC95" s="71">
        <f>SUMIF($H$258:$H$929,$H95,CC$258:CC$929)</f>
        <v>1</v>
      </c>
      <c r="CD95" s="71">
        <f>SUMIF($H$258:$H$929,$H95,CD$258:CD$929)</f>
        <v>0</v>
      </c>
      <c r="CE95" s="71">
        <f>SUMIF($H$258:$H$929,$H95,CE$258:CE$929)</f>
        <v>0</v>
      </c>
      <c r="CF95" s="71">
        <f>SUMIF($H$258:$H$929,$H95,CF$258:CF$929)</f>
        <v>0</v>
      </c>
      <c r="CG95" s="71">
        <f>SUMIF($H$258:$H$929,$H95,CG$258:CG$929)</f>
        <v>0</v>
      </c>
      <c r="CH95" s="71">
        <f>SUMIF($H$258:$H$929,$H95,CH$258:CH$929)</f>
        <v>0</v>
      </c>
      <c r="CI95" s="71">
        <f>SUMIF($H$258:$H$929,$H95,CI$258:CI$929)</f>
        <v>0</v>
      </c>
      <c r="CJ95" s="71">
        <f>SUMIF($H$258:$H$929,$H95,CJ$258:CJ$929)</f>
        <v>0</v>
      </c>
      <c r="CK95" s="71">
        <f>SUMIF($H$258:$H$929,$H95,CK$258:CK$929)</f>
        <v>0</v>
      </c>
      <c r="CL95" s="71">
        <f>SUMIF($H$258:$H$929,$H95,CL$258:CL$929)</f>
        <v>1</v>
      </c>
      <c r="CM95" s="71">
        <f>SUMIF($H$258:$H$929,$H95,CM$258:CM$929)</f>
        <v>1</v>
      </c>
      <c r="CN95" s="71">
        <f>SUMIF($H$258:$H$929,$H95,CN$258:CN$929)</f>
        <v>0</v>
      </c>
      <c r="CO95" s="71">
        <f>SUMIF($H$258:$H$929,$H95,CO$258:CO$929)</f>
        <v>0</v>
      </c>
      <c r="CP95" s="71">
        <f>SUMIF($H$258:$H$929,$H95,CP$258:CP$929)</f>
        <v>0</v>
      </c>
      <c r="CQ95" s="71">
        <f>SUMIF($H$258:$H$929,$H95,CQ$258:CQ$929)</f>
        <v>0</v>
      </c>
      <c r="CR95" s="71">
        <f>SUMIF($H$258:$H$929,$H95,CR$258:CR$929)</f>
        <v>0</v>
      </c>
      <c r="CS95" s="71">
        <f>SUMIF($H$258:$H$929,$H95,CS$258:CS$929)</f>
        <v>0</v>
      </c>
      <c r="CT95" s="71">
        <f>SUMIF($H$258:$H$929,$H95,CT$258:CT$929)</f>
        <v>0</v>
      </c>
      <c r="CU95" s="71">
        <f>SUMIF($H$258:$H$929,$H95,CU$258:CU$929)</f>
        <v>0</v>
      </c>
      <c r="CV95" s="71">
        <f>SUMIF($H$258:$H$929,$H95,CV$258:CV$929)</f>
        <v>1</v>
      </c>
      <c r="CW95" s="71">
        <f>SUMIF($H$258:$H$929,$H95,CW$258:CW$929)</f>
        <v>1</v>
      </c>
      <c r="CX95" s="71">
        <f>SUMIF($H$258:$H$929,$H95,CX$258:CX$929)</f>
        <v>0</v>
      </c>
      <c r="CY95" s="71">
        <f>SUMIF($H$258:$H$929,$H95,CY$258:CY$929)</f>
        <v>0</v>
      </c>
      <c r="CZ95" s="71">
        <f>SUMIF($H$258:$H$929,$H95,CZ$258:CZ$929)</f>
        <v>0</v>
      </c>
      <c r="DA95" s="70" t="s">
        <v>66</v>
      </c>
      <c r="DB95" s="56">
        <f>K95-CV95</f>
        <v>-1</v>
      </c>
      <c r="DC95" s="55"/>
      <c r="DD95" s="7">
        <f>CV95/12</f>
        <v>8.3333333333333329E-2</v>
      </c>
      <c r="DE95" s="55"/>
    </row>
    <row r="96" spans="1:109" s="54" customFormat="1" ht="18" hidden="1" customHeight="1" x14ac:dyDescent="0.2">
      <c r="A96" s="98" t="str">
        <f>CONCATENATE("5001",H96)</f>
        <v>5001200104</v>
      </c>
      <c r="B96" s="65"/>
      <c r="C96" s="65"/>
      <c r="D96" s="65"/>
      <c r="E96" s="66"/>
      <c r="F96" s="66"/>
      <c r="G96" s="65" t="s">
        <v>245</v>
      </c>
      <c r="H96" s="70" t="s">
        <v>64</v>
      </c>
      <c r="I96" s="100" t="s">
        <v>63</v>
      </c>
      <c r="J96" s="71">
        <f>SUMIF($H$258:$H$928,$H96,J$258:J$928)</f>
        <v>1</v>
      </c>
      <c r="K96" s="71">
        <f>SUMIF($H$258:$H$928,$H96,K$258:K$928)</f>
        <v>0</v>
      </c>
      <c r="L96" s="71">
        <f>SUMIF($H$258:$H$928,$H96,L$258:L$928)</f>
        <v>0</v>
      </c>
      <c r="M96" s="71">
        <f>SUMIF($H$258:$H$928,$H96,M$258:M$928)</f>
        <v>0</v>
      </c>
      <c r="N96" s="71">
        <f>SUMIF($H$258:$H$928,$H96,N$258:N$928)</f>
        <v>0</v>
      </c>
      <c r="O96" s="71">
        <f>SUMIF($H$258:$H$928,$H96,O$258:O$928)</f>
        <v>0</v>
      </c>
      <c r="P96" s="71">
        <f>SUMIF($H$258:$H$928,$H96,P$258:P$928)</f>
        <v>0</v>
      </c>
      <c r="Q96" s="71">
        <f>SUMIF($H$258:$H$928,$H96,Q$258:Q$928)</f>
        <v>0</v>
      </c>
      <c r="R96" s="71">
        <f>SUMIF($H$258:$H$928,$H96,R$258:R$928)</f>
        <v>0</v>
      </c>
      <c r="S96" s="71">
        <f>SUMIF($H$258:$H$928,$H96,S$258:S$928)</f>
        <v>1</v>
      </c>
      <c r="T96" s="71">
        <f>SUMIF($H$258:$H$928,$H96,T$258:T$928)</f>
        <v>0</v>
      </c>
      <c r="U96" s="71">
        <f>SUMIF($H$258:$H$928,$H96,U$258:U$928)</f>
        <v>1</v>
      </c>
      <c r="V96" s="71">
        <f>SUMIF($H$258:$H$928,$H96,V$258:V$928)</f>
        <v>0</v>
      </c>
      <c r="W96" s="71">
        <f>SUMIF($H$258:$H$928,$H96,W$258:W$928)</f>
        <v>0</v>
      </c>
      <c r="X96" s="71">
        <f>SUMIF($H$258:$H$928,$H96,X$258:X$928)</f>
        <v>0</v>
      </c>
      <c r="Y96" s="71">
        <f>SUMIF($H$258:$H$928,$H96,Y$258:Y$928)</f>
        <v>0</v>
      </c>
      <c r="Z96" s="71">
        <f>SUMIF($H$258:$H$928,$H96,Z$258:Z$928)</f>
        <v>0</v>
      </c>
      <c r="AA96" s="71">
        <f>SUMIF($H$258:$H$928,$H96,AA$258:AA$928)</f>
        <v>1</v>
      </c>
      <c r="AB96" s="71">
        <f>SUMIF($H$258:$H$928,$H96,AB$258:AB$928)</f>
        <v>1</v>
      </c>
      <c r="AC96" s="71">
        <f>SUMIF($H$258:$H$928,$H96,AC$258:AC$928)</f>
        <v>0</v>
      </c>
      <c r="AD96" s="71">
        <f>SUMIF($H$258:$H$928,$H96,AD$258:AD$928)</f>
        <v>0</v>
      </c>
      <c r="AE96" s="71">
        <f>SUMIF($H$258:$H$928,$H96,AE$258:AE$928)</f>
        <v>0</v>
      </c>
      <c r="AF96" s="71">
        <f>SUMIF($H$258:$H$928,$H96,AF$258:AF$928)</f>
        <v>0</v>
      </c>
      <c r="AG96" s="71">
        <f>SUMIF($H$258:$H$928,$H96,AG$258:AG$928)</f>
        <v>0</v>
      </c>
      <c r="AH96" s="71">
        <f>SUMIF($H$258:$H$928,$H96,AH$258:AH$928)</f>
        <v>0</v>
      </c>
      <c r="AI96" s="71">
        <f>SUMIF($H$258:$H$928,$H96,AI$258:AI$928)</f>
        <v>0</v>
      </c>
      <c r="AJ96" s="71">
        <f>SUMIF($H$258:$H$928,$H96,AJ$258:AJ$928)</f>
        <v>0</v>
      </c>
      <c r="AK96" s="71">
        <f>SUMIF($H$258:$H$928,$H96,AK$258:AK$928)</f>
        <v>0</v>
      </c>
      <c r="AL96" s="71">
        <f>SUMIF($H$258:$H$928,$H96,AL$258:AL$928)</f>
        <v>0</v>
      </c>
      <c r="AM96" s="71">
        <f>SUMIF($H$258:$H$928,$H96,AM$258:AM$928)</f>
        <v>0</v>
      </c>
      <c r="AN96" s="71">
        <f>SUMIF($H$258:$H$928,$H96,AN$258:AN$928)</f>
        <v>0</v>
      </c>
      <c r="AO96" s="71">
        <f>SUMIF($H$258:$H$928,$H96,AO$258:AO$928)</f>
        <v>0</v>
      </c>
      <c r="AP96" s="71">
        <f>SUMIF($H$258:$H$928,$H96,AP$258:AP$928)</f>
        <v>1</v>
      </c>
      <c r="AQ96" s="71">
        <f>SUMIF($H$258:$H$928,$H96,AQ$258:AQ$928)</f>
        <v>1</v>
      </c>
      <c r="AR96" s="71">
        <f>SUMIF($H$258:$H$928,$H96,AR$258:AR$928)</f>
        <v>0</v>
      </c>
      <c r="AS96" s="71">
        <f>SUMIF($H$258:$H$928,$H96,AS$258:AS$928)</f>
        <v>0</v>
      </c>
      <c r="AT96" s="71">
        <f>SUMIF($H$258:$H$928,$H96,AT$258:AT$928)</f>
        <v>0</v>
      </c>
      <c r="AU96" s="71">
        <f>SUMIF($H$258:$H$928,$H96,AU$258:AU$928)</f>
        <v>0</v>
      </c>
      <c r="AV96" s="71">
        <f>SUMIF($H$258:$H$928,$H96,AV$258:AV$928)</f>
        <v>0</v>
      </c>
      <c r="AW96" s="71">
        <f>SUMIF($H$258:$H$928,$H96,AW$258:AW$928)</f>
        <v>0</v>
      </c>
      <c r="AX96" s="71">
        <f>SUMIF($H$258:$H$929,$H96,AX$258:AX$929)</f>
        <v>0</v>
      </c>
      <c r="AY96" s="71">
        <f>SUMIF($H$258:$H$929,$H96,AY$258:AY$929)</f>
        <v>0</v>
      </c>
      <c r="AZ96" s="71">
        <f>SUMIF($H$258:$H$929,$H96,AZ$258:AZ$929)</f>
        <v>0</v>
      </c>
      <c r="BA96" s="71">
        <f>SUMIF($H$258:$H$929,$H96,BA$258:BA$929)</f>
        <v>0</v>
      </c>
      <c r="BB96" s="71"/>
      <c r="BC96" s="71">
        <f>SUMIF($H$258:$H$929,$H96,BC$258:BC$929)</f>
        <v>0</v>
      </c>
      <c r="BD96" s="71"/>
      <c r="BE96" s="71">
        <f>SUMIF($H$258:$H$929,$H96,BE$258:BE$929)</f>
        <v>1</v>
      </c>
      <c r="BF96" s="71">
        <f>SUMIF($H$258:$H$929,$H96,BF$258:BF$929)</f>
        <v>1</v>
      </c>
      <c r="BG96" s="71">
        <f>SUMIF($H$258:$H$929,$H96,BG$258:BG$929)</f>
        <v>0</v>
      </c>
      <c r="BH96" s="71">
        <f>SUMIF($H$258:$H$929,$H96,BH$258:BH$929)</f>
        <v>0</v>
      </c>
      <c r="BI96" s="71">
        <f>SUMIF($H$258:$H$929,$H96,BI$258:BI$929)</f>
        <v>0</v>
      </c>
      <c r="BJ96" s="71">
        <f>SUMIF($H$258:$H$928,$H96,BJ$258:BJ$928)</f>
        <v>0</v>
      </c>
      <c r="BK96" s="71">
        <f>SUMIF($H$258:$H$928,$H96,BK$258:BK$928)</f>
        <v>0</v>
      </c>
      <c r="BL96" s="71">
        <f>SUMIF($H$258:$H$928,$H96,BL$258:BL$928)</f>
        <v>0</v>
      </c>
      <c r="BM96" s="71">
        <f>SUMIF($H$258:$H$929,$H96,BM$258:BM$929)</f>
        <v>0</v>
      </c>
      <c r="BN96" s="71">
        <f>SUMIF($H$258:$H$929,$H96,BN$258:BN$929)</f>
        <v>0</v>
      </c>
      <c r="BO96" s="71">
        <f>SUMIF($H$258:$H$929,$H96,BO$258:BO$929)</f>
        <v>0</v>
      </c>
      <c r="BP96" s="71">
        <f>SUMIF($H$258:$H$929,$H96,BP$258:BP$929)</f>
        <v>0</v>
      </c>
      <c r="BQ96" s="71">
        <f>SUMIF($H$258:$H$929,$H96,BQ$258:BQ$929)</f>
        <v>0</v>
      </c>
      <c r="BR96" s="71">
        <f>SUMIF($H$258:$H$929,$H96,BR$258:BR$929)</f>
        <v>1</v>
      </c>
      <c r="BS96" s="71">
        <f>SUMIF($H$258:$H$929,$H96,BS$258:BS$929)</f>
        <v>1</v>
      </c>
      <c r="BT96" s="71">
        <f>SUMIF($H$258:$H$929,$H96,BT$258:BT$929)</f>
        <v>0</v>
      </c>
      <c r="BU96" s="71">
        <f>SUMIF($H$258:$H$929,$H96,BU$258:BU$929)</f>
        <v>0</v>
      </c>
      <c r="BV96" s="71">
        <f>SUMIF($H$258:$H$929,$H96,BV$258:BV$929)</f>
        <v>0</v>
      </c>
      <c r="BW96" s="71">
        <f>SUMIF($H$258:$H$929,$H96,BW$258:BW$929)</f>
        <v>0</v>
      </c>
      <c r="BX96" s="71">
        <f>SUMIF($H$258:$H$929,$H96,BX$258:BX$929)</f>
        <v>0</v>
      </c>
      <c r="BY96" s="71">
        <f>SUMIF($H$258:$H$929,$H96,BY$258:BY$929)</f>
        <v>0</v>
      </c>
      <c r="BZ96" s="71">
        <f>SUMIF($H$258:$H$929,$H96,BZ$258:BZ$929)</f>
        <v>0</v>
      </c>
      <c r="CA96" s="71">
        <f>SUMIF($H$258:$H$929,$H96,CA$258:CA$929)</f>
        <v>0</v>
      </c>
      <c r="CB96" s="71">
        <f>SUMIF($H$258:$H$929,$H96,CB$258:CB$929)</f>
        <v>1</v>
      </c>
      <c r="CC96" s="71">
        <f>SUMIF($H$258:$H$929,$H96,CC$258:CC$929)</f>
        <v>1</v>
      </c>
      <c r="CD96" s="71">
        <f>SUMIF($H$258:$H$929,$H96,CD$258:CD$929)</f>
        <v>0</v>
      </c>
      <c r="CE96" s="71">
        <f>SUMIF($H$258:$H$929,$H96,CE$258:CE$929)</f>
        <v>0</v>
      </c>
      <c r="CF96" s="71">
        <f>SUMIF($H$258:$H$929,$H96,CF$258:CF$929)</f>
        <v>0</v>
      </c>
      <c r="CG96" s="71">
        <f>SUMIF($H$258:$H$929,$H96,CG$258:CG$929)</f>
        <v>0</v>
      </c>
      <c r="CH96" s="71">
        <f>SUMIF($H$258:$H$929,$H96,CH$258:CH$929)</f>
        <v>0</v>
      </c>
      <c r="CI96" s="71">
        <f>SUMIF($H$258:$H$929,$H96,CI$258:CI$929)</f>
        <v>0</v>
      </c>
      <c r="CJ96" s="71">
        <f>SUMIF($H$258:$H$929,$H96,CJ$258:CJ$929)</f>
        <v>0</v>
      </c>
      <c r="CK96" s="71">
        <f>SUMIF($H$258:$H$929,$H96,CK$258:CK$929)</f>
        <v>0</v>
      </c>
      <c r="CL96" s="71">
        <f>SUMIF($H$258:$H$929,$H96,CL$258:CL$929)</f>
        <v>1</v>
      </c>
      <c r="CM96" s="71">
        <f>SUMIF($H$258:$H$929,$H96,CM$258:CM$929)</f>
        <v>1</v>
      </c>
      <c r="CN96" s="71">
        <f>SUMIF($H$258:$H$929,$H96,CN$258:CN$929)</f>
        <v>0</v>
      </c>
      <c r="CO96" s="71">
        <f>SUMIF($H$258:$H$929,$H96,CO$258:CO$929)</f>
        <v>0</v>
      </c>
      <c r="CP96" s="71">
        <f>SUMIF($H$258:$H$929,$H96,CP$258:CP$929)</f>
        <v>0</v>
      </c>
      <c r="CQ96" s="71">
        <f>SUMIF($H$258:$H$929,$H96,CQ$258:CQ$929)</f>
        <v>0</v>
      </c>
      <c r="CR96" s="71">
        <f>SUMIF($H$258:$H$929,$H96,CR$258:CR$929)</f>
        <v>0</v>
      </c>
      <c r="CS96" s="71">
        <f>SUMIF($H$258:$H$929,$H96,CS$258:CS$929)</f>
        <v>0</v>
      </c>
      <c r="CT96" s="71">
        <f>SUMIF($H$258:$H$929,$H96,CT$258:CT$929)</f>
        <v>0</v>
      </c>
      <c r="CU96" s="71">
        <f>SUMIF($H$258:$H$929,$H96,CU$258:CU$929)</f>
        <v>0</v>
      </c>
      <c r="CV96" s="71">
        <f>SUMIF($H$258:$H$929,$H96,CV$258:CV$929)</f>
        <v>1</v>
      </c>
      <c r="CW96" s="71">
        <f>SUMIF($H$258:$H$929,$H96,CW$258:CW$929)</f>
        <v>1</v>
      </c>
      <c r="CX96" s="71">
        <f>SUMIF($H$258:$H$929,$H96,CX$258:CX$929)</f>
        <v>0</v>
      </c>
      <c r="CY96" s="71">
        <f>SUMIF($H$258:$H$929,$H96,CY$258:CY$929)</f>
        <v>0</v>
      </c>
      <c r="CZ96" s="71">
        <f>SUMIF($H$258:$H$929,$H96,CZ$258:CZ$929)</f>
        <v>0</v>
      </c>
      <c r="DA96" s="70" t="s">
        <v>64</v>
      </c>
      <c r="DB96" s="56">
        <f>K96-CV96</f>
        <v>-1</v>
      </c>
      <c r="DC96" s="55"/>
      <c r="DD96" s="7">
        <f>CV96/12</f>
        <v>8.3333333333333329E-2</v>
      </c>
      <c r="DE96" s="55"/>
    </row>
    <row r="97" spans="1:109" s="54" customFormat="1" ht="19.5" hidden="1" customHeight="1" x14ac:dyDescent="0.2">
      <c r="A97" s="98" t="str">
        <f>CONCATENATE("5001",H97)</f>
        <v>5001200105</v>
      </c>
      <c r="B97" s="65"/>
      <c r="C97" s="65"/>
      <c r="D97" s="65"/>
      <c r="E97" s="66"/>
      <c r="F97" s="66"/>
      <c r="G97" s="65" t="s">
        <v>254</v>
      </c>
      <c r="H97" s="70" t="s">
        <v>62</v>
      </c>
      <c r="I97" s="100" t="s">
        <v>61</v>
      </c>
      <c r="J97" s="71">
        <f>SUMIF($H$258:$H$928,$H97,J$258:J$928)</f>
        <v>8</v>
      </c>
      <c r="K97" s="71">
        <f>SUMIF($H$258:$H$928,$H97,K$258:K$928)</f>
        <v>0</v>
      </c>
      <c r="L97" s="71">
        <f>SUMIF($H$258:$H$928,$H97,L$258:L$928)</f>
        <v>0</v>
      </c>
      <c r="M97" s="71">
        <f>SUMIF($H$258:$H$928,$H97,M$258:M$928)</f>
        <v>0</v>
      </c>
      <c r="N97" s="71">
        <f>SUMIF($H$258:$H$928,$H97,N$258:N$928)</f>
        <v>0</v>
      </c>
      <c r="O97" s="71">
        <f>SUMIF($H$258:$H$928,$H97,O$258:O$928)</f>
        <v>0</v>
      </c>
      <c r="P97" s="71">
        <f>SUMIF($H$258:$H$928,$H97,P$258:P$928)</f>
        <v>0</v>
      </c>
      <c r="Q97" s="71">
        <f>SUMIF($H$258:$H$928,$H97,Q$258:Q$928)</f>
        <v>0</v>
      </c>
      <c r="R97" s="71">
        <f>SUMIF($H$258:$H$928,$H97,R$258:R$928)</f>
        <v>0</v>
      </c>
      <c r="S97" s="71">
        <f>SUMIF($H$258:$H$928,$H97,S$258:S$928)</f>
        <v>8</v>
      </c>
      <c r="T97" s="71">
        <f>SUMIF($H$258:$H$928,$H97,T$258:T$928)</f>
        <v>0</v>
      </c>
      <c r="U97" s="71">
        <f>SUMIF($H$258:$H$928,$H97,U$258:U$928)</f>
        <v>8</v>
      </c>
      <c r="V97" s="71">
        <f>SUMIF($H$258:$H$928,$H97,V$258:V$928)</f>
        <v>0</v>
      </c>
      <c r="W97" s="71">
        <f>SUMIF($H$258:$H$928,$H97,W$258:W$928)</f>
        <v>0</v>
      </c>
      <c r="X97" s="71">
        <f>SUMIF($H$258:$H$928,$H97,X$258:X$928)</f>
        <v>0</v>
      </c>
      <c r="Y97" s="71">
        <f>SUMIF($H$258:$H$928,$H97,Y$258:Y$928)</f>
        <v>0</v>
      </c>
      <c r="Z97" s="71">
        <f>SUMIF($H$258:$H$928,$H97,Z$258:Z$928)</f>
        <v>0</v>
      </c>
      <c r="AA97" s="71">
        <f>SUMIF($H$258:$H$928,$H97,AA$258:AA$928)</f>
        <v>8</v>
      </c>
      <c r="AB97" s="71">
        <f>SUMIF($H$258:$H$928,$H97,AB$258:AB$928)</f>
        <v>8</v>
      </c>
      <c r="AC97" s="71">
        <f>SUMIF($H$258:$H$928,$H97,AC$258:AC$928)</f>
        <v>0</v>
      </c>
      <c r="AD97" s="71">
        <f>SUMIF($H$258:$H$928,$H97,AD$258:AD$928)</f>
        <v>0</v>
      </c>
      <c r="AE97" s="71">
        <f>SUMIF($H$258:$H$928,$H97,AE$258:AE$928)</f>
        <v>0</v>
      </c>
      <c r="AF97" s="71">
        <f>SUMIF($H$258:$H$928,$H97,AF$258:AF$928)</f>
        <v>0</v>
      </c>
      <c r="AG97" s="71">
        <f>SUMIF($H$258:$H$928,$H97,AG$258:AG$928)</f>
        <v>0</v>
      </c>
      <c r="AH97" s="71">
        <f>SUMIF($H$258:$H$928,$H97,AH$258:AH$928)</f>
        <v>0</v>
      </c>
      <c r="AI97" s="71">
        <f>SUMIF($H$258:$H$928,$H97,AI$258:AI$928)</f>
        <v>0</v>
      </c>
      <c r="AJ97" s="71">
        <f>SUMIF($H$258:$H$928,$H97,AJ$258:AJ$928)</f>
        <v>0</v>
      </c>
      <c r="AK97" s="71">
        <f>SUMIF($H$258:$H$928,$H97,AK$258:AK$928)</f>
        <v>0</v>
      </c>
      <c r="AL97" s="71">
        <f>SUMIF($H$258:$H$928,$H97,AL$258:AL$928)</f>
        <v>0</v>
      </c>
      <c r="AM97" s="71">
        <f>SUMIF($H$258:$H$928,$H97,AM$258:AM$928)</f>
        <v>0</v>
      </c>
      <c r="AN97" s="71">
        <f>SUMIF($H$258:$H$928,$H97,AN$258:AN$928)</f>
        <v>0</v>
      </c>
      <c r="AO97" s="71">
        <f>SUMIF($H$258:$H$928,$H97,AO$258:AO$928)</f>
        <v>0</v>
      </c>
      <c r="AP97" s="71">
        <f>SUMIF($H$258:$H$928,$H97,AP$258:AP$928)</f>
        <v>8</v>
      </c>
      <c r="AQ97" s="71">
        <f>SUMIF($H$258:$H$928,$H97,AQ$258:AQ$928)</f>
        <v>8</v>
      </c>
      <c r="AR97" s="71">
        <f>SUMIF($H$258:$H$928,$H97,AR$258:AR$928)</f>
        <v>0</v>
      </c>
      <c r="AS97" s="71">
        <f>SUMIF($H$258:$H$928,$H97,AS$258:AS$928)</f>
        <v>0</v>
      </c>
      <c r="AT97" s="71">
        <f>SUMIF($H$258:$H$928,$H97,AT$258:AT$928)</f>
        <v>0</v>
      </c>
      <c r="AU97" s="71">
        <f>SUMIF($H$258:$H$928,$H97,AU$258:AU$928)</f>
        <v>0</v>
      </c>
      <c r="AV97" s="71">
        <f>SUMIF($H$258:$H$928,$H97,AV$258:AV$928)</f>
        <v>0</v>
      </c>
      <c r="AW97" s="71">
        <f>SUMIF($H$258:$H$928,$H97,AW$258:AW$928)</f>
        <v>0</v>
      </c>
      <c r="AX97" s="71">
        <f>SUMIF($H$258:$H$929,$H97,AX$258:AX$929)</f>
        <v>0</v>
      </c>
      <c r="AY97" s="71">
        <f>SUMIF($H$258:$H$929,$H97,AY$258:AY$929)</f>
        <v>0</v>
      </c>
      <c r="AZ97" s="71">
        <f>SUMIF($H$258:$H$929,$H97,AZ$258:AZ$929)</f>
        <v>0</v>
      </c>
      <c r="BA97" s="71">
        <f>SUMIF($H$258:$H$929,$H97,BA$258:BA$929)</f>
        <v>0</v>
      </c>
      <c r="BB97" s="71"/>
      <c r="BC97" s="71">
        <f>SUMIF($H$258:$H$929,$H97,BC$258:BC$929)</f>
        <v>0</v>
      </c>
      <c r="BD97" s="71"/>
      <c r="BE97" s="71">
        <f>SUMIF($H$258:$H$929,$H97,BE$258:BE$929)</f>
        <v>8</v>
      </c>
      <c r="BF97" s="71">
        <f>SUMIF($H$258:$H$929,$H97,BF$258:BF$929)</f>
        <v>8</v>
      </c>
      <c r="BG97" s="71">
        <f>SUMIF($H$258:$H$929,$H97,BG$258:BG$929)</f>
        <v>0</v>
      </c>
      <c r="BH97" s="71">
        <f>SUMIF($H$258:$H$929,$H97,BH$258:BH$929)</f>
        <v>0</v>
      </c>
      <c r="BI97" s="71">
        <f>SUMIF($H$258:$H$929,$H97,BI$258:BI$929)</f>
        <v>0</v>
      </c>
      <c r="BJ97" s="71">
        <f>SUMIF($H$258:$H$928,$H97,BJ$258:BJ$928)</f>
        <v>0</v>
      </c>
      <c r="BK97" s="71">
        <f>SUMIF($H$258:$H$928,$H97,BK$258:BK$928)</f>
        <v>0</v>
      </c>
      <c r="BL97" s="71">
        <f>SUMIF($H$258:$H$928,$H97,BL$258:BL$928)</f>
        <v>0</v>
      </c>
      <c r="BM97" s="71">
        <f>SUMIF($H$258:$H$929,$H97,BM$258:BM$929)</f>
        <v>0</v>
      </c>
      <c r="BN97" s="71">
        <f>SUMIF($H$258:$H$929,$H97,BN$258:BN$929)</f>
        <v>0</v>
      </c>
      <c r="BO97" s="71">
        <f>SUMIF($H$258:$H$929,$H97,BO$258:BO$929)</f>
        <v>0</v>
      </c>
      <c r="BP97" s="71">
        <f>SUMIF($H$258:$H$929,$H97,BP$258:BP$929)</f>
        <v>0</v>
      </c>
      <c r="BQ97" s="71">
        <f>SUMIF($H$258:$H$929,$H97,BQ$258:BQ$929)</f>
        <v>0</v>
      </c>
      <c r="BR97" s="71">
        <f>SUMIF($H$258:$H$929,$H97,BR$258:BR$929)</f>
        <v>8</v>
      </c>
      <c r="BS97" s="71">
        <f>SUMIF($H$258:$H$929,$H97,BS$258:BS$929)</f>
        <v>8</v>
      </c>
      <c r="BT97" s="71">
        <f>SUMIF($H$258:$H$929,$H97,BT$258:BT$929)</f>
        <v>0</v>
      </c>
      <c r="BU97" s="71">
        <f>SUMIF($H$258:$H$929,$H97,BU$258:BU$929)</f>
        <v>0</v>
      </c>
      <c r="BV97" s="71">
        <f>SUMIF($H$258:$H$929,$H97,BV$258:BV$929)</f>
        <v>0</v>
      </c>
      <c r="BW97" s="71">
        <f>SUMIF($H$258:$H$929,$H97,BW$258:BW$929)</f>
        <v>0</v>
      </c>
      <c r="BX97" s="71">
        <f>SUMIF($H$258:$H$929,$H97,BX$258:BX$929)</f>
        <v>0</v>
      </c>
      <c r="BY97" s="71">
        <f>SUMIF($H$258:$H$929,$H97,BY$258:BY$929)</f>
        <v>0</v>
      </c>
      <c r="BZ97" s="71">
        <f>SUMIF($H$258:$H$929,$H97,BZ$258:BZ$929)</f>
        <v>0</v>
      </c>
      <c r="CA97" s="71">
        <f>SUMIF($H$258:$H$929,$H97,CA$258:CA$929)</f>
        <v>0</v>
      </c>
      <c r="CB97" s="71">
        <f>SUMIF($H$258:$H$929,$H97,CB$258:CB$929)</f>
        <v>8</v>
      </c>
      <c r="CC97" s="71">
        <f>SUMIF($H$258:$H$929,$H97,CC$258:CC$929)</f>
        <v>8</v>
      </c>
      <c r="CD97" s="71">
        <f>SUMIF($H$258:$H$929,$H97,CD$258:CD$929)</f>
        <v>0</v>
      </c>
      <c r="CE97" s="71">
        <f>SUMIF($H$258:$H$929,$H97,CE$258:CE$929)</f>
        <v>0</v>
      </c>
      <c r="CF97" s="71">
        <f>SUMIF($H$258:$H$929,$H97,CF$258:CF$929)</f>
        <v>0</v>
      </c>
      <c r="CG97" s="71">
        <f>SUMIF($H$258:$H$929,$H97,CG$258:CG$929)</f>
        <v>0</v>
      </c>
      <c r="CH97" s="71">
        <f>SUMIF($H$258:$H$929,$H97,CH$258:CH$929)</f>
        <v>0</v>
      </c>
      <c r="CI97" s="71">
        <f>SUMIF($H$258:$H$929,$H97,CI$258:CI$929)</f>
        <v>0</v>
      </c>
      <c r="CJ97" s="71">
        <f>SUMIF($H$258:$H$929,$H97,CJ$258:CJ$929)</f>
        <v>0</v>
      </c>
      <c r="CK97" s="71">
        <f>SUMIF($H$258:$H$929,$H97,CK$258:CK$929)</f>
        <v>0</v>
      </c>
      <c r="CL97" s="71">
        <f>SUMIF($H$258:$H$929,$H97,CL$258:CL$929)</f>
        <v>8</v>
      </c>
      <c r="CM97" s="71">
        <f>SUMIF($H$258:$H$929,$H97,CM$258:CM$929)</f>
        <v>8</v>
      </c>
      <c r="CN97" s="71">
        <f>SUMIF($H$258:$H$929,$H97,CN$258:CN$929)</f>
        <v>0</v>
      </c>
      <c r="CO97" s="71">
        <f>SUMIF($H$258:$H$929,$H97,CO$258:CO$929)</f>
        <v>0</v>
      </c>
      <c r="CP97" s="71">
        <f>SUMIF($H$258:$H$929,$H97,CP$258:CP$929)</f>
        <v>0</v>
      </c>
      <c r="CQ97" s="71">
        <f>SUMIF($H$258:$H$929,$H97,CQ$258:CQ$929)</f>
        <v>0</v>
      </c>
      <c r="CR97" s="71">
        <f>SUMIF($H$258:$H$929,$H97,CR$258:CR$929)</f>
        <v>0</v>
      </c>
      <c r="CS97" s="71">
        <f>SUMIF($H$258:$H$929,$H97,CS$258:CS$929)</f>
        <v>0</v>
      </c>
      <c r="CT97" s="71">
        <f>SUMIF($H$258:$H$929,$H97,CT$258:CT$929)</f>
        <v>0</v>
      </c>
      <c r="CU97" s="71">
        <f>SUMIF($H$258:$H$929,$H97,CU$258:CU$929)</f>
        <v>0</v>
      </c>
      <c r="CV97" s="71">
        <f>SUMIF($H$258:$H$929,$H97,CV$258:CV$929)</f>
        <v>8</v>
      </c>
      <c r="CW97" s="71">
        <f>SUMIF($H$258:$H$929,$H97,CW$258:CW$929)</f>
        <v>8</v>
      </c>
      <c r="CX97" s="71">
        <f>SUMIF($H$258:$H$929,$H97,CX$258:CX$929)</f>
        <v>0</v>
      </c>
      <c r="CY97" s="71">
        <f>SUMIF($H$258:$H$929,$H97,CY$258:CY$929)</f>
        <v>0</v>
      </c>
      <c r="CZ97" s="71">
        <f>SUMIF($H$258:$H$929,$H97,CZ$258:CZ$929)</f>
        <v>0</v>
      </c>
      <c r="DA97" s="70" t="s">
        <v>62</v>
      </c>
      <c r="DB97" s="56">
        <f>K97-CV97</f>
        <v>-8</v>
      </c>
      <c r="DC97" s="55"/>
      <c r="DD97" s="7">
        <f>CV97/12</f>
        <v>0.66666666666666663</v>
      </c>
      <c r="DE97" s="55"/>
    </row>
    <row r="98" spans="1:109" s="54" customFormat="1" ht="15.75" hidden="1" customHeight="1" x14ac:dyDescent="0.2">
      <c r="A98" s="98" t="str">
        <f>CONCATENATE("5001",H98)</f>
        <v>5001200106</v>
      </c>
      <c r="B98" s="65"/>
      <c r="C98" s="65"/>
      <c r="D98" s="65"/>
      <c r="E98" s="66"/>
      <c r="F98" s="66"/>
      <c r="G98" s="65" t="s">
        <v>253</v>
      </c>
      <c r="H98" s="70" t="s">
        <v>60</v>
      </c>
      <c r="I98" s="100" t="s">
        <v>59</v>
      </c>
      <c r="J98" s="71">
        <f>SUMIF($H$258:$H$928,$H98,J$258:J$928)</f>
        <v>390</v>
      </c>
      <c r="K98" s="71">
        <f>SUMIF($H$258:$H$928,$H98,K$258:K$928)</f>
        <v>200</v>
      </c>
      <c r="L98" s="71">
        <f>SUMIF($H$258:$H$928,$H98,L$258:L$928)</f>
        <v>50</v>
      </c>
      <c r="M98" s="71">
        <f>SUMIF($H$258:$H$928,$H98,M$258:M$928)</f>
        <v>50</v>
      </c>
      <c r="N98" s="71">
        <f>SUMIF($H$258:$H$928,$H98,N$258:N$928)</f>
        <v>50</v>
      </c>
      <c r="O98" s="71">
        <f>SUMIF($H$258:$H$928,$H98,O$258:O$928)</f>
        <v>50</v>
      </c>
      <c r="P98" s="71">
        <f>SUMIF($H$258:$H$928,$H98,P$258:P$928)</f>
        <v>0</v>
      </c>
      <c r="Q98" s="71">
        <f>SUMIF($H$258:$H$928,$H98,Q$258:Q$928)</f>
        <v>0</v>
      </c>
      <c r="R98" s="71">
        <f>SUMIF($H$258:$H$928,$H98,R$258:R$928)</f>
        <v>0</v>
      </c>
      <c r="S98" s="71">
        <f>SUMIF($H$258:$H$928,$H98,S$258:S$928)</f>
        <v>90</v>
      </c>
      <c r="T98" s="71">
        <f>SUMIF($H$258:$H$928,$H98,T$258:T$928)</f>
        <v>0</v>
      </c>
      <c r="U98" s="71">
        <f>SUMIF($H$258:$H$928,$H98,U$258:U$928)</f>
        <v>13</v>
      </c>
      <c r="V98" s="71">
        <f>SUMIF($H$258:$H$928,$H98,V$258:V$928)</f>
        <v>45</v>
      </c>
      <c r="W98" s="71">
        <f>SUMIF($H$258:$H$928,$H98,W$258:W$928)</f>
        <v>72</v>
      </c>
      <c r="X98" s="71">
        <f>SUMIF($H$258:$H$928,$H98,X$258:X$928)</f>
        <v>0</v>
      </c>
      <c r="Y98" s="71">
        <f>SUMIF($H$258:$H$928,$H98,Y$258:Y$928)</f>
        <v>-40</v>
      </c>
      <c r="Z98" s="71">
        <f>SUMIF($H$258:$H$928,$H98,Z$258:Z$928)</f>
        <v>0</v>
      </c>
      <c r="AA98" s="71">
        <f>SUMIF($H$258:$H$928,$H98,AA$258:AA$928)</f>
        <v>290</v>
      </c>
      <c r="AB98" s="71">
        <f>SUMIF($H$258:$H$928,$H98,AB$258:AB$928)</f>
        <v>63</v>
      </c>
      <c r="AC98" s="71">
        <f>SUMIF($H$258:$H$928,$H98,AC$258:AC$928)</f>
        <v>95</v>
      </c>
      <c r="AD98" s="71">
        <f>SUMIF($H$258:$H$928,$H98,AD$258:AD$928)</f>
        <v>122</v>
      </c>
      <c r="AE98" s="71">
        <f>SUMIF($H$258:$H$928,$H98,AE$258:AE$928)</f>
        <v>10</v>
      </c>
      <c r="AF98" s="71">
        <f>SUMIF($H$258:$H$928,$H98,AF$258:AF$928)</f>
        <v>0</v>
      </c>
      <c r="AG98" s="71">
        <f>SUMIF($H$258:$H$928,$H98,AG$258:AG$928)</f>
        <v>0</v>
      </c>
      <c r="AH98" s="71">
        <f>SUMIF($H$258:$H$928,$H98,AH$258:AH$928)</f>
        <v>0</v>
      </c>
      <c r="AI98" s="71">
        <f>SUMIF($H$258:$H$928,$H98,AI$258:AI$928)</f>
        <v>170</v>
      </c>
      <c r="AJ98" s="71">
        <f>SUMIF($H$258:$H$928,$H98,AJ$258:AJ$928)</f>
        <v>0</v>
      </c>
      <c r="AK98" s="71">
        <f>SUMIF($H$258:$H$928,$H98,AK$258:AK$928)</f>
        <v>0</v>
      </c>
      <c r="AL98" s="71">
        <f>SUMIF($H$258:$H$928,$H98,AL$258:AL$928)</f>
        <v>25</v>
      </c>
      <c r="AM98" s="71">
        <f>SUMIF($H$258:$H$928,$H98,AM$258:AM$928)</f>
        <v>0</v>
      </c>
      <c r="AN98" s="71">
        <f>SUMIF($H$258:$H$928,$H98,AN$258:AN$928)</f>
        <v>145</v>
      </c>
      <c r="AO98" s="71">
        <f>SUMIF($H$258:$H$928,$H98,AO$258:AO$928)</f>
        <v>0</v>
      </c>
      <c r="AP98" s="71">
        <f>SUMIF($H$258:$H$928,$H98,AP$258:AP$928)</f>
        <v>460</v>
      </c>
      <c r="AQ98" s="71">
        <f>SUMIF($H$258:$H$928,$H98,AQ$258:AQ$928)</f>
        <v>63</v>
      </c>
      <c r="AR98" s="71">
        <f>SUMIF($H$258:$H$928,$H98,AR$258:AR$928)</f>
        <v>95</v>
      </c>
      <c r="AS98" s="71">
        <f>SUMIF($H$258:$H$928,$H98,AS$258:AS$928)</f>
        <v>147</v>
      </c>
      <c r="AT98" s="71">
        <f>SUMIF($H$258:$H$928,$H98,AT$258:AT$928)</f>
        <v>155</v>
      </c>
      <c r="AU98" s="71">
        <f>SUMIF($H$258:$H$928,$H98,AU$258:AU$928)</f>
        <v>0</v>
      </c>
      <c r="AV98" s="71">
        <f>SUMIF($H$258:$H$928,$H98,AV$258:AV$928)</f>
        <v>0</v>
      </c>
      <c r="AW98" s="71">
        <f>SUMIF($H$258:$H$928,$H98,AW$258:AW$928)</f>
        <v>0</v>
      </c>
      <c r="AX98" s="71">
        <f>SUMIF($H$258:$H$929,$H98,AX$258:AX$929)</f>
        <v>-70</v>
      </c>
      <c r="AY98" s="71">
        <f>SUMIF($H$258:$H$929,$H98,AY$258:AY$929)</f>
        <v>0</v>
      </c>
      <c r="AZ98" s="71">
        <f>SUMIF($H$258:$H$929,$H98,AZ$258:AZ$929)</f>
        <v>0</v>
      </c>
      <c r="BA98" s="71">
        <f>SUMIF($H$258:$H$929,$H98,BA$258:BA$929)</f>
        <v>0</v>
      </c>
      <c r="BB98" s="71"/>
      <c r="BC98" s="71">
        <f>SUMIF($H$258:$H$929,$H98,BC$258:BC$929)</f>
        <v>-70</v>
      </c>
      <c r="BD98" s="71"/>
      <c r="BE98" s="71">
        <f>SUMIF($H$258:$H$929,$H98,BE$258:BE$929)</f>
        <v>390</v>
      </c>
      <c r="BF98" s="71">
        <f>SUMIF($H$258:$H$929,$H98,BF$258:BF$929)</f>
        <v>63</v>
      </c>
      <c r="BG98" s="71">
        <f>SUMIF($H$258:$H$929,$H98,BG$258:BG$929)</f>
        <v>95</v>
      </c>
      <c r="BH98" s="71">
        <f>SUMIF($H$258:$H$929,$H98,BH$258:BH$929)</f>
        <v>147</v>
      </c>
      <c r="BI98" s="71">
        <f>SUMIF($H$258:$H$929,$H98,BI$258:BI$929)</f>
        <v>85</v>
      </c>
      <c r="BJ98" s="71">
        <f>SUMIF($H$258:$H$928,$H98,BJ$258:BJ$928)</f>
        <v>0</v>
      </c>
      <c r="BK98" s="71">
        <f>SUMIF($H$258:$H$928,$H98,BK$258:BK$928)</f>
        <v>0</v>
      </c>
      <c r="BL98" s="71">
        <f>SUMIF($H$258:$H$928,$H98,BL$258:BL$928)</f>
        <v>0</v>
      </c>
      <c r="BM98" s="71">
        <f>SUMIF($H$258:$H$929,$H98,BM$258:BM$929)</f>
        <v>0</v>
      </c>
      <c r="BN98" s="71">
        <f>SUMIF($H$258:$H$929,$H98,BN$258:BN$929)</f>
        <v>0</v>
      </c>
      <c r="BO98" s="71">
        <f>SUMIF($H$258:$H$929,$H98,BO$258:BO$929)</f>
        <v>0</v>
      </c>
      <c r="BP98" s="71">
        <f>SUMIF($H$258:$H$929,$H98,BP$258:BP$929)</f>
        <v>0</v>
      </c>
      <c r="BQ98" s="71">
        <f>SUMIF($H$258:$H$929,$H98,BQ$258:BQ$929)</f>
        <v>0</v>
      </c>
      <c r="BR98" s="71">
        <f>SUMIF($H$258:$H$929,$H98,BR$258:BR$929)</f>
        <v>390</v>
      </c>
      <c r="BS98" s="71">
        <f>SUMIF($H$258:$H$929,$H98,BS$258:BS$929)</f>
        <v>63</v>
      </c>
      <c r="BT98" s="71">
        <f>SUMIF($H$258:$H$929,$H98,BT$258:BT$929)</f>
        <v>95</v>
      </c>
      <c r="BU98" s="71">
        <f>SUMIF($H$258:$H$929,$H98,BU$258:BU$929)</f>
        <v>147</v>
      </c>
      <c r="BV98" s="71">
        <f>SUMIF($H$258:$H$929,$H98,BV$258:BV$929)</f>
        <v>85</v>
      </c>
      <c r="BW98" s="71">
        <f>SUMIF($H$258:$H$929,$H98,BW$258:BW$929)</f>
        <v>0</v>
      </c>
      <c r="BX98" s="71">
        <f>SUMIF($H$258:$H$929,$H98,BX$258:BX$929)</f>
        <v>0</v>
      </c>
      <c r="BY98" s="71">
        <f>SUMIF($H$258:$H$929,$H98,BY$258:BY$929)</f>
        <v>0</v>
      </c>
      <c r="BZ98" s="71">
        <f>SUMIF($H$258:$H$929,$H98,BZ$258:BZ$929)</f>
        <v>0</v>
      </c>
      <c r="CA98" s="71">
        <f>SUMIF($H$258:$H$929,$H98,CA$258:CA$929)</f>
        <v>0</v>
      </c>
      <c r="CB98" s="71">
        <f>SUMIF($H$258:$H$929,$H98,CB$258:CB$929)</f>
        <v>390</v>
      </c>
      <c r="CC98" s="71">
        <f>SUMIF($H$258:$H$929,$H98,CC$258:CC$929)</f>
        <v>63</v>
      </c>
      <c r="CD98" s="71">
        <f>SUMIF($H$258:$H$929,$H98,CD$258:CD$929)</f>
        <v>95</v>
      </c>
      <c r="CE98" s="71">
        <f>SUMIF($H$258:$H$929,$H98,CE$258:CE$929)</f>
        <v>147</v>
      </c>
      <c r="CF98" s="71">
        <f>SUMIF($H$258:$H$929,$H98,CF$258:CF$929)</f>
        <v>85</v>
      </c>
      <c r="CG98" s="71">
        <f>SUMIF($H$258:$H$929,$H98,CG$258:CG$929)</f>
        <v>0</v>
      </c>
      <c r="CH98" s="71">
        <f>SUMIF($H$258:$H$929,$H98,CH$258:CH$929)</f>
        <v>0</v>
      </c>
      <c r="CI98" s="71">
        <f>SUMIF($H$258:$H$929,$H98,CI$258:CI$929)</f>
        <v>0</v>
      </c>
      <c r="CJ98" s="71">
        <f>SUMIF($H$258:$H$929,$H98,CJ$258:CJ$929)</f>
        <v>0</v>
      </c>
      <c r="CK98" s="71">
        <f>SUMIF($H$258:$H$929,$H98,CK$258:CK$929)</f>
        <v>0</v>
      </c>
      <c r="CL98" s="71">
        <f>SUMIF($H$258:$H$929,$H98,CL$258:CL$929)</f>
        <v>390</v>
      </c>
      <c r="CM98" s="71">
        <f>SUMIF($H$258:$H$929,$H98,CM$258:CM$929)</f>
        <v>63</v>
      </c>
      <c r="CN98" s="71">
        <f>SUMIF($H$258:$H$929,$H98,CN$258:CN$929)</f>
        <v>95</v>
      </c>
      <c r="CO98" s="71">
        <f>SUMIF($H$258:$H$929,$H98,CO$258:CO$929)</f>
        <v>147</v>
      </c>
      <c r="CP98" s="71">
        <f>SUMIF($H$258:$H$929,$H98,CP$258:CP$929)</f>
        <v>85</v>
      </c>
      <c r="CQ98" s="71">
        <f>SUMIF($H$258:$H$929,$H98,CQ$258:CQ$929)</f>
        <v>0</v>
      </c>
      <c r="CR98" s="71">
        <f>SUMIF($H$258:$H$929,$H98,CR$258:CR$929)</f>
        <v>0</v>
      </c>
      <c r="CS98" s="71">
        <f>SUMIF($H$258:$H$929,$H98,CS$258:CS$929)</f>
        <v>0</v>
      </c>
      <c r="CT98" s="71">
        <f>SUMIF($H$258:$H$929,$H98,CT$258:CT$929)</f>
        <v>0</v>
      </c>
      <c r="CU98" s="71">
        <f>SUMIF($H$258:$H$929,$H98,CU$258:CU$929)</f>
        <v>0</v>
      </c>
      <c r="CV98" s="71">
        <f>SUMIF($H$258:$H$929,$H98,CV$258:CV$929)</f>
        <v>390</v>
      </c>
      <c r="CW98" s="71">
        <f>SUMIF($H$258:$H$929,$H98,CW$258:CW$929)</f>
        <v>63</v>
      </c>
      <c r="CX98" s="71">
        <f>SUMIF($H$258:$H$929,$H98,CX$258:CX$929)</f>
        <v>95</v>
      </c>
      <c r="CY98" s="71">
        <f>SUMIF($H$258:$H$929,$H98,CY$258:CY$929)</f>
        <v>147</v>
      </c>
      <c r="CZ98" s="71">
        <f>SUMIF($H$258:$H$929,$H98,CZ$258:CZ$929)</f>
        <v>85</v>
      </c>
      <c r="DA98" s="70" t="s">
        <v>60</v>
      </c>
      <c r="DB98" s="56">
        <f>K98-CV98</f>
        <v>-190</v>
      </c>
      <c r="DC98" s="55"/>
      <c r="DD98" s="7">
        <f>CV98/12</f>
        <v>32.5</v>
      </c>
      <c r="DE98" s="55"/>
    </row>
    <row r="99" spans="1:109" s="54" customFormat="1" ht="11.25" hidden="1" customHeight="1" x14ac:dyDescent="0.2">
      <c r="A99" s="98" t="str">
        <f>CONCATENATE("5001",H99)</f>
        <v>5001200107</v>
      </c>
      <c r="B99" s="65"/>
      <c r="C99" s="65"/>
      <c r="D99" s="65"/>
      <c r="E99" s="66"/>
      <c r="F99" s="66"/>
      <c r="G99" s="65" t="s">
        <v>242</v>
      </c>
      <c r="H99" s="70" t="s">
        <v>257</v>
      </c>
      <c r="I99" s="100" t="s">
        <v>256</v>
      </c>
      <c r="J99" s="71">
        <f>SUMIF($H$258:$H$928,$H99,J$258:J$928)</f>
        <v>0</v>
      </c>
      <c r="K99" s="71">
        <f>SUMIF($H$258:$H$928,$H99,K$258:K$928)</f>
        <v>0</v>
      </c>
      <c r="L99" s="71">
        <f>SUMIF($H$258:$H$928,$H99,L$258:L$928)</f>
        <v>0</v>
      </c>
      <c r="M99" s="71">
        <f>SUMIF($H$258:$H$928,$H99,M$258:M$928)</f>
        <v>0</v>
      </c>
      <c r="N99" s="71">
        <f>SUMIF($H$258:$H$928,$H99,N$258:N$928)</f>
        <v>0</v>
      </c>
      <c r="O99" s="71">
        <f>SUMIF($H$258:$H$928,$H99,O$258:O$928)</f>
        <v>0</v>
      </c>
      <c r="P99" s="71">
        <f>SUMIF($H$258:$H$928,$H99,P$258:P$928)</f>
        <v>0</v>
      </c>
      <c r="Q99" s="71">
        <f>SUMIF($H$258:$H$928,$H99,Q$258:Q$928)</f>
        <v>0</v>
      </c>
      <c r="R99" s="71">
        <f>SUMIF($H$258:$H$928,$H99,R$258:R$928)</f>
        <v>0</v>
      </c>
      <c r="S99" s="71">
        <f>SUMIF($H$258:$H$928,$H99,S$258:S$928)</f>
        <v>0</v>
      </c>
      <c r="T99" s="71">
        <f>SUMIF($H$258:$H$928,$H99,T$258:T$928)</f>
        <v>0</v>
      </c>
      <c r="U99" s="71">
        <f>SUMIF($H$258:$H$928,$H99,U$258:U$928)</f>
        <v>0</v>
      </c>
      <c r="V99" s="71">
        <f>SUMIF($H$258:$H$928,$H99,V$258:V$928)</f>
        <v>0</v>
      </c>
      <c r="W99" s="71">
        <f>SUMIF($H$258:$H$928,$H99,W$258:W$928)</f>
        <v>0</v>
      </c>
      <c r="X99" s="71">
        <f>SUMIF($H$258:$H$928,$H99,X$258:X$928)</f>
        <v>0</v>
      </c>
      <c r="Y99" s="71">
        <f>SUMIF($H$258:$H$928,$H99,Y$258:Y$928)</f>
        <v>0</v>
      </c>
      <c r="Z99" s="71">
        <f>SUMIF($H$258:$H$928,$H99,Z$258:Z$928)</f>
        <v>0</v>
      </c>
      <c r="AA99" s="71">
        <f>SUMIF($H$258:$H$928,$H99,AA$258:AA$928)</f>
        <v>0</v>
      </c>
      <c r="AB99" s="71">
        <f>SUMIF($H$258:$H$928,$H99,AB$258:AB$928)</f>
        <v>0</v>
      </c>
      <c r="AC99" s="71">
        <f>SUMIF($H$258:$H$928,$H99,AC$258:AC$928)</f>
        <v>0</v>
      </c>
      <c r="AD99" s="71">
        <f>SUMIF($H$258:$H$928,$H99,AD$258:AD$928)</f>
        <v>0</v>
      </c>
      <c r="AE99" s="71">
        <f>SUMIF($H$258:$H$928,$H99,AE$258:AE$928)</f>
        <v>0</v>
      </c>
      <c r="AF99" s="71">
        <f>SUMIF($H$258:$H$928,$H99,AF$258:AF$928)</f>
        <v>0</v>
      </c>
      <c r="AG99" s="71">
        <f>SUMIF($H$258:$H$928,$H99,AG$258:AG$928)</f>
        <v>0</v>
      </c>
      <c r="AH99" s="71">
        <f>SUMIF($H$258:$H$928,$H99,AH$258:AH$928)</f>
        <v>0</v>
      </c>
      <c r="AI99" s="71">
        <f>SUMIF($H$258:$H$928,$H99,AI$258:AI$928)</f>
        <v>0</v>
      </c>
      <c r="AJ99" s="71">
        <f>SUMIF($H$258:$H$928,$H99,AJ$258:AJ$928)</f>
        <v>0</v>
      </c>
      <c r="AK99" s="71">
        <f>SUMIF($H$258:$H$928,$H99,AK$258:AK$928)</f>
        <v>0</v>
      </c>
      <c r="AL99" s="71">
        <f>SUMIF($H$258:$H$928,$H99,AL$258:AL$928)</f>
        <v>0</v>
      </c>
      <c r="AM99" s="71">
        <f>SUMIF($H$258:$H$928,$H99,AM$258:AM$928)</f>
        <v>0</v>
      </c>
      <c r="AN99" s="71">
        <f>SUMIF($H$258:$H$928,$H99,AN$258:AN$928)</f>
        <v>0</v>
      </c>
      <c r="AO99" s="71">
        <f>SUMIF($H$258:$H$928,$H99,AO$258:AO$928)</f>
        <v>0</v>
      </c>
      <c r="AP99" s="71">
        <f>SUMIF($H$258:$H$928,$H99,AP$258:AP$928)</f>
        <v>0</v>
      </c>
      <c r="AQ99" s="71">
        <f>SUMIF($H$258:$H$928,$H99,AQ$258:AQ$928)</f>
        <v>0</v>
      </c>
      <c r="AR99" s="71">
        <f>SUMIF($H$258:$H$928,$H99,AR$258:AR$928)</f>
        <v>0</v>
      </c>
      <c r="AS99" s="71">
        <f>SUMIF($H$258:$H$928,$H99,AS$258:AS$928)</f>
        <v>0</v>
      </c>
      <c r="AT99" s="71">
        <f>SUMIF($H$258:$H$928,$H99,AT$258:AT$928)</f>
        <v>0</v>
      </c>
      <c r="AU99" s="71">
        <f>SUMIF($H$258:$H$928,$H99,AU$258:AU$928)</f>
        <v>0</v>
      </c>
      <c r="AV99" s="71">
        <f>SUMIF($H$258:$H$928,$H99,AV$258:AV$928)</f>
        <v>0</v>
      </c>
      <c r="AW99" s="71">
        <f>SUMIF($H$258:$H$928,$H99,AW$258:AW$928)</f>
        <v>0</v>
      </c>
      <c r="AX99" s="71">
        <f>SUMIF($H$258:$H$929,$H99,AX$258:AX$929)</f>
        <v>0</v>
      </c>
      <c r="AY99" s="71">
        <f>SUMIF($H$258:$H$929,$H99,AY$258:AY$929)</f>
        <v>0</v>
      </c>
      <c r="AZ99" s="71">
        <f>SUMIF($H$258:$H$929,$H99,AZ$258:AZ$929)</f>
        <v>0</v>
      </c>
      <c r="BA99" s="71">
        <f>SUMIF($H$258:$H$929,$H99,BA$258:BA$929)</f>
        <v>0</v>
      </c>
      <c r="BB99" s="71"/>
      <c r="BC99" s="71">
        <f>SUMIF($H$258:$H$929,$H99,BC$258:BC$929)</f>
        <v>0</v>
      </c>
      <c r="BD99" s="71"/>
      <c r="BE99" s="71">
        <f>SUMIF($H$258:$H$929,$H99,BE$258:BE$929)</f>
        <v>0</v>
      </c>
      <c r="BF99" s="71">
        <f>SUMIF($H$258:$H$929,$H99,BF$258:BF$929)</f>
        <v>0</v>
      </c>
      <c r="BG99" s="71">
        <f>SUMIF($H$258:$H$929,$H99,BG$258:BG$929)</f>
        <v>0</v>
      </c>
      <c r="BH99" s="71">
        <f>SUMIF($H$258:$H$929,$H99,BH$258:BH$929)</f>
        <v>0</v>
      </c>
      <c r="BI99" s="71">
        <f>SUMIF($H$258:$H$929,$H99,BI$258:BI$929)</f>
        <v>0</v>
      </c>
      <c r="BJ99" s="71">
        <f>SUMIF($H$258:$H$928,$H99,BJ$258:BJ$928)</f>
        <v>0</v>
      </c>
      <c r="BK99" s="71">
        <f>SUMIF($H$258:$H$928,$H99,BK$258:BK$928)</f>
        <v>0</v>
      </c>
      <c r="BL99" s="71">
        <f>SUMIF($H$258:$H$928,$H99,BL$258:BL$928)</f>
        <v>0</v>
      </c>
      <c r="BM99" s="71">
        <f>SUMIF($H$258:$H$929,$H99,BM$258:BM$929)</f>
        <v>0</v>
      </c>
      <c r="BN99" s="71">
        <f>SUMIF($H$258:$H$929,$H99,BN$258:BN$929)</f>
        <v>0</v>
      </c>
      <c r="BO99" s="71">
        <f>SUMIF($H$258:$H$929,$H99,BO$258:BO$929)</f>
        <v>0</v>
      </c>
      <c r="BP99" s="71">
        <f>SUMIF($H$258:$H$929,$H99,BP$258:BP$929)</f>
        <v>0</v>
      </c>
      <c r="BQ99" s="71">
        <f>SUMIF($H$258:$H$929,$H99,BQ$258:BQ$929)</f>
        <v>0</v>
      </c>
      <c r="BR99" s="71">
        <f>SUMIF($H$258:$H$929,$H99,BR$258:BR$929)</f>
        <v>0</v>
      </c>
      <c r="BS99" s="71">
        <f>SUMIF($H$258:$H$929,$H99,BS$258:BS$929)</f>
        <v>0</v>
      </c>
      <c r="BT99" s="71">
        <f>SUMIF($H$258:$H$929,$H99,BT$258:BT$929)</f>
        <v>0</v>
      </c>
      <c r="BU99" s="71">
        <f>SUMIF($H$258:$H$929,$H99,BU$258:BU$929)</f>
        <v>0</v>
      </c>
      <c r="BV99" s="71">
        <f>SUMIF($H$258:$H$929,$H99,BV$258:BV$929)</f>
        <v>0</v>
      </c>
      <c r="BW99" s="71">
        <f>SUMIF($H$258:$H$929,$H99,BW$258:BW$929)</f>
        <v>0</v>
      </c>
      <c r="BX99" s="71">
        <f>SUMIF($H$258:$H$929,$H99,BX$258:BX$929)</f>
        <v>0</v>
      </c>
      <c r="BY99" s="71">
        <f>SUMIF($H$258:$H$929,$H99,BY$258:BY$929)</f>
        <v>0</v>
      </c>
      <c r="BZ99" s="71">
        <f>SUMIF($H$258:$H$929,$H99,BZ$258:BZ$929)</f>
        <v>0</v>
      </c>
      <c r="CA99" s="71">
        <f>SUMIF($H$258:$H$929,$H99,CA$258:CA$929)</f>
        <v>0</v>
      </c>
      <c r="CB99" s="71">
        <f>SUMIF($H$258:$H$929,$H99,CB$258:CB$929)</f>
        <v>0</v>
      </c>
      <c r="CC99" s="71">
        <f>SUMIF($H$258:$H$929,$H99,CC$258:CC$929)</f>
        <v>0</v>
      </c>
      <c r="CD99" s="71">
        <f>SUMIF($H$258:$H$929,$H99,CD$258:CD$929)</f>
        <v>0</v>
      </c>
      <c r="CE99" s="71">
        <f>SUMIF($H$258:$H$929,$H99,CE$258:CE$929)</f>
        <v>0</v>
      </c>
      <c r="CF99" s="71">
        <f>SUMIF($H$258:$H$929,$H99,CF$258:CF$929)</f>
        <v>0</v>
      </c>
      <c r="CG99" s="71">
        <f>SUMIF($H$258:$H$929,$H99,CG$258:CG$929)</f>
        <v>0</v>
      </c>
      <c r="CH99" s="71">
        <f>SUMIF($H$258:$H$929,$H99,CH$258:CH$929)</f>
        <v>0</v>
      </c>
      <c r="CI99" s="71">
        <f>SUMIF($H$258:$H$929,$H99,CI$258:CI$929)</f>
        <v>0</v>
      </c>
      <c r="CJ99" s="71">
        <f>SUMIF($H$258:$H$929,$H99,CJ$258:CJ$929)</f>
        <v>0</v>
      </c>
      <c r="CK99" s="71">
        <f>SUMIF($H$258:$H$929,$H99,CK$258:CK$929)</f>
        <v>0</v>
      </c>
      <c r="CL99" s="71">
        <f>SUMIF($H$258:$H$929,$H99,CL$258:CL$929)</f>
        <v>0</v>
      </c>
      <c r="CM99" s="71">
        <f>SUMIF($H$258:$H$929,$H99,CM$258:CM$929)</f>
        <v>0</v>
      </c>
      <c r="CN99" s="71">
        <f>SUMIF($H$258:$H$929,$H99,CN$258:CN$929)</f>
        <v>0</v>
      </c>
      <c r="CO99" s="71">
        <f>SUMIF($H$258:$H$929,$H99,CO$258:CO$929)</f>
        <v>0</v>
      </c>
      <c r="CP99" s="71">
        <f>SUMIF($H$258:$H$929,$H99,CP$258:CP$929)</f>
        <v>0</v>
      </c>
      <c r="CQ99" s="71">
        <f>SUMIF($H$258:$H$929,$H99,CQ$258:CQ$929)</f>
        <v>0</v>
      </c>
      <c r="CR99" s="71">
        <f>SUMIF($H$258:$H$929,$H99,CR$258:CR$929)</f>
        <v>0</v>
      </c>
      <c r="CS99" s="71">
        <f>SUMIF($H$258:$H$929,$H99,CS$258:CS$929)</f>
        <v>0</v>
      </c>
      <c r="CT99" s="71">
        <f>SUMIF($H$258:$H$929,$H99,CT$258:CT$929)</f>
        <v>0</v>
      </c>
      <c r="CU99" s="71">
        <f>SUMIF($H$258:$H$929,$H99,CU$258:CU$929)</f>
        <v>0</v>
      </c>
      <c r="CV99" s="71">
        <f>SUMIF($H$258:$H$929,$H99,CV$258:CV$929)</f>
        <v>0</v>
      </c>
      <c r="CW99" s="71">
        <f>SUMIF($H$258:$H$929,$H99,CW$258:CW$929)</f>
        <v>0</v>
      </c>
      <c r="CX99" s="71">
        <f>SUMIF($H$258:$H$929,$H99,CX$258:CX$929)</f>
        <v>0</v>
      </c>
      <c r="CY99" s="71">
        <f>SUMIF($H$258:$H$929,$H99,CY$258:CY$929)</f>
        <v>0</v>
      </c>
      <c r="CZ99" s="71">
        <f>SUMIF($H$258:$H$929,$H99,CZ$258:CZ$929)</f>
        <v>0</v>
      </c>
      <c r="DA99" s="70" t="s">
        <v>257</v>
      </c>
      <c r="DB99" s="56">
        <f>K99-CV99</f>
        <v>0</v>
      </c>
      <c r="DC99" s="55"/>
      <c r="DD99" s="7">
        <f>CV99/12</f>
        <v>0</v>
      </c>
      <c r="DE99" s="55"/>
    </row>
    <row r="100" spans="1:109" s="54" customFormat="1" ht="24" hidden="1" customHeight="1" x14ac:dyDescent="0.2">
      <c r="A100" s="98" t="str">
        <f>CONCATENATE("5001",H100)</f>
        <v>5001200108</v>
      </c>
      <c r="B100" s="65"/>
      <c r="C100" s="65"/>
      <c r="D100" s="65"/>
      <c r="E100" s="66"/>
      <c r="F100" s="66"/>
      <c r="G100" s="65" t="s">
        <v>116</v>
      </c>
      <c r="H100" s="70" t="s">
        <v>58</v>
      </c>
      <c r="I100" s="100" t="s">
        <v>57</v>
      </c>
      <c r="J100" s="71">
        <f>SUMIF($H$258:$H$928,$H100,J$258:J$928)</f>
        <v>580</v>
      </c>
      <c r="K100" s="71">
        <f>SUMIF($H$258:$H$928,$H100,K$258:K$928)</f>
        <v>400</v>
      </c>
      <c r="L100" s="71">
        <f>SUMIF($H$258:$H$928,$H100,L$258:L$928)</f>
        <v>100</v>
      </c>
      <c r="M100" s="71">
        <f>SUMIF($H$258:$H$928,$H100,M$258:M$928)</f>
        <v>100</v>
      </c>
      <c r="N100" s="71">
        <f>SUMIF($H$258:$H$928,$H100,N$258:N$928)</f>
        <v>100</v>
      </c>
      <c r="O100" s="71">
        <f>SUMIF($H$258:$H$928,$H100,O$258:O$928)</f>
        <v>100</v>
      </c>
      <c r="P100" s="71">
        <f>SUMIF($H$258:$H$928,$H100,P$258:P$928)</f>
        <v>0</v>
      </c>
      <c r="Q100" s="71">
        <f>SUMIF($H$258:$H$928,$H100,Q$258:Q$928)</f>
        <v>0</v>
      </c>
      <c r="R100" s="71">
        <f>SUMIF($H$258:$H$928,$H100,R$258:R$928)</f>
        <v>0</v>
      </c>
      <c r="S100" s="71">
        <f>SUMIF($H$258:$H$928,$H100,S$258:S$928)</f>
        <v>240</v>
      </c>
      <c r="T100" s="71">
        <f>SUMIF($H$258:$H$928,$H100,T$258:T$928)</f>
        <v>0</v>
      </c>
      <c r="U100" s="71">
        <f>SUMIF($H$258:$H$928,$H100,U$258:U$928)</f>
        <v>50</v>
      </c>
      <c r="V100" s="71">
        <f>SUMIF($H$258:$H$928,$H100,V$258:V$928)</f>
        <v>60</v>
      </c>
      <c r="W100" s="71">
        <f>SUMIF($H$258:$H$928,$H100,W$258:W$928)</f>
        <v>65</v>
      </c>
      <c r="X100" s="71">
        <f>SUMIF($H$258:$H$928,$H100,X$258:X$928)</f>
        <v>0</v>
      </c>
      <c r="Y100" s="71">
        <f>SUMIF($H$258:$H$928,$H100,Y$258:Y$928)</f>
        <v>65</v>
      </c>
      <c r="Z100" s="71">
        <f>SUMIF($H$258:$H$928,$H100,Z$258:Z$928)</f>
        <v>0</v>
      </c>
      <c r="AA100" s="71">
        <f>SUMIF($H$258:$H$928,$H100,AA$258:AA$928)</f>
        <v>640</v>
      </c>
      <c r="AB100" s="71">
        <f>SUMIF($H$258:$H$928,$H100,AB$258:AB$928)</f>
        <v>150</v>
      </c>
      <c r="AC100" s="71">
        <f>SUMIF($H$258:$H$928,$H100,AC$258:AC$928)</f>
        <v>160</v>
      </c>
      <c r="AD100" s="71">
        <f>SUMIF($H$258:$H$928,$H100,AD$258:AD$928)</f>
        <v>165</v>
      </c>
      <c r="AE100" s="71">
        <f>SUMIF($H$258:$H$928,$H100,AE$258:AE$928)</f>
        <v>165</v>
      </c>
      <c r="AF100" s="71">
        <f>SUMIF($H$258:$H$928,$H100,AF$258:AF$928)</f>
        <v>0</v>
      </c>
      <c r="AG100" s="71">
        <f>SUMIF($H$258:$H$928,$H100,AG$258:AG$928)</f>
        <v>0</v>
      </c>
      <c r="AH100" s="71">
        <f>SUMIF($H$258:$H$928,$H100,AH$258:AH$928)</f>
        <v>0</v>
      </c>
      <c r="AI100" s="71">
        <f>SUMIF($H$258:$H$928,$H100,AI$258:AI$928)</f>
        <v>-50</v>
      </c>
      <c r="AJ100" s="71">
        <f>SUMIF($H$258:$H$928,$H100,AJ$258:AJ$928)</f>
        <v>0</v>
      </c>
      <c r="AK100" s="71">
        <f>SUMIF($H$258:$H$928,$H100,AK$258:AK$928)</f>
        <v>0</v>
      </c>
      <c r="AL100" s="71">
        <f>SUMIF($H$258:$H$928,$H100,AL$258:AL$928)</f>
        <v>0</v>
      </c>
      <c r="AM100" s="71">
        <f>SUMIF($H$258:$H$928,$H100,AM$258:AM$928)</f>
        <v>0</v>
      </c>
      <c r="AN100" s="71">
        <f>SUMIF($H$258:$H$928,$H100,AN$258:AN$928)</f>
        <v>-50</v>
      </c>
      <c r="AO100" s="71">
        <f>SUMIF($H$258:$H$928,$H100,AO$258:AO$928)</f>
        <v>0</v>
      </c>
      <c r="AP100" s="71">
        <f>SUMIF($H$258:$H$928,$H100,AP$258:AP$928)</f>
        <v>590</v>
      </c>
      <c r="AQ100" s="71">
        <f>SUMIF($H$258:$H$928,$H100,AQ$258:AQ$928)</f>
        <v>150</v>
      </c>
      <c r="AR100" s="71">
        <f>SUMIF($H$258:$H$928,$H100,AR$258:AR$928)</f>
        <v>160</v>
      </c>
      <c r="AS100" s="71">
        <f>SUMIF($H$258:$H$928,$H100,AS$258:AS$928)</f>
        <v>165</v>
      </c>
      <c r="AT100" s="71">
        <f>SUMIF($H$258:$H$928,$H100,AT$258:AT$928)</f>
        <v>115</v>
      </c>
      <c r="AU100" s="71">
        <f>SUMIF($H$258:$H$928,$H100,AU$258:AU$928)</f>
        <v>0</v>
      </c>
      <c r="AV100" s="71">
        <f>SUMIF($H$258:$H$928,$H100,AV$258:AV$928)</f>
        <v>0</v>
      </c>
      <c r="AW100" s="71">
        <f>SUMIF($H$258:$H$928,$H100,AW$258:AW$928)</f>
        <v>0</v>
      </c>
      <c r="AX100" s="71">
        <f>SUMIF($H$258:$H$929,$H100,AX$258:AX$929)</f>
        <v>-10</v>
      </c>
      <c r="AY100" s="71">
        <f>SUMIF($H$258:$H$929,$H100,AY$258:AY$929)</f>
        <v>0</v>
      </c>
      <c r="AZ100" s="71">
        <f>SUMIF($H$258:$H$929,$H100,AZ$258:AZ$929)</f>
        <v>0</v>
      </c>
      <c r="BA100" s="71">
        <f>SUMIF($H$258:$H$929,$H100,BA$258:BA$929)</f>
        <v>0</v>
      </c>
      <c r="BB100" s="71"/>
      <c r="BC100" s="71">
        <f>SUMIF($H$258:$H$929,$H100,BC$258:BC$929)</f>
        <v>-10</v>
      </c>
      <c r="BD100" s="71"/>
      <c r="BE100" s="71">
        <f>SUMIF($H$258:$H$929,$H100,BE$258:BE$929)</f>
        <v>580</v>
      </c>
      <c r="BF100" s="71">
        <f>SUMIF($H$258:$H$929,$H100,BF$258:BF$929)</f>
        <v>150</v>
      </c>
      <c r="BG100" s="71">
        <f>SUMIF($H$258:$H$929,$H100,BG$258:BG$929)</f>
        <v>160</v>
      </c>
      <c r="BH100" s="71">
        <f>SUMIF($H$258:$H$929,$H100,BH$258:BH$929)</f>
        <v>165</v>
      </c>
      <c r="BI100" s="71">
        <f>SUMIF($H$258:$H$929,$H100,BI$258:BI$929)</f>
        <v>105</v>
      </c>
      <c r="BJ100" s="71">
        <f>SUMIF($H$258:$H$928,$H100,BJ$258:BJ$928)</f>
        <v>0</v>
      </c>
      <c r="BK100" s="71">
        <f>SUMIF($H$258:$H$928,$H100,BK$258:BK$928)</f>
        <v>0</v>
      </c>
      <c r="BL100" s="71">
        <f>SUMIF($H$258:$H$928,$H100,BL$258:BL$928)</f>
        <v>0</v>
      </c>
      <c r="BM100" s="71">
        <f>SUMIF($H$258:$H$929,$H100,BM$258:BM$929)</f>
        <v>0</v>
      </c>
      <c r="BN100" s="71">
        <f>SUMIF($H$258:$H$929,$H100,BN$258:BN$929)</f>
        <v>0</v>
      </c>
      <c r="BO100" s="71">
        <f>SUMIF($H$258:$H$929,$H100,BO$258:BO$929)</f>
        <v>0</v>
      </c>
      <c r="BP100" s="71">
        <f>SUMIF($H$258:$H$929,$H100,BP$258:BP$929)</f>
        <v>0</v>
      </c>
      <c r="BQ100" s="71">
        <f>SUMIF($H$258:$H$929,$H100,BQ$258:BQ$929)</f>
        <v>0</v>
      </c>
      <c r="BR100" s="71">
        <f>SUMIF($H$258:$H$929,$H100,BR$258:BR$929)</f>
        <v>580</v>
      </c>
      <c r="BS100" s="71">
        <f>SUMIF($H$258:$H$929,$H100,BS$258:BS$929)</f>
        <v>150</v>
      </c>
      <c r="BT100" s="71">
        <f>SUMIF($H$258:$H$929,$H100,BT$258:BT$929)</f>
        <v>160</v>
      </c>
      <c r="BU100" s="71">
        <f>SUMIF($H$258:$H$929,$H100,BU$258:BU$929)</f>
        <v>165</v>
      </c>
      <c r="BV100" s="71">
        <f>SUMIF($H$258:$H$929,$H100,BV$258:BV$929)</f>
        <v>105</v>
      </c>
      <c r="BW100" s="71">
        <f>SUMIF($H$258:$H$929,$H100,BW$258:BW$929)</f>
        <v>0</v>
      </c>
      <c r="BX100" s="71">
        <f>SUMIF($H$258:$H$929,$H100,BX$258:BX$929)</f>
        <v>0</v>
      </c>
      <c r="BY100" s="71">
        <f>SUMIF($H$258:$H$929,$H100,BY$258:BY$929)</f>
        <v>0</v>
      </c>
      <c r="BZ100" s="71">
        <f>SUMIF($H$258:$H$929,$H100,BZ$258:BZ$929)</f>
        <v>0</v>
      </c>
      <c r="CA100" s="71">
        <f>SUMIF($H$258:$H$929,$H100,CA$258:CA$929)</f>
        <v>0</v>
      </c>
      <c r="CB100" s="71">
        <f>SUMIF($H$258:$H$929,$H100,CB$258:CB$929)</f>
        <v>580</v>
      </c>
      <c r="CC100" s="71">
        <f>SUMIF($H$258:$H$929,$H100,CC$258:CC$929)</f>
        <v>150</v>
      </c>
      <c r="CD100" s="71">
        <f>SUMIF($H$258:$H$929,$H100,CD$258:CD$929)</f>
        <v>160</v>
      </c>
      <c r="CE100" s="71">
        <f>SUMIF($H$258:$H$929,$H100,CE$258:CE$929)</f>
        <v>165</v>
      </c>
      <c r="CF100" s="71">
        <f>SUMIF($H$258:$H$929,$H100,CF$258:CF$929)</f>
        <v>105</v>
      </c>
      <c r="CG100" s="71">
        <f>SUMIF($H$258:$H$929,$H100,CG$258:CG$929)</f>
        <v>0</v>
      </c>
      <c r="CH100" s="71">
        <f>SUMIF($H$258:$H$929,$H100,CH$258:CH$929)</f>
        <v>0</v>
      </c>
      <c r="CI100" s="71">
        <f>SUMIF($H$258:$H$929,$H100,CI$258:CI$929)</f>
        <v>0</v>
      </c>
      <c r="CJ100" s="71">
        <f>SUMIF($H$258:$H$929,$H100,CJ$258:CJ$929)</f>
        <v>0</v>
      </c>
      <c r="CK100" s="71">
        <f>SUMIF($H$258:$H$929,$H100,CK$258:CK$929)</f>
        <v>0</v>
      </c>
      <c r="CL100" s="71">
        <f>SUMIF($H$258:$H$929,$H100,CL$258:CL$929)</f>
        <v>580</v>
      </c>
      <c r="CM100" s="71">
        <f>SUMIF($H$258:$H$929,$H100,CM$258:CM$929)</f>
        <v>150</v>
      </c>
      <c r="CN100" s="71">
        <f>SUMIF($H$258:$H$929,$H100,CN$258:CN$929)</f>
        <v>160</v>
      </c>
      <c r="CO100" s="71">
        <f>SUMIF($H$258:$H$929,$H100,CO$258:CO$929)</f>
        <v>165</v>
      </c>
      <c r="CP100" s="71">
        <f>SUMIF($H$258:$H$929,$H100,CP$258:CP$929)</f>
        <v>105</v>
      </c>
      <c r="CQ100" s="71">
        <f>SUMIF($H$258:$H$929,$H100,CQ$258:CQ$929)</f>
        <v>0</v>
      </c>
      <c r="CR100" s="71">
        <f>SUMIF($H$258:$H$929,$H100,CR$258:CR$929)</f>
        <v>0</v>
      </c>
      <c r="CS100" s="71">
        <f>SUMIF($H$258:$H$929,$H100,CS$258:CS$929)</f>
        <v>0</v>
      </c>
      <c r="CT100" s="71">
        <f>SUMIF($H$258:$H$929,$H100,CT$258:CT$929)</f>
        <v>0</v>
      </c>
      <c r="CU100" s="71">
        <f>SUMIF($H$258:$H$929,$H100,CU$258:CU$929)</f>
        <v>0</v>
      </c>
      <c r="CV100" s="71">
        <f>SUMIF($H$258:$H$929,$H100,CV$258:CV$929)</f>
        <v>580</v>
      </c>
      <c r="CW100" s="71">
        <f>SUMIF($H$258:$H$929,$H100,CW$258:CW$929)</f>
        <v>150</v>
      </c>
      <c r="CX100" s="71">
        <f>SUMIF($H$258:$H$929,$H100,CX$258:CX$929)</f>
        <v>160</v>
      </c>
      <c r="CY100" s="71">
        <f>SUMIF($H$258:$H$929,$H100,CY$258:CY$929)</f>
        <v>165</v>
      </c>
      <c r="CZ100" s="71">
        <f>SUMIF($H$258:$H$929,$H100,CZ$258:CZ$929)</f>
        <v>105</v>
      </c>
      <c r="DA100" s="70" t="s">
        <v>58</v>
      </c>
      <c r="DB100" s="56">
        <f>K100-CV100</f>
        <v>-180</v>
      </c>
      <c r="DC100" s="55"/>
      <c r="DD100" s="7">
        <f>CV100/12</f>
        <v>48.333333333333336</v>
      </c>
      <c r="DE100" s="55"/>
    </row>
    <row r="101" spans="1:109" s="54" customFormat="1" ht="29.25" hidden="1" customHeight="1" x14ac:dyDescent="0.2">
      <c r="A101" s="98" t="str">
        <f>CONCATENATE("5001",H101)</f>
        <v>5001200109</v>
      </c>
      <c r="B101" s="65"/>
      <c r="C101" s="65"/>
      <c r="D101" s="65"/>
      <c r="E101" s="66"/>
      <c r="F101" s="66"/>
      <c r="G101" s="65" t="s">
        <v>255</v>
      </c>
      <c r="H101" s="70" t="s">
        <v>56</v>
      </c>
      <c r="I101" s="100" t="s">
        <v>55</v>
      </c>
      <c r="J101" s="71">
        <f>SUMIF($H$258:$H$928,$H101,J$258:J$928)</f>
        <v>22059</v>
      </c>
      <c r="K101" s="71">
        <f>SUMIF($H$258:$H$928,$H101,K$258:K$928)</f>
        <v>20500</v>
      </c>
      <c r="L101" s="71">
        <f>SUMIF($H$258:$H$928,$H101,L$258:L$928)</f>
        <v>3300</v>
      </c>
      <c r="M101" s="71">
        <f>SUMIF($H$258:$H$928,$H101,M$258:M$928)</f>
        <v>3100</v>
      </c>
      <c r="N101" s="71">
        <f>SUMIF($H$258:$H$928,$H101,N$258:N$928)</f>
        <v>6400</v>
      </c>
      <c r="O101" s="71">
        <f>SUMIF($H$258:$H$928,$H101,O$258:O$928)</f>
        <v>7700</v>
      </c>
      <c r="P101" s="71">
        <f>SUMIF($H$258:$H$928,$H101,P$258:P$928)</f>
        <v>1862</v>
      </c>
      <c r="Q101" s="71">
        <f>SUMIF($H$258:$H$928,$H101,Q$258:Q$928)</f>
        <v>863</v>
      </c>
      <c r="R101" s="71">
        <f>SUMIF($H$258:$H$928,$H101,R$258:R$928)</f>
        <v>2725</v>
      </c>
      <c r="S101" s="71">
        <f>SUMIF($H$258:$H$928,$H101,S$258:S$928)</f>
        <v>409</v>
      </c>
      <c r="T101" s="71">
        <f>SUMIF($H$258:$H$928,$H101,T$258:T$928)</f>
        <v>-2626</v>
      </c>
      <c r="U101" s="71">
        <f>SUMIF($H$258:$H$928,$H101,U$258:U$928)</f>
        <v>1</v>
      </c>
      <c r="V101" s="71">
        <f>SUMIF($H$258:$H$928,$H101,V$258:V$928)</f>
        <v>388</v>
      </c>
      <c r="W101" s="71">
        <f>SUMIF($H$258:$H$928,$H101,W$258:W$928)</f>
        <v>-632</v>
      </c>
      <c r="X101" s="71">
        <f>SUMIF($H$258:$H$928,$H101,X$258:X$928)</f>
        <v>-1822</v>
      </c>
      <c r="Y101" s="71">
        <f>SUMIF($H$258:$H$928,$H101,Y$258:Y$928)</f>
        <v>652</v>
      </c>
      <c r="Z101" s="71">
        <f>SUMIF($H$258:$H$928,$H101,Z$258:Z$928)</f>
        <v>-804</v>
      </c>
      <c r="AA101" s="71">
        <f>SUMIF($H$258:$H$928,$H101,AA$258:AA$928)</f>
        <v>20909</v>
      </c>
      <c r="AB101" s="71">
        <f>SUMIF($H$258:$H$928,$H101,AB$258:AB$928)</f>
        <v>3301</v>
      </c>
      <c r="AC101" s="71">
        <f>SUMIF($H$258:$H$928,$H101,AC$258:AC$928)</f>
        <v>3488</v>
      </c>
      <c r="AD101" s="71">
        <f>SUMIF($H$258:$H$928,$H101,AD$258:AD$928)</f>
        <v>5768</v>
      </c>
      <c r="AE101" s="71">
        <f>SUMIF($H$258:$H$928,$H101,AE$258:AE$928)</f>
        <v>8352</v>
      </c>
      <c r="AF101" s="71">
        <f>SUMIF($H$258:$H$928,$H101,AF$258:AF$928)</f>
        <v>40</v>
      </c>
      <c r="AG101" s="71">
        <f>SUMIF($H$258:$H$928,$H101,AG$258:AG$928)</f>
        <v>59</v>
      </c>
      <c r="AH101" s="71">
        <f>SUMIF($H$258:$H$928,$H101,AH$258:AH$928)</f>
        <v>99</v>
      </c>
      <c r="AI101" s="71">
        <f>SUMIF($H$258:$H$928,$H101,AI$258:AI$928)</f>
        <v>0</v>
      </c>
      <c r="AJ101" s="71">
        <f>SUMIF($H$258:$H$928,$H101,AJ$258:AJ$928)</f>
        <v>0</v>
      </c>
      <c r="AK101" s="71">
        <f>SUMIF($H$258:$H$928,$H101,AK$258:AK$928)</f>
        <v>0</v>
      </c>
      <c r="AL101" s="71">
        <f>SUMIF($H$258:$H$928,$H101,AL$258:AL$928)</f>
        <v>1751</v>
      </c>
      <c r="AM101" s="71">
        <f>SUMIF($H$258:$H$928,$H101,AM$258:AM$928)</f>
        <v>-40</v>
      </c>
      <c r="AN101" s="71">
        <f>SUMIF($H$258:$H$928,$H101,AN$258:AN$928)</f>
        <v>-1751</v>
      </c>
      <c r="AO101" s="71">
        <f>SUMIF($H$258:$H$928,$H101,AO$258:AO$928)</f>
        <v>-59</v>
      </c>
      <c r="AP101" s="71">
        <f>SUMIF($H$258:$H$928,$H101,AP$258:AP$928)</f>
        <v>20909</v>
      </c>
      <c r="AQ101" s="71">
        <f>SUMIF($H$258:$H$928,$H101,AQ$258:AQ$928)</f>
        <v>3301</v>
      </c>
      <c r="AR101" s="71">
        <f>SUMIF($H$258:$H$928,$H101,AR$258:AR$928)</f>
        <v>3488</v>
      </c>
      <c r="AS101" s="71">
        <f>SUMIF($H$258:$H$928,$H101,AS$258:AS$928)</f>
        <v>7519</v>
      </c>
      <c r="AT101" s="71">
        <f>SUMIF($H$258:$H$928,$H101,AT$258:AT$928)</f>
        <v>6601</v>
      </c>
      <c r="AU101" s="71">
        <f>SUMIF($H$258:$H$928,$H101,AU$258:AU$928)</f>
        <v>0</v>
      </c>
      <c r="AV101" s="71">
        <f>SUMIF($H$258:$H$928,$H101,AV$258:AV$928)</f>
        <v>0</v>
      </c>
      <c r="AW101" s="71">
        <f>SUMIF($H$258:$H$928,$H101,AW$258:AW$928)</f>
        <v>0</v>
      </c>
      <c r="AX101" s="71">
        <f>SUMIF($H$258:$H$929,$H101,AX$258:AX$929)</f>
        <v>-250</v>
      </c>
      <c r="AY101" s="71">
        <f>SUMIF($H$258:$H$929,$H101,AY$258:AY$929)</f>
        <v>0</v>
      </c>
      <c r="AZ101" s="71">
        <f>SUMIF($H$258:$H$929,$H101,AZ$258:AZ$929)</f>
        <v>0</v>
      </c>
      <c r="BA101" s="71">
        <f>SUMIF($H$258:$H$929,$H101,BA$258:BA$929)</f>
        <v>665</v>
      </c>
      <c r="BB101" s="71"/>
      <c r="BC101" s="71">
        <f>SUMIF($H$258:$H$929,$H101,BC$258:BC$929)</f>
        <v>-915</v>
      </c>
      <c r="BD101" s="71"/>
      <c r="BE101" s="71">
        <f>SUMIF($H$258:$H$929,$H101,BE$258:BE$929)</f>
        <v>20659</v>
      </c>
      <c r="BF101" s="71">
        <f>SUMIF($H$258:$H$929,$H101,BF$258:BF$929)</f>
        <v>3301</v>
      </c>
      <c r="BG101" s="71">
        <f>SUMIF($H$258:$H$929,$H101,BG$258:BG$929)</f>
        <v>3488</v>
      </c>
      <c r="BH101" s="71">
        <f>SUMIF($H$258:$H$929,$H101,BH$258:BH$929)</f>
        <v>8184</v>
      </c>
      <c r="BI101" s="71">
        <f>SUMIF($H$258:$H$929,$H101,BI$258:BI$929)</f>
        <v>5686</v>
      </c>
      <c r="BJ101" s="71">
        <f>SUMIF($H$258:$H$928,$H101,BJ$258:BJ$928)</f>
        <v>0</v>
      </c>
      <c r="BK101" s="71">
        <f>SUMIF($H$258:$H$928,$H101,BK$258:BK$928)</f>
        <v>0</v>
      </c>
      <c r="BL101" s="71">
        <f>SUMIF($H$258:$H$928,$H101,BL$258:BL$928)</f>
        <v>0</v>
      </c>
      <c r="BM101" s="71">
        <f>SUMIF($H$258:$H$929,$H101,BM$258:BM$929)</f>
        <v>2000</v>
      </c>
      <c r="BN101" s="71">
        <f>SUMIF($H$258:$H$929,$H101,BN$258:BN$929)</f>
        <v>0</v>
      </c>
      <c r="BO101" s="71">
        <f>SUMIF($H$258:$H$929,$H101,BO$258:BO$929)</f>
        <v>0</v>
      </c>
      <c r="BP101" s="71">
        <f>SUMIF($H$258:$H$929,$H101,BP$258:BP$929)</f>
        <v>10</v>
      </c>
      <c r="BQ101" s="71">
        <f>SUMIF($H$258:$H$929,$H101,BQ$258:BQ$929)</f>
        <v>1990</v>
      </c>
      <c r="BR101" s="71">
        <f>SUMIF($H$258:$H$929,$H101,BR$258:BR$929)</f>
        <v>22659</v>
      </c>
      <c r="BS101" s="71">
        <f>SUMIF($H$258:$H$929,$H101,BS$258:BS$929)</f>
        <v>3301</v>
      </c>
      <c r="BT101" s="71">
        <f>SUMIF($H$258:$H$929,$H101,BT$258:BT$929)</f>
        <v>3488</v>
      </c>
      <c r="BU101" s="71">
        <f>SUMIF($H$258:$H$929,$H101,BU$258:BU$929)</f>
        <v>8194</v>
      </c>
      <c r="BV101" s="71">
        <f>SUMIF($H$258:$H$929,$H101,BV$258:BV$929)</f>
        <v>7676</v>
      </c>
      <c r="BW101" s="71">
        <f>SUMIF($H$258:$H$929,$H101,BW$258:BW$929)</f>
        <v>-600</v>
      </c>
      <c r="BX101" s="71">
        <f>SUMIF($H$258:$H$929,$H101,BX$258:BX$929)</f>
        <v>0</v>
      </c>
      <c r="BY101" s="71">
        <f>SUMIF($H$258:$H$929,$H101,BY$258:BY$929)</f>
        <v>0</v>
      </c>
      <c r="BZ101" s="71">
        <f>SUMIF($H$258:$H$929,$H101,BZ$258:BZ$929)</f>
        <v>0</v>
      </c>
      <c r="CA101" s="71">
        <f>SUMIF($H$258:$H$929,$H101,CA$258:CA$929)</f>
        <v>-600</v>
      </c>
      <c r="CB101" s="71">
        <f>SUMIF($H$258:$H$929,$H101,CB$258:CB$929)</f>
        <v>22059</v>
      </c>
      <c r="CC101" s="71">
        <f>SUMIF($H$258:$H$929,$H101,CC$258:CC$929)</f>
        <v>3301</v>
      </c>
      <c r="CD101" s="71">
        <f>SUMIF($H$258:$H$929,$H101,CD$258:CD$929)</f>
        <v>3488</v>
      </c>
      <c r="CE101" s="71">
        <f>SUMIF($H$258:$H$929,$H101,CE$258:CE$929)</f>
        <v>8194</v>
      </c>
      <c r="CF101" s="71">
        <f>SUMIF($H$258:$H$929,$H101,CF$258:CF$929)</f>
        <v>7076</v>
      </c>
      <c r="CG101" s="71">
        <f>SUMIF($H$258:$H$929,$H101,CG$258:CG$929)</f>
        <v>0</v>
      </c>
      <c r="CH101" s="71">
        <f>SUMIF($H$258:$H$929,$H101,CH$258:CH$929)</f>
        <v>0</v>
      </c>
      <c r="CI101" s="71">
        <f>SUMIF($H$258:$H$929,$H101,CI$258:CI$929)</f>
        <v>0</v>
      </c>
      <c r="CJ101" s="71">
        <f>SUMIF($H$258:$H$929,$H101,CJ$258:CJ$929)</f>
        <v>0</v>
      </c>
      <c r="CK101" s="71">
        <f>SUMIF($H$258:$H$929,$H101,CK$258:CK$929)</f>
        <v>0</v>
      </c>
      <c r="CL101" s="71">
        <f>SUMIF($H$258:$H$929,$H101,CL$258:CL$929)</f>
        <v>22059</v>
      </c>
      <c r="CM101" s="71">
        <f>SUMIF($H$258:$H$929,$H101,CM$258:CM$929)</f>
        <v>3301</v>
      </c>
      <c r="CN101" s="71">
        <f>SUMIF($H$258:$H$929,$H101,CN$258:CN$929)</f>
        <v>3488</v>
      </c>
      <c r="CO101" s="71">
        <f>SUMIF($H$258:$H$929,$H101,CO$258:CO$929)</f>
        <v>8194</v>
      </c>
      <c r="CP101" s="71">
        <f>SUMIF($H$258:$H$929,$H101,CP$258:CP$929)</f>
        <v>7076</v>
      </c>
      <c r="CQ101" s="71">
        <f>SUMIF($H$258:$H$929,$H101,CQ$258:CQ$929)</f>
        <v>0</v>
      </c>
      <c r="CR101" s="71">
        <f>SUMIF($H$258:$H$929,$H101,CR$258:CR$929)</f>
        <v>0</v>
      </c>
      <c r="CS101" s="71">
        <f>SUMIF($H$258:$H$929,$H101,CS$258:CS$929)</f>
        <v>0</v>
      </c>
      <c r="CT101" s="71">
        <f>SUMIF($H$258:$H$929,$H101,CT$258:CT$929)</f>
        <v>0</v>
      </c>
      <c r="CU101" s="71">
        <f>SUMIF($H$258:$H$929,$H101,CU$258:CU$929)</f>
        <v>0</v>
      </c>
      <c r="CV101" s="71">
        <f>SUMIF($H$258:$H$929,$H101,CV$258:CV$929)</f>
        <v>22059</v>
      </c>
      <c r="CW101" s="71">
        <f>SUMIF($H$258:$H$929,$H101,CW$258:CW$929)</f>
        <v>3301</v>
      </c>
      <c r="CX101" s="71">
        <f>SUMIF($H$258:$H$929,$H101,CX$258:CX$929)</f>
        <v>3488</v>
      </c>
      <c r="CY101" s="71">
        <f>SUMIF($H$258:$H$929,$H101,CY$258:CY$929)</f>
        <v>8194</v>
      </c>
      <c r="CZ101" s="71">
        <f>SUMIF($H$258:$H$929,$H101,CZ$258:CZ$929)</f>
        <v>7076</v>
      </c>
      <c r="DA101" s="70" t="s">
        <v>56</v>
      </c>
      <c r="DB101" s="56">
        <f>K101-CV101</f>
        <v>-1559</v>
      </c>
      <c r="DC101" s="55"/>
      <c r="DD101" s="7">
        <f>CV101/12</f>
        <v>1838.25</v>
      </c>
      <c r="DE101" s="55"/>
    </row>
    <row r="102" spans="1:109" s="54" customFormat="1" ht="31.5" hidden="1" customHeight="1" x14ac:dyDescent="0.2">
      <c r="A102" s="98" t="str">
        <f>CONCATENATE("5001",H102)</f>
        <v>5001200130</v>
      </c>
      <c r="B102" s="65"/>
      <c r="C102" s="65"/>
      <c r="D102" s="65"/>
      <c r="E102" s="66"/>
      <c r="F102" s="66"/>
      <c r="G102" s="65" t="s">
        <v>213</v>
      </c>
      <c r="H102" s="70" t="s">
        <v>54</v>
      </c>
      <c r="I102" s="100" t="s">
        <v>53</v>
      </c>
      <c r="J102" s="71">
        <f>SUMIF($H$258:$H$928,$H102,J$258:J$928)</f>
        <v>1603</v>
      </c>
      <c r="K102" s="71">
        <f>SUMIF($H$258:$H$928,$H102,K$258:K$928)</f>
        <v>1820</v>
      </c>
      <c r="L102" s="71">
        <f>SUMIF($H$258:$H$928,$H102,L$258:L$928)</f>
        <v>255</v>
      </c>
      <c r="M102" s="71">
        <f>SUMIF($H$258:$H$928,$H102,M$258:M$928)</f>
        <v>455</v>
      </c>
      <c r="N102" s="71">
        <f>SUMIF($H$258:$H$928,$H102,N$258:N$928)</f>
        <v>455</v>
      </c>
      <c r="O102" s="71">
        <f>SUMIF($H$258:$H$928,$H102,O$258:O$928)</f>
        <v>655</v>
      </c>
      <c r="P102" s="71">
        <f>SUMIF($H$258:$H$928,$H102,P$258:P$928)</f>
        <v>0</v>
      </c>
      <c r="Q102" s="71">
        <f>SUMIF($H$258:$H$928,$H102,Q$258:Q$928)</f>
        <v>0</v>
      </c>
      <c r="R102" s="71">
        <f>SUMIF($H$258:$H$928,$H102,R$258:R$928)</f>
        <v>0</v>
      </c>
      <c r="S102" s="71">
        <f>SUMIF($H$258:$H$928,$H102,S$258:S$928)</f>
        <v>765</v>
      </c>
      <c r="T102" s="71">
        <f>SUMIF($H$258:$H$928,$H102,T$258:T$928)</f>
        <v>0</v>
      </c>
      <c r="U102" s="71">
        <f>SUMIF($H$258:$H$928,$H102,U$258:U$928)</f>
        <v>115</v>
      </c>
      <c r="V102" s="71">
        <f>SUMIF($H$258:$H$928,$H102,V$258:V$928)</f>
        <v>330</v>
      </c>
      <c r="W102" s="71">
        <f>SUMIF($H$258:$H$928,$H102,W$258:W$928)</f>
        <v>310</v>
      </c>
      <c r="X102" s="71">
        <f>SUMIF($H$258:$H$928,$H102,X$258:X$928)</f>
        <v>0</v>
      </c>
      <c r="Y102" s="71">
        <f>SUMIF($H$258:$H$928,$H102,Y$258:Y$928)</f>
        <v>10</v>
      </c>
      <c r="Z102" s="71">
        <f>SUMIF($H$258:$H$928,$H102,Z$258:Z$928)</f>
        <v>0</v>
      </c>
      <c r="AA102" s="71">
        <f>SUMIF($H$258:$H$928,$H102,AA$258:AA$928)</f>
        <v>2585</v>
      </c>
      <c r="AB102" s="71">
        <f>SUMIF($H$258:$H$928,$H102,AB$258:AB$928)</f>
        <v>370</v>
      </c>
      <c r="AC102" s="71">
        <f>SUMIF($H$258:$H$928,$H102,AC$258:AC$928)</f>
        <v>785</v>
      </c>
      <c r="AD102" s="71">
        <f>SUMIF($H$258:$H$928,$H102,AD$258:AD$928)</f>
        <v>765</v>
      </c>
      <c r="AE102" s="71">
        <f>SUMIF($H$258:$H$928,$H102,AE$258:AE$928)</f>
        <v>665</v>
      </c>
      <c r="AF102" s="71">
        <f>SUMIF($H$258:$H$928,$H102,AF$258:AF$928)</f>
        <v>0</v>
      </c>
      <c r="AG102" s="71">
        <f>SUMIF($H$258:$H$928,$H102,AG$258:AG$928)</f>
        <v>0</v>
      </c>
      <c r="AH102" s="71">
        <f>SUMIF($H$258:$H$928,$H102,AH$258:AH$928)</f>
        <v>0</v>
      </c>
      <c r="AI102" s="71">
        <f>SUMIF($H$258:$H$928,$H102,AI$258:AI$928)</f>
        <v>0</v>
      </c>
      <c r="AJ102" s="71">
        <f>SUMIF($H$258:$H$928,$H102,AJ$258:AJ$928)</f>
        <v>0</v>
      </c>
      <c r="AK102" s="71">
        <f>SUMIF($H$258:$H$928,$H102,AK$258:AK$928)</f>
        <v>0</v>
      </c>
      <c r="AL102" s="71">
        <f>SUMIF($H$258:$H$928,$H102,AL$258:AL$928)</f>
        <v>0</v>
      </c>
      <c r="AM102" s="71">
        <f>SUMIF($H$258:$H$928,$H102,AM$258:AM$928)</f>
        <v>0</v>
      </c>
      <c r="AN102" s="71">
        <f>SUMIF($H$258:$H$928,$H102,AN$258:AN$928)</f>
        <v>0</v>
      </c>
      <c r="AO102" s="71">
        <f>SUMIF($H$258:$H$928,$H102,AO$258:AO$928)</f>
        <v>0</v>
      </c>
      <c r="AP102" s="71">
        <f>SUMIF($H$258:$H$928,$H102,AP$258:AP$928)</f>
        <v>2585</v>
      </c>
      <c r="AQ102" s="71">
        <f>SUMIF($H$258:$H$928,$H102,AQ$258:AQ$928)</f>
        <v>370</v>
      </c>
      <c r="AR102" s="71">
        <f>SUMIF($H$258:$H$928,$H102,AR$258:AR$928)</f>
        <v>785</v>
      </c>
      <c r="AS102" s="71">
        <f>SUMIF($H$258:$H$928,$H102,AS$258:AS$928)</f>
        <v>765</v>
      </c>
      <c r="AT102" s="71">
        <f>SUMIF($H$258:$H$928,$H102,AT$258:AT$928)</f>
        <v>665</v>
      </c>
      <c r="AU102" s="71">
        <f>SUMIF($H$258:$H$928,$H102,AU$258:AU$928)</f>
        <v>0</v>
      </c>
      <c r="AV102" s="71">
        <f>SUMIF($H$258:$H$928,$H102,AV$258:AV$928)</f>
        <v>0</v>
      </c>
      <c r="AW102" s="71">
        <f>SUMIF($H$258:$H$928,$H102,AW$258:AW$928)</f>
        <v>0</v>
      </c>
      <c r="AX102" s="71">
        <f>SUMIF($H$258:$H$929,$H102,AX$258:AX$929)</f>
        <v>-982</v>
      </c>
      <c r="AY102" s="71">
        <f>SUMIF($H$258:$H$929,$H102,AY$258:AY$929)</f>
        <v>0</v>
      </c>
      <c r="AZ102" s="71">
        <f>SUMIF($H$258:$H$929,$H102,AZ$258:AZ$929)</f>
        <v>0</v>
      </c>
      <c r="BA102" s="71">
        <f>SUMIF($H$258:$H$929,$H102,BA$258:BA$929)</f>
        <v>-317</v>
      </c>
      <c r="BB102" s="71"/>
      <c r="BC102" s="71">
        <f>SUMIF($H$258:$H$929,$H102,BC$258:BC$929)</f>
        <v>-665</v>
      </c>
      <c r="BD102" s="71"/>
      <c r="BE102" s="71">
        <f>SUMIF($H$258:$H$929,$H102,BE$258:BE$929)</f>
        <v>1603</v>
      </c>
      <c r="BF102" s="71">
        <f>SUMIF($H$258:$H$929,$H102,BF$258:BF$929)</f>
        <v>370</v>
      </c>
      <c r="BG102" s="71">
        <f>SUMIF($H$258:$H$929,$H102,BG$258:BG$929)</f>
        <v>785</v>
      </c>
      <c r="BH102" s="71">
        <f>SUMIF($H$258:$H$929,$H102,BH$258:BH$929)</f>
        <v>448</v>
      </c>
      <c r="BI102" s="71">
        <f>SUMIF($H$258:$H$929,$H102,BI$258:BI$929)</f>
        <v>0</v>
      </c>
      <c r="BJ102" s="71">
        <f>SUMIF($H$258:$H$928,$H102,BJ$258:BJ$928)</f>
        <v>0</v>
      </c>
      <c r="BK102" s="71">
        <f>SUMIF($H$258:$H$928,$H102,BK$258:BK$928)</f>
        <v>0</v>
      </c>
      <c r="BL102" s="71">
        <f>SUMIF($H$258:$H$928,$H102,BL$258:BL$928)</f>
        <v>0</v>
      </c>
      <c r="BM102" s="71">
        <f>SUMIF($H$258:$H$929,$H102,BM$258:BM$929)</f>
        <v>0</v>
      </c>
      <c r="BN102" s="71">
        <f>SUMIF($H$258:$H$929,$H102,BN$258:BN$929)</f>
        <v>0</v>
      </c>
      <c r="BO102" s="71">
        <f>SUMIF($H$258:$H$929,$H102,BO$258:BO$929)</f>
        <v>0</v>
      </c>
      <c r="BP102" s="71">
        <f>SUMIF($H$258:$H$929,$H102,BP$258:BP$929)</f>
        <v>0</v>
      </c>
      <c r="BQ102" s="71">
        <f>SUMIF($H$258:$H$929,$H102,BQ$258:BQ$929)</f>
        <v>0</v>
      </c>
      <c r="BR102" s="71">
        <f>SUMIF($H$258:$H$929,$H102,BR$258:BR$929)</f>
        <v>1603</v>
      </c>
      <c r="BS102" s="71">
        <f>SUMIF($H$258:$H$929,$H102,BS$258:BS$929)</f>
        <v>370</v>
      </c>
      <c r="BT102" s="71">
        <f>SUMIF($H$258:$H$929,$H102,BT$258:BT$929)</f>
        <v>785</v>
      </c>
      <c r="BU102" s="71">
        <f>SUMIF($H$258:$H$929,$H102,BU$258:BU$929)</f>
        <v>448</v>
      </c>
      <c r="BV102" s="71">
        <f>SUMIF($H$258:$H$929,$H102,BV$258:BV$929)</f>
        <v>0</v>
      </c>
      <c r="BW102" s="71">
        <f>SUMIF($H$258:$H$929,$H102,BW$258:BW$929)</f>
        <v>0</v>
      </c>
      <c r="BX102" s="71">
        <f>SUMIF($H$258:$H$929,$H102,BX$258:BX$929)</f>
        <v>0</v>
      </c>
      <c r="BY102" s="71">
        <f>SUMIF($H$258:$H$929,$H102,BY$258:BY$929)</f>
        <v>0</v>
      </c>
      <c r="BZ102" s="71">
        <f>SUMIF($H$258:$H$929,$H102,BZ$258:BZ$929)</f>
        <v>0</v>
      </c>
      <c r="CA102" s="71">
        <f>SUMIF($H$258:$H$929,$H102,CA$258:CA$929)</f>
        <v>0</v>
      </c>
      <c r="CB102" s="71">
        <f>SUMIF($H$258:$H$929,$H102,CB$258:CB$929)</f>
        <v>1603</v>
      </c>
      <c r="CC102" s="71">
        <f>SUMIF($H$258:$H$929,$H102,CC$258:CC$929)</f>
        <v>370</v>
      </c>
      <c r="CD102" s="71">
        <f>SUMIF($H$258:$H$929,$H102,CD$258:CD$929)</f>
        <v>785</v>
      </c>
      <c r="CE102" s="71">
        <f>SUMIF($H$258:$H$929,$H102,CE$258:CE$929)</f>
        <v>448</v>
      </c>
      <c r="CF102" s="71">
        <f>SUMIF($H$258:$H$929,$H102,CF$258:CF$929)</f>
        <v>0</v>
      </c>
      <c r="CG102" s="71">
        <f>SUMIF($H$258:$H$929,$H102,CG$258:CG$929)</f>
        <v>0</v>
      </c>
      <c r="CH102" s="71">
        <f>SUMIF($H$258:$H$929,$H102,CH$258:CH$929)</f>
        <v>0</v>
      </c>
      <c r="CI102" s="71">
        <f>SUMIF($H$258:$H$929,$H102,CI$258:CI$929)</f>
        <v>0</v>
      </c>
      <c r="CJ102" s="71">
        <f>SUMIF($H$258:$H$929,$H102,CJ$258:CJ$929)</f>
        <v>0</v>
      </c>
      <c r="CK102" s="71">
        <f>SUMIF($H$258:$H$929,$H102,CK$258:CK$929)</f>
        <v>0</v>
      </c>
      <c r="CL102" s="71">
        <f>SUMIF($H$258:$H$929,$H102,CL$258:CL$929)</f>
        <v>1603</v>
      </c>
      <c r="CM102" s="71">
        <f>SUMIF($H$258:$H$929,$H102,CM$258:CM$929)</f>
        <v>370</v>
      </c>
      <c r="CN102" s="71">
        <f>SUMIF($H$258:$H$929,$H102,CN$258:CN$929)</f>
        <v>785</v>
      </c>
      <c r="CO102" s="71">
        <f>SUMIF($H$258:$H$929,$H102,CO$258:CO$929)</f>
        <v>448</v>
      </c>
      <c r="CP102" s="71">
        <f>SUMIF($H$258:$H$929,$H102,CP$258:CP$929)</f>
        <v>0</v>
      </c>
      <c r="CQ102" s="71">
        <f>SUMIF($H$258:$H$929,$H102,CQ$258:CQ$929)</f>
        <v>0</v>
      </c>
      <c r="CR102" s="71">
        <f>SUMIF($H$258:$H$929,$H102,CR$258:CR$929)</f>
        <v>0</v>
      </c>
      <c r="CS102" s="71">
        <f>SUMIF($H$258:$H$929,$H102,CS$258:CS$929)</f>
        <v>0</v>
      </c>
      <c r="CT102" s="71">
        <f>SUMIF($H$258:$H$929,$H102,CT$258:CT$929)</f>
        <v>0</v>
      </c>
      <c r="CU102" s="71">
        <f>SUMIF($H$258:$H$929,$H102,CU$258:CU$929)</f>
        <v>0</v>
      </c>
      <c r="CV102" s="71">
        <f>SUMIF($H$258:$H$929,$H102,CV$258:CV$929)</f>
        <v>1603</v>
      </c>
      <c r="CW102" s="71">
        <f>SUMIF($H$258:$H$929,$H102,CW$258:CW$929)</f>
        <v>370</v>
      </c>
      <c r="CX102" s="71">
        <f>SUMIF($H$258:$H$929,$H102,CX$258:CX$929)</f>
        <v>785</v>
      </c>
      <c r="CY102" s="71">
        <f>SUMIF($H$258:$H$929,$H102,CY$258:CY$929)</f>
        <v>448</v>
      </c>
      <c r="CZ102" s="71">
        <f>SUMIF($H$258:$H$929,$H102,CZ$258:CZ$929)</f>
        <v>0</v>
      </c>
      <c r="DA102" s="70" t="s">
        <v>54</v>
      </c>
      <c r="DB102" s="56">
        <f>K102-CV102</f>
        <v>217</v>
      </c>
      <c r="DC102" s="55"/>
      <c r="DD102" s="7">
        <f>CV102/12</f>
        <v>133.58333333333334</v>
      </c>
      <c r="DE102" s="55"/>
    </row>
    <row r="103" spans="1:109" s="54" customFormat="1" ht="11.25" hidden="1" customHeight="1" x14ac:dyDescent="0.2">
      <c r="A103" s="98" t="str">
        <f>CONCATENATE("5001",H103)</f>
        <v>50012002</v>
      </c>
      <c r="B103" s="65"/>
      <c r="C103" s="65"/>
      <c r="D103" s="65"/>
      <c r="E103" s="66"/>
      <c r="F103" s="66" t="s">
        <v>101</v>
      </c>
      <c r="G103" s="65"/>
      <c r="H103" s="61">
        <v>2002</v>
      </c>
      <c r="I103" s="82" t="s">
        <v>52</v>
      </c>
      <c r="J103" s="71">
        <f>SUMIF($H$258:$H$928,$H103,J$258:J$928)</f>
        <v>0</v>
      </c>
      <c r="K103" s="71">
        <f>SUMIF($H$258:$H$928,$H103,K$258:K$928)</f>
        <v>0</v>
      </c>
      <c r="L103" s="71">
        <f>SUMIF($H$258:$H$928,$H103,L$258:L$928)</f>
        <v>0</v>
      </c>
      <c r="M103" s="71">
        <f>SUMIF($H$258:$H$928,$H103,M$258:M$928)</f>
        <v>0</v>
      </c>
      <c r="N103" s="71">
        <f>SUMIF($H$258:$H$928,$H103,N$258:N$928)</f>
        <v>0</v>
      </c>
      <c r="O103" s="71">
        <f>SUMIF($H$258:$H$928,$H103,O$258:O$928)</f>
        <v>0</v>
      </c>
      <c r="P103" s="71">
        <f>SUMIF($H$258:$H$928,$H103,P$258:P$928)</f>
        <v>0</v>
      </c>
      <c r="Q103" s="71">
        <f>SUMIF($H$258:$H$928,$H103,Q$258:Q$928)</f>
        <v>0</v>
      </c>
      <c r="R103" s="71">
        <f>SUMIF($H$258:$H$928,$H103,R$258:R$928)</f>
        <v>0</v>
      </c>
      <c r="S103" s="71">
        <f>SUMIF($H$258:$H$928,$H103,S$258:S$928)</f>
        <v>0</v>
      </c>
      <c r="T103" s="71">
        <f>SUMIF($H$258:$H$928,$H103,T$258:T$928)</f>
        <v>0</v>
      </c>
      <c r="U103" s="71">
        <f>SUMIF($H$258:$H$928,$H103,U$258:U$928)</f>
        <v>0</v>
      </c>
      <c r="V103" s="71">
        <f>SUMIF($H$258:$H$928,$H103,V$258:V$928)</f>
        <v>0</v>
      </c>
      <c r="W103" s="71">
        <f>SUMIF($H$258:$H$928,$H103,W$258:W$928)</f>
        <v>0</v>
      </c>
      <c r="X103" s="71">
        <f>SUMIF($H$258:$H$928,$H103,X$258:X$928)</f>
        <v>0</v>
      </c>
      <c r="Y103" s="71">
        <f>SUMIF($H$258:$H$928,$H103,Y$258:Y$928)</f>
        <v>0</v>
      </c>
      <c r="Z103" s="71">
        <f>SUMIF($H$258:$H$928,$H103,Z$258:Z$928)</f>
        <v>0</v>
      </c>
      <c r="AA103" s="71">
        <f>SUMIF($H$258:$H$928,$H103,AA$258:AA$928)</f>
        <v>0</v>
      </c>
      <c r="AB103" s="71">
        <f>SUMIF($H$258:$H$928,$H103,AB$258:AB$928)</f>
        <v>0</v>
      </c>
      <c r="AC103" s="71">
        <f>SUMIF($H$258:$H$928,$H103,AC$258:AC$928)</f>
        <v>0</v>
      </c>
      <c r="AD103" s="71">
        <f>SUMIF($H$258:$H$928,$H103,AD$258:AD$928)</f>
        <v>0</v>
      </c>
      <c r="AE103" s="71">
        <f>SUMIF($H$258:$H$928,$H103,AE$258:AE$928)</f>
        <v>0</v>
      </c>
      <c r="AF103" s="71">
        <f>SUMIF($H$258:$H$928,$H103,AF$258:AF$928)</f>
        <v>0</v>
      </c>
      <c r="AG103" s="71">
        <f>SUMIF($H$258:$H$928,$H103,AG$258:AG$928)</f>
        <v>0</v>
      </c>
      <c r="AH103" s="71">
        <f>SUMIF($H$258:$H$928,$H103,AH$258:AH$928)</f>
        <v>0</v>
      </c>
      <c r="AI103" s="71">
        <f>SUMIF($H$258:$H$928,$H103,AI$258:AI$928)</f>
        <v>0</v>
      </c>
      <c r="AJ103" s="71">
        <f>SUMIF($H$258:$H$928,$H103,AJ$258:AJ$928)</f>
        <v>0</v>
      </c>
      <c r="AK103" s="71">
        <f>SUMIF($H$258:$H$928,$H103,AK$258:AK$928)</f>
        <v>0</v>
      </c>
      <c r="AL103" s="71">
        <f>SUMIF($H$258:$H$928,$H103,AL$258:AL$928)</f>
        <v>0</v>
      </c>
      <c r="AM103" s="71">
        <f>SUMIF($H$258:$H$928,$H103,AM$258:AM$928)</f>
        <v>0</v>
      </c>
      <c r="AN103" s="71">
        <f>SUMIF($H$258:$H$928,$H103,AN$258:AN$928)</f>
        <v>0</v>
      </c>
      <c r="AO103" s="71">
        <f>SUMIF($H$258:$H$928,$H103,AO$258:AO$928)</f>
        <v>0</v>
      </c>
      <c r="AP103" s="71">
        <f>SUMIF($H$258:$H$928,$H103,AP$258:AP$928)</f>
        <v>0</v>
      </c>
      <c r="AQ103" s="71">
        <f>SUMIF($H$258:$H$928,$H103,AQ$258:AQ$928)</f>
        <v>0</v>
      </c>
      <c r="AR103" s="71">
        <f>SUMIF($H$258:$H$928,$H103,AR$258:AR$928)</f>
        <v>0</v>
      </c>
      <c r="AS103" s="71">
        <f>SUMIF($H$258:$H$928,$H103,AS$258:AS$928)</f>
        <v>0</v>
      </c>
      <c r="AT103" s="71">
        <f>SUMIF($H$258:$H$928,$H103,AT$258:AT$928)</f>
        <v>0</v>
      </c>
      <c r="AU103" s="71">
        <f>SUMIF($H$258:$H$928,$H103,AU$258:AU$928)</f>
        <v>0</v>
      </c>
      <c r="AV103" s="71">
        <f>SUMIF($H$258:$H$928,$H103,AV$258:AV$928)</f>
        <v>0</v>
      </c>
      <c r="AW103" s="71">
        <f>SUMIF($H$258:$H$928,$H103,AW$258:AW$928)</f>
        <v>0</v>
      </c>
      <c r="AX103" s="71">
        <f>SUMIF($H$258:$H$929,$H103,AX$258:AX$929)</f>
        <v>0</v>
      </c>
      <c r="AY103" s="71">
        <f>SUMIF($H$258:$H$929,$H103,AY$258:AY$929)</f>
        <v>0</v>
      </c>
      <c r="AZ103" s="71">
        <f>SUMIF($H$258:$H$929,$H103,AZ$258:AZ$929)</f>
        <v>0</v>
      </c>
      <c r="BA103" s="71">
        <f>SUMIF($H$258:$H$929,$H103,BA$258:BA$929)</f>
        <v>0</v>
      </c>
      <c r="BB103" s="71"/>
      <c r="BC103" s="71">
        <f>SUMIF($H$258:$H$929,$H103,BC$258:BC$929)</f>
        <v>0</v>
      </c>
      <c r="BD103" s="71"/>
      <c r="BE103" s="71">
        <f>SUMIF($H$258:$H$929,$H103,BE$258:BE$929)</f>
        <v>0</v>
      </c>
      <c r="BF103" s="71">
        <f>SUMIF($H$258:$H$929,$H103,BF$258:BF$929)</f>
        <v>0</v>
      </c>
      <c r="BG103" s="71">
        <f>SUMIF($H$258:$H$929,$H103,BG$258:BG$929)</f>
        <v>0</v>
      </c>
      <c r="BH103" s="71">
        <f>SUMIF($H$258:$H$929,$H103,BH$258:BH$929)</f>
        <v>0</v>
      </c>
      <c r="BI103" s="71">
        <f>SUMIF($H$258:$H$929,$H103,BI$258:BI$929)</f>
        <v>0</v>
      </c>
      <c r="BJ103" s="71">
        <f>SUMIF($H$258:$H$928,$H103,BJ$258:BJ$928)</f>
        <v>0</v>
      </c>
      <c r="BK103" s="71">
        <f>SUMIF($H$258:$H$928,$H103,BK$258:BK$928)</f>
        <v>0</v>
      </c>
      <c r="BL103" s="71">
        <f>SUMIF($H$258:$H$928,$H103,BL$258:BL$928)</f>
        <v>0</v>
      </c>
      <c r="BM103" s="71">
        <f>SUMIF($H$258:$H$929,$H103,BM$258:BM$929)</f>
        <v>0</v>
      </c>
      <c r="BN103" s="71">
        <f>SUMIF($H$258:$H$929,$H103,BN$258:BN$929)</f>
        <v>0</v>
      </c>
      <c r="BO103" s="71">
        <f>SUMIF($H$258:$H$929,$H103,BO$258:BO$929)</f>
        <v>0</v>
      </c>
      <c r="BP103" s="71">
        <f>SUMIF($H$258:$H$929,$H103,BP$258:BP$929)</f>
        <v>0</v>
      </c>
      <c r="BQ103" s="71">
        <f>SUMIF($H$258:$H$929,$H103,BQ$258:BQ$929)</f>
        <v>0</v>
      </c>
      <c r="BR103" s="71">
        <f>SUMIF($H$258:$H$929,$H103,BR$258:BR$929)</f>
        <v>0</v>
      </c>
      <c r="BS103" s="71">
        <f>SUMIF($H$258:$H$929,$H103,BS$258:BS$929)</f>
        <v>0</v>
      </c>
      <c r="BT103" s="71">
        <f>SUMIF($H$258:$H$929,$H103,BT$258:BT$929)</f>
        <v>0</v>
      </c>
      <c r="BU103" s="71">
        <f>SUMIF($H$258:$H$929,$H103,BU$258:BU$929)</f>
        <v>0</v>
      </c>
      <c r="BV103" s="71">
        <f>SUMIF($H$258:$H$929,$H103,BV$258:BV$929)</f>
        <v>0</v>
      </c>
      <c r="BW103" s="71">
        <f>SUMIF($H$258:$H$929,$H103,BW$258:BW$929)</f>
        <v>0</v>
      </c>
      <c r="BX103" s="71">
        <f>SUMIF($H$258:$H$929,$H103,BX$258:BX$929)</f>
        <v>0</v>
      </c>
      <c r="BY103" s="71">
        <f>SUMIF($H$258:$H$929,$H103,BY$258:BY$929)</f>
        <v>0</v>
      </c>
      <c r="BZ103" s="71">
        <f>SUMIF($H$258:$H$929,$H103,BZ$258:BZ$929)</f>
        <v>0</v>
      </c>
      <c r="CA103" s="71">
        <f>SUMIF($H$258:$H$929,$H103,CA$258:CA$929)</f>
        <v>0</v>
      </c>
      <c r="CB103" s="71">
        <f>SUMIF($H$258:$H$929,$H103,CB$258:CB$929)</f>
        <v>0</v>
      </c>
      <c r="CC103" s="71">
        <f>SUMIF($H$258:$H$929,$H103,CC$258:CC$929)</f>
        <v>0</v>
      </c>
      <c r="CD103" s="71">
        <f>SUMIF($H$258:$H$929,$H103,CD$258:CD$929)</f>
        <v>0</v>
      </c>
      <c r="CE103" s="71">
        <f>SUMIF($H$258:$H$929,$H103,CE$258:CE$929)</f>
        <v>0</v>
      </c>
      <c r="CF103" s="71">
        <f>SUMIF($H$258:$H$929,$H103,CF$258:CF$929)</f>
        <v>0</v>
      </c>
      <c r="CG103" s="71">
        <f>SUMIF($H$258:$H$929,$H103,CG$258:CG$929)</f>
        <v>0</v>
      </c>
      <c r="CH103" s="71">
        <f>SUMIF($H$258:$H$929,$H103,CH$258:CH$929)</f>
        <v>0</v>
      </c>
      <c r="CI103" s="71">
        <f>SUMIF($H$258:$H$929,$H103,CI$258:CI$929)</f>
        <v>0</v>
      </c>
      <c r="CJ103" s="71">
        <f>SUMIF($H$258:$H$929,$H103,CJ$258:CJ$929)</f>
        <v>0</v>
      </c>
      <c r="CK103" s="71">
        <f>SUMIF($H$258:$H$929,$H103,CK$258:CK$929)</f>
        <v>0</v>
      </c>
      <c r="CL103" s="71">
        <f>SUMIF($H$258:$H$929,$H103,CL$258:CL$929)</f>
        <v>0</v>
      </c>
      <c r="CM103" s="71">
        <f>SUMIF($H$258:$H$929,$H103,CM$258:CM$929)</f>
        <v>0</v>
      </c>
      <c r="CN103" s="71">
        <f>SUMIF($H$258:$H$929,$H103,CN$258:CN$929)</f>
        <v>0</v>
      </c>
      <c r="CO103" s="71">
        <f>SUMIF($H$258:$H$929,$H103,CO$258:CO$929)</f>
        <v>0</v>
      </c>
      <c r="CP103" s="71">
        <f>SUMIF($H$258:$H$929,$H103,CP$258:CP$929)</f>
        <v>0</v>
      </c>
      <c r="CQ103" s="71">
        <f>SUMIF($H$258:$H$929,$H103,CQ$258:CQ$929)</f>
        <v>0</v>
      </c>
      <c r="CR103" s="71">
        <f>SUMIF($H$258:$H$929,$H103,CR$258:CR$929)</f>
        <v>0</v>
      </c>
      <c r="CS103" s="71">
        <f>SUMIF($H$258:$H$929,$H103,CS$258:CS$929)</f>
        <v>0</v>
      </c>
      <c r="CT103" s="71">
        <f>SUMIF($H$258:$H$929,$H103,CT$258:CT$929)</f>
        <v>0</v>
      </c>
      <c r="CU103" s="71">
        <f>SUMIF($H$258:$H$929,$H103,CU$258:CU$929)</f>
        <v>0</v>
      </c>
      <c r="CV103" s="71">
        <f>SUMIF($H$258:$H$929,$H103,CV$258:CV$929)</f>
        <v>0</v>
      </c>
      <c r="CW103" s="71">
        <f>SUMIF($H$258:$H$929,$H103,CW$258:CW$929)</f>
        <v>0</v>
      </c>
      <c r="CX103" s="71">
        <f>SUMIF($H$258:$H$929,$H103,CX$258:CX$929)</f>
        <v>0</v>
      </c>
      <c r="CY103" s="71">
        <f>SUMIF($H$258:$H$929,$H103,CY$258:CY$929)</f>
        <v>0</v>
      </c>
      <c r="CZ103" s="71">
        <f>SUMIF($H$258:$H$929,$H103,CZ$258:CZ$929)</f>
        <v>0</v>
      </c>
      <c r="DA103" s="61">
        <v>2002</v>
      </c>
      <c r="DB103" s="56">
        <f>K103-CV103</f>
        <v>0</v>
      </c>
      <c r="DC103" s="55"/>
      <c r="DD103" s="7">
        <f>CV103/12</f>
        <v>0</v>
      </c>
      <c r="DE103" s="55"/>
    </row>
    <row r="104" spans="1:109" s="54" customFormat="1" ht="11.25" hidden="1" customHeight="1" x14ac:dyDescent="0.2">
      <c r="A104" s="98" t="str">
        <f>CONCATENATE("5001",H104)</f>
        <v>50012003</v>
      </c>
      <c r="B104" s="65"/>
      <c r="C104" s="65"/>
      <c r="D104" s="65"/>
      <c r="E104" s="66"/>
      <c r="F104" s="66" t="s">
        <v>129</v>
      </c>
      <c r="G104" s="65"/>
      <c r="H104" s="61" t="s">
        <v>324</v>
      </c>
      <c r="I104" s="82" t="s">
        <v>323</v>
      </c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61"/>
      <c r="DB104" s="56">
        <f>K104-CV104</f>
        <v>0</v>
      </c>
      <c r="DC104" s="55"/>
      <c r="DD104" s="7">
        <f>CV104/12</f>
        <v>0</v>
      </c>
      <c r="DE104" s="55"/>
    </row>
    <row r="105" spans="1:109" ht="11.25" hidden="1" customHeight="1" x14ac:dyDescent="0.2">
      <c r="A105" s="98" t="str">
        <f>CONCATENATE("5001",H105)</f>
        <v>5001200301</v>
      </c>
      <c r="B105" s="65"/>
      <c r="C105" s="65"/>
      <c r="D105" s="65"/>
      <c r="E105" s="65"/>
      <c r="F105" s="65"/>
      <c r="G105" s="65" t="s">
        <v>91</v>
      </c>
      <c r="H105" s="70" t="s">
        <v>322</v>
      </c>
      <c r="I105" s="100" t="s">
        <v>321</v>
      </c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0"/>
      <c r="DB105" s="56">
        <f>K105-CV105</f>
        <v>0</v>
      </c>
      <c r="DD105" s="7">
        <f>CV105/12</f>
        <v>0</v>
      </c>
    </row>
    <row r="106" spans="1:109" s="54" customFormat="1" ht="11.25" hidden="1" customHeight="1" x14ac:dyDescent="0.2">
      <c r="A106" s="98" t="str">
        <f>CONCATENATE("5001",H106)</f>
        <v>50012004</v>
      </c>
      <c r="B106" s="65"/>
      <c r="C106" s="65"/>
      <c r="D106" s="65"/>
      <c r="E106" s="66"/>
      <c r="F106" s="66" t="s">
        <v>245</v>
      </c>
      <c r="G106" s="65"/>
      <c r="H106" s="61" t="s">
        <v>320</v>
      </c>
      <c r="I106" s="82" t="s">
        <v>319</v>
      </c>
      <c r="J106" s="85">
        <f>SUM(J107:J108)</f>
        <v>0</v>
      </c>
      <c r="K106" s="85">
        <f>SUM(K107:K108)</f>
        <v>0</v>
      </c>
      <c r="L106" s="85">
        <f>SUM(L107:L108)</f>
        <v>0</v>
      </c>
      <c r="M106" s="85">
        <f>SUM(M107:M108)</f>
        <v>0</v>
      </c>
      <c r="N106" s="85">
        <f>SUM(N107:N108)</f>
        <v>0</v>
      </c>
      <c r="O106" s="85">
        <f>SUM(O107:O108)</f>
        <v>0</v>
      </c>
      <c r="P106" s="85">
        <f>SUM(P107:P108)</f>
        <v>0</v>
      </c>
      <c r="Q106" s="85">
        <f>SUM(Q107:Q108)</f>
        <v>0</v>
      </c>
      <c r="R106" s="85">
        <f>SUM(R107:R108)</f>
        <v>0</v>
      </c>
      <c r="S106" s="85">
        <f>SUM(S107:S108)</f>
        <v>0</v>
      </c>
      <c r="T106" s="85">
        <f>SUM(T107:T108)</f>
        <v>0</v>
      </c>
      <c r="U106" s="85">
        <f>SUM(U107:U108)</f>
        <v>0</v>
      </c>
      <c r="V106" s="85">
        <f>SUM(V107:V108)</f>
        <v>0</v>
      </c>
      <c r="W106" s="85">
        <f>SUM(W107:W108)</f>
        <v>0</v>
      </c>
      <c r="X106" s="85">
        <f>SUM(X107:X108)</f>
        <v>0</v>
      </c>
      <c r="Y106" s="85">
        <f>SUM(Y107:Y108)</f>
        <v>0</v>
      </c>
      <c r="Z106" s="85">
        <f>SUM(Z107:Z108)</f>
        <v>0</v>
      </c>
      <c r="AA106" s="85">
        <f>SUM(AA107:AA108)</f>
        <v>0</v>
      </c>
      <c r="AB106" s="85">
        <f>SUM(AB107:AB108)</f>
        <v>0</v>
      </c>
      <c r="AC106" s="85">
        <f>SUM(AC107:AC108)</f>
        <v>0</v>
      </c>
      <c r="AD106" s="85">
        <f>SUM(AD107:AD108)</f>
        <v>0</v>
      </c>
      <c r="AE106" s="85">
        <f>SUM(AE107:AE108)</f>
        <v>0</v>
      </c>
      <c r="AF106" s="85">
        <f>SUM(AF107:AF108)</f>
        <v>0</v>
      </c>
      <c r="AG106" s="85">
        <f>SUM(AG107:AG108)</f>
        <v>0</v>
      </c>
      <c r="AH106" s="85">
        <f>SUM(AH107:AH108)</f>
        <v>0</v>
      </c>
      <c r="AI106" s="85">
        <f>SUM(AI107:AI108)</f>
        <v>0</v>
      </c>
      <c r="AJ106" s="85">
        <f>SUM(AJ107:AJ108)</f>
        <v>0</v>
      </c>
      <c r="AK106" s="85">
        <f>SUM(AK107:AK108)</f>
        <v>0</v>
      </c>
      <c r="AL106" s="85">
        <f>SUM(AL107:AL108)</f>
        <v>0</v>
      </c>
      <c r="AM106" s="85">
        <f>SUM(AM107:AM108)</f>
        <v>0</v>
      </c>
      <c r="AN106" s="85">
        <f>SUM(AN107:AN108)</f>
        <v>0</v>
      </c>
      <c r="AO106" s="85">
        <f>SUM(AO107:AO108)</f>
        <v>0</v>
      </c>
      <c r="AP106" s="85">
        <f>SUM(AP107:AP108)</f>
        <v>0</v>
      </c>
      <c r="AQ106" s="85">
        <f>SUM(AQ107:AQ108)</f>
        <v>0</v>
      </c>
      <c r="AR106" s="85">
        <f>SUM(AR107:AR108)</f>
        <v>0</v>
      </c>
      <c r="AS106" s="85">
        <f>SUM(AS107:AS108)</f>
        <v>0</v>
      </c>
      <c r="AT106" s="85">
        <f>SUM(AT107:AT108)</f>
        <v>0</v>
      </c>
      <c r="AU106" s="85">
        <f>SUM(AU107:AU108)</f>
        <v>0</v>
      </c>
      <c r="AV106" s="85">
        <f>SUM(AV107:AV108)</f>
        <v>0</v>
      </c>
      <c r="AW106" s="85">
        <f>SUM(AW107:AW108)</f>
        <v>0</v>
      </c>
      <c r="AX106" s="85">
        <f>SUM(AX107:AX108)</f>
        <v>0</v>
      </c>
      <c r="AY106" s="85">
        <f>SUM(AY107:AY108)</f>
        <v>0</v>
      </c>
      <c r="AZ106" s="85">
        <f>SUM(AZ107:AZ108)</f>
        <v>0</v>
      </c>
      <c r="BA106" s="85">
        <f>SUM(BA107:BA108)</f>
        <v>0</v>
      </c>
      <c r="BB106" s="85"/>
      <c r="BC106" s="85">
        <f>SUM(BC107:BC108)</f>
        <v>0</v>
      </c>
      <c r="BD106" s="85"/>
      <c r="BE106" s="85">
        <f>SUM(BE107:BE108)</f>
        <v>0</v>
      </c>
      <c r="BF106" s="85">
        <f>SUM(BF107:BF108)</f>
        <v>0</v>
      </c>
      <c r="BG106" s="85">
        <f>SUM(BG107:BG108)</f>
        <v>0</v>
      </c>
      <c r="BH106" s="85">
        <f>SUM(BH107:BH108)</f>
        <v>0</v>
      </c>
      <c r="BI106" s="85">
        <f>SUM(BI107:BI108)</f>
        <v>0</v>
      </c>
      <c r="BJ106" s="85">
        <f>SUM(BJ107:BJ108)</f>
        <v>0</v>
      </c>
      <c r="BK106" s="85">
        <f>SUM(BK107:BK108)</f>
        <v>0</v>
      </c>
      <c r="BL106" s="85">
        <f>SUM(BL107:BL108)</f>
        <v>0</v>
      </c>
      <c r="BM106" s="85">
        <f>SUM(BM107:BM108)</f>
        <v>0</v>
      </c>
      <c r="BN106" s="85">
        <f>SUM(BN107:BN108)</f>
        <v>0</v>
      </c>
      <c r="BO106" s="85">
        <f>SUM(BO107:BO108)</f>
        <v>0</v>
      </c>
      <c r="BP106" s="85">
        <f>SUM(BP107:BP108)</f>
        <v>0</v>
      </c>
      <c r="BQ106" s="85">
        <f>SUM(BQ107:BQ108)</f>
        <v>0</v>
      </c>
      <c r="BR106" s="85">
        <f>SUM(BR107:BR108)</f>
        <v>0</v>
      </c>
      <c r="BS106" s="85">
        <f>SUM(BS107:BS108)</f>
        <v>0</v>
      </c>
      <c r="BT106" s="85">
        <f>SUM(BT107:BT108)</f>
        <v>0</v>
      </c>
      <c r="BU106" s="85">
        <f>SUM(BU107:BU108)</f>
        <v>0</v>
      </c>
      <c r="BV106" s="85">
        <f>SUM(BV107:BV108)</f>
        <v>0</v>
      </c>
      <c r="BW106" s="85">
        <f>SUM(BW107:BW108)</f>
        <v>0</v>
      </c>
      <c r="BX106" s="85">
        <f>SUM(BX107:BX108)</f>
        <v>0</v>
      </c>
      <c r="BY106" s="85">
        <f>SUM(BY107:BY108)</f>
        <v>0</v>
      </c>
      <c r="BZ106" s="85">
        <f>SUM(BZ107:BZ108)</f>
        <v>0</v>
      </c>
      <c r="CA106" s="85">
        <f>SUM(CA107:CA108)</f>
        <v>0</v>
      </c>
      <c r="CB106" s="85">
        <f>SUM(CB107:CB108)</f>
        <v>0</v>
      </c>
      <c r="CC106" s="85">
        <f>SUM(CC107:CC108)</f>
        <v>0</v>
      </c>
      <c r="CD106" s="85">
        <f>SUM(CD107:CD108)</f>
        <v>0</v>
      </c>
      <c r="CE106" s="85">
        <f>SUM(CE107:CE108)</f>
        <v>0</v>
      </c>
      <c r="CF106" s="85">
        <f>SUM(CF107:CF108)</f>
        <v>0</v>
      </c>
      <c r="CG106" s="85">
        <f>SUM(CG107:CG108)</f>
        <v>0</v>
      </c>
      <c r="CH106" s="85">
        <f>SUM(CH107:CH108)</f>
        <v>0</v>
      </c>
      <c r="CI106" s="85">
        <f>SUM(CI107:CI108)</f>
        <v>0</v>
      </c>
      <c r="CJ106" s="85">
        <f>SUM(CJ107:CJ108)</f>
        <v>0</v>
      </c>
      <c r="CK106" s="85">
        <f>SUM(CK107:CK108)</f>
        <v>0</v>
      </c>
      <c r="CL106" s="85">
        <f>SUM(CL107:CL108)</f>
        <v>0</v>
      </c>
      <c r="CM106" s="85">
        <f>SUM(CM107:CM108)</f>
        <v>0</v>
      </c>
      <c r="CN106" s="85">
        <f>SUM(CN107:CN108)</f>
        <v>0</v>
      </c>
      <c r="CO106" s="85">
        <f>SUM(CO107:CO108)</f>
        <v>0</v>
      </c>
      <c r="CP106" s="85">
        <f>SUM(CP107:CP108)</f>
        <v>0</v>
      </c>
      <c r="CQ106" s="85">
        <f>SUM(CQ107:CQ108)</f>
        <v>0</v>
      </c>
      <c r="CR106" s="85">
        <f>SUM(CR107:CR108)</f>
        <v>0</v>
      </c>
      <c r="CS106" s="85">
        <f>SUM(CS107:CS108)</f>
        <v>0</v>
      </c>
      <c r="CT106" s="85">
        <f>SUM(CT107:CT108)</f>
        <v>0</v>
      </c>
      <c r="CU106" s="85">
        <f>SUM(CU107:CU108)</f>
        <v>0</v>
      </c>
      <c r="CV106" s="85">
        <f>SUM(CV107:CV108)</f>
        <v>0</v>
      </c>
      <c r="CW106" s="85">
        <f>SUM(CW107:CW108)</f>
        <v>0</v>
      </c>
      <c r="CX106" s="85">
        <f>SUM(CX107:CX108)</f>
        <v>0</v>
      </c>
      <c r="CY106" s="85">
        <f>SUM(CY107:CY108)</f>
        <v>0</v>
      </c>
      <c r="CZ106" s="85">
        <f>SUM(CZ107:CZ108)</f>
        <v>0</v>
      </c>
      <c r="DA106" s="61" t="s">
        <v>320</v>
      </c>
      <c r="DB106" s="56">
        <f>K106-CV106</f>
        <v>0</v>
      </c>
      <c r="DC106" s="55"/>
      <c r="DD106" s="7">
        <f>CV106/12</f>
        <v>0</v>
      </c>
      <c r="DE106" s="55"/>
    </row>
    <row r="107" spans="1:109" s="54" customFormat="1" ht="11.25" hidden="1" customHeight="1" x14ac:dyDescent="0.2">
      <c r="A107" s="98" t="str">
        <f>CONCATENATE("5001",H107)</f>
        <v>5001200401</v>
      </c>
      <c r="B107" s="65"/>
      <c r="C107" s="65"/>
      <c r="D107" s="65"/>
      <c r="E107" s="66"/>
      <c r="F107" s="66"/>
      <c r="G107" s="65" t="s">
        <v>91</v>
      </c>
      <c r="H107" s="70" t="s">
        <v>424</v>
      </c>
      <c r="I107" s="100" t="s">
        <v>319</v>
      </c>
      <c r="J107" s="71">
        <f>SUMIF($H$258:$H$928,$H107,J$258:J$928)</f>
        <v>0</v>
      </c>
      <c r="K107" s="71">
        <f>SUMIF($H$258:$H$928,$H107,K$258:K$928)</f>
        <v>0</v>
      </c>
      <c r="L107" s="71">
        <f>SUMIF($H$258:$H$928,$H107,L$258:L$928)</f>
        <v>0</v>
      </c>
      <c r="M107" s="71">
        <f>SUMIF($H$258:$H$928,$H107,M$258:M$928)</f>
        <v>0</v>
      </c>
      <c r="N107" s="71">
        <f>SUMIF($H$258:$H$928,$H107,N$258:N$928)</f>
        <v>0</v>
      </c>
      <c r="O107" s="71">
        <f>SUMIF($H$258:$H$928,$H107,O$258:O$928)</f>
        <v>0</v>
      </c>
      <c r="P107" s="71">
        <f>SUMIF($H$258:$H$928,$H107,P$258:P$928)</f>
        <v>0</v>
      </c>
      <c r="Q107" s="71">
        <f>SUMIF($H$258:$H$928,$H107,Q$258:Q$928)</f>
        <v>0</v>
      </c>
      <c r="R107" s="71">
        <f>SUMIF($H$258:$H$928,$H107,R$258:R$928)</f>
        <v>0</v>
      </c>
      <c r="S107" s="71">
        <f>SUMIF($H$258:$H$928,$H107,S$258:S$928)</f>
        <v>0</v>
      </c>
      <c r="T107" s="71">
        <f>SUMIF($H$258:$H$928,$H107,T$258:T$928)</f>
        <v>0</v>
      </c>
      <c r="U107" s="71">
        <f>SUMIF($H$258:$H$928,$H107,U$258:U$928)</f>
        <v>0</v>
      </c>
      <c r="V107" s="71">
        <f>SUMIF($H$258:$H$928,$H107,V$258:V$928)</f>
        <v>0</v>
      </c>
      <c r="W107" s="71">
        <f>SUMIF($H$258:$H$928,$H107,W$258:W$928)</f>
        <v>0</v>
      </c>
      <c r="X107" s="71">
        <f>SUMIF($H$258:$H$928,$H107,X$258:X$928)</f>
        <v>0</v>
      </c>
      <c r="Y107" s="71">
        <f>SUMIF($H$258:$H$928,$H107,Y$258:Y$928)</f>
        <v>0</v>
      </c>
      <c r="Z107" s="71">
        <f>SUMIF($H$258:$H$928,$H107,Z$258:Z$928)</f>
        <v>0</v>
      </c>
      <c r="AA107" s="71">
        <f>SUMIF($H$258:$H$928,$H107,AA$258:AA$928)</f>
        <v>0</v>
      </c>
      <c r="AB107" s="71">
        <f>SUMIF($H$258:$H$928,$H107,AB$258:AB$928)</f>
        <v>0</v>
      </c>
      <c r="AC107" s="71">
        <f>SUMIF($H$258:$H$928,$H107,AC$258:AC$928)</f>
        <v>0</v>
      </c>
      <c r="AD107" s="71">
        <f>SUMIF($H$258:$H$928,$H107,AD$258:AD$928)</f>
        <v>0</v>
      </c>
      <c r="AE107" s="71">
        <f>SUMIF($H$258:$H$928,$H107,AE$258:AE$928)</f>
        <v>0</v>
      </c>
      <c r="AF107" s="71">
        <f>SUMIF($H$258:$H$928,$H107,AF$258:AF$928)</f>
        <v>0</v>
      </c>
      <c r="AG107" s="71">
        <f>SUMIF($H$258:$H$928,$H107,AG$258:AG$928)</f>
        <v>0</v>
      </c>
      <c r="AH107" s="71">
        <f>SUMIF($H$258:$H$928,$H107,AH$258:AH$928)</f>
        <v>0</v>
      </c>
      <c r="AI107" s="71">
        <f>SUMIF($H$258:$H$928,$H107,AI$258:AI$928)</f>
        <v>0</v>
      </c>
      <c r="AJ107" s="71">
        <f>SUMIF($H$258:$H$928,$H107,AJ$258:AJ$928)</f>
        <v>0</v>
      </c>
      <c r="AK107" s="71">
        <f>SUMIF($H$258:$H$928,$H107,AK$258:AK$928)</f>
        <v>0</v>
      </c>
      <c r="AL107" s="71">
        <f>SUMIF($H$258:$H$928,$H107,AL$258:AL$928)</f>
        <v>0</v>
      </c>
      <c r="AM107" s="71">
        <f>SUMIF($H$258:$H$928,$H107,AM$258:AM$928)</f>
        <v>0</v>
      </c>
      <c r="AN107" s="71">
        <f>SUMIF($H$258:$H$928,$H107,AN$258:AN$928)</f>
        <v>0</v>
      </c>
      <c r="AO107" s="71">
        <f>SUMIF($H$258:$H$928,$H107,AO$258:AO$928)</f>
        <v>0</v>
      </c>
      <c r="AP107" s="71">
        <f>SUMIF($H$258:$H$928,$H107,AP$258:AP$928)</f>
        <v>0</v>
      </c>
      <c r="AQ107" s="71">
        <f>SUMIF($H$258:$H$928,$H107,AQ$258:AQ$928)</f>
        <v>0</v>
      </c>
      <c r="AR107" s="71">
        <f>SUMIF($H$258:$H$928,$H107,AR$258:AR$928)</f>
        <v>0</v>
      </c>
      <c r="AS107" s="71">
        <f>SUMIF($H$258:$H$928,$H107,AS$258:AS$928)</f>
        <v>0</v>
      </c>
      <c r="AT107" s="71">
        <f>SUMIF($H$258:$H$928,$H107,AT$258:AT$928)</f>
        <v>0</v>
      </c>
      <c r="AU107" s="71">
        <f>SUMIF($H$258:$H$928,$H107,AU$258:AU$928)</f>
        <v>0</v>
      </c>
      <c r="AV107" s="71">
        <f>SUMIF($H$258:$H$928,$H107,AV$258:AV$928)</f>
        <v>0</v>
      </c>
      <c r="AW107" s="71">
        <f>SUMIF($H$258:$H$928,$H107,AW$258:AW$928)</f>
        <v>0</v>
      </c>
      <c r="AX107" s="71">
        <f>SUMIF($H$258:$H$929,$H107,AX$258:AX$929)</f>
        <v>0</v>
      </c>
      <c r="AY107" s="71">
        <f>SUMIF($H$258:$H$929,$H107,AY$258:AY$929)</f>
        <v>0</v>
      </c>
      <c r="AZ107" s="71">
        <f>SUMIF($H$258:$H$929,$H107,AZ$258:AZ$929)</f>
        <v>0</v>
      </c>
      <c r="BA107" s="71">
        <f>SUMIF($H$258:$H$929,$H107,BA$258:BA$929)</f>
        <v>0</v>
      </c>
      <c r="BB107" s="71"/>
      <c r="BC107" s="71">
        <f>SUMIF($H$258:$H$929,$H107,BC$258:BC$929)</f>
        <v>0</v>
      </c>
      <c r="BD107" s="71"/>
      <c r="BE107" s="71">
        <f>SUMIF($H$258:$H$929,$H107,BE$258:BE$929)</f>
        <v>0</v>
      </c>
      <c r="BF107" s="71">
        <f>SUMIF($H$258:$H$929,$H107,BF$258:BF$929)</f>
        <v>0</v>
      </c>
      <c r="BG107" s="71">
        <f>SUMIF($H$258:$H$929,$H107,BG$258:BG$929)</f>
        <v>0</v>
      </c>
      <c r="BH107" s="71">
        <f>SUMIF($H$258:$H$929,$H107,BH$258:BH$929)</f>
        <v>0</v>
      </c>
      <c r="BI107" s="71">
        <f>SUMIF($H$258:$H$929,$H107,BI$258:BI$929)</f>
        <v>0</v>
      </c>
      <c r="BJ107" s="71">
        <f>SUMIF($H$258:$H$928,$H107,BJ$258:BJ$928)</f>
        <v>0</v>
      </c>
      <c r="BK107" s="71">
        <f>SUMIF($H$258:$H$928,$H107,BK$258:BK$928)</f>
        <v>0</v>
      </c>
      <c r="BL107" s="71">
        <f>SUMIF($H$258:$H$928,$H107,BL$258:BL$928)</f>
        <v>0</v>
      </c>
      <c r="BM107" s="71">
        <f>SUMIF($H$258:$H$929,$H107,BM$258:BM$929)</f>
        <v>0</v>
      </c>
      <c r="BN107" s="71">
        <f>SUMIF($H$258:$H$929,$H107,BN$258:BN$929)</f>
        <v>0</v>
      </c>
      <c r="BO107" s="71">
        <f>SUMIF($H$258:$H$929,$H107,BO$258:BO$929)</f>
        <v>0</v>
      </c>
      <c r="BP107" s="71">
        <f>SUMIF($H$258:$H$929,$H107,BP$258:BP$929)</f>
        <v>0</v>
      </c>
      <c r="BQ107" s="71">
        <f>SUMIF($H$258:$H$929,$H107,BQ$258:BQ$929)</f>
        <v>0</v>
      </c>
      <c r="BR107" s="71">
        <f>SUMIF($H$258:$H$929,$H107,BR$258:BR$929)</f>
        <v>0</v>
      </c>
      <c r="BS107" s="71">
        <f>SUMIF($H$258:$H$929,$H107,BS$258:BS$929)</f>
        <v>0</v>
      </c>
      <c r="BT107" s="71">
        <f>SUMIF($H$258:$H$929,$H107,BT$258:BT$929)</f>
        <v>0</v>
      </c>
      <c r="BU107" s="71">
        <f>SUMIF($H$258:$H$929,$H107,BU$258:BU$929)</f>
        <v>0</v>
      </c>
      <c r="BV107" s="71">
        <f>SUMIF($H$258:$H$929,$H107,BV$258:BV$929)</f>
        <v>0</v>
      </c>
      <c r="BW107" s="71">
        <f>SUMIF($H$258:$H$929,$H107,BW$258:BW$929)</f>
        <v>0</v>
      </c>
      <c r="BX107" s="71">
        <f>SUMIF($H$258:$H$929,$H107,BX$258:BX$929)</f>
        <v>0</v>
      </c>
      <c r="BY107" s="71">
        <f>SUMIF($H$258:$H$929,$H107,BY$258:BY$929)</f>
        <v>0</v>
      </c>
      <c r="BZ107" s="71">
        <f>SUMIF($H$258:$H$929,$H107,BZ$258:BZ$929)</f>
        <v>0</v>
      </c>
      <c r="CA107" s="71">
        <f>SUMIF($H$258:$H$929,$H107,CA$258:CA$929)</f>
        <v>0</v>
      </c>
      <c r="CB107" s="71">
        <f>SUMIF($H$258:$H$929,$H107,CB$258:CB$929)</f>
        <v>0</v>
      </c>
      <c r="CC107" s="71">
        <f>SUMIF($H$258:$H$929,$H107,CC$258:CC$929)</f>
        <v>0</v>
      </c>
      <c r="CD107" s="71">
        <f>SUMIF($H$258:$H$929,$H107,CD$258:CD$929)</f>
        <v>0</v>
      </c>
      <c r="CE107" s="71">
        <f>SUMIF($H$258:$H$929,$H107,CE$258:CE$929)</f>
        <v>0</v>
      </c>
      <c r="CF107" s="71">
        <f>SUMIF($H$258:$H$929,$H107,CF$258:CF$929)</f>
        <v>0</v>
      </c>
      <c r="CG107" s="71">
        <f>SUMIF($H$258:$H$929,$H107,CG$258:CG$929)</f>
        <v>0</v>
      </c>
      <c r="CH107" s="71">
        <f>SUMIF($H$258:$H$929,$H107,CH$258:CH$929)</f>
        <v>0</v>
      </c>
      <c r="CI107" s="71">
        <f>SUMIF($H$258:$H$929,$H107,CI$258:CI$929)</f>
        <v>0</v>
      </c>
      <c r="CJ107" s="71">
        <f>SUMIF($H$258:$H$929,$H107,CJ$258:CJ$929)</f>
        <v>0</v>
      </c>
      <c r="CK107" s="71">
        <f>SUMIF($H$258:$H$929,$H107,CK$258:CK$929)</f>
        <v>0</v>
      </c>
      <c r="CL107" s="71">
        <f>SUMIF($H$258:$H$929,$H107,CL$258:CL$929)</f>
        <v>0</v>
      </c>
      <c r="CM107" s="71">
        <f>SUMIF($H$258:$H$929,$H107,CM$258:CM$929)</f>
        <v>0</v>
      </c>
      <c r="CN107" s="71">
        <f>SUMIF($H$258:$H$929,$H107,CN$258:CN$929)</f>
        <v>0</v>
      </c>
      <c r="CO107" s="71">
        <f>SUMIF($H$258:$H$929,$H107,CO$258:CO$929)</f>
        <v>0</v>
      </c>
      <c r="CP107" s="71">
        <f>SUMIF($H$258:$H$929,$H107,CP$258:CP$929)</f>
        <v>0</v>
      </c>
      <c r="CQ107" s="71">
        <f>SUMIF($H$258:$H$929,$H107,CQ$258:CQ$929)</f>
        <v>0</v>
      </c>
      <c r="CR107" s="71">
        <f>SUMIF($H$258:$H$929,$H107,CR$258:CR$929)</f>
        <v>0</v>
      </c>
      <c r="CS107" s="71">
        <f>SUMIF($H$258:$H$929,$H107,CS$258:CS$929)</f>
        <v>0</v>
      </c>
      <c r="CT107" s="71">
        <f>SUMIF($H$258:$H$929,$H107,CT$258:CT$929)</f>
        <v>0</v>
      </c>
      <c r="CU107" s="71">
        <f>SUMIF($H$258:$H$929,$H107,CU$258:CU$929)</f>
        <v>0</v>
      </c>
      <c r="CV107" s="71">
        <f>SUMIF($H$258:$H$929,$H107,CV$258:CV$929)</f>
        <v>0</v>
      </c>
      <c r="CW107" s="71">
        <f>SUMIF($H$258:$H$929,$H107,CW$258:CW$929)</f>
        <v>0</v>
      </c>
      <c r="CX107" s="71">
        <f>SUMIF($H$258:$H$929,$H107,CX$258:CX$929)</f>
        <v>0</v>
      </c>
      <c r="CY107" s="71">
        <f>SUMIF($H$258:$H$929,$H107,CY$258:CY$929)</f>
        <v>0</v>
      </c>
      <c r="CZ107" s="71">
        <f>SUMIF($H$258:$H$929,$H107,CZ$258:CZ$929)</f>
        <v>0</v>
      </c>
      <c r="DA107" s="70" t="s">
        <v>424</v>
      </c>
      <c r="DB107" s="56">
        <f>K107-CV107</f>
        <v>0</v>
      </c>
      <c r="DC107" s="55"/>
      <c r="DD107" s="7">
        <f>CV107/12</f>
        <v>0</v>
      </c>
      <c r="DE107" s="55"/>
    </row>
    <row r="108" spans="1:109" s="54" customFormat="1" ht="11.25" hidden="1" customHeight="1" x14ac:dyDescent="0.2">
      <c r="A108" s="98" t="str">
        <f>CONCATENATE("5001",H108)</f>
        <v>5001200403</v>
      </c>
      <c r="B108" s="65"/>
      <c r="C108" s="65"/>
      <c r="D108" s="65"/>
      <c r="E108" s="66"/>
      <c r="F108" s="66"/>
      <c r="G108" s="65" t="s">
        <v>129</v>
      </c>
      <c r="H108" s="70" t="s">
        <v>318</v>
      </c>
      <c r="I108" s="100" t="s">
        <v>317</v>
      </c>
      <c r="J108" s="71">
        <f>SUMIF($H$258:$H$928,$H108,J$258:J$928)</f>
        <v>0</v>
      </c>
      <c r="K108" s="71">
        <f>SUMIF($H$258:$H$928,$H108,K$258:K$928)</f>
        <v>0</v>
      </c>
      <c r="L108" s="71">
        <f>SUMIF($H$258:$H$928,$H108,L$258:L$928)</f>
        <v>0</v>
      </c>
      <c r="M108" s="71">
        <f>SUMIF($H$258:$H$928,$H108,M$258:M$928)</f>
        <v>0</v>
      </c>
      <c r="N108" s="71">
        <f>SUMIF($H$258:$H$928,$H108,N$258:N$928)</f>
        <v>0</v>
      </c>
      <c r="O108" s="71">
        <f>SUMIF($H$258:$H$928,$H108,O$258:O$928)</f>
        <v>0</v>
      </c>
      <c r="P108" s="71">
        <f>SUMIF($H$258:$H$928,$H108,P$258:P$928)</f>
        <v>0</v>
      </c>
      <c r="Q108" s="71">
        <f>SUMIF($H$258:$H$928,$H108,Q$258:Q$928)</f>
        <v>0</v>
      </c>
      <c r="R108" s="71">
        <f>SUMIF($H$258:$H$928,$H108,R$258:R$928)</f>
        <v>0</v>
      </c>
      <c r="S108" s="71">
        <f>SUMIF($H$258:$H$928,$H108,S$258:S$928)</f>
        <v>0</v>
      </c>
      <c r="T108" s="71">
        <f>SUMIF($H$258:$H$928,$H108,T$258:T$928)</f>
        <v>0</v>
      </c>
      <c r="U108" s="71">
        <f>SUMIF($H$258:$H$928,$H108,U$258:U$928)</f>
        <v>0</v>
      </c>
      <c r="V108" s="71">
        <f>SUMIF($H$258:$H$928,$H108,V$258:V$928)</f>
        <v>0</v>
      </c>
      <c r="W108" s="71">
        <f>SUMIF($H$258:$H$928,$H108,W$258:W$928)</f>
        <v>0</v>
      </c>
      <c r="X108" s="71">
        <f>SUMIF($H$258:$H$928,$H108,X$258:X$928)</f>
        <v>0</v>
      </c>
      <c r="Y108" s="71">
        <f>SUMIF($H$258:$H$928,$H108,Y$258:Y$928)</f>
        <v>0</v>
      </c>
      <c r="Z108" s="71">
        <f>SUMIF($H$258:$H$928,$H108,Z$258:Z$928)</f>
        <v>0</v>
      </c>
      <c r="AA108" s="71">
        <f>SUMIF($H$258:$H$928,$H108,AA$258:AA$928)</f>
        <v>0</v>
      </c>
      <c r="AB108" s="71">
        <f>SUMIF($H$258:$H$928,$H108,AB$258:AB$928)</f>
        <v>0</v>
      </c>
      <c r="AC108" s="71">
        <f>SUMIF($H$258:$H$928,$H108,AC$258:AC$928)</f>
        <v>0</v>
      </c>
      <c r="AD108" s="71">
        <f>SUMIF($H$258:$H$928,$H108,AD$258:AD$928)</f>
        <v>0</v>
      </c>
      <c r="AE108" s="71">
        <f>SUMIF($H$258:$H$928,$H108,AE$258:AE$928)</f>
        <v>0</v>
      </c>
      <c r="AF108" s="71">
        <f>SUMIF($H$258:$H$928,$H108,AF$258:AF$928)</f>
        <v>0</v>
      </c>
      <c r="AG108" s="71">
        <f>SUMIF($H$258:$H$928,$H108,AG$258:AG$928)</f>
        <v>0</v>
      </c>
      <c r="AH108" s="71">
        <f>SUMIF($H$258:$H$928,$H108,AH$258:AH$928)</f>
        <v>0</v>
      </c>
      <c r="AI108" s="71">
        <f>SUMIF($H$258:$H$928,$H108,AI$258:AI$928)</f>
        <v>0</v>
      </c>
      <c r="AJ108" s="71">
        <f>SUMIF($H$258:$H$928,$H108,AJ$258:AJ$928)</f>
        <v>0</v>
      </c>
      <c r="AK108" s="71">
        <f>SUMIF($H$258:$H$928,$H108,AK$258:AK$928)</f>
        <v>0</v>
      </c>
      <c r="AL108" s="71">
        <f>SUMIF($H$258:$H$928,$H108,AL$258:AL$928)</f>
        <v>0</v>
      </c>
      <c r="AM108" s="71">
        <f>SUMIF($H$258:$H$928,$H108,AM$258:AM$928)</f>
        <v>0</v>
      </c>
      <c r="AN108" s="71">
        <f>SUMIF($H$258:$H$928,$H108,AN$258:AN$928)</f>
        <v>0</v>
      </c>
      <c r="AO108" s="71">
        <f>SUMIF($H$258:$H$928,$H108,AO$258:AO$928)</f>
        <v>0</v>
      </c>
      <c r="AP108" s="71">
        <f>SUMIF($H$258:$H$928,$H108,AP$258:AP$928)</f>
        <v>0</v>
      </c>
      <c r="AQ108" s="71">
        <f>SUMIF($H$258:$H$928,$H108,AQ$258:AQ$928)</f>
        <v>0</v>
      </c>
      <c r="AR108" s="71">
        <f>SUMIF($H$258:$H$928,$H108,AR$258:AR$928)</f>
        <v>0</v>
      </c>
      <c r="AS108" s="71">
        <f>SUMIF($H$258:$H$928,$H108,AS$258:AS$928)</f>
        <v>0</v>
      </c>
      <c r="AT108" s="71">
        <f>SUMIF($H$258:$H$928,$H108,AT$258:AT$928)</f>
        <v>0</v>
      </c>
      <c r="AU108" s="71">
        <f>SUMIF($H$258:$H$928,$H108,AU$258:AU$928)</f>
        <v>0</v>
      </c>
      <c r="AV108" s="71">
        <f>SUMIF($H$258:$H$928,$H108,AV$258:AV$928)</f>
        <v>0</v>
      </c>
      <c r="AW108" s="71">
        <f>SUMIF($H$258:$H$928,$H108,AW$258:AW$928)</f>
        <v>0</v>
      </c>
      <c r="AX108" s="71">
        <f>SUMIF($H$258:$H$929,$H108,AX$258:AX$929)</f>
        <v>0</v>
      </c>
      <c r="AY108" s="71">
        <f>SUMIF($H$258:$H$929,$H108,AY$258:AY$929)</f>
        <v>0</v>
      </c>
      <c r="AZ108" s="71">
        <f>SUMIF($H$258:$H$929,$H108,AZ$258:AZ$929)</f>
        <v>0</v>
      </c>
      <c r="BA108" s="71">
        <f>SUMIF($H$258:$H$929,$H108,BA$258:BA$929)</f>
        <v>0</v>
      </c>
      <c r="BB108" s="71"/>
      <c r="BC108" s="71">
        <f>SUMIF($H$258:$H$929,$H108,BC$258:BC$929)</f>
        <v>0</v>
      </c>
      <c r="BD108" s="71"/>
      <c r="BE108" s="71">
        <f>SUMIF($H$258:$H$929,$H108,BE$258:BE$929)</f>
        <v>0</v>
      </c>
      <c r="BF108" s="71">
        <f>SUMIF($H$258:$H$929,$H108,BF$258:BF$929)</f>
        <v>0</v>
      </c>
      <c r="BG108" s="71">
        <f>SUMIF($H$258:$H$929,$H108,BG$258:BG$929)</f>
        <v>0</v>
      </c>
      <c r="BH108" s="71">
        <f>SUMIF($H$258:$H$929,$H108,BH$258:BH$929)</f>
        <v>0</v>
      </c>
      <c r="BI108" s="71">
        <f>SUMIF($H$258:$H$929,$H108,BI$258:BI$929)</f>
        <v>0</v>
      </c>
      <c r="BJ108" s="71">
        <f>SUMIF($H$258:$H$928,$H108,BJ$258:BJ$928)</f>
        <v>0</v>
      </c>
      <c r="BK108" s="71">
        <f>SUMIF($H$258:$H$928,$H108,BK$258:BK$928)</f>
        <v>0</v>
      </c>
      <c r="BL108" s="71">
        <f>SUMIF($H$258:$H$928,$H108,BL$258:BL$928)</f>
        <v>0</v>
      </c>
      <c r="BM108" s="71">
        <f>SUMIF($H$258:$H$929,$H108,BM$258:BM$929)</f>
        <v>0</v>
      </c>
      <c r="BN108" s="71">
        <f>SUMIF($H$258:$H$929,$H108,BN$258:BN$929)</f>
        <v>0</v>
      </c>
      <c r="BO108" s="71">
        <f>SUMIF($H$258:$H$929,$H108,BO$258:BO$929)</f>
        <v>0</v>
      </c>
      <c r="BP108" s="71">
        <f>SUMIF($H$258:$H$929,$H108,BP$258:BP$929)</f>
        <v>0</v>
      </c>
      <c r="BQ108" s="71">
        <f>SUMIF($H$258:$H$929,$H108,BQ$258:BQ$929)</f>
        <v>0</v>
      </c>
      <c r="BR108" s="71">
        <f>SUMIF($H$258:$H$929,$H108,BR$258:BR$929)</f>
        <v>0</v>
      </c>
      <c r="BS108" s="71">
        <f>SUMIF($H$258:$H$929,$H108,BS$258:BS$929)</f>
        <v>0</v>
      </c>
      <c r="BT108" s="71">
        <f>SUMIF($H$258:$H$929,$H108,BT$258:BT$929)</f>
        <v>0</v>
      </c>
      <c r="BU108" s="71">
        <f>SUMIF($H$258:$H$929,$H108,BU$258:BU$929)</f>
        <v>0</v>
      </c>
      <c r="BV108" s="71">
        <f>SUMIF($H$258:$H$929,$H108,BV$258:BV$929)</f>
        <v>0</v>
      </c>
      <c r="BW108" s="71">
        <f>SUMIF($H$258:$H$929,$H108,BW$258:BW$929)</f>
        <v>0</v>
      </c>
      <c r="BX108" s="71">
        <f>SUMIF($H$258:$H$929,$H108,BX$258:BX$929)</f>
        <v>0</v>
      </c>
      <c r="BY108" s="71">
        <f>SUMIF($H$258:$H$929,$H108,BY$258:BY$929)</f>
        <v>0</v>
      </c>
      <c r="BZ108" s="71">
        <f>SUMIF($H$258:$H$929,$H108,BZ$258:BZ$929)</f>
        <v>0</v>
      </c>
      <c r="CA108" s="71">
        <f>SUMIF($H$258:$H$929,$H108,CA$258:CA$929)</f>
        <v>0</v>
      </c>
      <c r="CB108" s="71">
        <f>SUMIF($H$258:$H$929,$H108,CB$258:CB$929)</f>
        <v>0</v>
      </c>
      <c r="CC108" s="71">
        <f>SUMIF($H$258:$H$929,$H108,CC$258:CC$929)</f>
        <v>0</v>
      </c>
      <c r="CD108" s="71">
        <f>SUMIF($H$258:$H$929,$H108,CD$258:CD$929)</f>
        <v>0</v>
      </c>
      <c r="CE108" s="71">
        <f>SUMIF($H$258:$H$929,$H108,CE$258:CE$929)</f>
        <v>0</v>
      </c>
      <c r="CF108" s="71">
        <f>SUMIF($H$258:$H$929,$H108,CF$258:CF$929)</f>
        <v>0</v>
      </c>
      <c r="CG108" s="71">
        <f>SUMIF($H$258:$H$929,$H108,CG$258:CG$929)</f>
        <v>0</v>
      </c>
      <c r="CH108" s="71">
        <f>SUMIF($H$258:$H$929,$H108,CH$258:CH$929)</f>
        <v>0</v>
      </c>
      <c r="CI108" s="71">
        <f>SUMIF($H$258:$H$929,$H108,CI$258:CI$929)</f>
        <v>0</v>
      </c>
      <c r="CJ108" s="71">
        <f>SUMIF($H$258:$H$929,$H108,CJ$258:CJ$929)</f>
        <v>0</v>
      </c>
      <c r="CK108" s="71">
        <f>SUMIF($H$258:$H$929,$H108,CK$258:CK$929)</f>
        <v>0</v>
      </c>
      <c r="CL108" s="71">
        <f>SUMIF($H$258:$H$929,$H108,CL$258:CL$929)</f>
        <v>0</v>
      </c>
      <c r="CM108" s="71">
        <f>SUMIF($H$258:$H$929,$H108,CM$258:CM$929)</f>
        <v>0</v>
      </c>
      <c r="CN108" s="71">
        <f>SUMIF($H$258:$H$929,$H108,CN$258:CN$929)</f>
        <v>0</v>
      </c>
      <c r="CO108" s="71">
        <f>SUMIF($H$258:$H$929,$H108,CO$258:CO$929)</f>
        <v>0</v>
      </c>
      <c r="CP108" s="71">
        <f>SUMIF($H$258:$H$929,$H108,CP$258:CP$929)</f>
        <v>0</v>
      </c>
      <c r="CQ108" s="71">
        <f>SUMIF($H$258:$H$929,$H108,CQ$258:CQ$929)</f>
        <v>0</v>
      </c>
      <c r="CR108" s="71">
        <f>SUMIF($H$258:$H$929,$H108,CR$258:CR$929)</f>
        <v>0</v>
      </c>
      <c r="CS108" s="71">
        <f>SUMIF($H$258:$H$929,$H108,CS$258:CS$929)</f>
        <v>0</v>
      </c>
      <c r="CT108" s="71">
        <f>SUMIF($H$258:$H$929,$H108,CT$258:CT$929)</f>
        <v>0</v>
      </c>
      <c r="CU108" s="71">
        <f>SUMIF($H$258:$H$929,$H108,CU$258:CU$929)</f>
        <v>0</v>
      </c>
      <c r="CV108" s="71">
        <f>SUMIF($H$258:$H$929,$H108,CV$258:CV$929)</f>
        <v>0</v>
      </c>
      <c r="CW108" s="71">
        <f>SUMIF($H$258:$H$929,$H108,CW$258:CW$929)</f>
        <v>0</v>
      </c>
      <c r="CX108" s="71">
        <f>SUMIF($H$258:$H$929,$H108,CX$258:CX$929)</f>
        <v>0</v>
      </c>
      <c r="CY108" s="71">
        <f>SUMIF($H$258:$H$929,$H108,CY$258:CY$929)</f>
        <v>0</v>
      </c>
      <c r="CZ108" s="71">
        <f>SUMIF($H$258:$H$929,$H108,CZ$258:CZ$929)</f>
        <v>0</v>
      </c>
      <c r="DA108" s="70" t="s">
        <v>318</v>
      </c>
      <c r="DB108" s="56">
        <f>K108-CV108</f>
        <v>0</v>
      </c>
      <c r="DC108" s="55"/>
      <c r="DD108" s="7">
        <f>CV108/12</f>
        <v>0</v>
      </c>
      <c r="DE108" s="55"/>
    </row>
    <row r="109" spans="1:109" s="54" customFormat="1" ht="18.75" hidden="1" customHeight="1" x14ac:dyDescent="0.2">
      <c r="A109" s="98" t="str">
        <f>CONCATENATE("5001",H109)</f>
        <v>50012005</v>
      </c>
      <c r="B109" s="65"/>
      <c r="C109" s="65"/>
      <c r="D109" s="65"/>
      <c r="E109" s="66"/>
      <c r="F109" s="66" t="s">
        <v>254</v>
      </c>
      <c r="G109" s="65"/>
      <c r="H109" s="61">
        <v>2005</v>
      </c>
      <c r="I109" s="82" t="s">
        <v>51</v>
      </c>
      <c r="J109" s="85">
        <f>SUM(J110:J111)</f>
        <v>204</v>
      </c>
      <c r="K109" s="85">
        <f>SUM(K110:K111)</f>
        <v>305</v>
      </c>
      <c r="L109" s="85">
        <f>SUM(L110:L111)</f>
        <v>20</v>
      </c>
      <c r="M109" s="85">
        <f>SUM(M110:M111)</f>
        <v>80</v>
      </c>
      <c r="N109" s="85">
        <f>SUM(N110:N111)</f>
        <v>80</v>
      </c>
      <c r="O109" s="85">
        <f>SUM(O110:O111)</f>
        <v>125</v>
      </c>
      <c r="P109" s="85">
        <f>SUM(P110:P111)</f>
        <v>0</v>
      </c>
      <c r="Q109" s="85">
        <f>SUM(Q110:Q111)</f>
        <v>0</v>
      </c>
      <c r="R109" s="85">
        <f>SUM(R110:R111)</f>
        <v>0</v>
      </c>
      <c r="S109" s="85">
        <f>SUM(S110:S111)</f>
        <v>50</v>
      </c>
      <c r="T109" s="85">
        <f>SUM(T110:T111)</f>
        <v>0</v>
      </c>
      <c r="U109" s="85">
        <f>SUM(U110:U111)</f>
        <v>30</v>
      </c>
      <c r="V109" s="85">
        <f>SUM(V110:V111)</f>
        <v>10</v>
      </c>
      <c r="W109" s="85">
        <f>SUM(W110:W111)</f>
        <v>10</v>
      </c>
      <c r="X109" s="85">
        <f>SUM(X110:X111)</f>
        <v>0</v>
      </c>
      <c r="Y109" s="85">
        <f>SUM(Y110:Y111)</f>
        <v>0</v>
      </c>
      <c r="Z109" s="85">
        <f>SUM(Z110:Z111)</f>
        <v>0</v>
      </c>
      <c r="AA109" s="85">
        <f>SUM(AA110:AA111)</f>
        <v>355</v>
      </c>
      <c r="AB109" s="85">
        <f>SUM(AB110:AB111)</f>
        <v>50</v>
      </c>
      <c r="AC109" s="85">
        <f>SUM(AC110:AC111)</f>
        <v>90</v>
      </c>
      <c r="AD109" s="85">
        <f>SUM(AD110:AD111)</f>
        <v>90</v>
      </c>
      <c r="AE109" s="85">
        <f>SUM(AE110:AE111)</f>
        <v>125</v>
      </c>
      <c r="AF109" s="85">
        <f>SUM(AF110:AF111)</f>
        <v>0</v>
      </c>
      <c r="AG109" s="85">
        <f>SUM(AG110:AG111)</f>
        <v>0</v>
      </c>
      <c r="AH109" s="85">
        <f>SUM(AH110:AH111)</f>
        <v>0</v>
      </c>
      <c r="AI109" s="85">
        <f>SUM(AI110:AI111)</f>
        <v>-150</v>
      </c>
      <c r="AJ109" s="85">
        <f>SUM(AJ110:AJ111)</f>
        <v>0</v>
      </c>
      <c r="AK109" s="85">
        <f>SUM(AK110:AK111)</f>
        <v>0</v>
      </c>
      <c r="AL109" s="85">
        <f>SUM(AL110:AL111)</f>
        <v>-25</v>
      </c>
      <c r="AM109" s="85">
        <f>SUM(AM110:AM111)</f>
        <v>0</v>
      </c>
      <c r="AN109" s="85">
        <f>SUM(AN110:AN111)</f>
        <v>-125</v>
      </c>
      <c r="AO109" s="85">
        <f>SUM(AO110:AO111)</f>
        <v>0</v>
      </c>
      <c r="AP109" s="85">
        <f>SUM(AP110:AP111)</f>
        <v>205</v>
      </c>
      <c r="AQ109" s="85">
        <f>SUM(AQ110:AQ111)</f>
        <v>50</v>
      </c>
      <c r="AR109" s="85">
        <f>SUM(AR110:AR111)</f>
        <v>90</v>
      </c>
      <c r="AS109" s="85">
        <f>SUM(AS110:AS111)</f>
        <v>65</v>
      </c>
      <c r="AT109" s="85">
        <f>SUM(AT110:AT111)</f>
        <v>0</v>
      </c>
      <c r="AU109" s="85">
        <f>SUM(AU110:AU111)</f>
        <v>0</v>
      </c>
      <c r="AV109" s="85">
        <f>SUM(AV110:AV111)</f>
        <v>0</v>
      </c>
      <c r="AW109" s="85">
        <f>SUM(AW110:AW111)</f>
        <v>0</v>
      </c>
      <c r="AX109" s="85">
        <f>SUM(AX110:AX111)</f>
        <v>-1</v>
      </c>
      <c r="AY109" s="85">
        <f>SUM(AY110:AY111)</f>
        <v>0</v>
      </c>
      <c r="AZ109" s="85">
        <f>SUM(AZ110:AZ111)</f>
        <v>0</v>
      </c>
      <c r="BA109" s="85">
        <f>SUM(BA110:BA111)</f>
        <v>-1</v>
      </c>
      <c r="BB109" s="85"/>
      <c r="BC109" s="85">
        <f>SUM(BC110:BC111)</f>
        <v>0</v>
      </c>
      <c r="BD109" s="85"/>
      <c r="BE109" s="85">
        <f>SUM(BE110:BE111)</f>
        <v>204</v>
      </c>
      <c r="BF109" s="85">
        <f>SUM(BF110:BF111)</f>
        <v>50</v>
      </c>
      <c r="BG109" s="85">
        <f>SUM(BG110:BG111)</f>
        <v>90</v>
      </c>
      <c r="BH109" s="85">
        <f>SUM(BH110:BH111)</f>
        <v>64</v>
      </c>
      <c r="BI109" s="85">
        <f>SUM(BI110:BI111)</f>
        <v>0</v>
      </c>
      <c r="BJ109" s="85">
        <f>SUM(BJ110:BJ111)</f>
        <v>0</v>
      </c>
      <c r="BK109" s="85">
        <f>SUM(BK110:BK111)</f>
        <v>0</v>
      </c>
      <c r="BL109" s="85">
        <f>SUM(BL110:BL111)</f>
        <v>0</v>
      </c>
      <c r="BM109" s="85">
        <f>SUM(BM110:BM111)</f>
        <v>0</v>
      </c>
      <c r="BN109" s="85">
        <f>SUM(BN110:BN111)</f>
        <v>0</v>
      </c>
      <c r="BO109" s="85">
        <f>SUM(BO110:BO111)</f>
        <v>0</v>
      </c>
      <c r="BP109" s="85">
        <f>SUM(BP110:BP111)</f>
        <v>0</v>
      </c>
      <c r="BQ109" s="85">
        <f>SUM(BQ110:BQ111)</f>
        <v>0</v>
      </c>
      <c r="BR109" s="85">
        <f>SUM(BR110:BR111)</f>
        <v>204</v>
      </c>
      <c r="BS109" s="85">
        <f>SUM(BS110:BS111)</f>
        <v>50</v>
      </c>
      <c r="BT109" s="85">
        <f>SUM(BT110:BT111)</f>
        <v>90</v>
      </c>
      <c r="BU109" s="85">
        <f>SUM(BU110:BU111)</f>
        <v>64</v>
      </c>
      <c r="BV109" s="85">
        <f>SUM(BV110:BV111)</f>
        <v>0</v>
      </c>
      <c r="BW109" s="85">
        <f>SUM(BW110:BW111)</f>
        <v>0</v>
      </c>
      <c r="BX109" s="85">
        <f>SUM(BX110:BX111)</f>
        <v>0</v>
      </c>
      <c r="BY109" s="85">
        <f>SUM(BY110:BY111)</f>
        <v>0</v>
      </c>
      <c r="BZ109" s="85">
        <f>SUM(BZ110:BZ111)</f>
        <v>0</v>
      </c>
      <c r="CA109" s="85">
        <f>SUM(CA110:CA111)</f>
        <v>0</v>
      </c>
      <c r="CB109" s="85">
        <f>SUM(CB110:CB111)</f>
        <v>204</v>
      </c>
      <c r="CC109" s="85">
        <f>SUM(CC110:CC111)</f>
        <v>50</v>
      </c>
      <c r="CD109" s="85">
        <f>SUM(CD110:CD111)</f>
        <v>90</v>
      </c>
      <c r="CE109" s="85">
        <f>SUM(CE110:CE111)</f>
        <v>64</v>
      </c>
      <c r="CF109" s="85">
        <f>SUM(CF110:CF111)</f>
        <v>0</v>
      </c>
      <c r="CG109" s="85">
        <f>SUM(CG110:CG111)</f>
        <v>0</v>
      </c>
      <c r="CH109" s="85">
        <f>SUM(CH110:CH111)</f>
        <v>0</v>
      </c>
      <c r="CI109" s="85">
        <f>SUM(CI110:CI111)</f>
        <v>0</v>
      </c>
      <c r="CJ109" s="85">
        <f>SUM(CJ110:CJ111)</f>
        <v>0</v>
      </c>
      <c r="CK109" s="85">
        <f>SUM(CK110:CK111)</f>
        <v>0</v>
      </c>
      <c r="CL109" s="85">
        <f>SUM(CL110:CL111)</f>
        <v>204</v>
      </c>
      <c r="CM109" s="85">
        <f>SUM(CM110:CM111)</f>
        <v>50</v>
      </c>
      <c r="CN109" s="85">
        <f>SUM(CN110:CN111)</f>
        <v>90</v>
      </c>
      <c r="CO109" s="85">
        <f>SUM(CO110:CO111)</f>
        <v>64</v>
      </c>
      <c r="CP109" s="85">
        <f>SUM(CP110:CP111)</f>
        <v>0</v>
      </c>
      <c r="CQ109" s="85">
        <f>SUM(CQ110:CQ111)</f>
        <v>0</v>
      </c>
      <c r="CR109" s="85">
        <f>SUM(CR110:CR111)</f>
        <v>0</v>
      </c>
      <c r="CS109" s="85">
        <f>SUM(CS110:CS111)</f>
        <v>0</v>
      </c>
      <c r="CT109" s="85">
        <f>SUM(CT110:CT111)</f>
        <v>0</v>
      </c>
      <c r="CU109" s="85">
        <f>SUM(CU110:CU111)</f>
        <v>0</v>
      </c>
      <c r="CV109" s="85">
        <f>SUM(CV110:CV111)</f>
        <v>204</v>
      </c>
      <c r="CW109" s="85">
        <f>SUM(CW110:CW111)</f>
        <v>50</v>
      </c>
      <c r="CX109" s="85">
        <f>SUM(CX110:CX111)</f>
        <v>90</v>
      </c>
      <c r="CY109" s="85">
        <f>SUM(CY110:CY111)</f>
        <v>64</v>
      </c>
      <c r="CZ109" s="85">
        <f>SUM(CZ110:CZ111)</f>
        <v>0</v>
      </c>
      <c r="DA109" s="61">
        <v>2005</v>
      </c>
      <c r="DB109" s="56">
        <f>K109-CV109</f>
        <v>101</v>
      </c>
      <c r="DC109" s="55"/>
      <c r="DD109" s="7">
        <f>CV109/12</f>
        <v>17</v>
      </c>
      <c r="DE109" s="55"/>
    </row>
    <row r="110" spans="1:109" s="54" customFormat="1" ht="21" hidden="1" customHeight="1" x14ac:dyDescent="0.2">
      <c r="A110" s="98" t="str">
        <f>CONCATENATE("5001",H110)</f>
        <v>5001200501</v>
      </c>
      <c r="B110" s="65"/>
      <c r="C110" s="65"/>
      <c r="D110" s="65"/>
      <c r="E110" s="66"/>
      <c r="F110" s="66"/>
      <c r="G110" s="65" t="s">
        <v>91</v>
      </c>
      <c r="H110" s="70" t="s">
        <v>316</v>
      </c>
      <c r="I110" s="100" t="s">
        <v>315</v>
      </c>
      <c r="J110" s="71">
        <f>SUMIF($H$258:$H$928,$H110,J$258:J$928)</f>
        <v>0</v>
      </c>
      <c r="K110" s="71">
        <f>SUMIF($H$258:$H$928,$H110,K$258:K$928)</f>
        <v>0</v>
      </c>
      <c r="L110" s="71">
        <f>SUMIF($H$258:$H$928,$H110,L$258:L$928)</f>
        <v>0</v>
      </c>
      <c r="M110" s="71">
        <f>SUMIF($H$258:$H$928,$H110,M$258:M$928)</f>
        <v>0</v>
      </c>
      <c r="N110" s="71">
        <f>SUMIF($H$258:$H$928,$H110,N$258:N$928)</f>
        <v>0</v>
      </c>
      <c r="O110" s="71">
        <f>SUMIF($H$258:$H$928,$H110,O$258:O$928)</f>
        <v>0</v>
      </c>
      <c r="P110" s="71">
        <f>SUMIF($H$258:$H$928,$H110,P$258:P$928)</f>
        <v>0</v>
      </c>
      <c r="Q110" s="71">
        <f>SUMIF($H$258:$H$928,$H110,Q$258:Q$928)</f>
        <v>0</v>
      </c>
      <c r="R110" s="71">
        <f>SUMIF($H$258:$H$928,$H110,R$258:R$928)</f>
        <v>0</v>
      </c>
      <c r="S110" s="71">
        <f>SUMIF($H$258:$H$928,$H110,S$258:S$928)</f>
        <v>0</v>
      </c>
      <c r="T110" s="71">
        <f>SUMIF($H$258:$H$928,$H110,T$258:T$928)</f>
        <v>0</v>
      </c>
      <c r="U110" s="71">
        <f>SUMIF($H$258:$H$928,$H110,U$258:U$928)</f>
        <v>0</v>
      </c>
      <c r="V110" s="71">
        <f>SUMIF($H$258:$H$928,$H110,V$258:V$928)</f>
        <v>0</v>
      </c>
      <c r="W110" s="71">
        <f>SUMIF($H$258:$H$928,$H110,W$258:W$928)</f>
        <v>0</v>
      </c>
      <c r="X110" s="71">
        <f>SUMIF($H$258:$H$928,$H110,X$258:X$928)</f>
        <v>0</v>
      </c>
      <c r="Y110" s="71">
        <f>SUMIF($H$258:$H$928,$H110,Y$258:Y$928)</f>
        <v>0</v>
      </c>
      <c r="Z110" s="71">
        <f>SUMIF($H$258:$H$928,$H110,Z$258:Z$928)</f>
        <v>0</v>
      </c>
      <c r="AA110" s="71">
        <f>SUMIF($H$258:$H$928,$H110,AA$258:AA$928)</f>
        <v>0</v>
      </c>
      <c r="AB110" s="71">
        <f>SUMIF($H$258:$H$928,$H110,AB$258:AB$928)</f>
        <v>0</v>
      </c>
      <c r="AC110" s="71">
        <f>SUMIF($H$258:$H$928,$H110,AC$258:AC$928)</f>
        <v>0</v>
      </c>
      <c r="AD110" s="71">
        <f>SUMIF($H$258:$H$928,$H110,AD$258:AD$928)</f>
        <v>0</v>
      </c>
      <c r="AE110" s="71">
        <f>SUMIF($H$258:$H$928,$H110,AE$258:AE$928)</f>
        <v>0</v>
      </c>
      <c r="AF110" s="71">
        <f>SUMIF($H$258:$H$928,$H110,AF$258:AF$928)</f>
        <v>0</v>
      </c>
      <c r="AG110" s="71">
        <f>SUMIF($H$258:$H$928,$H110,AG$258:AG$928)</f>
        <v>0</v>
      </c>
      <c r="AH110" s="71">
        <f>SUMIF($H$258:$H$928,$H110,AH$258:AH$928)</f>
        <v>0</v>
      </c>
      <c r="AI110" s="71">
        <f>SUMIF($H$258:$H$928,$H110,AI$258:AI$928)</f>
        <v>0</v>
      </c>
      <c r="AJ110" s="71">
        <f>SUMIF($H$258:$H$928,$H110,AJ$258:AJ$928)</f>
        <v>0</v>
      </c>
      <c r="AK110" s="71">
        <f>SUMIF($H$258:$H$928,$H110,AK$258:AK$928)</f>
        <v>0</v>
      </c>
      <c r="AL110" s="71">
        <f>SUMIF($H$258:$H$928,$H110,AL$258:AL$928)</f>
        <v>0</v>
      </c>
      <c r="AM110" s="71">
        <f>SUMIF($H$258:$H$928,$H110,AM$258:AM$928)</f>
        <v>0</v>
      </c>
      <c r="AN110" s="71">
        <f>SUMIF($H$258:$H$928,$H110,AN$258:AN$928)</f>
        <v>0</v>
      </c>
      <c r="AO110" s="71">
        <f>SUMIF($H$258:$H$928,$H110,AO$258:AO$928)</f>
        <v>0</v>
      </c>
      <c r="AP110" s="71">
        <f>SUMIF($H$258:$H$928,$H110,AP$258:AP$928)</f>
        <v>0</v>
      </c>
      <c r="AQ110" s="71">
        <f>SUMIF($H$258:$H$928,$H110,AQ$258:AQ$928)</f>
        <v>0</v>
      </c>
      <c r="AR110" s="71">
        <f>SUMIF($H$258:$H$928,$H110,AR$258:AR$928)</f>
        <v>0</v>
      </c>
      <c r="AS110" s="71">
        <f>SUMIF($H$258:$H$928,$H110,AS$258:AS$928)</f>
        <v>0</v>
      </c>
      <c r="AT110" s="71">
        <f>SUMIF($H$258:$H$928,$H110,AT$258:AT$928)</f>
        <v>0</v>
      </c>
      <c r="AU110" s="71">
        <f>SUMIF($H$258:$H$928,$H110,AU$258:AU$928)</f>
        <v>0</v>
      </c>
      <c r="AV110" s="71">
        <f>SUMIF($H$258:$H$928,$H110,AV$258:AV$928)</f>
        <v>0</v>
      </c>
      <c r="AW110" s="71">
        <f>SUMIF($H$258:$H$928,$H110,AW$258:AW$928)</f>
        <v>0</v>
      </c>
      <c r="AX110" s="71">
        <f>SUMIF($H$258:$H$929,$H110,AX$258:AX$929)</f>
        <v>0</v>
      </c>
      <c r="AY110" s="71">
        <f>SUMIF($H$258:$H$929,$H110,AY$258:AY$929)</f>
        <v>0</v>
      </c>
      <c r="AZ110" s="71">
        <f>SUMIF($H$258:$H$929,$H110,AZ$258:AZ$929)</f>
        <v>0</v>
      </c>
      <c r="BA110" s="71">
        <f>SUMIF($H$258:$H$929,$H110,BA$258:BA$929)</f>
        <v>0</v>
      </c>
      <c r="BB110" s="71"/>
      <c r="BC110" s="71">
        <f>SUMIF($H$258:$H$929,$H110,BC$258:BC$929)</f>
        <v>0</v>
      </c>
      <c r="BD110" s="71"/>
      <c r="BE110" s="71">
        <f>SUMIF($H$258:$H$929,$H110,BE$258:BE$929)</f>
        <v>0</v>
      </c>
      <c r="BF110" s="71">
        <f>SUMIF($H$258:$H$929,$H110,BF$258:BF$929)</f>
        <v>0</v>
      </c>
      <c r="BG110" s="71">
        <f>SUMIF($H$258:$H$929,$H110,BG$258:BG$929)</f>
        <v>0</v>
      </c>
      <c r="BH110" s="71">
        <f>SUMIF($H$258:$H$929,$H110,BH$258:BH$929)</f>
        <v>0</v>
      </c>
      <c r="BI110" s="71">
        <f>SUMIF($H$258:$H$929,$H110,BI$258:BI$929)</f>
        <v>0</v>
      </c>
      <c r="BJ110" s="71">
        <f>SUMIF($H$258:$H$928,$H110,BJ$258:BJ$928)</f>
        <v>0</v>
      </c>
      <c r="BK110" s="71">
        <f>SUMIF($H$258:$H$928,$H110,BK$258:BK$928)</f>
        <v>0</v>
      </c>
      <c r="BL110" s="71">
        <f>SUMIF($H$258:$H$928,$H110,BL$258:BL$928)</f>
        <v>0</v>
      </c>
      <c r="BM110" s="71">
        <f>SUMIF($H$258:$H$929,$H110,BM$258:BM$929)</f>
        <v>0</v>
      </c>
      <c r="BN110" s="71">
        <f>SUMIF($H$258:$H$929,$H110,BN$258:BN$929)</f>
        <v>0</v>
      </c>
      <c r="BO110" s="71">
        <f>SUMIF($H$258:$H$929,$H110,BO$258:BO$929)</f>
        <v>0</v>
      </c>
      <c r="BP110" s="71">
        <f>SUMIF($H$258:$H$929,$H110,BP$258:BP$929)</f>
        <v>0</v>
      </c>
      <c r="BQ110" s="71">
        <f>SUMIF($H$258:$H$929,$H110,BQ$258:BQ$929)</f>
        <v>0</v>
      </c>
      <c r="BR110" s="71">
        <f>SUMIF($H$258:$H$929,$H110,BR$258:BR$929)</f>
        <v>0</v>
      </c>
      <c r="BS110" s="71">
        <f>SUMIF($H$258:$H$929,$H110,BS$258:BS$929)</f>
        <v>0</v>
      </c>
      <c r="BT110" s="71">
        <f>SUMIF($H$258:$H$929,$H110,BT$258:BT$929)</f>
        <v>0</v>
      </c>
      <c r="BU110" s="71">
        <f>SUMIF($H$258:$H$929,$H110,BU$258:BU$929)</f>
        <v>0</v>
      </c>
      <c r="BV110" s="71">
        <f>SUMIF($H$258:$H$929,$H110,BV$258:BV$929)</f>
        <v>0</v>
      </c>
      <c r="BW110" s="71">
        <f>SUMIF($H$258:$H$929,$H110,BW$258:BW$929)</f>
        <v>0</v>
      </c>
      <c r="BX110" s="71">
        <f>SUMIF($H$258:$H$929,$H110,BX$258:BX$929)</f>
        <v>0</v>
      </c>
      <c r="BY110" s="71">
        <f>SUMIF($H$258:$H$929,$H110,BY$258:BY$929)</f>
        <v>0</v>
      </c>
      <c r="BZ110" s="71">
        <f>SUMIF($H$258:$H$929,$H110,BZ$258:BZ$929)</f>
        <v>0</v>
      </c>
      <c r="CA110" s="71">
        <f>SUMIF($H$258:$H$929,$H110,CA$258:CA$929)</f>
        <v>0</v>
      </c>
      <c r="CB110" s="71">
        <f>SUMIF($H$258:$H$929,$H110,CB$258:CB$929)</f>
        <v>0</v>
      </c>
      <c r="CC110" s="71">
        <f>SUMIF($H$258:$H$929,$H110,CC$258:CC$929)</f>
        <v>0</v>
      </c>
      <c r="CD110" s="71">
        <f>SUMIF($H$258:$H$929,$H110,CD$258:CD$929)</f>
        <v>0</v>
      </c>
      <c r="CE110" s="71">
        <f>SUMIF($H$258:$H$929,$H110,CE$258:CE$929)</f>
        <v>0</v>
      </c>
      <c r="CF110" s="71">
        <f>SUMIF($H$258:$H$929,$H110,CF$258:CF$929)</f>
        <v>0</v>
      </c>
      <c r="CG110" s="71">
        <f>SUMIF($H$258:$H$929,$H110,CG$258:CG$929)</f>
        <v>0</v>
      </c>
      <c r="CH110" s="71">
        <f>SUMIF($H$258:$H$929,$H110,CH$258:CH$929)</f>
        <v>0</v>
      </c>
      <c r="CI110" s="71">
        <f>SUMIF($H$258:$H$929,$H110,CI$258:CI$929)</f>
        <v>0</v>
      </c>
      <c r="CJ110" s="71">
        <f>SUMIF($H$258:$H$929,$H110,CJ$258:CJ$929)</f>
        <v>0</v>
      </c>
      <c r="CK110" s="71">
        <f>SUMIF($H$258:$H$929,$H110,CK$258:CK$929)</f>
        <v>0</v>
      </c>
      <c r="CL110" s="71">
        <f>SUMIF($H$258:$H$929,$H110,CL$258:CL$929)</f>
        <v>0</v>
      </c>
      <c r="CM110" s="71">
        <f>SUMIF($H$258:$H$929,$H110,CM$258:CM$929)</f>
        <v>0</v>
      </c>
      <c r="CN110" s="71">
        <f>SUMIF($H$258:$H$929,$H110,CN$258:CN$929)</f>
        <v>0</v>
      </c>
      <c r="CO110" s="71">
        <f>SUMIF($H$258:$H$929,$H110,CO$258:CO$929)</f>
        <v>0</v>
      </c>
      <c r="CP110" s="71">
        <f>SUMIF($H$258:$H$929,$H110,CP$258:CP$929)</f>
        <v>0</v>
      </c>
      <c r="CQ110" s="71">
        <f>SUMIF($H$258:$H$929,$H110,CQ$258:CQ$929)</f>
        <v>0</v>
      </c>
      <c r="CR110" s="71">
        <f>SUMIF($H$258:$H$929,$H110,CR$258:CR$929)</f>
        <v>0</v>
      </c>
      <c r="CS110" s="71">
        <f>SUMIF($H$258:$H$929,$H110,CS$258:CS$929)</f>
        <v>0</v>
      </c>
      <c r="CT110" s="71">
        <f>SUMIF($H$258:$H$929,$H110,CT$258:CT$929)</f>
        <v>0</v>
      </c>
      <c r="CU110" s="71">
        <f>SUMIF($H$258:$H$929,$H110,CU$258:CU$929)</f>
        <v>0</v>
      </c>
      <c r="CV110" s="71">
        <f>SUMIF($H$258:$H$929,$H110,CV$258:CV$929)</f>
        <v>0</v>
      </c>
      <c r="CW110" s="71">
        <f>SUMIF($H$258:$H$929,$H110,CW$258:CW$929)</f>
        <v>0</v>
      </c>
      <c r="CX110" s="71">
        <f>SUMIF($H$258:$H$929,$H110,CX$258:CX$929)</f>
        <v>0</v>
      </c>
      <c r="CY110" s="71">
        <f>SUMIF($H$258:$H$929,$H110,CY$258:CY$929)</f>
        <v>0</v>
      </c>
      <c r="CZ110" s="71">
        <f>SUMIF($H$258:$H$929,$H110,CZ$258:CZ$929)</f>
        <v>0</v>
      </c>
      <c r="DA110" s="70" t="s">
        <v>316</v>
      </c>
      <c r="DB110" s="56">
        <f>K110-CV110</f>
        <v>0</v>
      </c>
      <c r="DC110" s="55"/>
      <c r="DD110" s="7">
        <f>CV110/12</f>
        <v>0</v>
      </c>
      <c r="DE110" s="55"/>
    </row>
    <row r="111" spans="1:109" s="54" customFormat="1" ht="19.5" hidden="1" customHeight="1" x14ac:dyDescent="0.2">
      <c r="A111" s="98" t="str">
        <f>CONCATENATE("5001",H111)</f>
        <v>5001200530</v>
      </c>
      <c r="B111" s="65"/>
      <c r="C111" s="65"/>
      <c r="D111" s="65"/>
      <c r="E111" s="66"/>
      <c r="F111" s="66"/>
      <c r="G111" s="65" t="s">
        <v>213</v>
      </c>
      <c r="H111" s="70" t="s">
        <v>50</v>
      </c>
      <c r="I111" s="100" t="s">
        <v>49</v>
      </c>
      <c r="J111" s="71">
        <f>SUMIF($H$258:$H$928,$H111,J$258:J$928)</f>
        <v>204</v>
      </c>
      <c r="K111" s="71">
        <f>SUMIF($H$258:$H$928,$H111,K$258:K$928)</f>
        <v>305</v>
      </c>
      <c r="L111" s="71">
        <f>SUMIF($H$258:$H$928,$H111,L$258:L$928)</f>
        <v>20</v>
      </c>
      <c r="M111" s="71">
        <f>SUMIF($H$258:$H$928,$H111,M$258:M$928)</f>
        <v>80</v>
      </c>
      <c r="N111" s="71">
        <f>SUMIF($H$258:$H$928,$H111,N$258:N$928)</f>
        <v>80</v>
      </c>
      <c r="O111" s="71">
        <f>SUMIF($H$258:$H$928,$H111,O$258:O$928)</f>
        <v>125</v>
      </c>
      <c r="P111" s="71">
        <f>SUMIF($H$258:$H$928,$H111,P$258:P$928)</f>
        <v>0</v>
      </c>
      <c r="Q111" s="71">
        <f>SUMIF($H$258:$H$928,$H111,Q$258:Q$928)</f>
        <v>0</v>
      </c>
      <c r="R111" s="71">
        <f>SUMIF($H$258:$H$928,$H111,R$258:R$928)</f>
        <v>0</v>
      </c>
      <c r="S111" s="71">
        <f>SUMIF($H$258:$H$928,$H111,S$258:S$928)</f>
        <v>50</v>
      </c>
      <c r="T111" s="71">
        <f>SUMIF($H$258:$H$928,$H111,T$258:T$928)</f>
        <v>0</v>
      </c>
      <c r="U111" s="71">
        <f>SUMIF($H$258:$H$928,$H111,U$258:U$928)</f>
        <v>30</v>
      </c>
      <c r="V111" s="71">
        <f>SUMIF($H$258:$H$928,$H111,V$258:V$928)</f>
        <v>10</v>
      </c>
      <c r="W111" s="71">
        <f>SUMIF($H$258:$H$928,$H111,W$258:W$928)</f>
        <v>10</v>
      </c>
      <c r="X111" s="71">
        <f>SUMIF($H$258:$H$928,$H111,X$258:X$928)</f>
        <v>0</v>
      </c>
      <c r="Y111" s="71">
        <f>SUMIF($H$258:$H$928,$H111,Y$258:Y$928)</f>
        <v>0</v>
      </c>
      <c r="Z111" s="71">
        <f>SUMIF($H$258:$H$928,$H111,Z$258:Z$928)</f>
        <v>0</v>
      </c>
      <c r="AA111" s="71">
        <f>SUMIF($H$258:$H$928,$H111,AA$258:AA$928)</f>
        <v>355</v>
      </c>
      <c r="AB111" s="71">
        <f>SUMIF($H$258:$H$928,$H111,AB$258:AB$928)</f>
        <v>50</v>
      </c>
      <c r="AC111" s="71">
        <f>SUMIF($H$258:$H$928,$H111,AC$258:AC$928)</f>
        <v>90</v>
      </c>
      <c r="AD111" s="71">
        <f>SUMIF($H$258:$H$928,$H111,AD$258:AD$928)</f>
        <v>90</v>
      </c>
      <c r="AE111" s="71">
        <f>SUMIF($H$258:$H$928,$H111,AE$258:AE$928)</f>
        <v>125</v>
      </c>
      <c r="AF111" s="71">
        <f>SUMIF($H$258:$H$928,$H111,AF$258:AF$928)</f>
        <v>0</v>
      </c>
      <c r="AG111" s="71">
        <f>SUMIF($H$258:$H$928,$H111,AG$258:AG$928)</f>
        <v>0</v>
      </c>
      <c r="AH111" s="71">
        <f>SUMIF($H$258:$H$928,$H111,AH$258:AH$928)</f>
        <v>0</v>
      </c>
      <c r="AI111" s="71">
        <f>SUMIF($H$258:$H$928,$H111,AI$258:AI$928)</f>
        <v>-150</v>
      </c>
      <c r="AJ111" s="71">
        <f>SUMIF($H$258:$H$928,$H111,AJ$258:AJ$928)</f>
        <v>0</v>
      </c>
      <c r="AK111" s="71">
        <f>SUMIF($H$258:$H$928,$H111,AK$258:AK$928)</f>
        <v>0</v>
      </c>
      <c r="AL111" s="71">
        <f>SUMIF($H$258:$H$928,$H111,AL$258:AL$928)</f>
        <v>-25</v>
      </c>
      <c r="AM111" s="71">
        <f>SUMIF($H$258:$H$928,$H111,AM$258:AM$928)</f>
        <v>0</v>
      </c>
      <c r="AN111" s="71">
        <f>SUMIF($H$258:$H$928,$H111,AN$258:AN$928)</f>
        <v>-125</v>
      </c>
      <c r="AO111" s="71">
        <f>SUMIF($H$258:$H$928,$H111,AO$258:AO$928)</f>
        <v>0</v>
      </c>
      <c r="AP111" s="71">
        <f>SUMIF($H$258:$H$928,$H111,AP$258:AP$928)</f>
        <v>205</v>
      </c>
      <c r="AQ111" s="71">
        <f>SUMIF($H$258:$H$928,$H111,AQ$258:AQ$928)</f>
        <v>50</v>
      </c>
      <c r="AR111" s="71">
        <f>SUMIF($H$258:$H$928,$H111,AR$258:AR$928)</f>
        <v>90</v>
      </c>
      <c r="AS111" s="71">
        <f>SUMIF($H$258:$H$928,$H111,AS$258:AS$928)</f>
        <v>65</v>
      </c>
      <c r="AT111" s="71">
        <f>SUMIF($H$258:$H$928,$H111,AT$258:AT$928)</f>
        <v>0</v>
      </c>
      <c r="AU111" s="71">
        <f>SUMIF($H$258:$H$928,$H111,AU$258:AU$928)</f>
        <v>0</v>
      </c>
      <c r="AV111" s="71">
        <f>SUMIF($H$258:$H$928,$H111,AV$258:AV$928)</f>
        <v>0</v>
      </c>
      <c r="AW111" s="71">
        <f>SUMIF($H$258:$H$928,$H111,AW$258:AW$928)</f>
        <v>0</v>
      </c>
      <c r="AX111" s="71">
        <f>SUMIF($H$258:$H$929,$H111,AX$258:AX$929)</f>
        <v>-1</v>
      </c>
      <c r="AY111" s="71">
        <f>SUMIF($H$258:$H$929,$H111,AY$258:AY$929)</f>
        <v>0</v>
      </c>
      <c r="AZ111" s="71">
        <f>SUMIF($H$258:$H$929,$H111,AZ$258:AZ$929)</f>
        <v>0</v>
      </c>
      <c r="BA111" s="71">
        <f>SUMIF($H$258:$H$929,$H111,BA$258:BA$929)</f>
        <v>-1</v>
      </c>
      <c r="BB111" s="71"/>
      <c r="BC111" s="71">
        <f>SUMIF($H$258:$H$929,$H111,BC$258:BC$929)</f>
        <v>0</v>
      </c>
      <c r="BD111" s="71"/>
      <c r="BE111" s="71">
        <f>SUMIF($H$258:$H$929,$H111,BE$258:BE$929)</f>
        <v>204</v>
      </c>
      <c r="BF111" s="71">
        <f>SUMIF($H$258:$H$929,$H111,BF$258:BF$929)</f>
        <v>50</v>
      </c>
      <c r="BG111" s="71">
        <f>SUMIF($H$258:$H$929,$H111,BG$258:BG$929)</f>
        <v>90</v>
      </c>
      <c r="BH111" s="71">
        <f>SUMIF($H$258:$H$929,$H111,BH$258:BH$929)</f>
        <v>64</v>
      </c>
      <c r="BI111" s="71">
        <f>SUMIF($H$258:$H$929,$H111,BI$258:BI$929)</f>
        <v>0</v>
      </c>
      <c r="BJ111" s="71">
        <f>SUMIF($H$258:$H$928,$H111,BJ$258:BJ$928)</f>
        <v>0</v>
      </c>
      <c r="BK111" s="71">
        <f>SUMIF($H$258:$H$928,$H111,BK$258:BK$928)</f>
        <v>0</v>
      </c>
      <c r="BL111" s="71">
        <f>SUMIF($H$258:$H$928,$H111,BL$258:BL$928)</f>
        <v>0</v>
      </c>
      <c r="BM111" s="71">
        <f>SUMIF($H$258:$H$929,$H111,BM$258:BM$929)</f>
        <v>0</v>
      </c>
      <c r="BN111" s="71">
        <f>SUMIF($H$258:$H$929,$H111,BN$258:BN$929)</f>
        <v>0</v>
      </c>
      <c r="BO111" s="71">
        <f>SUMIF($H$258:$H$929,$H111,BO$258:BO$929)</f>
        <v>0</v>
      </c>
      <c r="BP111" s="71">
        <f>SUMIF($H$258:$H$929,$H111,BP$258:BP$929)</f>
        <v>0</v>
      </c>
      <c r="BQ111" s="71">
        <f>SUMIF($H$258:$H$929,$H111,BQ$258:BQ$929)</f>
        <v>0</v>
      </c>
      <c r="BR111" s="71">
        <f>SUMIF($H$258:$H$929,$H111,BR$258:BR$929)</f>
        <v>204</v>
      </c>
      <c r="BS111" s="71">
        <f>SUMIF($H$258:$H$929,$H111,BS$258:BS$929)</f>
        <v>50</v>
      </c>
      <c r="BT111" s="71">
        <f>SUMIF($H$258:$H$929,$H111,BT$258:BT$929)</f>
        <v>90</v>
      </c>
      <c r="BU111" s="71">
        <f>SUMIF($H$258:$H$929,$H111,BU$258:BU$929)</f>
        <v>64</v>
      </c>
      <c r="BV111" s="71">
        <f>SUMIF($H$258:$H$929,$H111,BV$258:BV$929)</f>
        <v>0</v>
      </c>
      <c r="BW111" s="71">
        <f>SUMIF($H$258:$H$929,$H111,BW$258:BW$929)</f>
        <v>0</v>
      </c>
      <c r="BX111" s="71">
        <f>SUMIF($H$258:$H$929,$H111,BX$258:BX$929)</f>
        <v>0</v>
      </c>
      <c r="BY111" s="71">
        <f>SUMIF($H$258:$H$929,$H111,BY$258:BY$929)</f>
        <v>0</v>
      </c>
      <c r="BZ111" s="71">
        <f>SUMIF($H$258:$H$929,$H111,BZ$258:BZ$929)</f>
        <v>0</v>
      </c>
      <c r="CA111" s="71">
        <f>SUMIF($H$258:$H$929,$H111,CA$258:CA$929)</f>
        <v>0</v>
      </c>
      <c r="CB111" s="71">
        <f>SUMIF($H$258:$H$929,$H111,CB$258:CB$929)</f>
        <v>204</v>
      </c>
      <c r="CC111" s="71">
        <f>SUMIF($H$258:$H$929,$H111,CC$258:CC$929)</f>
        <v>50</v>
      </c>
      <c r="CD111" s="71">
        <f>SUMIF($H$258:$H$929,$H111,CD$258:CD$929)</f>
        <v>90</v>
      </c>
      <c r="CE111" s="71">
        <f>SUMIF($H$258:$H$929,$H111,CE$258:CE$929)</f>
        <v>64</v>
      </c>
      <c r="CF111" s="71">
        <f>SUMIF($H$258:$H$929,$H111,CF$258:CF$929)</f>
        <v>0</v>
      </c>
      <c r="CG111" s="71">
        <f>SUMIF($H$258:$H$929,$H111,CG$258:CG$929)</f>
        <v>0</v>
      </c>
      <c r="CH111" s="71">
        <f>SUMIF($H$258:$H$929,$H111,CH$258:CH$929)</f>
        <v>0</v>
      </c>
      <c r="CI111" s="71">
        <f>SUMIF($H$258:$H$929,$H111,CI$258:CI$929)</f>
        <v>0</v>
      </c>
      <c r="CJ111" s="71">
        <f>SUMIF($H$258:$H$929,$H111,CJ$258:CJ$929)</f>
        <v>0</v>
      </c>
      <c r="CK111" s="71">
        <f>SUMIF($H$258:$H$929,$H111,CK$258:CK$929)</f>
        <v>0</v>
      </c>
      <c r="CL111" s="71">
        <f>SUMIF($H$258:$H$929,$H111,CL$258:CL$929)</f>
        <v>204</v>
      </c>
      <c r="CM111" s="71">
        <f>SUMIF($H$258:$H$929,$H111,CM$258:CM$929)</f>
        <v>50</v>
      </c>
      <c r="CN111" s="71">
        <f>SUMIF($H$258:$H$929,$H111,CN$258:CN$929)</f>
        <v>90</v>
      </c>
      <c r="CO111" s="71">
        <f>SUMIF($H$258:$H$929,$H111,CO$258:CO$929)</f>
        <v>64</v>
      </c>
      <c r="CP111" s="71">
        <f>SUMIF($H$258:$H$929,$H111,CP$258:CP$929)</f>
        <v>0</v>
      </c>
      <c r="CQ111" s="71">
        <f>SUMIF($H$258:$H$929,$H111,CQ$258:CQ$929)</f>
        <v>0</v>
      </c>
      <c r="CR111" s="71">
        <f>SUMIF($H$258:$H$929,$H111,CR$258:CR$929)</f>
        <v>0</v>
      </c>
      <c r="CS111" s="71">
        <f>SUMIF($H$258:$H$929,$H111,CS$258:CS$929)</f>
        <v>0</v>
      </c>
      <c r="CT111" s="71">
        <f>SUMIF($H$258:$H$929,$H111,CT$258:CT$929)</f>
        <v>0</v>
      </c>
      <c r="CU111" s="71">
        <f>SUMIF($H$258:$H$929,$H111,CU$258:CU$929)</f>
        <v>0</v>
      </c>
      <c r="CV111" s="71">
        <f>SUMIF($H$258:$H$929,$H111,CV$258:CV$929)</f>
        <v>204</v>
      </c>
      <c r="CW111" s="71">
        <f>SUMIF($H$258:$H$929,$H111,CW$258:CW$929)</f>
        <v>50</v>
      </c>
      <c r="CX111" s="71">
        <f>SUMIF($H$258:$H$929,$H111,CX$258:CX$929)</f>
        <v>90</v>
      </c>
      <c r="CY111" s="71">
        <f>SUMIF($H$258:$H$929,$H111,CY$258:CY$929)</f>
        <v>64</v>
      </c>
      <c r="CZ111" s="71">
        <f>SUMIF($H$258:$H$929,$H111,CZ$258:CZ$929)</f>
        <v>0</v>
      </c>
      <c r="DA111" s="70" t="s">
        <v>50</v>
      </c>
      <c r="DB111" s="56">
        <f>K111-CV111</f>
        <v>101</v>
      </c>
      <c r="DC111" s="55"/>
      <c r="DD111" s="7">
        <f>CV111/12</f>
        <v>17</v>
      </c>
      <c r="DE111" s="55"/>
    </row>
    <row r="112" spans="1:109" s="54" customFormat="1" ht="20.25" hidden="1" customHeight="1" x14ac:dyDescent="0.2">
      <c r="A112" s="98" t="str">
        <f>CONCATENATE("5001",H112)</f>
        <v>50012006</v>
      </c>
      <c r="B112" s="65"/>
      <c r="C112" s="65"/>
      <c r="D112" s="65"/>
      <c r="E112" s="66"/>
      <c r="F112" s="66" t="s">
        <v>253</v>
      </c>
      <c r="G112" s="65"/>
      <c r="H112" s="61">
        <v>2006</v>
      </c>
      <c r="I112" s="82" t="s">
        <v>48</v>
      </c>
      <c r="J112" s="85">
        <f>SUM(J113:J114)</f>
        <v>2025</v>
      </c>
      <c r="K112" s="85">
        <f>SUM(K113:K114)</f>
        <v>1500</v>
      </c>
      <c r="L112" s="85">
        <f>SUM(L113:L114)</f>
        <v>375</v>
      </c>
      <c r="M112" s="85">
        <f>SUM(M113:M114)</f>
        <v>475</v>
      </c>
      <c r="N112" s="85">
        <f>SUM(N113:N114)</f>
        <v>475</v>
      </c>
      <c r="O112" s="85">
        <f>SUM(O113:O114)</f>
        <v>175</v>
      </c>
      <c r="P112" s="85">
        <f>SUM(P113:P114)</f>
        <v>0</v>
      </c>
      <c r="Q112" s="85">
        <f>SUM(Q113:Q114)</f>
        <v>0</v>
      </c>
      <c r="R112" s="85">
        <f>SUM(R113:R114)</f>
        <v>0</v>
      </c>
      <c r="S112" s="85">
        <f>SUM(S113:S114)</f>
        <v>10</v>
      </c>
      <c r="T112" s="85">
        <f>SUM(T113:T114)</f>
        <v>0</v>
      </c>
      <c r="U112" s="85">
        <f>SUM(U113:U114)</f>
        <v>11</v>
      </c>
      <c r="V112" s="85">
        <f>SUM(V113:V114)</f>
        <v>2</v>
      </c>
      <c r="W112" s="85">
        <f>SUM(W113:W114)</f>
        <v>1</v>
      </c>
      <c r="X112" s="85">
        <f>SUM(X113:X114)</f>
        <v>0</v>
      </c>
      <c r="Y112" s="85">
        <f>SUM(Y113:Y114)</f>
        <v>-4</v>
      </c>
      <c r="Z112" s="85">
        <f>SUM(Z113:Z114)</f>
        <v>0</v>
      </c>
      <c r="AA112" s="85">
        <f>SUM(AA113:AA114)</f>
        <v>1510</v>
      </c>
      <c r="AB112" s="85">
        <f>SUM(AB113:AB114)</f>
        <v>386</v>
      </c>
      <c r="AC112" s="85">
        <f>SUM(AC113:AC114)</f>
        <v>477</v>
      </c>
      <c r="AD112" s="85">
        <f>SUM(AD113:AD114)</f>
        <v>476</v>
      </c>
      <c r="AE112" s="85">
        <f>SUM(AE113:AE114)</f>
        <v>171</v>
      </c>
      <c r="AF112" s="85">
        <f>SUM(AF113:AF114)</f>
        <v>0</v>
      </c>
      <c r="AG112" s="85">
        <f>SUM(AG113:AG114)</f>
        <v>0</v>
      </c>
      <c r="AH112" s="85">
        <f>SUM(AH113:AH114)</f>
        <v>0</v>
      </c>
      <c r="AI112" s="85">
        <f>SUM(AI113:AI114)</f>
        <v>200</v>
      </c>
      <c r="AJ112" s="85">
        <f>SUM(AJ113:AJ114)</f>
        <v>0</v>
      </c>
      <c r="AK112" s="85">
        <f>SUM(AK113:AK114)</f>
        <v>0</v>
      </c>
      <c r="AL112" s="85">
        <f>SUM(AL113:AL114)</f>
        <v>0</v>
      </c>
      <c r="AM112" s="85">
        <f>SUM(AM113:AM114)</f>
        <v>0</v>
      </c>
      <c r="AN112" s="85">
        <f>SUM(AN113:AN114)</f>
        <v>200</v>
      </c>
      <c r="AO112" s="85">
        <f>SUM(AO113:AO114)</f>
        <v>0</v>
      </c>
      <c r="AP112" s="85">
        <f>SUM(AP113:AP114)</f>
        <v>1710</v>
      </c>
      <c r="AQ112" s="85">
        <f>SUM(AQ113:AQ114)</f>
        <v>386</v>
      </c>
      <c r="AR112" s="85">
        <f>SUM(AR113:AR114)</f>
        <v>477</v>
      </c>
      <c r="AS112" s="85">
        <f>SUM(AS113:AS114)</f>
        <v>476</v>
      </c>
      <c r="AT112" s="85">
        <f>SUM(AT113:AT114)</f>
        <v>371</v>
      </c>
      <c r="AU112" s="85">
        <f>SUM(AU113:AU114)</f>
        <v>0</v>
      </c>
      <c r="AV112" s="85">
        <f>SUM(AV113:AV114)</f>
        <v>0</v>
      </c>
      <c r="AW112" s="85">
        <f>SUM(AW113:AW114)</f>
        <v>0</v>
      </c>
      <c r="AX112" s="85">
        <f>SUM(AX113:AX114)</f>
        <v>315</v>
      </c>
      <c r="AY112" s="85">
        <f>SUM(AY113:AY114)</f>
        <v>0</v>
      </c>
      <c r="AZ112" s="85">
        <f>SUM(AZ113:AZ114)</f>
        <v>0</v>
      </c>
      <c r="BA112" s="85">
        <f>SUM(BA113:BA114)</f>
        <v>-30</v>
      </c>
      <c r="BB112" s="85"/>
      <c r="BC112" s="85">
        <f>SUM(BC113:BC114)</f>
        <v>345</v>
      </c>
      <c r="BD112" s="85"/>
      <c r="BE112" s="85">
        <f>SUM(BE113:BE114)</f>
        <v>2025</v>
      </c>
      <c r="BF112" s="85">
        <f>SUM(BF113:BF114)</f>
        <v>386</v>
      </c>
      <c r="BG112" s="85">
        <f>SUM(BG113:BG114)</f>
        <v>477</v>
      </c>
      <c r="BH112" s="85">
        <f>SUM(BH113:BH114)</f>
        <v>446</v>
      </c>
      <c r="BI112" s="85">
        <f>SUM(BI113:BI114)</f>
        <v>716</v>
      </c>
      <c r="BJ112" s="85">
        <f>SUM(BJ113:BJ114)</f>
        <v>0</v>
      </c>
      <c r="BK112" s="85">
        <f>SUM(BK113:BK114)</f>
        <v>0</v>
      </c>
      <c r="BL112" s="85">
        <f>SUM(BL113:BL114)</f>
        <v>0</v>
      </c>
      <c r="BM112" s="85">
        <f>SUM(BM113:BM114)</f>
        <v>0</v>
      </c>
      <c r="BN112" s="85">
        <f>SUM(BN113:BN114)</f>
        <v>0</v>
      </c>
      <c r="BO112" s="85">
        <f>SUM(BO113:BO114)</f>
        <v>0</v>
      </c>
      <c r="BP112" s="85">
        <f>SUM(BP113:BP114)</f>
        <v>0</v>
      </c>
      <c r="BQ112" s="85">
        <f>SUM(BQ113:BQ114)</f>
        <v>0</v>
      </c>
      <c r="BR112" s="85">
        <f>SUM(BR113:BR114)</f>
        <v>2025</v>
      </c>
      <c r="BS112" s="85">
        <f>SUM(BS113:BS114)</f>
        <v>386</v>
      </c>
      <c r="BT112" s="85">
        <f>SUM(BT113:BT114)</f>
        <v>477</v>
      </c>
      <c r="BU112" s="85">
        <f>SUM(BU113:BU114)</f>
        <v>446</v>
      </c>
      <c r="BV112" s="85">
        <f>SUM(BV113:BV114)</f>
        <v>716</v>
      </c>
      <c r="BW112" s="85">
        <f>SUM(BW113:BW114)</f>
        <v>0</v>
      </c>
      <c r="BX112" s="85">
        <f>SUM(BX113:BX114)</f>
        <v>0</v>
      </c>
      <c r="BY112" s="85">
        <f>SUM(BY113:BY114)</f>
        <v>0</v>
      </c>
      <c r="BZ112" s="85">
        <f>SUM(BZ113:BZ114)</f>
        <v>0</v>
      </c>
      <c r="CA112" s="85">
        <f>SUM(CA113:CA114)</f>
        <v>0</v>
      </c>
      <c r="CB112" s="85">
        <f>SUM(CB113:CB114)</f>
        <v>2025</v>
      </c>
      <c r="CC112" s="85">
        <f>SUM(CC113:CC114)</f>
        <v>386</v>
      </c>
      <c r="CD112" s="85">
        <f>SUM(CD113:CD114)</f>
        <v>477</v>
      </c>
      <c r="CE112" s="85">
        <f>SUM(CE113:CE114)</f>
        <v>446</v>
      </c>
      <c r="CF112" s="85">
        <f>SUM(CF113:CF114)</f>
        <v>716</v>
      </c>
      <c r="CG112" s="85">
        <f>SUM(CG113:CG114)</f>
        <v>0</v>
      </c>
      <c r="CH112" s="85">
        <f>SUM(CH113:CH114)</f>
        <v>0</v>
      </c>
      <c r="CI112" s="85">
        <f>SUM(CI113:CI114)</f>
        <v>0</v>
      </c>
      <c r="CJ112" s="85">
        <f>SUM(CJ113:CJ114)</f>
        <v>0</v>
      </c>
      <c r="CK112" s="85">
        <f>SUM(CK113:CK114)</f>
        <v>0</v>
      </c>
      <c r="CL112" s="85">
        <f>SUM(CL113:CL114)</f>
        <v>2025</v>
      </c>
      <c r="CM112" s="85">
        <f>SUM(CM113:CM114)</f>
        <v>386</v>
      </c>
      <c r="CN112" s="85">
        <f>SUM(CN113:CN114)</f>
        <v>477</v>
      </c>
      <c r="CO112" s="85">
        <f>SUM(CO113:CO114)</f>
        <v>446</v>
      </c>
      <c r="CP112" s="85">
        <f>SUM(CP113:CP114)</f>
        <v>716</v>
      </c>
      <c r="CQ112" s="85">
        <f>SUM(CQ113:CQ114)</f>
        <v>0</v>
      </c>
      <c r="CR112" s="85">
        <f>SUM(CR113:CR114)</f>
        <v>0</v>
      </c>
      <c r="CS112" s="85">
        <f>SUM(CS113:CS114)</f>
        <v>0</v>
      </c>
      <c r="CT112" s="85">
        <f>SUM(CT113:CT114)</f>
        <v>0</v>
      </c>
      <c r="CU112" s="85">
        <f>SUM(CU113:CU114)</f>
        <v>0</v>
      </c>
      <c r="CV112" s="85">
        <f>SUM(CV113:CV114)</f>
        <v>2025</v>
      </c>
      <c r="CW112" s="85">
        <f>SUM(CW113:CW114)</f>
        <v>386</v>
      </c>
      <c r="CX112" s="85">
        <f>SUM(CX113:CX114)</f>
        <v>477</v>
      </c>
      <c r="CY112" s="85">
        <f>SUM(CY113:CY114)</f>
        <v>446</v>
      </c>
      <c r="CZ112" s="85">
        <f>SUM(CZ113:CZ114)</f>
        <v>716</v>
      </c>
      <c r="DA112" s="61">
        <v>2006</v>
      </c>
      <c r="DB112" s="56">
        <f>K112-CV112</f>
        <v>-525</v>
      </c>
      <c r="DC112" s="55"/>
      <c r="DD112" s="7">
        <f>CV112/12</f>
        <v>168.75</v>
      </c>
      <c r="DE112" s="55"/>
    </row>
    <row r="113" spans="1:109" s="54" customFormat="1" ht="22.5" hidden="1" customHeight="1" x14ac:dyDescent="0.2">
      <c r="A113" s="98" t="str">
        <f>CONCATENATE("5001",H113)</f>
        <v>5001200601</v>
      </c>
      <c r="B113" s="65"/>
      <c r="C113" s="65"/>
      <c r="D113" s="65"/>
      <c r="E113" s="66"/>
      <c r="F113" s="66"/>
      <c r="G113" s="65" t="s">
        <v>91</v>
      </c>
      <c r="H113" s="70" t="s">
        <v>47</v>
      </c>
      <c r="I113" s="100" t="s">
        <v>46</v>
      </c>
      <c r="J113" s="71">
        <f>SUMIF($H$258:$H$928,$H113,J$258:J$928)</f>
        <v>220</v>
      </c>
      <c r="K113" s="71">
        <f>SUMIF($H$258:$H$928,$H113,K$258:K$928)</f>
        <v>300</v>
      </c>
      <c r="L113" s="71">
        <f>SUMIF($H$258:$H$928,$H113,L$258:L$928)</f>
        <v>75</v>
      </c>
      <c r="M113" s="71">
        <f>SUMIF($H$258:$H$928,$H113,M$258:M$928)</f>
        <v>75</v>
      </c>
      <c r="N113" s="71">
        <f>SUMIF($H$258:$H$928,$H113,N$258:N$928)</f>
        <v>75</v>
      </c>
      <c r="O113" s="71">
        <f>SUMIF($H$258:$H$928,$H113,O$258:O$928)</f>
        <v>75</v>
      </c>
      <c r="P113" s="71">
        <f>SUMIF($H$258:$H$928,$H113,P$258:P$928)</f>
        <v>0</v>
      </c>
      <c r="Q113" s="71">
        <f>SUMIF($H$258:$H$928,$H113,Q$258:Q$928)</f>
        <v>0</v>
      </c>
      <c r="R113" s="71">
        <f>SUMIF($H$258:$H$928,$H113,R$258:R$928)</f>
        <v>0</v>
      </c>
      <c r="S113" s="71">
        <f>SUMIF($H$258:$H$928,$H113,S$258:S$928)</f>
        <v>5</v>
      </c>
      <c r="T113" s="71">
        <f>SUMIF($H$258:$H$928,$H113,T$258:T$928)</f>
        <v>0</v>
      </c>
      <c r="U113" s="71">
        <f>SUMIF($H$258:$H$928,$H113,U$258:U$928)</f>
        <v>9</v>
      </c>
      <c r="V113" s="71">
        <f>SUMIF($H$258:$H$928,$H113,V$258:V$928)</f>
        <v>1</v>
      </c>
      <c r="W113" s="71">
        <f>SUMIF($H$258:$H$928,$H113,W$258:W$928)</f>
        <v>0</v>
      </c>
      <c r="X113" s="71">
        <f>SUMIF($H$258:$H$928,$H113,X$258:X$928)</f>
        <v>0</v>
      </c>
      <c r="Y113" s="71">
        <f>SUMIF($H$258:$H$928,$H113,Y$258:Y$928)</f>
        <v>-5</v>
      </c>
      <c r="Z113" s="71">
        <f>SUMIF($H$258:$H$928,$H113,Z$258:Z$928)</f>
        <v>0</v>
      </c>
      <c r="AA113" s="71">
        <f>SUMIF($H$258:$H$928,$H113,AA$258:AA$928)</f>
        <v>305</v>
      </c>
      <c r="AB113" s="71">
        <f>SUMIF($H$258:$H$928,$H113,AB$258:AB$928)</f>
        <v>84</v>
      </c>
      <c r="AC113" s="71">
        <f>SUMIF($H$258:$H$928,$H113,AC$258:AC$928)</f>
        <v>76</v>
      </c>
      <c r="AD113" s="71">
        <f>SUMIF($H$258:$H$928,$H113,AD$258:AD$928)</f>
        <v>75</v>
      </c>
      <c r="AE113" s="71">
        <f>SUMIF($H$258:$H$928,$H113,AE$258:AE$928)</f>
        <v>70</v>
      </c>
      <c r="AF113" s="71">
        <f>SUMIF($H$258:$H$928,$H113,AF$258:AF$928)</f>
        <v>0</v>
      </c>
      <c r="AG113" s="71">
        <f>SUMIF($H$258:$H$928,$H113,AG$258:AG$928)</f>
        <v>0</v>
      </c>
      <c r="AH113" s="71">
        <f>SUMIF($H$258:$H$928,$H113,AH$258:AH$928)</f>
        <v>0</v>
      </c>
      <c r="AI113" s="71">
        <f>SUMIF($H$258:$H$928,$H113,AI$258:AI$928)</f>
        <v>0</v>
      </c>
      <c r="AJ113" s="71">
        <f>SUMIF($H$258:$H$928,$H113,AJ$258:AJ$928)</f>
        <v>0</v>
      </c>
      <c r="AK113" s="71">
        <f>SUMIF($H$258:$H$928,$H113,AK$258:AK$928)</f>
        <v>0</v>
      </c>
      <c r="AL113" s="71">
        <f>SUMIF($H$258:$H$928,$H113,AL$258:AL$928)</f>
        <v>0</v>
      </c>
      <c r="AM113" s="71">
        <f>SUMIF($H$258:$H$928,$H113,AM$258:AM$928)</f>
        <v>0</v>
      </c>
      <c r="AN113" s="71">
        <f>SUMIF($H$258:$H$928,$H113,AN$258:AN$928)</f>
        <v>0</v>
      </c>
      <c r="AO113" s="71">
        <f>SUMIF($H$258:$H$928,$H113,AO$258:AO$928)</f>
        <v>0</v>
      </c>
      <c r="AP113" s="71">
        <f>SUMIF($H$258:$H$928,$H113,AP$258:AP$928)</f>
        <v>305</v>
      </c>
      <c r="AQ113" s="71">
        <f>SUMIF($H$258:$H$928,$H113,AQ$258:AQ$928)</f>
        <v>84</v>
      </c>
      <c r="AR113" s="71">
        <f>SUMIF($H$258:$H$928,$H113,AR$258:AR$928)</f>
        <v>76</v>
      </c>
      <c r="AS113" s="71">
        <f>SUMIF($H$258:$H$928,$H113,AS$258:AS$928)</f>
        <v>75</v>
      </c>
      <c r="AT113" s="71">
        <f>SUMIF($H$258:$H$928,$H113,AT$258:AT$928)</f>
        <v>70</v>
      </c>
      <c r="AU113" s="71">
        <f>SUMIF($H$258:$H$928,$H113,AU$258:AU$928)</f>
        <v>0</v>
      </c>
      <c r="AV113" s="71">
        <f>SUMIF($H$258:$H$928,$H113,AV$258:AV$928)</f>
        <v>0</v>
      </c>
      <c r="AW113" s="71">
        <f>SUMIF($H$258:$H$928,$H113,AW$258:AW$928)</f>
        <v>0</v>
      </c>
      <c r="AX113" s="71">
        <f>SUMIF($H$258:$H$929,$H113,AX$258:AX$929)</f>
        <v>-85</v>
      </c>
      <c r="AY113" s="71">
        <f>SUMIF($H$258:$H$929,$H113,AY$258:AY$929)</f>
        <v>0</v>
      </c>
      <c r="AZ113" s="71">
        <f>SUMIF($H$258:$H$929,$H113,AZ$258:AZ$929)</f>
        <v>0</v>
      </c>
      <c r="BA113" s="71">
        <f>SUMIF($H$258:$H$929,$H113,BA$258:BA$929)</f>
        <v>-60</v>
      </c>
      <c r="BB113" s="71"/>
      <c r="BC113" s="71">
        <f>SUMIF($H$258:$H$929,$H113,BC$258:BC$929)</f>
        <v>-25</v>
      </c>
      <c r="BD113" s="71"/>
      <c r="BE113" s="71">
        <f>SUMIF($H$258:$H$929,$H113,BE$258:BE$929)</f>
        <v>220</v>
      </c>
      <c r="BF113" s="71">
        <f>SUMIF($H$258:$H$929,$H113,BF$258:BF$929)</f>
        <v>84</v>
      </c>
      <c r="BG113" s="71">
        <f>SUMIF($H$258:$H$929,$H113,BG$258:BG$929)</f>
        <v>76</v>
      </c>
      <c r="BH113" s="71">
        <f>SUMIF($H$258:$H$929,$H113,BH$258:BH$929)</f>
        <v>15</v>
      </c>
      <c r="BI113" s="71">
        <f>SUMIF($H$258:$H$929,$H113,BI$258:BI$929)</f>
        <v>45</v>
      </c>
      <c r="BJ113" s="71">
        <f>SUMIF($H$258:$H$928,$H113,BJ$258:BJ$928)</f>
        <v>0</v>
      </c>
      <c r="BK113" s="71">
        <f>SUMIF($H$258:$H$928,$H113,BK$258:BK$928)</f>
        <v>0</v>
      </c>
      <c r="BL113" s="71">
        <f>SUMIF($H$258:$H$928,$H113,BL$258:BL$928)</f>
        <v>0</v>
      </c>
      <c r="BM113" s="71">
        <f>SUMIF($H$258:$H$929,$H113,BM$258:BM$929)</f>
        <v>0</v>
      </c>
      <c r="BN113" s="71">
        <f>SUMIF($H$258:$H$929,$H113,BN$258:BN$929)</f>
        <v>0</v>
      </c>
      <c r="BO113" s="71">
        <f>SUMIF($H$258:$H$929,$H113,BO$258:BO$929)</f>
        <v>0</v>
      </c>
      <c r="BP113" s="71">
        <f>SUMIF($H$258:$H$929,$H113,BP$258:BP$929)</f>
        <v>0</v>
      </c>
      <c r="BQ113" s="71">
        <f>SUMIF($H$258:$H$929,$H113,BQ$258:BQ$929)</f>
        <v>0</v>
      </c>
      <c r="BR113" s="71">
        <f>SUMIF($H$258:$H$929,$H113,BR$258:BR$929)</f>
        <v>220</v>
      </c>
      <c r="BS113" s="71">
        <f>SUMIF($H$258:$H$929,$H113,BS$258:BS$929)</f>
        <v>84</v>
      </c>
      <c r="BT113" s="71">
        <f>SUMIF($H$258:$H$929,$H113,BT$258:BT$929)</f>
        <v>76</v>
      </c>
      <c r="BU113" s="71">
        <f>SUMIF($H$258:$H$929,$H113,BU$258:BU$929)</f>
        <v>15</v>
      </c>
      <c r="BV113" s="71">
        <f>SUMIF($H$258:$H$929,$H113,BV$258:BV$929)</f>
        <v>45</v>
      </c>
      <c r="BW113" s="71">
        <f>SUMIF($H$258:$H$929,$H113,BW$258:BW$929)</f>
        <v>0</v>
      </c>
      <c r="BX113" s="71">
        <f>SUMIF($H$258:$H$929,$H113,BX$258:BX$929)</f>
        <v>0</v>
      </c>
      <c r="BY113" s="71">
        <f>SUMIF($H$258:$H$929,$H113,BY$258:BY$929)</f>
        <v>0</v>
      </c>
      <c r="BZ113" s="71">
        <f>SUMIF($H$258:$H$929,$H113,BZ$258:BZ$929)</f>
        <v>0</v>
      </c>
      <c r="CA113" s="71">
        <f>SUMIF($H$258:$H$929,$H113,CA$258:CA$929)</f>
        <v>0</v>
      </c>
      <c r="CB113" s="71">
        <f>SUMIF($H$258:$H$929,$H113,CB$258:CB$929)</f>
        <v>220</v>
      </c>
      <c r="CC113" s="71">
        <f>SUMIF($H$258:$H$929,$H113,CC$258:CC$929)</f>
        <v>84</v>
      </c>
      <c r="CD113" s="71">
        <f>SUMIF($H$258:$H$929,$H113,CD$258:CD$929)</f>
        <v>76</v>
      </c>
      <c r="CE113" s="71">
        <f>SUMIF($H$258:$H$929,$H113,CE$258:CE$929)</f>
        <v>15</v>
      </c>
      <c r="CF113" s="71">
        <f>SUMIF($H$258:$H$929,$H113,CF$258:CF$929)</f>
        <v>45</v>
      </c>
      <c r="CG113" s="71">
        <f>SUMIF($H$258:$H$929,$H113,CG$258:CG$929)</f>
        <v>0</v>
      </c>
      <c r="CH113" s="71">
        <f>SUMIF($H$258:$H$929,$H113,CH$258:CH$929)</f>
        <v>0</v>
      </c>
      <c r="CI113" s="71">
        <f>SUMIF($H$258:$H$929,$H113,CI$258:CI$929)</f>
        <v>0</v>
      </c>
      <c r="CJ113" s="71">
        <f>SUMIF($H$258:$H$929,$H113,CJ$258:CJ$929)</f>
        <v>0</v>
      </c>
      <c r="CK113" s="71">
        <f>SUMIF($H$258:$H$929,$H113,CK$258:CK$929)</f>
        <v>0</v>
      </c>
      <c r="CL113" s="71">
        <f>SUMIF($H$258:$H$929,$H113,CL$258:CL$929)</f>
        <v>220</v>
      </c>
      <c r="CM113" s="71">
        <f>SUMIF($H$258:$H$929,$H113,CM$258:CM$929)</f>
        <v>84</v>
      </c>
      <c r="CN113" s="71">
        <f>SUMIF($H$258:$H$929,$H113,CN$258:CN$929)</f>
        <v>76</v>
      </c>
      <c r="CO113" s="71">
        <f>SUMIF($H$258:$H$929,$H113,CO$258:CO$929)</f>
        <v>15</v>
      </c>
      <c r="CP113" s="71">
        <f>SUMIF($H$258:$H$929,$H113,CP$258:CP$929)</f>
        <v>45</v>
      </c>
      <c r="CQ113" s="71">
        <f>SUMIF($H$258:$H$929,$H113,CQ$258:CQ$929)</f>
        <v>0</v>
      </c>
      <c r="CR113" s="71">
        <f>SUMIF($H$258:$H$929,$H113,CR$258:CR$929)</f>
        <v>0</v>
      </c>
      <c r="CS113" s="71">
        <f>SUMIF($H$258:$H$929,$H113,CS$258:CS$929)</f>
        <v>0</v>
      </c>
      <c r="CT113" s="71">
        <f>SUMIF($H$258:$H$929,$H113,CT$258:CT$929)</f>
        <v>0</v>
      </c>
      <c r="CU113" s="71">
        <f>SUMIF($H$258:$H$929,$H113,CU$258:CU$929)</f>
        <v>0</v>
      </c>
      <c r="CV113" s="71">
        <f>SUMIF($H$258:$H$929,$H113,CV$258:CV$929)</f>
        <v>220</v>
      </c>
      <c r="CW113" s="71">
        <f>SUMIF($H$258:$H$929,$H113,CW$258:CW$929)</f>
        <v>84</v>
      </c>
      <c r="CX113" s="71">
        <f>SUMIF($H$258:$H$929,$H113,CX$258:CX$929)</f>
        <v>76</v>
      </c>
      <c r="CY113" s="71">
        <f>SUMIF($H$258:$H$929,$H113,CY$258:CY$929)</f>
        <v>15</v>
      </c>
      <c r="CZ113" s="71">
        <f>SUMIF($H$258:$H$929,$H113,CZ$258:CZ$929)</f>
        <v>45</v>
      </c>
      <c r="DA113" s="70" t="s">
        <v>47</v>
      </c>
      <c r="DB113" s="56">
        <f>K113-CV113</f>
        <v>80</v>
      </c>
      <c r="DC113" s="55"/>
      <c r="DD113" s="7">
        <f>CV113/12</f>
        <v>18.333333333333332</v>
      </c>
      <c r="DE113" s="55"/>
    </row>
    <row r="114" spans="1:109" s="54" customFormat="1" ht="18" hidden="1" customHeight="1" x14ac:dyDescent="0.2">
      <c r="A114" s="98" t="str">
        <f>CONCATENATE("5001",H114)</f>
        <v>5001200602</v>
      </c>
      <c r="B114" s="65"/>
      <c r="C114" s="65"/>
      <c r="D114" s="65"/>
      <c r="E114" s="66"/>
      <c r="F114" s="66"/>
      <c r="G114" s="65" t="s">
        <v>101</v>
      </c>
      <c r="H114" s="70" t="s">
        <v>45</v>
      </c>
      <c r="I114" s="100" t="s">
        <v>44</v>
      </c>
      <c r="J114" s="71">
        <f>SUMIF($H$258:$H$928,$H114,J$258:J$928)</f>
        <v>1805</v>
      </c>
      <c r="K114" s="71">
        <f>SUMIF($H$258:$H$928,$H114,K$258:K$928)</f>
        <v>1200</v>
      </c>
      <c r="L114" s="71">
        <f>SUMIF($H$258:$H$928,$H114,L$258:L$928)</f>
        <v>300</v>
      </c>
      <c r="M114" s="71">
        <f>SUMIF($H$258:$H$928,$H114,M$258:M$928)</f>
        <v>400</v>
      </c>
      <c r="N114" s="71">
        <f>SUMIF($H$258:$H$928,$H114,N$258:N$928)</f>
        <v>400</v>
      </c>
      <c r="O114" s="71">
        <f>SUMIF($H$258:$H$928,$H114,O$258:O$928)</f>
        <v>100</v>
      </c>
      <c r="P114" s="71">
        <f>SUMIF($H$258:$H$928,$H114,P$258:P$928)</f>
        <v>0</v>
      </c>
      <c r="Q114" s="71">
        <f>SUMIF($H$258:$H$928,$H114,Q$258:Q$928)</f>
        <v>0</v>
      </c>
      <c r="R114" s="71">
        <f>SUMIF($H$258:$H$928,$H114,R$258:R$928)</f>
        <v>0</v>
      </c>
      <c r="S114" s="71">
        <f>SUMIF($H$258:$H$928,$H114,S$258:S$928)</f>
        <v>5</v>
      </c>
      <c r="T114" s="71">
        <f>SUMIF($H$258:$H$928,$H114,T$258:T$928)</f>
        <v>0</v>
      </c>
      <c r="U114" s="71">
        <f>SUMIF($H$258:$H$928,$H114,U$258:U$928)</f>
        <v>2</v>
      </c>
      <c r="V114" s="71">
        <f>SUMIF($H$258:$H$928,$H114,V$258:V$928)</f>
        <v>1</v>
      </c>
      <c r="W114" s="71">
        <f>SUMIF($H$258:$H$928,$H114,W$258:W$928)</f>
        <v>1</v>
      </c>
      <c r="X114" s="71">
        <f>SUMIF($H$258:$H$928,$H114,X$258:X$928)</f>
        <v>0</v>
      </c>
      <c r="Y114" s="71">
        <f>SUMIF($H$258:$H$928,$H114,Y$258:Y$928)</f>
        <v>1</v>
      </c>
      <c r="Z114" s="71">
        <f>SUMIF($H$258:$H$928,$H114,Z$258:Z$928)</f>
        <v>0</v>
      </c>
      <c r="AA114" s="71">
        <f>SUMIF($H$258:$H$928,$H114,AA$258:AA$928)</f>
        <v>1205</v>
      </c>
      <c r="AB114" s="71">
        <f>SUMIF($H$258:$H$928,$H114,AB$258:AB$928)</f>
        <v>302</v>
      </c>
      <c r="AC114" s="71">
        <f>SUMIF($H$258:$H$928,$H114,AC$258:AC$928)</f>
        <v>401</v>
      </c>
      <c r="AD114" s="71">
        <f>SUMIF($H$258:$H$928,$H114,AD$258:AD$928)</f>
        <v>401</v>
      </c>
      <c r="AE114" s="71">
        <f>SUMIF($H$258:$H$928,$H114,AE$258:AE$928)</f>
        <v>101</v>
      </c>
      <c r="AF114" s="71">
        <f>SUMIF($H$258:$H$928,$H114,AF$258:AF$928)</f>
        <v>0</v>
      </c>
      <c r="AG114" s="71">
        <f>SUMIF($H$258:$H$928,$H114,AG$258:AG$928)</f>
        <v>0</v>
      </c>
      <c r="AH114" s="71">
        <f>SUMIF($H$258:$H$928,$H114,AH$258:AH$928)</f>
        <v>0</v>
      </c>
      <c r="AI114" s="71">
        <f>SUMIF($H$258:$H$928,$H114,AI$258:AI$928)</f>
        <v>200</v>
      </c>
      <c r="AJ114" s="71">
        <f>SUMIF($H$258:$H$928,$H114,AJ$258:AJ$928)</f>
        <v>0</v>
      </c>
      <c r="AK114" s="71">
        <f>SUMIF($H$258:$H$928,$H114,AK$258:AK$928)</f>
        <v>0</v>
      </c>
      <c r="AL114" s="71">
        <f>SUMIF($H$258:$H$928,$H114,AL$258:AL$928)</f>
        <v>0</v>
      </c>
      <c r="AM114" s="71">
        <f>SUMIF($H$258:$H$928,$H114,AM$258:AM$928)</f>
        <v>0</v>
      </c>
      <c r="AN114" s="71">
        <f>SUMIF($H$258:$H$928,$H114,AN$258:AN$928)</f>
        <v>200</v>
      </c>
      <c r="AO114" s="71">
        <f>SUMIF($H$258:$H$928,$H114,AO$258:AO$928)</f>
        <v>0</v>
      </c>
      <c r="AP114" s="71">
        <f>SUMIF($H$258:$H$928,$H114,AP$258:AP$928)</f>
        <v>1405</v>
      </c>
      <c r="AQ114" s="71">
        <f>SUMIF($H$258:$H$928,$H114,AQ$258:AQ$928)</f>
        <v>302</v>
      </c>
      <c r="AR114" s="71">
        <f>SUMIF($H$258:$H$928,$H114,AR$258:AR$928)</f>
        <v>401</v>
      </c>
      <c r="AS114" s="71">
        <f>SUMIF($H$258:$H$928,$H114,AS$258:AS$928)</f>
        <v>401</v>
      </c>
      <c r="AT114" s="71">
        <f>SUMIF($H$258:$H$928,$H114,AT$258:AT$928)</f>
        <v>301</v>
      </c>
      <c r="AU114" s="71">
        <f>SUMIF($H$258:$H$928,$H114,AU$258:AU$928)</f>
        <v>0</v>
      </c>
      <c r="AV114" s="71">
        <f>SUMIF($H$258:$H$928,$H114,AV$258:AV$928)</f>
        <v>0</v>
      </c>
      <c r="AW114" s="71">
        <f>SUMIF($H$258:$H$928,$H114,AW$258:AW$928)</f>
        <v>0</v>
      </c>
      <c r="AX114" s="71">
        <f>SUMIF($H$258:$H$929,$H114,AX$258:AX$929)</f>
        <v>400</v>
      </c>
      <c r="AY114" s="71">
        <f>SUMIF($H$258:$H$929,$H114,AY$258:AY$929)</f>
        <v>0</v>
      </c>
      <c r="AZ114" s="71">
        <f>SUMIF($H$258:$H$929,$H114,AZ$258:AZ$929)</f>
        <v>0</v>
      </c>
      <c r="BA114" s="71">
        <f>SUMIF($H$258:$H$929,$H114,BA$258:BA$929)</f>
        <v>30</v>
      </c>
      <c r="BB114" s="71"/>
      <c r="BC114" s="71">
        <f>SUMIF($H$258:$H$929,$H114,BC$258:BC$929)</f>
        <v>370</v>
      </c>
      <c r="BD114" s="71"/>
      <c r="BE114" s="71">
        <f>SUMIF($H$258:$H$929,$H114,BE$258:BE$929)</f>
        <v>1805</v>
      </c>
      <c r="BF114" s="71">
        <f>SUMIF($H$258:$H$929,$H114,BF$258:BF$929)</f>
        <v>302</v>
      </c>
      <c r="BG114" s="71">
        <f>SUMIF($H$258:$H$929,$H114,BG$258:BG$929)</f>
        <v>401</v>
      </c>
      <c r="BH114" s="71">
        <f>SUMIF($H$258:$H$929,$H114,BH$258:BH$929)</f>
        <v>431</v>
      </c>
      <c r="BI114" s="71">
        <f>SUMIF($H$258:$H$929,$H114,BI$258:BI$929)</f>
        <v>671</v>
      </c>
      <c r="BJ114" s="71">
        <f>SUMIF($H$258:$H$928,$H114,BJ$258:BJ$928)</f>
        <v>0</v>
      </c>
      <c r="BK114" s="71">
        <f>SUMIF($H$258:$H$928,$H114,BK$258:BK$928)</f>
        <v>0</v>
      </c>
      <c r="BL114" s="71">
        <f>SUMIF($H$258:$H$928,$H114,BL$258:BL$928)</f>
        <v>0</v>
      </c>
      <c r="BM114" s="71">
        <f>SUMIF($H$258:$H$929,$H114,BM$258:BM$929)</f>
        <v>0</v>
      </c>
      <c r="BN114" s="71">
        <f>SUMIF($H$258:$H$929,$H114,BN$258:BN$929)</f>
        <v>0</v>
      </c>
      <c r="BO114" s="71">
        <f>SUMIF($H$258:$H$929,$H114,BO$258:BO$929)</f>
        <v>0</v>
      </c>
      <c r="BP114" s="71">
        <f>SUMIF($H$258:$H$929,$H114,BP$258:BP$929)</f>
        <v>0</v>
      </c>
      <c r="BQ114" s="71">
        <f>SUMIF($H$258:$H$929,$H114,BQ$258:BQ$929)</f>
        <v>0</v>
      </c>
      <c r="BR114" s="71">
        <f>SUMIF($H$258:$H$929,$H114,BR$258:BR$929)</f>
        <v>1805</v>
      </c>
      <c r="BS114" s="71">
        <f>SUMIF($H$258:$H$929,$H114,BS$258:BS$929)</f>
        <v>302</v>
      </c>
      <c r="BT114" s="71">
        <f>SUMIF($H$258:$H$929,$H114,BT$258:BT$929)</f>
        <v>401</v>
      </c>
      <c r="BU114" s="71">
        <f>SUMIF($H$258:$H$929,$H114,BU$258:BU$929)</f>
        <v>431</v>
      </c>
      <c r="BV114" s="71">
        <f>SUMIF($H$258:$H$929,$H114,BV$258:BV$929)</f>
        <v>671</v>
      </c>
      <c r="BW114" s="71">
        <f>SUMIF($H$258:$H$929,$H114,BW$258:BW$929)</f>
        <v>0</v>
      </c>
      <c r="BX114" s="71">
        <f>SUMIF($H$258:$H$929,$H114,BX$258:BX$929)</f>
        <v>0</v>
      </c>
      <c r="BY114" s="71">
        <f>SUMIF($H$258:$H$929,$H114,BY$258:BY$929)</f>
        <v>0</v>
      </c>
      <c r="BZ114" s="71">
        <f>SUMIF($H$258:$H$929,$H114,BZ$258:BZ$929)</f>
        <v>0</v>
      </c>
      <c r="CA114" s="71">
        <f>SUMIF($H$258:$H$929,$H114,CA$258:CA$929)</f>
        <v>0</v>
      </c>
      <c r="CB114" s="71">
        <f>SUMIF($H$258:$H$929,$H114,CB$258:CB$929)</f>
        <v>1805</v>
      </c>
      <c r="CC114" s="71">
        <f>SUMIF($H$258:$H$929,$H114,CC$258:CC$929)</f>
        <v>302</v>
      </c>
      <c r="CD114" s="71">
        <f>SUMIF($H$258:$H$929,$H114,CD$258:CD$929)</f>
        <v>401</v>
      </c>
      <c r="CE114" s="71">
        <f>SUMIF($H$258:$H$929,$H114,CE$258:CE$929)</f>
        <v>431</v>
      </c>
      <c r="CF114" s="71">
        <f>SUMIF($H$258:$H$929,$H114,CF$258:CF$929)</f>
        <v>671</v>
      </c>
      <c r="CG114" s="71">
        <f>SUMIF($H$258:$H$929,$H114,CG$258:CG$929)</f>
        <v>0</v>
      </c>
      <c r="CH114" s="71">
        <f>SUMIF($H$258:$H$929,$H114,CH$258:CH$929)</f>
        <v>0</v>
      </c>
      <c r="CI114" s="71">
        <f>SUMIF($H$258:$H$929,$H114,CI$258:CI$929)</f>
        <v>0</v>
      </c>
      <c r="CJ114" s="71">
        <f>SUMIF($H$258:$H$929,$H114,CJ$258:CJ$929)</f>
        <v>0</v>
      </c>
      <c r="CK114" s="71">
        <f>SUMIF($H$258:$H$929,$H114,CK$258:CK$929)</f>
        <v>0</v>
      </c>
      <c r="CL114" s="71">
        <f>SUMIF($H$258:$H$929,$H114,CL$258:CL$929)</f>
        <v>1805</v>
      </c>
      <c r="CM114" s="71">
        <f>SUMIF($H$258:$H$929,$H114,CM$258:CM$929)</f>
        <v>302</v>
      </c>
      <c r="CN114" s="71">
        <f>SUMIF($H$258:$H$929,$H114,CN$258:CN$929)</f>
        <v>401</v>
      </c>
      <c r="CO114" s="71">
        <f>SUMIF($H$258:$H$929,$H114,CO$258:CO$929)</f>
        <v>431</v>
      </c>
      <c r="CP114" s="71">
        <f>SUMIF($H$258:$H$929,$H114,CP$258:CP$929)</f>
        <v>671</v>
      </c>
      <c r="CQ114" s="71">
        <f>SUMIF($H$258:$H$929,$H114,CQ$258:CQ$929)</f>
        <v>0</v>
      </c>
      <c r="CR114" s="71">
        <f>SUMIF($H$258:$H$929,$H114,CR$258:CR$929)</f>
        <v>0</v>
      </c>
      <c r="CS114" s="71">
        <f>SUMIF($H$258:$H$929,$H114,CS$258:CS$929)</f>
        <v>0</v>
      </c>
      <c r="CT114" s="71">
        <f>SUMIF($H$258:$H$929,$H114,CT$258:CT$929)</f>
        <v>0</v>
      </c>
      <c r="CU114" s="71">
        <f>SUMIF($H$258:$H$929,$H114,CU$258:CU$929)</f>
        <v>0</v>
      </c>
      <c r="CV114" s="71">
        <f>SUMIF($H$258:$H$929,$H114,CV$258:CV$929)</f>
        <v>1805</v>
      </c>
      <c r="CW114" s="71">
        <f>SUMIF($H$258:$H$929,$H114,CW$258:CW$929)</f>
        <v>302</v>
      </c>
      <c r="CX114" s="71">
        <f>SUMIF($H$258:$H$929,$H114,CX$258:CX$929)</f>
        <v>401</v>
      </c>
      <c r="CY114" s="71">
        <f>SUMIF($H$258:$H$929,$H114,CY$258:CY$929)</f>
        <v>431</v>
      </c>
      <c r="CZ114" s="71">
        <f>SUMIF($H$258:$H$929,$H114,CZ$258:CZ$929)</f>
        <v>671</v>
      </c>
      <c r="DA114" s="70" t="s">
        <v>45</v>
      </c>
      <c r="DB114" s="56">
        <f>K114-CV114</f>
        <v>-605</v>
      </c>
      <c r="DC114" s="55"/>
      <c r="DD114" s="7">
        <f>CV114/12</f>
        <v>150.41666666666666</v>
      </c>
      <c r="DE114" s="55"/>
    </row>
    <row r="115" spans="1:109" s="54" customFormat="1" ht="11.25" hidden="1" customHeight="1" x14ac:dyDescent="0.2">
      <c r="A115" s="98" t="str">
        <f>CONCATENATE("5001",H115)</f>
        <v>50012009</v>
      </c>
      <c r="B115" s="65"/>
      <c r="C115" s="65"/>
      <c r="D115" s="65"/>
      <c r="E115" s="66"/>
      <c r="F115" s="66" t="s">
        <v>255</v>
      </c>
      <c r="G115" s="65"/>
      <c r="H115" s="61" t="s">
        <v>314</v>
      </c>
      <c r="I115" s="82" t="s">
        <v>313</v>
      </c>
      <c r="J115" s="71">
        <f>SUMIF($H$258:$H$928,$H115,J$258:J$928)</f>
        <v>0</v>
      </c>
      <c r="K115" s="71">
        <f>SUMIF($H$258:$H$928,$H115,K$258:K$928)</f>
        <v>0</v>
      </c>
      <c r="L115" s="71">
        <f>SUMIF($H$258:$H$928,$H115,L$258:L$928)</f>
        <v>0</v>
      </c>
      <c r="M115" s="71">
        <f>SUMIF($H$258:$H$928,$H115,M$258:M$928)</f>
        <v>0</v>
      </c>
      <c r="N115" s="71">
        <f>SUMIF($H$258:$H$928,$H115,N$258:N$928)</f>
        <v>0</v>
      </c>
      <c r="O115" s="71">
        <f>SUMIF($H$258:$H$928,$H115,O$258:O$928)</f>
        <v>0</v>
      </c>
      <c r="P115" s="71">
        <f>SUMIF($H$258:$H$928,$H115,P$258:P$928)</f>
        <v>0</v>
      </c>
      <c r="Q115" s="71">
        <f>SUMIF($H$258:$H$928,$H115,Q$258:Q$928)</f>
        <v>0</v>
      </c>
      <c r="R115" s="71">
        <f>SUMIF($H$258:$H$928,$H115,R$258:R$928)</f>
        <v>0</v>
      </c>
      <c r="S115" s="71">
        <f>SUMIF($H$258:$H$928,$H115,S$258:S$928)</f>
        <v>0</v>
      </c>
      <c r="T115" s="71">
        <f>SUMIF($H$258:$H$928,$H115,T$258:T$928)</f>
        <v>0</v>
      </c>
      <c r="U115" s="71">
        <f>SUMIF($H$258:$H$928,$H115,U$258:U$928)</f>
        <v>0</v>
      </c>
      <c r="V115" s="71">
        <f>SUMIF($H$258:$H$928,$H115,V$258:V$928)</f>
        <v>0</v>
      </c>
      <c r="W115" s="71">
        <f>SUMIF($H$258:$H$928,$H115,W$258:W$928)</f>
        <v>0</v>
      </c>
      <c r="X115" s="71">
        <f>SUMIF($H$258:$H$928,$H115,X$258:X$928)</f>
        <v>0</v>
      </c>
      <c r="Y115" s="71">
        <f>SUMIF($H$258:$H$928,$H115,Y$258:Y$928)</f>
        <v>0</v>
      </c>
      <c r="Z115" s="71">
        <f>SUMIF($H$258:$H$928,$H115,Z$258:Z$928)</f>
        <v>0</v>
      </c>
      <c r="AA115" s="71">
        <f>SUMIF($H$258:$H$928,$H115,AA$258:AA$928)</f>
        <v>0</v>
      </c>
      <c r="AB115" s="71">
        <f>SUMIF($H$258:$H$928,$H115,AB$258:AB$928)</f>
        <v>0</v>
      </c>
      <c r="AC115" s="71">
        <f>SUMIF($H$258:$H$928,$H115,AC$258:AC$928)</f>
        <v>0</v>
      </c>
      <c r="AD115" s="71">
        <f>SUMIF($H$258:$H$928,$H115,AD$258:AD$928)</f>
        <v>0</v>
      </c>
      <c r="AE115" s="71">
        <f>SUMIF($H$258:$H$928,$H115,AE$258:AE$928)</f>
        <v>0</v>
      </c>
      <c r="AF115" s="71">
        <f>SUMIF($H$258:$H$928,$H115,AF$258:AF$928)</f>
        <v>0</v>
      </c>
      <c r="AG115" s="71">
        <f>SUMIF($H$258:$H$928,$H115,AG$258:AG$928)</f>
        <v>0</v>
      </c>
      <c r="AH115" s="71">
        <f>SUMIF($H$258:$H$928,$H115,AH$258:AH$928)</f>
        <v>0</v>
      </c>
      <c r="AI115" s="71">
        <f>SUMIF($H$258:$H$928,$H115,AI$258:AI$928)</f>
        <v>0</v>
      </c>
      <c r="AJ115" s="71">
        <f>SUMIF($H$258:$H$928,$H115,AJ$258:AJ$928)</f>
        <v>0</v>
      </c>
      <c r="AK115" s="71">
        <f>SUMIF($H$258:$H$928,$H115,AK$258:AK$928)</f>
        <v>0</v>
      </c>
      <c r="AL115" s="71">
        <f>SUMIF($H$258:$H$928,$H115,AL$258:AL$928)</f>
        <v>0</v>
      </c>
      <c r="AM115" s="71">
        <f>SUMIF($H$258:$H$928,$H115,AM$258:AM$928)</f>
        <v>0</v>
      </c>
      <c r="AN115" s="71">
        <f>SUMIF($H$258:$H$928,$H115,AN$258:AN$928)</f>
        <v>0</v>
      </c>
      <c r="AO115" s="71">
        <f>SUMIF($H$258:$H$928,$H115,AO$258:AO$928)</f>
        <v>0</v>
      </c>
      <c r="AP115" s="71">
        <f>SUMIF($H$258:$H$928,$H115,AP$258:AP$928)</f>
        <v>0</v>
      </c>
      <c r="AQ115" s="71">
        <f>SUMIF($H$258:$H$928,$H115,AQ$258:AQ$928)</f>
        <v>0</v>
      </c>
      <c r="AR115" s="71">
        <f>SUMIF($H$258:$H$928,$H115,AR$258:AR$928)</f>
        <v>0</v>
      </c>
      <c r="AS115" s="71">
        <f>SUMIF($H$258:$H$928,$H115,AS$258:AS$928)</f>
        <v>0</v>
      </c>
      <c r="AT115" s="71">
        <f>SUMIF($H$258:$H$928,$H115,AT$258:AT$928)</f>
        <v>0</v>
      </c>
      <c r="AU115" s="71">
        <f>SUMIF($H$258:$H$928,$H115,AU$258:AU$928)</f>
        <v>0</v>
      </c>
      <c r="AV115" s="71">
        <f>SUMIF($H$258:$H$928,$H115,AV$258:AV$928)</f>
        <v>0</v>
      </c>
      <c r="AW115" s="71">
        <f>SUMIF($H$258:$H$928,$H115,AW$258:AW$928)</f>
        <v>0</v>
      </c>
      <c r="AX115" s="71">
        <f>SUMIF($H$258:$H$929,$H115,AX$258:AX$929)</f>
        <v>0</v>
      </c>
      <c r="AY115" s="71">
        <f>SUMIF($H$258:$H$929,$H115,AY$258:AY$929)</f>
        <v>0</v>
      </c>
      <c r="AZ115" s="71">
        <f>SUMIF($H$258:$H$929,$H115,AZ$258:AZ$929)</f>
        <v>0</v>
      </c>
      <c r="BA115" s="71">
        <f>SUMIF($H$258:$H$929,$H115,BA$258:BA$929)</f>
        <v>0</v>
      </c>
      <c r="BB115" s="71"/>
      <c r="BC115" s="71">
        <f>SUMIF($H$258:$H$929,$H115,BC$258:BC$929)</f>
        <v>0</v>
      </c>
      <c r="BD115" s="71"/>
      <c r="BE115" s="71">
        <f>SUMIF($H$258:$H$929,$H115,BE$258:BE$929)</f>
        <v>0</v>
      </c>
      <c r="BF115" s="71">
        <f>SUMIF($H$258:$H$929,$H115,BF$258:BF$929)</f>
        <v>0</v>
      </c>
      <c r="BG115" s="71">
        <f>SUMIF($H$258:$H$929,$H115,BG$258:BG$929)</f>
        <v>0</v>
      </c>
      <c r="BH115" s="71">
        <f>SUMIF($H$258:$H$929,$H115,BH$258:BH$929)</f>
        <v>0</v>
      </c>
      <c r="BI115" s="71">
        <f>SUMIF($H$258:$H$929,$H115,BI$258:BI$929)</f>
        <v>0</v>
      </c>
      <c r="BJ115" s="71">
        <f>SUMIF($H$258:$H$928,$H115,BJ$258:BJ$928)</f>
        <v>0</v>
      </c>
      <c r="BK115" s="71">
        <f>SUMIF($H$258:$H$928,$H115,BK$258:BK$928)</f>
        <v>0</v>
      </c>
      <c r="BL115" s="71">
        <f>SUMIF($H$258:$H$928,$H115,BL$258:BL$928)</f>
        <v>0</v>
      </c>
      <c r="BM115" s="71">
        <f>SUMIF($H$258:$H$929,$H115,BM$258:BM$929)</f>
        <v>0</v>
      </c>
      <c r="BN115" s="71">
        <f>SUMIF($H$258:$H$929,$H115,BN$258:BN$929)</f>
        <v>0</v>
      </c>
      <c r="BO115" s="71">
        <f>SUMIF($H$258:$H$929,$H115,BO$258:BO$929)</f>
        <v>0</v>
      </c>
      <c r="BP115" s="71">
        <f>SUMIF($H$258:$H$929,$H115,BP$258:BP$929)</f>
        <v>0</v>
      </c>
      <c r="BQ115" s="71">
        <f>SUMIF($H$258:$H$929,$H115,BQ$258:BQ$929)</f>
        <v>0</v>
      </c>
      <c r="BR115" s="71">
        <f>SUMIF($H$258:$H$929,$H115,BR$258:BR$929)</f>
        <v>0</v>
      </c>
      <c r="BS115" s="71">
        <f>SUMIF($H$258:$H$929,$H115,BS$258:BS$929)</f>
        <v>0</v>
      </c>
      <c r="BT115" s="71">
        <f>SUMIF($H$258:$H$929,$H115,BT$258:BT$929)</f>
        <v>0</v>
      </c>
      <c r="BU115" s="71">
        <f>SUMIF($H$258:$H$929,$H115,BU$258:BU$929)</f>
        <v>0</v>
      </c>
      <c r="BV115" s="71">
        <f>SUMIF($H$258:$H$929,$H115,BV$258:BV$929)</f>
        <v>0</v>
      </c>
      <c r="BW115" s="71">
        <f>SUMIF($H$258:$H$929,$H115,BW$258:BW$929)</f>
        <v>0</v>
      </c>
      <c r="BX115" s="71">
        <f>SUMIF($H$258:$H$929,$H115,BX$258:BX$929)</f>
        <v>0</v>
      </c>
      <c r="BY115" s="71">
        <f>SUMIF($H$258:$H$929,$H115,BY$258:BY$929)</f>
        <v>0</v>
      </c>
      <c r="BZ115" s="71">
        <f>SUMIF($H$258:$H$929,$H115,BZ$258:BZ$929)</f>
        <v>0</v>
      </c>
      <c r="CA115" s="71">
        <f>SUMIF($H$258:$H$929,$H115,CA$258:CA$929)</f>
        <v>0</v>
      </c>
      <c r="CB115" s="71">
        <f>SUMIF($H$258:$H$929,$H115,CB$258:CB$929)</f>
        <v>0</v>
      </c>
      <c r="CC115" s="71">
        <f>SUMIF($H$258:$H$929,$H115,CC$258:CC$929)</f>
        <v>0</v>
      </c>
      <c r="CD115" s="71">
        <f>SUMIF($H$258:$H$929,$H115,CD$258:CD$929)</f>
        <v>0</v>
      </c>
      <c r="CE115" s="71">
        <f>SUMIF($H$258:$H$929,$H115,CE$258:CE$929)</f>
        <v>0</v>
      </c>
      <c r="CF115" s="71">
        <f>SUMIF($H$258:$H$929,$H115,CF$258:CF$929)</f>
        <v>0</v>
      </c>
      <c r="CG115" s="71">
        <f>SUMIF($H$258:$H$929,$H115,CG$258:CG$929)</f>
        <v>0</v>
      </c>
      <c r="CH115" s="71">
        <f>SUMIF($H$258:$H$929,$H115,CH$258:CH$929)</f>
        <v>0</v>
      </c>
      <c r="CI115" s="71">
        <f>SUMIF($H$258:$H$929,$H115,CI$258:CI$929)</f>
        <v>0</v>
      </c>
      <c r="CJ115" s="71">
        <f>SUMIF($H$258:$H$929,$H115,CJ$258:CJ$929)</f>
        <v>0</v>
      </c>
      <c r="CK115" s="71">
        <f>SUMIF($H$258:$H$929,$H115,CK$258:CK$929)</f>
        <v>0</v>
      </c>
      <c r="CL115" s="71">
        <f>SUMIF($H$258:$H$929,$H115,CL$258:CL$929)</f>
        <v>0</v>
      </c>
      <c r="CM115" s="71">
        <f>SUMIF($H$258:$H$929,$H115,CM$258:CM$929)</f>
        <v>0</v>
      </c>
      <c r="CN115" s="71">
        <f>SUMIF($H$258:$H$929,$H115,CN$258:CN$929)</f>
        <v>0</v>
      </c>
      <c r="CO115" s="71">
        <f>SUMIF($H$258:$H$929,$H115,CO$258:CO$929)</f>
        <v>0</v>
      </c>
      <c r="CP115" s="71">
        <f>SUMIF($H$258:$H$929,$H115,CP$258:CP$929)</f>
        <v>0</v>
      </c>
      <c r="CQ115" s="71">
        <f>SUMIF($H$258:$H$929,$H115,CQ$258:CQ$929)</f>
        <v>0</v>
      </c>
      <c r="CR115" s="71">
        <f>SUMIF($H$258:$H$929,$H115,CR$258:CR$929)</f>
        <v>0</v>
      </c>
      <c r="CS115" s="71">
        <f>SUMIF($H$258:$H$929,$H115,CS$258:CS$929)</f>
        <v>0</v>
      </c>
      <c r="CT115" s="71">
        <f>SUMIF($H$258:$H$929,$H115,CT$258:CT$929)</f>
        <v>0</v>
      </c>
      <c r="CU115" s="71">
        <f>SUMIF($H$258:$H$929,$H115,CU$258:CU$929)</f>
        <v>0</v>
      </c>
      <c r="CV115" s="71">
        <f>SUMIF($H$258:$H$929,$H115,CV$258:CV$929)</f>
        <v>0</v>
      </c>
      <c r="CW115" s="71">
        <f>SUMIF($H$258:$H$929,$H115,CW$258:CW$929)</f>
        <v>0</v>
      </c>
      <c r="CX115" s="71">
        <f>SUMIF($H$258:$H$929,$H115,CX$258:CX$929)</f>
        <v>0</v>
      </c>
      <c r="CY115" s="71">
        <f>SUMIF($H$258:$H$929,$H115,CY$258:CY$929)</f>
        <v>0</v>
      </c>
      <c r="CZ115" s="71">
        <f>SUMIF($H$258:$H$929,$H115,CZ$258:CZ$929)</f>
        <v>0</v>
      </c>
      <c r="DA115" s="61" t="s">
        <v>314</v>
      </c>
      <c r="DB115" s="56">
        <f>K115-CV115</f>
        <v>0</v>
      </c>
      <c r="DC115" s="55"/>
      <c r="DD115" s="7">
        <f>CV115/12</f>
        <v>0</v>
      </c>
      <c r="DE115" s="55"/>
    </row>
    <row r="116" spans="1:109" s="54" customFormat="1" ht="18" hidden="1" customHeight="1" x14ac:dyDescent="0.2">
      <c r="A116" s="98" t="str">
        <f>CONCATENATE("5001",H116)</f>
        <v>50012011</v>
      </c>
      <c r="B116" s="65"/>
      <c r="C116" s="65"/>
      <c r="D116" s="65"/>
      <c r="E116" s="66"/>
      <c r="F116" s="66" t="s">
        <v>252</v>
      </c>
      <c r="G116" s="65"/>
      <c r="H116" s="61">
        <v>2011</v>
      </c>
      <c r="I116" s="82" t="s">
        <v>43</v>
      </c>
      <c r="J116" s="71">
        <f>SUMIF($H$258:$H$928,$H116,J$258:J$928)</f>
        <v>9</v>
      </c>
      <c r="K116" s="71">
        <f>SUMIF($H$258:$H$928,$H116,K$258:K$928)</f>
        <v>0</v>
      </c>
      <c r="L116" s="71">
        <f>SUMIF($H$258:$H$928,$H116,L$258:L$928)</f>
        <v>0</v>
      </c>
      <c r="M116" s="71">
        <f>SUMIF($H$258:$H$928,$H116,M$258:M$928)</f>
        <v>0</v>
      </c>
      <c r="N116" s="71">
        <f>SUMIF($H$258:$H$928,$H116,N$258:N$928)</f>
        <v>0</v>
      </c>
      <c r="O116" s="71">
        <f>SUMIF($H$258:$H$928,$H116,O$258:O$928)</f>
        <v>0</v>
      </c>
      <c r="P116" s="71">
        <f>SUMIF($H$258:$H$928,$H116,P$258:P$928)</f>
        <v>0</v>
      </c>
      <c r="Q116" s="71">
        <f>SUMIF($H$258:$H$928,$H116,Q$258:Q$928)</f>
        <v>0</v>
      </c>
      <c r="R116" s="71">
        <f>SUMIF($H$258:$H$928,$H116,R$258:R$928)</f>
        <v>0</v>
      </c>
      <c r="S116" s="71">
        <f>SUMIF($H$258:$H$928,$H116,S$258:S$928)</f>
        <v>9</v>
      </c>
      <c r="T116" s="71">
        <f>SUMIF($H$258:$H$928,$H116,T$258:T$928)</f>
        <v>0</v>
      </c>
      <c r="U116" s="71">
        <f>SUMIF($H$258:$H$928,$H116,U$258:U$928)</f>
        <v>7</v>
      </c>
      <c r="V116" s="71">
        <f>SUMIF($H$258:$H$928,$H116,V$258:V$928)</f>
        <v>2</v>
      </c>
      <c r="W116" s="71">
        <f>SUMIF($H$258:$H$928,$H116,W$258:W$928)</f>
        <v>0</v>
      </c>
      <c r="X116" s="71">
        <f>SUMIF($H$258:$H$928,$H116,X$258:X$928)</f>
        <v>0</v>
      </c>
      <c r="Y116" s="71">
        <f>SUMIF($H$258:$H$928,$H116,Y$258:Y$928)</f>
        <v>0</v>
      </c>
      <c r="Z116" s="71">
        <f>SUMIF($H$258:$H$928,$H116,Z$258:Z$928)</f>
        <v>0</v>
      </c>
      <c r="AA116" s="71">
        <f>SUMIF($H$258:$H$928,$H116,AA$258:AA$928)</f>
        <v>9</v>
      </c>
      <c r="AB116" s="71">
        <f>SUMIF($H$258:$H$928,$H116,AB$258:AB$928)</f>
        <v>7</v>
      </c>
      <c r="AC116" s="71">
        <f>SUMIF($H$258:$H$928,$H116,AC$258:AC$928)</f>
        <v>2</v>
      </c>
      <c r="AD116" s="71">
        <f>SUMIF($H$258:$H$928,$H116,AD$258:AD$928)</f>
        <v>0</v>
      </c>
      <c r="AE116" s="71">
        <f>SUMIF($H$258:$H$928,$H116,AE$258:AE$928)</f>
        <v>0</v>
      </c>
      <c r="AF116" s="71">
        <f>SUMIF($H$258:$H$928,$H116,AF$258:AF$928)</f>
        <v>0</v>
      </c>
      <c r="AG116" s="71">
        <f>SUMIF($H$258:$H$928,$H116,AG$258:AG$928)</f>
        <v>0</v>
      </c>
      <c r="AH116" s="71">
        <f>SUMIF($H$258:$H$928,$H116,AH$258:AH$928)</f>
        <v>0</v>
      </c>
      <c r="AI116" s="71">
        <f>SUMIF($H$258:$H$928,$H116,AI$258:AI$928)</f>
        <v>0</v>
      </c>
      <c r="AJ116" s="71">
        <f>SUMIF($H$258:$H$928,$H116,AJ$258:AJ$928)</f>
        <v>0</v>
      </c>
      <c r="AK116" s="71">
        <f>SUMIF($H$258:$H$928,$H116,AK$258:AK$928)</f>
        <v>0</v>
      </c>
      <c r="AL116" s="71">
        <f>SUMIF($H$258:$H$928,$H116,AL$258:AL$928)</f>
        <v>0</v>
      </c>
      <c r="AM116" s="71">
        <f>SUMIF($H$258:$H$928,$H116,AM$258:AM$928)</f>
        <v>0</v>
      </c>
      <c r="AN116" s="71">
        <f>SUMIF($H$258:$H$928,$H116,AN$258:AN$928)</f>
        <v>0</v>
      </c>
      <c r="AO116" s="71">
        <f>SUMIF($H$258:$H$928,$H116,AO$258:AO$928)</f>
        <v>0</v>
      </c>
      <c r="AP116" s="71">
        <f>SUMIF($H$258:$H$928,$H116,AP$258:AP$928)</f>
        <v>9</v>
      </c>
      <c r="AQ116" s="71">
        <f>SUMIF($H$258:$H$928,$H116,AQ$258:AQ$928)</f>
        <v>7</v>
      </c>
      <c r="AR116" s="71">
        <f>SUMIF($H$258:$H$928,$H116,AR$258:AR$928)</f>
        <v>2</v>
      </c>
      <c r="AS116" s="71">
        <f>SUMIF($H$258:$H$928,$H116,AS$258:AS$928)</f>
        <v>0</v>
      </c>
      <c r="AT116" s="71">
        <f>SUMIF($H$258:$H$928,$H116,AT$258:AT$928)</f>
        <v>0</v>
      </c>
      <c r="AU116" s="71">
        <f>SUMIF($H$258:$H$928,$H116,AU$258:AU$928)</f>
        <v>0</v>
      </c>
      <c r="AV116" s="71">
        <f>SUMIF($H$258:$H$928,$H116,AV$258:AV$928)</f>
        <v>0</v>
      </c>
      <c r="AW116" s="71">
        <f>SUMIF($H$258:$H$928,$H116,AW$258:AW$928)</f>
        <v>0</v>
      </c>
      <c r="AX116" s="71">
        <f>SUMIF($H$258:$H$929,$H116,AX$258:AX$929)</f>
        <v>0</v>
      </c>
      <c r="AY116" s="71">
        <f>SUMIF($H$258:$H$929,$H116,AY$258:AY$929)</f>
        <v>0</v>
      </c>
      <c r="AZ116" s="71">
        <f>SUMIF($H$258:$H$929,$H116,AZ$258:AZ$929)</f>
        <v>0</v>
      </c>
      <c r="BA116" s="71">
        <f>SUMIF($H$258:$H$929,$H116,BA$258:BA$929)</f>
        <v>0</v>
      </c>
      <c r="BB116" s="71"/>
      <c r="BC116" s="71">
        <f>SUMIF($H$258:$H$929,$H116,BC$258:BC$929)</f>
        <v>0</v>
      </c>
      <c r="BD116" s="71"/>
      <c r="BE116" s="71">
        <f>SUMIF($H$258:$H$929,$H116,BE$258:BE$929)</f>
        <v>9</v>
      </c>
      <c r="BF116" s="71">
        <f>SUMIF($H$258:$H$929,$H116,BF$258:BF$929)</f>
        <v>7</v>
      </c>
      <c r="BG116" s="71">
        <f>SUMIF($H$258:$H$929,$H116,BG$258:BG$929)</f>
        <v>2</v>
      </c>
      <c r="BH116" s="71">
        <f>SUMIF($H$258:$H$929,$H116,BH$258:BH$929)</f>
        <v>0</v>
      </c>
      <c r="BI116" s="71">
        <f>SUMIF($H$258:$H$929,$H116,BI$258:BI$929)</f>
        <v>0</v>
      </c>
      <c r="BJ116" s="71">
        <f>SUMIF($H$258:$H$928,$H116,BJ$258:BJ$928)</f>
        <v>0</v>
      </c>
      <c r="BK116" s="71">
        <f>SUMIF($H$258:$H$928,$H116,BK$258:BK$928)</f>
        <v>0</v>
      </c>
      <c r="BL116" s="71">
        <f>SUMIF($H$258:$H$928,$H116,BL$258:BL$928)</f>
        <v>0</v>
      </c>
      <c r="BM116" s="71">
        <f>SUMIF($H$258:$H$929,$H116,BM$258:BM$929)</f>
        <v>0</v>
      </c>
      <c r="BN116" s="71">
        <f>SUMIF($H$258:$H$929,$H116,BN$258:BN$929)</f>
        <v>0</v>
      </c>
      <c r="BO116" s="71">
        <f>SUMIF($H$258:$H$929,$H116,BO$258:BO$929)</f>
        <v>0</v>
      </c>
      <c r="BP116" s="71">
        <f>SUMIF($H$258:$H$929,$H116,BP$258:BP$929)</f>
        <v>0</v>
      </c>
      <c r="BQ116" s="71">
        <f>SUMIF($H$258:$H$929,$H116,BQ$258:BQ$929)</f>
        <v>0</v>
      </c>
      <c r="BR116" s="71">
        <f>SUMIF($H$258:$H$929,$H116,BR$258:BR$929)</f>
        <v>9</v>
      </c>
      <c r="BS116" s="71">
        <f>SUMIF($H$258:$H$929,$H116,BS$258:BS$929)</f>
        <v>7</v>
      </c>
      <c r="BT116" s="71">
        <f>SUMIF($H$258:$H$929,$H116,BT$258:BT$929)</f>
        <v>2</v>
      </c>
      <c r="BU116" s="71">
        <f>SUMIF($H$258:$H$929,$H116,BU$258:BU$929)</f>
        <v>0</v>
      </c>
      <c r="BV116" s="71">
        <f>SUMIF($H$258:$H$929,$H116,BV$258:BV$929)</f>
        <v>0</v>
      </c>
      <c r="BW116" s="71">
        <f>SUMIF($H$258:$H$929,$H116,BW$258:BW$929)</f>
        <v>0</v>
      </c>
      <c r="BX116" s="71">
        <f>SUMIF($H$258:$H$929,$H116,BX$258:BX$929)</f>
        <v>0</v>
      </c>
      <c r="BY116" s="71">
        <f>SUMIF($H$258:$H$929,$H116,BY$258:BY$929)</f>
        <v>0</v>
      </c>
      <c r="BZ116" s="71">
        <f>SUMIF($H$258:$H$929,$H116,BZ$258:BZ$929)</f>
        <v>0</v>
      </c>
      <c r="CA116" s="71">
        <f>SUMIF($H$258:$H$929,$H116,CA$258:CA$929)</f>
        <v>0</v>
      </c>
      <c r="CB116" s="71">
        <f>SUMIF($H$258:$H$929,$H116,CB$258:CB$929)</f>
        <v>9</v>
      </c>
      <c r="CC116" s="71">
        <f>SUMIF($H$258:$H$929,$H116,CC$258:CC$929)</f>
        <v>7</v>
      </c>
      <c r="CD116" s="71">
        <f>SUMIF($H$258:$H$929,$H116,CD$258:CD$929)</f>
        <v>2</v>
      </c>
      <c r="CE116" s="71">
        <f>SUMIF($H$258:$H$929,$H116,CE$258:CE$929)</f>
        <v>0</v>
      </c>
      <c r="CF116" s="71">
        <f>SUMIF($H$258:$H$929,$H116,CF$258:CF$929)</f>
        <v>0</v>
      </c>
      <c r="CG116" s="71">
        <f>SUMIF($H$258:$H$929,$H116,CG$258:CG$929)</f>
        <v>0</v>
      </c>
      <c r="CH116" s="71">
        <f>SUMIF($H$258:$H$929,$H116,CH$258:CH$929)</f>
        <v>0</v>
      </c>
      <c r="CI116" s="71">
        <f>SUMIF($H$258:$H$929,$H116,CI$258:CI$929)</f>
        <v>0</v>
      </c>
      <c r="CJ116" s="71">
        <f>SUMIF($H$258:$H$929,$H116,CJ$258:CJ$929)</f>
        <v>0</v>
      </c>
      <c r="CK116" s="71">
        <f>SUMIF($H$258:$H$929,$H116,CK$258:CK$929)</f>
        <v>0</v>
      </c>
      <c r="CL116" s="71">
        <f>SUMIF($H$258:$H$929,$H116,CL$258:CL$929)</f>
        <v>9</v>
      </c>
      <c r="CM116" s="71">
        <f>SUMIF($H$258:$H$929,$H116,CM$258:CM$929)</f>
        <v>7</v>
      </c>
      <c r="CN116" s="71">
        <f>SUMIF($H$258:$H$929,$H116,CN$258:CN$929)</f>
        <v>2</v>
      </c>
      <c r="CO116" s="71">
        <f>SUMIF($H$258:$H$929,$H116,CO$258:CO$929)</f>
        <v>0</v>
      </c>
      <c r="CP116" s="71">
        <f>SUMIF($H$258:$H$929,$H116,CP$258:CP$929)</f>
        <v>0</v>
      </c>
      <c r="CQ116" s="71">
        <f>SUMIF($H$258:$H$929,$H116,CQ$258:CQ$929)</f>
        <v>0</v>
      </c>
      <c r="CR116" s="71">
        <f>SUMIF($H$258:$H$929,$H116,CR$258:CR$929)</f>
        <v>0</v>
      </c>
      <c r="CS116" s="71">
        <f>SUMIF($H$258:$H$929,$H116,CS$258:CS$929)</f>
        <v>0</v>
      </c>
      <c r="CT116" s="71">
        <f>SUMIF($H$258:$H$929,$H116,CT$258:CT$929)</f>
        <v>0</v>
      </c>
      <c r="CU116" s="71">
        <f>SUMIF($H$258:$H$929,$H116,CU$258:CU$929)</f>
        <v>0</v>
      </c>
      <c r="CV116" s="71">
        <f>SUMIF($H$258:$H$929,$H116,CV$258:CV$929)</f>
        <v>9</v>
      </c>
      <c r="CW116" s="71">
        <f>SUMIF($H$258:$H$929,$H116,CW$258:CW$929)</f>
        <v>7</v>
      </c>
      <c r="CX116" s="71">
        <f>SUMIF($H$258:$H$929,$H116,CX$258:CX$929)</f>
        <v>2</v>
      </c>
      <c r="CY116" s="71">
        <f>SUMIF($H$258:$H$929,$H116,CY$258:CY$929)</f>
        <v>0</v>
      </c>
      <c r="CZ116" s="71">
        <f>SUMIF($H$258:$H$929,$H116,CZ$258:CZ$929)</f>
        <v>0</v>
      </c>
      <c r="DA116" s="61">
        <v>2011</v>
      </c>
      <c r="DB116" s="56">
        <f>K116-CV116</f>
        <v>-9</v>
      </c>
      <c r="DC116" s="55"/>
      <c r="DD116" s="7">
        <f>CV116/12</f>
        <v>0.75</v>
      </c>
      <c r="DE116" s="55"/>
    </row>
    <row r="117" spans="1:109" s="54" customFormat="1" ht="21" hidden="1" customHeight="1" x14ac:dyDescent="0.2">
      <c r="A117" s="98" t="str">
        <f>CONCATENATE("5001",H117)</f>
        <v>50012012</v>
      </c>
      <c r="B117" s="65"/>
      <c r="C117" s="65"/>
      <c r="D117" s="65"/>
      <c r="E117" s="66"/>
      <c r="F117" s="66" t="s">
        <v>192</v>
      </c>
      <c r="G117" s="65"/>
      <c r="H117" s="61" t="s">
        <v>42</v>
      </c>
      <c r="I117" s="82" t="s">
        <v>41</v>
      </c>
      <c r="J117" s="71">
        <f>SUMIF($H$258:$H$928,$H117,J$258:J$928)</f>
        <v>0</v>
      </c>
      <c r="K117" s="71">
        <f>SUMIF($H$258:$H$928,$H117,K$258:K$928)</f>
        <v>0</v>
      </c>
      <c r="L117" s="71">
        <f>SUMIF($H$258:$H$928,$H117,L$258:L$928)</f>
        <v>0</v>
      </c>
      <c r="M117" s="71">
        <f>SUMIF($H$258:$H$928,$H117,M$258:M$928)</f>
        <v>0</v>
      </c>
      <c r="N117" s="71">
        <f>SUMIF($H$258:$H$928,$H117,N$258:N$928)</f>
        <v>0</v>
      </c>
      <c r="O117" s="71">
        <f>SUMIF($H$258:$H$928,$H117,O$258:O$928)</f>
        <v>0</v>
      </c>
      <c r="P117" s="71">
        <f>SUMIF($H$258:$H$928,$H117,P$258:P$928)</f>
        <v>0</v>
      </c>
      <c r="Q117" s="71">
        <f>SUMIF($H$258:$H$928,$H117,Q$258:Q$928)</f>
        <v>0</v>
      </c>
      <c r="R117" s="71">
        <f>SUMIF($H$258:$H$928,$H117,R$258:R$928)</f>
        <v>0</v>
      </c>
      <c r="S117" s="71">
        <f>SUMIF($H$258:$H$928,$H117,S$258:S$928)</f>
        <v>0</v>
      </c>
      <c r="T117" s="71">
        <f>SUMIF($H$258:$H$928,$H117,T$258:T$928)</f>
        <v>0</v>
      </c>
      <c r="U117" s="71">
        <f>SUMIF($H$258:$H$928,$H117,U$258:U$928)</f>
        <v>0</v>
      </c>
      <c r="V117" s="71">
        <f>SUMIF($H$258:$H$928,$H117,V$258:V$928)</f>
        <v>0</v>
      </c>
      <c r="W117" s="71">
        <f>SUMIF($H$258:$H$928,$H117,W$258:W$928)</f>
        <v>0</v>
      </c>
      <c r="X117" s="71">
        <f>SUMIF($H$258:$H$928,$H117,X$258:X$928)</f>
        <v>0</v>
      </c>
      <c r="Y117" s="71">
        <f>SUMIF($H$258:$H$928,$H117,Y$258:Y$928)</f>
        <v>0</v>
      </c>
      <c r="Z117" s="71">
        <f>SUMIF($H$258:$H$928,$H117,Z$258:Z$928)</f>
        <v>0</v>
      </c>
      <c r="AA117" s="71">
        <f>SUMIF($H$258:$H$928,$H117,AA$258:AA$928)</f>
        <v>0</v>
      </c>
      <c r="AB117" s="71">
        <f>SUMIF($H$258:$H$928,$H117,AB$258:AB$928)</f>
        <v>0</v>
      </c>
      <c r="AC117" s="71">
        <f>SUMIF($H$258:$H$928,$H117,AC$258:AC$928)</f>
        <v>0</v>
      </c>
      <c r="AD117" s="71">
        <f>SUMIF($H$258:$H$928,$H117,AD$258:AD$928)</f>
        <v>0</v>
      </c>
      <c r="AE117" s="71">
        <f>SUMIF($H$258:$H$928,$H117,AE$258:AE$928)</f>
        <v>0</v>
      </c>
      <c r="AF117" s="71">
        <f>SUMIF($H$258:$H$928,$H117,AF$258:AF$928)</f>
        <v>0</v>
      </c>
      <c r="AG117" s="71">
        <f>SUMIF($H$258:$H$928,$H117,AG$258:AG$928)</f>
        <v>0</v>
      </c>
      <c r="AH117" s="71">
        <f>SUMIF($H$258:$H$928,$H117,AH$258:AH$928)</f>
        <v>0</v>
      </c>
      <c r="AI117" s="71">
        <f>SUMIF($H$258:$H$928,$H117,AI$258:AI$928)</f>
        <v>0</v>
      </c>
      <c r="AJ117" s="71">
        <f>SUMIF($H$258:$H$928,$H117,AJ$258:AJ$928)</f>
        <v>0</v>
      </c>
      <c r="AK117" s="71">
        <f>SUMIF($H$258:$H$928,$H117,AK$258:AK$928)</f>
        <v>0</v>
      </c>
      <c r="AL117" s="71">
        <f>SUMIF($H$258:$H$928,$H117,AL$258:AL$928)</f>
        <v>0</v>
      </c>
      <c r="AM117" s="71">
        <f>SUMIF($H$258:$H$928,$H117,AM$258:AM$928)</f>
        <v>0</v>
      </c>
      <c r="AN117" s="71">
        <f>SUMIF($H$258:$H$928,$H117,AN$258:AN$928)</f>
        <v>0</v>
      </c>
      <c r="AO117" s="71">
        <f>SUMIF($H$258:$H$928,$H117,AO$258:AO$928)</f>
        <v>0</v>
      </c>
      <c r="AP117" s="71">
        <f>SUMIF($H$258:$H$928,$H117,AP$258:AP$928)</f>
        <v>0</v>
      </c>
      <c r="AQ117" s="71">
        <f>SUMIF($H$258:$H$928,$H117,AQ$258:AQ$928)</f>
        <v>0</v>
      </c>
      <c r="AR117" s="71">
        <f>SUMIF($H$258:$H$928,$H117,AR$258:AR$928)</f>
        <v>0</v>
      </c>
      <c r="AS117" s="71">
        <f>SUMIF($H$258:$H$928,$H117,AS$258:AS$928)</f>
        <v>0</v>
      </c>
      <c r="AT117" s="71">
        <f>SUMIF($H$258:$H$928,$H117,AT$258:AT$928)</f>
        <v>0</v>
      </c>
      <c r="AU117" s="71">
        <f>SUMIF($H$258:$H$928,$H117,AU$258:AU$928)</f>
        <v>0</v>
      </c>
      <c r="AV117" s="71">
        <f>SUMIF($H$258:$H$928,$H117,AV$258:AV$928)</f>
        <v>0</v>
      </c>
      <c r="AW117" s="71">
        <f>SUMIF($H$258:$H$928,$H117,AW$258:AW$928)</f>
        <v>0</v>
      </c>
      <c r="AX117" s="71">
        <f>SUMIF($H$258:$H$929,$H117,AX$258:AX$929)</f>
        <v>0</v>
      </c>
      <c r="AY117" s="71">
        <f>SUMIF($H$258:$H$929,$H117,AY$258:AY$929)</f>
        <v>0</v>
      </c>
      <c r="AZ117" s="71">
        <f>SUMIF($H$258:$H$929,$H117,AZ$258:AZ$929)</f>
        <v>0</v>
      </c>
      <c r="BA117" s="71">
        <f>SUMIF($H$258:$H$929,$H117,BA$258:BA$929)</f>
        <v>0</v>
      </c>
      <c r="BB117" s="71"/>
      <c r="BC117" s="71">
        <f>SUMIF($H$258:$H$929,$H117,BC$258:BC$929)</f>
        <v>0</v>
      </c>
      <c r="BD117" s="71"/>
      <c r="BE117" s="71">
        <f>SUMIF($H$258:$H$929,$H117,BE$258:BE$929)</f>
        <v>0</v>
      </c>
      <c r="BF117" s="71">
        <f>SUMIF($H$258:$H$929,$H117,BF$258:BF$929)</f>
        <v>0</v>
      </c>
      <c r="BG117" s="71">
        <f>SUMIF($H$258:$H$929,$H117,BG$258:BG$929)</f>
        <v>0</v>
      </c>
      <c r="BH117" s="71">
        <f>SUMIF($H$258:$H$929,$H117,BH$258:BH$929)</f>
        <v>0</v>
      </c>
      <c r="BI117" s="71">
        <f>SUMIF($H$258:$H$929,$H117,BI$258:BI$929)</f>
        <v>0</v>
      </c>
      <c r="BJ117" s="71">
        <f>SUMIF($H$258:$H$928,$H117,BJ$258:BJ$928)</f>
        <v>0</v>
      </c>
      <c r="BK117" s="71">
        <f>SUMIF($H$258:$H$928,$H117,BK$258:BK$928)</f>
        <v>0</v>
      </c>
      <c r="BL117" s="71">
        <f>SUMIF($H$258:$H$928,$H117,BL$258:BL$928)</f>
        <v>0</v>
      </c>
      <c r="BM117" s="71">
        <f>SUMIF($H$258:$H$929,$H117,BM$258:BM$929)</f>
        <v>0</v>
      </c>
      <c r="BN117" s="71">
        <f>SUMIF($H$258:$H$929,$H117,BN$258:BN$929)</f>
        <v>0</v>
      </c>
      <c r="BO117" s="71">
        <f>SUMIF($H$258:$H$929,$H117,BO$258:BO$929)</f>
        <v>0</v>
      </c>
      <c r="BP117" s="71">
        <f>SUMIF($H$258:$H$929,$H117,BP$258:BP$929)</f>
        <v>0</v>
      </c>
      <c r="BQ117" s="71">
        <f>SUMIF($H$258:$H$929,$H117,BQ$258:BQ$929)</f>
        <v>0</v>
      </c>
      <c r="BR117" s="71">
        <f>SUMIF($H$258:$H$929,$H117,BR$258:BR$929)</f>
        <v>0</v>
      </c>
      <c r="BS117" s="71">
        <f>SUMIF($H$258:$H$929,$H117,BS$258:BS$929)</f>
        <v>0</v>
      </c>
      <c r="BT117" s="71">
        <f>SUMIF($H$258:$H$929,$H117,BT$258:BT$929)</f>
        <v>0</v>
      </c>
      <c r="BU117" s="71">
        <f>SUMIF($H$258:$H$929,$H117,BU$258:BU$929)</f>
        <v>0</v>
      </c>
      <c r="BV117" s="71">
        <f>SUMIF($H$258:$H$929,$H117,BV$258:BV$929)</f>
        <v>0</v>
      </c>
      <c r="BW117" s="71">
        <f>SUMIF($H$258:$H$929,$H117,BW$258:BW$929)</f>
        <v>0</v>
      </c>
      <c r="BX117" s="71">
        <f>SUMIF($H$258:$H$929,$H117,BX$258:BX$929)</f>
        <v>0</v>
      </c>
      <c r="BY117" s="71">
        <f>SUMIF($H$258:$H$929,$H117,BY$258:BY$929)</f>
        <v>0</v>
      </c>
      <c r="BZ117" s="71">
        <f>SUMIF($H$258:$H$929,$H117,BZ$258:BZ$929)</f>
        <v>0</v>
      </c>
      <c r="CA117" s="71">
        <f>SUMIF($H$258:$H$929,$H117,CA$258:CA$929)</f>
        <v>0</v>
      </c>
      <c r="CB117" s="71">
        <f>SUMIF($H$258:$H$929,$H117,CB$258:CB$929)</f>
        <v>0</v>
      </c>
      <c r="CC117" s="71">
        <f>SUMIF($H$258:$H$929,$H117,CC$258:CC$929)</f>
        <v>0</v>
      </c>
      <c r="CD117" s="71">
        <f>SUMIF($H$258:$H$929,$H117,CD$258:CD$929)</f>
        <v>0</v>
      </c>
      <c r="CE117" s="71">
        <f>SUMIF($H$258:$H$929,$H117,CE$258:CE$929)</f>
        <v>0</v>
      </c>
      <c r="CF117" s="71">
        <f>SUMIF($H$258:$H$929,$H117,CF$258:CF$929)</f>
        <v>0</v>
      </c>
      <c r="CG117" s="71">
        <f>SUMIF($H$258:$H$929,$H117,CG$258:CG$929)</f>
        <v>0</v>
      </c>
      <c r="CH117" s="71">
        <f>SUMIF($H$258:$H$929,$H117,CH$258:CH$929)</f>
        <v>0</v>
      </c>
      <c r="CI117" s="71">
        <f>SUMIF($H$258:$H$929,$H117,CI$258:CI$929)</f>
        <v>0</v>
      </c>
      <c r="CJ117" s="71">
        <f>SUMIF($H$258:$H$929,$H117,CJ$258:CJ$929)</f>
        <v>0</v>
      </c>
      <c r="CK117" s="71">
        <f>SUMIF($H$258:$H$929,$H117,CK$258:CK$929)</f>
        <v>0</v>
      </c>
      <c r="CL117" s="71">
        <f>SUMIF($H$258:$H$929,$H117,CL$258:CL$929)</f>
        <v>0</v>
      </c>
      <c r="CM117" s="71">
        <f>SUMIF($H$258:$H$929,$H117,CM$258:CM$929)</f>
        <v>0</v>
      </c>
      <c r="CN117" s="71">
        <f>SUMIF($H$258:$H$929,$H117,CN$258:CN$929)</f>
        <v>0</v>
      </c>
      <c r="CO117" s="71">
        <f>SUMIF($H$258:$H$929,$H117,CO$258:CO$929)</f>
        <v>0</v>
      </c>
      <c r="CP117" s="71">
        <f>SUMIF($H$258:$H$929,$H117,CP$258:CP$929)</f>
        <v>0</v>
      </c>
      <c r="CQ117" s="71">
        <f>SUMIF($H$258:$H$929,$H117,CQ$258:CQ$929)</f>
        <v>0</v>
      </c>
      <c r="CR117" s="71">
        <f>SUMIF($H$258:$H$929,$H117,CR$258:CR$929)</f>
        <v>0</v>
      </c>
      <c r="CS117" s="71">
        <f>SUMIF($H$258:$H$929,$H117,CS$258:CS$929)</f>
        <v>0</v>
      </c>
      <c r="CT117" s="71">
        <f>SUMIF($H$258:$H$929,$H117,CT$258:CT$929)</f>
        <v>0</v>
      </c>
      <c r="CU117" s="71">
        <f>SUMIF($H$258:$H$929,$H117,CU$258:CU$929)</f>
        <v>0</v>
      </c>
      <c r="CV117" s="71">
        <f>SUMIF($H$258:$H$929,$H117,CV$258:CV$929)</f>
        <v>0</v>
      </c>
      <c r="CW117" s="71">
        <f>SUMIF($H$258:$H$929,$H117,CW$258:CW$929)</f>
        <v>0</v>
      </c>
      <c r="CX117" s="71">
        <f>SUMIF($H$258:$H$929,$H117,CX$258:CX$929)</f>
        <v>0</v>
      </c>
      <c r="CY117" s="71">
        <f>SUMIF($H$258:$H$929,$H117,CY$258:CY$929)</f>
        <v>0</v>
      </c>
      <c r="CZ117" s="71">
        <f>SUMIF($H$258:$H$929,$H117,CZ$258:CZ$929)</f>
        <v>0</v>
      </c>
      <c r="DA117" s="61" t="s">
        <v>42</v>
      </c>
      <c r="DB117" s="56">
        <f>K117-CV117</f>
        <v>0</v>
      </c>
      <c r="DC117" s="55"/>
      <c r="DD117" s="7">
        <f>CV117/12</f>
        <v>0</v>
      </c>
      <c r="DE117" s="55"/>
    </row>
    <row r="118" spans="1:109" s="54" customFormat="1" ht="18" hidden="1" customHeight="1" x14ac:dyDescent="0.2">
      <c r="A118" s="98" t="str">
        <f>CONCATENATE("5001",H118)</f>
        <v>50012013</v>
      </c>
      <c r="B118" s="65"/>
      <c r="C118" s="65"/>
      <c r="D118" s="65"/>
      <c r="E118" s="66"/>
      <c r="F118" s="66" t="s">
        <v>200</v>
      </c>
      <c r="G118" s="65"/>
      <c r="H118" s="61">
        <v>2013</v>
      </c>
      <c r="I118" s="82" t="s">
        <v>39</v>
      </c>
      <c r="J118" s="71">
        <f>SUMIF($H$258:$H$928,$H118,J$258:J$928)</f>
        <v>0</v>
      </c>
      <c r="K118" s="71">
        <f>SUMIF($H$258:$H$928,$H118,K$258:K$928)</f>
        <v>0</v>
      </c>
      <c r="L118" s="71">
        <f>SUMIF($H$258:$H$928,$H118,L$258:L$928)</f>
        <v>0</v>
      </c>
      <c r="M118" s="71">
        <f>SUMIF($H$258:$H$928,$H118,M$258:M$928)</f>
        <v>0</v>
      </c>
      <c r="N118" s="71">
        <f>SUMIF($H$258:$H$928,$H118,N$258:N$928)</f>
        <v>0</v>
      </c>
      <c r="O118" s="71">
        <f>SUMIF($H$258:$H$928,$H118,O$258:O$928)</f>
        <v>0</v>
      </c>
      <c r="P118" s="71">
        <f>SUMIF($H$258:$H$928,$H118,P$258:P$928)</f>
        <v>0</v>
      </c>
      <c r="Q118" s="71">
        <f>SUMIF($H$258:$H$928,$H118,Q$258:Q$928)</f>
        <v>0</v>
      </c>
      <c r="R118" s="71">
        <f>SUMIF($H$258:$H$928,$H118,R$258:R$928)</f>
        <v>0</v>
      </c>
      <c r="S118" s="71">
        <f>SUMIF($H$258:$H$928,$H118,S$258:S$928)</f>
        <v>0</v>
      </c>
      <c r="T118" s="71">
        <f>SUMIF($H$258:$H$928,$H118,T$258:T$928)</f>
        <v>0</v>
      </c>
      <c r="U118" s="71">
        <f>SUMIF($H$258:$H$928,$H118,U$258:U$928)</f>
        <v>0</v>
      </c>
      <c r="V118" s="71">
        <f>SUMIF($H$258:$H$928,$H118,V$258:V$928)</f>
        <v>0</v>
      </c>
      <c r="W118" s="71">
        <f>SUMIF($H$258:$H$928,$H118,W$258:W$928)</f>
        <v>0</v>
      </c>
      <c r="X118" s="71">
        <f>SUMIF($H$258:$H$928,$H118,X$258:X$928)</f>
        <v>0</v>
      </c>
      <c r="Y118" s="71">
        <f>SUMIF($H$258:$H$928,$H118,Y$258:Y$928)</f>
        <v>0</v>
      </c>
      <c r="Z118" s="71">
        <f>SUMIF($H$258:$H$928,$H118,Z$258:Z$928)</f>
        <v>0</v>
      </c>
      <c r="AA118" s="71">
        <f>SUMIF($H$258:$H$928,$H118,AA$258:AA$928)</f>
        <v>0</v>
      </c>
      <c r="AB118" s="71">
        <f>SUMIF($H$258:$H$928,$H118,AB$258:AB$928)</f>
        <v>0</v>
      </c>
      <c r="AC118" s="71">
        <f>SUMIF($H$258:$H$928,$H118,AC$258:AC$928)</f>
        <v>0</v>
      </c>
      <c r="AD118" s="71">
        <f>SUMIF($H$258:$H$928,$H118,AD$258:AD$928)</f>
        <v>0</v>
      </c>
      <c r="AE118" s="71">
        <f>SUMIF($H$258:$H$928,$H118,AE$258:AE$928)</f>
        <v>0</v>
      </c>
      <c r="AF118" s="71">
        <f>SUMIF($H$258:$H$928,$H118,AF$258:AF$928)</f>
        <v>0</v>
      </c>
      <c r="AG118" s="71">
        <f>SUMIF($H$258:$H$928,$H118,AG$258:AG$928)</f>
        <v>0</v>
      </c>
      <c r="AH118" s="71">
        <f>SUMIF($H$258:$H$928,$H118,AH$258:AH$928)</f>
        <v>0</v>
      </c>
      <c r="AI118" s="71">
        <f>SUMIF($H$258:$H$928,$H118,AI$258:AI$928)</f>
        <v>0</v>
      </c>
      <c r="AJ118" s="71">
        <f>SUMIF($H$258:$H$928,$H118,AJ$258:AJ$928)</f>
        <v>0</v>
      </c>
      <c r="AK118" s="71">
        <f>SUMIF($H$258:$H$928,$H118,AK$258:AK$928)</f>
        <v>0</v>
      </c>
      <c r="AL118" s="71">
        <f>SUMIF($H$258:$H$928,$H118,AL$258:AL$928)</f>
        <v>0</v>
      </c>
      <c r="AM118" s="71">
        <f>SUMIF($H$258:$H$928,$H118,AM$258:AM$928)</f>
        <v>0</v>
      </c>
      <c r="AN118" s="71">
        <f>SUMIF($H$258:$H$928,$H118,AN$258:AN$928)</f>
        <v>0</v>
      </c>
      <c r="AO118" s="71">
        <f>SUMIF($H$258:$H$928,$H118,AO$258:AO$928)</f>
        <v>0</v>
      </c>
      <c r="AP118" s="71">
        <f>SUMIF($H$258:$H$928,$H118,AP$258:AP$928)</f>
        <v>0</v>
      </c>
      <c r="AQ118" s="71">
        <f>SUMIF($H$258:$H$928,$H118,AQ$258:AQ$928)</f>
        <v>0</v>
      </c>
      <c r="AR118" s="71">
        <f>SUMIF($H$258:$H$928,$H118,AR$258:AR$928)</f>
        <v>0</v>
      </c>
      <c r="AS118" s="71">
        <f>SUMIF($H$258:$H$928,$H118,AS$258:AS$928)</f>
        <v>0</v>
      </c>
      <c r="AT118" s="71">
        <f>SUMIF($H$258:$H$928,$H118,AT$258:AT$928)</f>
        <v>0</v>
      </c>
      <c r="AU118" s="71">
        <f>SUMIF($H$258:$H$928,$H118,AU$258:AU$928)</f>
        <v>0</v>
      </c>
      <c r="AV118" s="71">
        <f>SUMIF($H$258:$H$928,$H118,AV$258:AV$928)</f>
        <v>0</v>
      </c>
      <c r="AW118" s="71">
        <f>SUMIF($H$258:$H$928,$H118,AW$258:AW$928)</f>
        <v>0</v>
      </c>
      <c r="AX118" s="71">
        <f>SUMIF($H$258:$H$929,$H118,AX$258:AX$929)</f>
        <v>0</v>
      </c>
      <c r="AY118" s="71">
        <f>SUMIF($H$258:$H$929,$H118,AY$258:AY$929)</f>
        <v>0</v>
      </c>
      <c r="AZ118" s="71">
        <f>SUMIF($H$258:$H$929,$H118,AZ$258:AZ$929)</f>
        <v>0</v>
      </c>
      <c r="BA118" s="71">
        <f>SUMIF($H$258:$H$929,$H118,BA$258:BA$929)</f>
        <v>0</v>
      </c>
      <c r="BB118" s="71"/>
      <c r="BC118" s="71">
        <f>SUMIF($H$258:$H$929,$H118,BC$258:BC$929)</f>
        <v>0</v>
      </c>
      <c r="BD118" s="71"/>
      <c r="BE118" s="71">
        <f>SUMIF($H$258:$H$929,$H118,BE$258:BE$929)</f>
        <v>0</v>
      </c>
      <c r="BF118" s="71">
        <f>SUMIF($H$258:$H$929,$H118,BF$258:BF$929)</f>
        <v>0</v>
      </c>
      <c r="BG118" s="71">
        <f>SUMIF($H$258:$H$929,$H118,BG$258:BG$929)</f>
        <v>0</v>
      </c>
      <c r="BH118" s="71">
        <f>SUMIF($H$258:$H$929,$H118,BH$258:BH$929)</f>
        <v>0</v>
      </c>
      <c r="BI118" s="71">
        <f>SUMIF($H$258:$H$929,$H118,BI$258:BI$929)</f>
        <v>0</v>
      </c>
      <c r="BJ118" s="71">
        <f>SUMIF($H$258:$H$928,$H118,BJ$258:BJ$928)</f>
        <v>0</v>
      </c>
      <c r="BK118" s="71">
        <f>SUMIF($H$258:$H$928,$H118,BK$258:BK$928)</f>
        <v>0</v>
      </c>
      <c r="BL118" s="71">
        <f>SUMIF($H$258:$H$928,$H118,BL$258:BL$928)</f>
        <v>0</v>
      </c>
      <c r="BM118" s="71">
        <f>SUMIF($H$258:$H$929,$H118,BM$258:BM$929)</f>
        <v>0</v>
      </c>
      <c r="BN118" s="71">
        <f>SUMIF($H$258:$H$929,$H118,BN$258:BN$929)</f>
        <v>0</v>
      </c>
      <c r="BO118" s="71">
        <f>SUMIF($H$258:$H$929,$H118,BO$258:BO$929)</f>
        <v>0</v>
      </c>
      <c r="BP118" s="71">
        <f>SUMIF($H$258:$H$929,$H118,BP$258:BP$929)</f>
        <v>0</v>
      </c>
      <c r="BQ118" s="71">
        <f>SUMIF($H$258:$H$929,$H118,BQ$258:BQ$929)</f>
        <v>0</v>
      </c>
      <c r="BR118" s="71">
        <f>SUMIF($H$258:$H$929,$H118,BR$258:BR$929)</f>
        <v>0</v>
      </c>
      <c r="BS118" s="71">
        <f>SUMIF($H$258:$H$929,$H118,BS$258:BS$929)</f>
        <v>0</v>
      </c>
      <c r="BT118" s="71">
        <f>SUMIF($H$258:$H$929,$H118,BT$258:BT$929)</f>
        <v>0</v>
      </c>
      <c r="BU118" s="71">
        <f>SUMIF($H$258:$H$929,$H118,BU$258:BU$929)</f>
        <v>0</v>
      </c>
      <c r="BV118" s="71">
        <f>SUMIF($H$258:$H$929,$H118,BV$258:BV$929)</f>
        <v>0</v>
      </c>
      <c r="BW118" s="71">
        <f>SUMIF($H$258:$H$929,$H118,BW$258:BW$929)</f>
        <v>0</v>
      </c>
      <c r="BX118" s="71">
        <f>SUMIF($H$258:$H$929,$H118,BX$258:BX$929)</f>
        <v>0</v>
      </c>
      <c r="BY118" s="71">
        <f>SUMIF($H$258:$H$929,$H118,BY$258:BY$929)</f>
        <v>0</v>
      </c>
      <c r="BZ118" s="71">
        <f>SUMIF($H$258:$H$929,$H118,BZ$258:BZ$929)</f>
        <v>0</v>
      </c>
      <c r="CA118" s="71">
        <f>SUMIF($H$258:$H$929,$H118,CA$258:CA$929)</f>
        <v>0</v>
      </c>
      <c r="CB118" s="71">
        <f>SUMIF($H$258:$H$929,$H118,CB$258:CB$929)</f>
        <v>0</v>
      </c>
      <c r="CC118" s="71">
        <f>SUMIF($H$258:$H$929,$H118,CC$258:CC$929)</f>
        <v>0</v>
      </c>
      <c r="CD118" s="71">
        <f>SUMIF($H$258:$H$929,$H118,CD$258:CD$929)</f>
        <v>0</v>
      </c>
      <c r="CE118" s="71">
        <f>SUMIF($H$258:$H$929,$H118,CE$258:CE$929)</f>
        <v>0</v>
      </c>
      <c r="CF118" s="71">
        <f>SUMIF($H$258:$H$929,$H118,CF$258:CF$929)</f>
        <v>0</v>
      </c>
      <c r="CG118" s="71">
        <f>SUMIF($H$258:$H$929,$H118,CG$258:CG$929)</f>
        <v>0</v>
      </c>
      <c r="CH118" s="71">
        <f>SUMIF($H$258:$H$929,$H118,CH$258:CH$929)</f>
        <v>0</v>
      </c>
      <c r="CI118" s="71">
        <f>SUMIF($H$258:$H$929,$H118,CI$258:CI$929)</f>
        <v>0</v>
      </c>
      <c r="CJ118" s="71">
        <f>SUMIF($H$258:$H$929,$H118,CJ$258:CJ$929)</f>
        <v>0</v>
      </c>
      <c r="CK118" s="71">
        <f>SUMIF($H$258:$H$929,$H118,CK$258:CK$929)</f>
        <v>0</v>
      </c>
      <c r="CL118" s="71">
        <f>SUMIF($H$258:$H$929,$H118,CL$258:CL$929)</f>
        <v>0</v>
      </c>
      <c r="CM118" s="71">
        <f>SUMIF($H$258:$H$929,$H118,CM$258:CM$929)</f>
        <v>0</v>
      </c>
      <c r="CN118" s="71">
        <f>SUMIF($H$258:$H$929,$H118,CN$258:CN$929)</f>
        <v>0</v>
      </c>
      <c r="CO118" s="71">
        <f>SUMIF($H$258:$H$929,$H118,CO$258:CO$929)</f>
        <v>0</v>
      </c>
      <c r="CP118" s="71">
        <f>SUMIF($H$258:$H$929,$H118,CP$258:CP$929)</f>
        <v>0</v>
      </c>
      <c r="CQ118" s="71">
        <f>SUMIF($H$258:$H$929,$H118,CQ$258:CQ$929)</f>
        <v>0</v>
      </c>
      <c r="CR118" s="71">
        <f>SUMIF($H$258:$H$929,$H118,CR$258:CR$929)</f>
        <v>0</v>
      </c>
      <c r="CS118" s="71">
        <f>SUMIF($H$258:$H$929,$H118,CS$258:CS$929)</f>
        <v>0</v>
      </c>
      <c r="CT118" s="71">
        <f>SUMIF($H$258:$H$929,$H118,CT$258:CT$929)</f>
        <v>0</v>
      </c>
      <c r="CU118" s="71">
        <f>SUMIF($H$258:$H$929,$H118,CU$258:CU$929)</f>
        <v>0</v>
      </c>
      <c r="CV118" s="71">
        <f>SUMIF($H$258:$H$929,$H118,CV$258:CV$929)</f>
        <v>0</v>
      </c>
      <c r="CW118" s="71">
        <f>SUMIF($H$258:$H$929,$H118,CW$258:CW$929)</f>
        <v>0</v>
      </c>
      <c r="CX118" s="71">
        <f>SUMIF($H$258:$H$929,$H118,CX$258:CX$929)</f>
        <v>0</v>
      </c>
      <c r="CY118" s="71">
        <f>SUMIF($H$258:$H$929,$H118,CY$258:CY$929)</f>
        <v>0</v>
      </c>
      <c r="CZ118" s="71">
        <f>SUMIF($H$258:$H$929,$H118,CZ$258:CZ$929)</f>
        <v>0</v>
      </c>
      <c r="DA118" s="61">
        <v>2013</v>
      </c>
      <c r="DB118" s="56">
        <f>K118-CV118</f>
        <v>0</v>
      </c>
      <c r="DC118" s="55"/>
      <c r="DD118" s="7">
        <f>CV118/12</f>
        <v>0</v>
      </c>
      <c r="DE118" s="55"/>
    </row>
    <row r="119" spans="1:109" s="54" customFormat="1" ht="22.5" hidden="1" customHeight="1" x14ac:dyDescent="0.2">
      <c r="A119" s="98" t="str">
        <f>CONCATENATE("5001",H119)</f>
        <v>50012014</v>
      </c>
      <c r="B119" s="65"/>
      <c r="C119" s="65"/>
      <c r="D119" s="65"/>
      <c r="E119" s="66"/>
      <c r="F119" s="66" t="s">
        <v>251</v>
      </c>
      <c r="G119" s="65"/>
      <c r="H119" s="61">
        <v>2014</v>
      </c>
      <c r="I119" s="82" t="s">
        <v>38</v>
      </c>
      <c r="J119" s="71">
        <f>SUMIF($H$258:$H$928,$H119,J$258:J$928)</f>
        <v>128</v>
      </c>
      <c r="K119" s="71">
        <f>SUMIF($H$258:$H$928,$H119,K$258:K$928)</f>
        <v>158</v>
      </c>
      <c r="L119" s="71">
        <f>SUMIF($H$258:$H$928,$H119,L$258:L$928)</f>
        <v>50</v>
      </c>
      <c r="M119" s="71">
        <f>SUMIF($H$258:$H$928,$H119,M$258:M$928)</f>
        <v>50</v>
      </c>
      <c r="N119" s="71">
        <f>SUMIF($H$258:$H$928,$H119,N$258:N$928)</f>
        <v>40</v>
      </c>
      <c r="O119" s="71">
        <f>SUMIF($H$258:$H$928,$H119,O$258:O$928)</f>
        <v>18</v>
      </c>
      <c r="P119" s="71">
        <f>SUMIF($H$258:$H$928,$H119,P$258:P$928)</f>
        <v>0</v>
      </c>
      <c r="Q119" s="71">
        <f>SUMIF($H$258:$H$928,$H119,Q$258:Q$928)</f>
        <v>0</v>
      </c>
      <c r="R119" s="71">
        <f>SUMIF($H$258:$H$928,$H119,R$258:R$928)</f>
        <v>0</v>
      </c>
      <c r="S119" s="71">
        <f>SUMIF($H$258:$H$928,$H119,S$258:S$928)</f>
        <v>0</v>
      </c>
      <c r="T119" s="71">
        <f>SUMIF($H$258:$H$928,$H119,T$258:T$928)</f>
        <v>0</v>
      </c>
      <c r="U119" s="71">
        <f>SUMIF($H$258:$H$928,$H119,U$258:U$928)</f>
        <v>0</v>
      </c>
      <c r="V119" s="71">
        <f>SUMIF($H$258:$H$928,$H119,V$258:V$928)</f>
        <v>0</v>
      </c>
      <c r="W119" s="71">
        <f>SUMIF($H$258:$H$928,$H119,W$258:W$928)</f>
        <v>0</v>
      </c>
      <c r="X119" s="71">
        <f>SUMIF($H$258:$H$928,$H119,X$258:X$928)</f>
        <v>0</v>
      </c>
      <c r="Y119" s="71">
        <f>SUMIF($H$258:$H$928,$H119,Y$258:Y$928)</f>
        <v>0</v>
      </c>
      <c r="Z119" s="71">
        <f>SUMIF($H$258:$H$928,$H119,Z$258:Z$928)</f>
        <v>0</v>
      </c>
      <c r="AA119" s="71">
        <f>SUMIF($H$258:$H$928,$H119,AA$258:AA$928)</f>
        <v>158</v>
      </c>
      <c r="AB119" s="71">
        <f>SUMIF($H$258:$H$928,$H119,AB$258:AB$928)</f>
        <v>50</v>
      </c>
      <c r="AC119" s="71">
        <f>SUMIF($H$258:$H$928,$H119,AC$258:AC$928)</f>
        <v>50</v>
      </c>
      <c r="AD119" s="71">
        <f>SUMIF($H$258:$H$928,$H119,AD$258:AD$928)</f>
        <v>40</v>
      </c>
      <c r="AE119" s="71">
        <f>SUMIF($H$258:$H$928,$H119,AE$258:AE$928)</f>
        <v>18</v>
      </c>
      <c r="AF119" s="71">
        <f>SUMIF($H$258:$H$928,$H119,AF$258:AF$928)</f>
        <v>0</v>
      </c>
      <c r="AG119" s="71">
        <f>SUMIF($H$258:$H$928,$H119,AG$258:AG$928)</f>
        <v>0</v>
      </c>
      <c r="AH119" s="71">
        <f>SUMIF($H$258:$H$928,$H119,AH$258:AH$928)</f>
        <v>0</v>
      </c>
      <c r="AI119" s="71">
        <f>SUMIF($H$258:$H$928,$H119,AI$258:AI$928)</f>
        <v>-20</v>
      </c>
      <c r="AJ119" s="71">
        <f>SUMIF($H$258:$H$928,$H119,AJ$258:AJ$928)</f>
        <v>0</v>
      </c>
      <c r="AK119" s="71">
        <f>SUMIF($H$258:$H$928,$H119,AK$258:AK$928)</f>
        <v>0</v>
      </c>
      <c r="AL119" s="71">
        <f>SUMIF($H$258:$H$928,$H119,AL$258:AL$928)</f>
        <v>-2</v>
      </c>
      <c r="AM119" s="71">
        <f>SUMIF($H$258:$H$928,$H119,AM$258:AM$928)</f>
        <v>0</v>
      </c>
      <c r="AN119" s="71">
        <f>SUMIF($H$258:$H$928,$H119,AN$258:AN$928)</f>
        <v>-18</v>
      </c>
      <c r="AO119" s="71">
        <f>SUMIF($H$258:$H$928,$H119,AO$258:AO$928)</f>
        <v>0</v>
      </c>
      <c r="AP119" s="71">
        <f>SUMIF($H$258:$H$928,$H119,AP$258:AP$928)</f>
        <v>138</v>
      </c>
      <c r="AQ119" s="71">
        <f>SUMIF($H$258:$H$928,$H119,AQ$258:AQ$928)</f>
        <v>50</v>
      </c>
      <c r="AR119" s="71">
        <f>SUMIF($H$258:$H$928,$H119,AR$258:AR$928)</f>
        <v>50</v>
      </c>
      <c r="AS119" s="71">
        <f>SUMIF($H$258:$H$928,$H119,AS$258:AS$928)</f>
        <v>38</v>
      </c>
      <c r="AT119" s="71">
        <f>SUMIF($H$258:$H$928,$H119,AT$258:AT$928)</f>
        <v>0</v>
      </c>
      <c r="AU119" s="71">
        <f>SUMIF($H$258:$H$928,$H119,AU$258:AU$928)</f>
        <v>0</v>
      </c>
      <c r="AV119" s="71">
        <f>SUMIF($H$258:$H$928,$H119,AV$258:AV$928)</f>
        <v>0</v>
      </c>
      <c r="AW119" s="71">
        <f>SUMIF($H$258:$H$928,$H119,AW$258:AW$928)</f>
        <v>0</v>
      </c>
      <c r="AX119" s="71">
        <f>SUMIF($H$258:$H$929,$H119,AX$258:AX$929)</f>
        <v>-10</v>
      </c>
      <c r="AY119" s="71">
        <f>SUMIF($H$258:$H$929,$H119,AY$258:AY$929)</f>
        <v>0</v>
      </c>
      <c r="AZ119" s="71">
        <f>SUMIF($H$258:$H$929,$H119,AZ$258:AZ$929)</f>
        <v>0</v>
      </c>
      <c r="BA119" s="71">
        <f>SUMIF($H$258:$H$929,$H119,BA$258:BA$929)</f>
        <v>-10</v>
      </c>
      <c r="BB119" s="71"/>
      <c r="BC119" s="71">
        <f>SUMIF($H$258:$H$929,$H119,BC$258:BC$929)</f>
        <v>0</v>
      </c>
      <c r="BD119" s="71"/>
      <c r="BE119" s="71">
        <f>SUMIF($H$258:$H$929,$H119,BE$258:BE$929)</f>
        <v>128</v>
      </c>
      <c r="BF119" s="71">
        <f>SUMIF($H$258:$H$929,$H119,BF$258:BF$929)</f>
        <v>50</v>
      </c>
      <c r="BG119" s="71">
        <f>SUMIF($H$258:$H$929,$H119,BG$258:BG$929)</f>
        <v>50</v>
      </c>
      <c r="BH119" s="71">
        <f>SUMIF($H$258:$H$929,$H119,BH$258:BH$929)</f>
        <v>28</v>
      </c>
      <c r="BI119" s="71">
        <f>SUMIF($H$258:$H$929,$H119,BI$258:BI$929)</f>
        <v>0</v>
      </c>
      <c r="BJ119" s="71">
        <f>SUMIF($H$258:$H$928,$H119,BJ$258:BJ$928)</f>
        <v>0</v>
      </c>
      <c r="BK119" s="71">
        <f>SUMIF($H$258:$H$928,$H119,BK$258:BK$928)</f>
        <v>0</v>
      </c>
      <c r="BL119" s="71">
        <f>SUMIF($H$258:$H$928,$H119,BL$258:BL$928)</f>
        <v>0</v>
      </c>
      <c r="BM119" s="71">
        <f>SUMIF($H$258:$H$929,$H119,BM$258:BM$929)</f>
        <v>0</v>
      </c>
      <c r="BN119" s="71">
        <f>SUMIF($H$258:$H$929,$H119,BN$258:BN$929)</f>
        <v>0</v>
      </c>
      <c r="BO119" s="71">
        <f>SUMIF($H$258:$H$929,$H119,BO$258:BO$929)</f>
        <v>0</v>
      </c>
      <c r="BP119" s="71">
        <f>SUMIF($H$258:$H$929,$H119,BP$258:BP$929)</f>
        <v>0</v>
      </c>
      <c r="BQ119" s="71">
        <f>SUMIF($H$258:$H$929,$H119,BQ$258:BQ$929)</f>
        <v>0</v>
      </c>
      <c r="BR119" s="71">
        <f>SUMIF($H$258:$H$929,$H119,BR$258:BR$929)</f>
        <v>128</v>
      </c>
      <c r="BS119" s="71">
        <f>SUMIF($H$258:$H$929,$H119,BS$258:BS$929)</f>
        <v>50</v>
      </c>
      <c r="BT119" s="71">
        <f>SUMIF($H$258:$H$929,$H119,BT$258:BT$929)</f>
        <v>50</v>
      </c>
      <c r="BU119" s="71">
        <f>SUMIF($H$258:$H$929,$H119,BU$258:BU$929)</f>
        <v>28</v>
      </c>
      <c r="BV119" s="71">
        <f>SUMIF($H$258:$H$929,$H119,BV$258:BV$929)</f>
        <v>0</v>
      </c>
      <c r="BW119" s="71">
        <f>SUMIF($H$258:$H$929,$H119,BW$258:BW$929)</f>
        <v>0</v>
      </c>
      <c r="BX119" s="71">
        <f>SUMIF($H$258:$H$929,$H119,BX$258:BX$929)</f>
        <v>0</v>
      </c>
      <c r="BY119" s="71">
        <f>SUMIF($H$258:$H$929,$H119,BY$258:BY$929)</f>
        <v>0</v>
      </c>
      <c r="BZ119" s="71">
        <f>SUMIF($H$258:$H$929,$H119,BZ$258:BZ$929)</f>
        <v>0</v>
      </c>
      <c r="CA119" s="71">
        <f>SUMIF($H$258:$H$929,$H119,CA$258:CA$929)</f>
        <v>0</v>
      </c>
      <c r="CB119" s="71">
        <f>SUMIF($H$258:$H$929,$H119,CB$258:CB$929)</f>
        <v>128</v>
      </c>
      <c r="CC119" s="71">
        <f>SUMIF($H$258:$H$929,$H119,CC$258:CC$929)</f>
        <v>50</v>
      </c>
      <c r="CD119" s="71">
        <f>SUMIF($H$258:$H$929,$H119,CD$258:CD$929)</f>
        <v>50</v>
      </c>
      <c r="CE119" s="71">
        <f>SUMIF($H$258:$H$929,$H119,CE$258:CE$929)</f>
        <v>28</v>
      </c>
      <c r="CF119" s="71">
        <f>SUMIF($H$258:$H$929,$H119,CF$258:CF$929)</f>
        <v>0</v>
      </c>
      <c r="CG119" s="71">
        <f>SUMIF($H$258:$H$929,$H119,CG$258:CG$929)</f>
        <v>0</v>
      </c>
      <c r="CH119" s="71">
        <f>SUMIF($H$258:$H$929,$H119,CH$258:CH$929)</f>
        <v>0</v>
      </c>
      <c r="CI119" s="71">
        <f>SUMIF($H$258:$H$929,$H119,CI$258:CI$929)</f>
        <v>0</v>
      </c>
      <c r="CJ119" s="71">
        <f>SUMIF($H$258:$H$929,$H119,CJ$258:CJ$929)</f>
        <v>0</v>
      </c>
      <c r="CK119" s="71">
        <f>SUMIF($H$258:$H$929,$H119,CK$258:CK$929)</f>
        <v>0</v>
      </c>
      <c r="CL119" s="71">
        <f>SUMIF($H$258:$H$929,$H119,CL$258:CL$929)</f>
        <v>128</v>
      </c>
      <c r="CM119" s="71">
        <f>SUMIF($H$258:$H$929,$H119,CM$258:CM$929)</f>
        <v>50</v>
      </c>
      <c r="CN119" s="71">
        <f>SUMIF($H$258:$H$929,$H119,CN$258:CN$929)</f>
        <v>50</v>
      </c>
      <c r="CO119" s="71">
        <f>SUMIF($H$258:$H$929,$H119,CO$258:CO$929)</f>
        <v>28</v>
      </c>
      <c r="CP119" s="71">
        <f>SUMIF($H$258:$H$929,$H119,CP$258:CP$929)</f>
        <v>0</v>
      </c>
      <c r="CQ119" s="71">
        <f>SUMIF($H$258:$H$929,$H119,CQ$258:CQ$929)</f>
        <v>0</v>
      </c>
      <c r="CR119" s="71">
        <f>SUMIF($H$258:$H$929,$H119,CR$258:CR$929)</f>
        <v>0</v>
      </c>
      <c r="CS119" s="71">
        <f>SUMIF($H$258:$H$929,$H119,CS$258:CS$929)</f>
        <v>0</v>
      </c>
      <c r="CT119" s="71">
        <f>SUMIF($H$258:$H$929,$H119,CT$258:CT$929)</f>
        <v>0</v>
      </c>
      <c r="CU119" s="71">
        <f>SUMIF($H$258:$H$929,$H119,CU$258:CU$929)</f>
        <v>0</v>
      </c>
      <c r="CV119" s="71">
        <f>SUMIF($H$258:$H$929,$H119,CV$258:CV$929)</f>
        <v>128</v>
      </c>
      <c r="CW119" s="71">
        <f>SUMIF($H$258:$H$929,$H119,CW$258:CW$929)</f>
        <v>50</v>
      </c>
      <c r="CX119" s="71">
        <f>SUMIF($H$258:$H$929,$H119,CX$258:CX$929)</f>
        <v>50</v>
      </c>
      <c r="CY119" s="71">
        <f>SUMIF($H$258:$H$929,$H119,CY$258:CY$929)</f>
        <v>28</v>
      </c>
      <c r="CZ119" s="71">
        <f>SUMIF($H$258:$H$929,$H119,CZ$258:CZ$929)</f>
        <v>0</v>
      </c>
      <c r="DA119" s="61">
        <v>2014</v>
      </c>
      <c r="DB119" s="56">
        <f>K119-CV119</f>
        <v>30</v>
      </c>
      <c r="DC119" s="55"/>
      <c r="DD119" s="7">
        <f>CV119/12</f>
        <v>10.666666666666666</v>
      </c>
      <c r="DE119" s="55"/>
    </row>
    <row r="120" spans="1:109" s="54" customFormat="1" ht="11.25" hidden="1" customHeight="1" x14ac:dyDescent="0.2">
      <c r="A120" s="98" t="str">
        <f>CONCATENATE("5001",H120)</f>
        <v>50012016</v>
      </c>
      <c r="B120" s="65"/>
      <c r="C120" s="65"/>
      <c r="D120" s="65"/>
      <c r="E120" s="66"/>
      <c r="F120" s="66" t="s">
        <v>104</v>
      </c>
      <c r="G120" s="65"/>
      <c r="H120" s="61">
        <v>2016</v>
      </c>
      <c r="I120" s="82" t="s">
        <v>36</v>
      </c>
      <c r="J120" s="71">
        <f>SUMIF($H$258:$H$928,$H120,J$258:J$928)</f>
        <v>0</v>
      </c>
      <c r="K120" s="71">
        <f>SUMIF($H$258:$H$928,$H120,K$258:K$928)</f>
        <v>0</v>
      </c>
      <c r="L120" s="71">
        <f>SUMIF($H$258:$H$928,$H120,L$258:L$928)</f>
        <v>0</v>
      </c>
      <c r="M120" s="71">
        <f>SUMIF($H$258:$H$928,$H120,M$258:M$928)</f>
        <v>0</v>
      </c>
      <c r="N120" s="71">
        <f>SUMIF($H$258:$H$928,$H120,N$258:N$928)</f>
        <v>0</v>
      </c>
      <c r="O120" s="71">
        <f>SUMIF($H$258:$H$928,$H120,O$258:O$928)</f>
        <v>0</v>
      </c>
      <c r="P120" s="71">
        <f>SUMIF($H$258:$H$928,$H120,P$258:P$928)</f>
        <v>0</v>
      </c>
      <c r="Q120" s="71">
        <f>SUMIF($H$258:$H$928,$H120,Q$258:Q$928)</f>
        <v>0</v>
      </c>
      <c r="R120" s="71">
        <f>SUMIF($H$258:$H$928,$H120,R$258:R$928)</f>
        <v>0</v>
      </c>
      <c r="S120" s="71">
        <f>SUMIF($H$258:$H$928,$H120,S$258:S$928)</f>
        <v>0</v>
      </c>
      <c r="T120" s="71">
        <f>SUMIF($H$258:$H$928,$H120,T$258:T$928)</f>
        <v>0</v>
      </c>
      <c r="U120" s="71">
        <f>SUMIF($H$258:$H$928,$H120,U$258:U$928)</f>
        <v>0</v>
      </c>
      <c r="V120" s="71">
        <f>SUMIF($H$258:$H$928,$H120,V$258:V$928)</f>
        <v>0</v>
      </c>
      <c r="W120" s="71">
        <f>SUMIF($H$258:$H$928,$H120,W$258:W$928)</f>
        <v>0</v>
      </c>
      <c r="X120" s="71">
        <f>SUMIF($H$258:$H$928,$H120,X$258:X$928)</f>
        <v>0</v>
      </c>
      <c r="Y120" s="71">
        <f>SUMIF($H$258:$H$928,$H120,Y$258:Y$928)</f>
        <v>0</v>
      </c>
      <c r="Z120" s="71">
        <f>SUMIF($H$258:$H$928,$H120,Z$258:Z$928)</f>
        <v>0</v>
      </c>
      <c r="AA120" s="71">
        <f>SUMIF($H$258:$H$928,$H120,AA$258:AA$928)</f>
        <v>0</v>
      </c>
      <c r="AB120" s="71">
        <f>SUMIF($H$258:$H$928,$H120,AB$258:AB$928)</f>
        <v>0</v>
      </c>
      <c r="AC120" s="71">
        <f>SUMIF($H$258:$H$928,$H120,AC$258:AC$928)</f>
        <v>0</v>
      </c>
      <c r="AD120" s="71">
        <f>SUMIF($H$258:$H$928,$H120,AD$258:AD$928)</f>
        <v>0</v>
      </c>
      <c r="AE120" s="71">
        <f>SUMIF($H$258:$H$928,$H120,AE$258:AE$928)</f>
        <v>0</v>
      </c>
      <c r="AF120" s="71">
        <f>SUMIF($H$258:$H$928,$H120,AF$258:AF$928)</f>
        <v>0</v>
      </c>
      <c r="AG120" s="71">
        <f>SUMIF($H$258:$H$928,$H120,AG$258:AG$928)</f>
        <v>0</v>
      </c>
      <c r="AH120" s="71">
        <f>SUMIF($H$258:$H$928,$H120,AH$258:AH$928)</f>
        <v>0</v>
      </c>
      <c r="AI120" s="71">
        <f>SUMIF($H$258:$H$928,$H120,AI$258:AI$928)</f>
        <v>0</v>
      </c>
      <c r="AJ120" s="71">
        <f>SUMIF($H$258:$H$928,$H120,AJ$258:AJ$928)</f>
        <v>0</v>
      </c>
      <c r="AK120" s="71">
        <f>SUMIF($H$258:$H$928,$H120,AK$258:AK$928)</f>
        <v>0</v>
      </c>
      <c r="AL120" s="71">
        <f>SUMIF($H$258:$H$928,$H120,AL$258:AL$928)</f>
        <v>0</v>
      </c>
      <c r="AM120" s="71">
        <f>SUMIF($H$258:$H$928,$H120,AM$258:AM$928)</f>
        <v>0</v>
      </c>
      <c r="AN120" s="71">
        <f>SUMIF($H$258:$H$928,$H120,AN$258:AN$928)</f>
        <v>0</v>
      </c>
      <c r="AO120" s="71">
        <f>SUMIF($H$258:$H$928,$H120,AO$258:AO$928)</f>
        <v>0</v>
      </c>
      <c r="AP120" s="71">
        <f>SUMIF($H$258:$H$928,$H120,AP$258:AP$928)</f>
        <v>0</v>
      </c>
      <c r="AQ120" s="71">
        <f>SUMIF($H$258:$H$928,$H120,AQ$258:AQ$928)</f>
        <v>0</v>
      </c>
      <c r="AR120" s="71">
        <f>SUMIF($H$258:$H$928,$H120,AR$258:AR$928)</f>
        <v>0</v>
      </c>
      <c r="AS120" s="71">
        <f>SUMIF($H$258:$H$928,$H120,AS$258:AS$928)</f>
        <v>0</v>
      </c>
      <c r="AT120" s="71">
        <f>SUMIF($H$258:$H$928,$H120,AT$258:AT$928)</f>
        <v>0</v>
      </c>
      <c r="AU120" s="71">
        <f>SUMIF($H$258:$H$928,$H120,AU$258:AU$928)</f>
        <v>0</v>
      </c>
      <c r="AV120" s="71">
        <f>SUMIF($H$258:$H$928,$H120,AV$258:AV$928)</f>
        <v>0</v>
      </c>
      <c r="AW120" s="71">
        <f>SUMIF($H$258:$H$928,$H120,AW$258:AW$928)</f>
        <v>0</v>
      </c>
      <c r="AX120" s="71">
        <f>SUMIF($H$258:$H$929,$H120,AX$258:AX$929)</f>
        <v>0</v>
      </c>
      <c r="AY120" s="71">
        <f>SUMIF($H$258:$H$929,$H120,AY$258:AY$929)</f>
        <v>0</v>
      </c>
      <c r="AZ120" s="71">
        <f>SUMIF($H$258:$H$929,$H120,AZ$258:AZ$929)</f>
        <v>0</v>
      </c>
      <c r="BA120" s="71">
        <f>SUMIF($H$258:$H$929,$H120,BA$258:BA$929)</f>
        <v>0</v>
      </c>
      <c r="BB120" s="71"/>
      <c r="BC120" s="71">
        <f>SUMIF($H$258:$H$929,$H120,BC$258:BC$929)</f>
        <v>0</v>
      </c>
      <c r="BD120" s="71"/>
      <c r="BE120" s="71">
        <f>SUMIF($H$258:$H$929,$H120,BE$258:BE$929)</f>
        <v>0</v>
      </c>
      <c r="BF120" s="71">
        <f>SUMIF($H$258:$H$929,$H120,BF$258:BF$929)</f>
        <v>0</v>
      </c>
      <c r="BG120" s="71">
        <f>SUMIF($H$258:$H$929,$H120,BG$258:BG$929)</f>
        <v>0</v>
      </c>
      <c r="BH120" s="71">
        <f>SUMIF($H$258:$H$929,$H120,BH$258:BH$929)</f>
        <v>0</v>
      </c>
      <c r="BI120" s="71">
        <f>SUMIF($H$258:$H$929,$H120,BI$258:BI$929)</f>
        <v>0</v>
      </c>
      <c r="BJ120" s="71">
        <f>SUMIF($H$258:$H$928,$H120,BJ$258:BJ$928)</f>
        <v>0</v>
      </c>
      <c r="BK120" s="71">
        <f>SUMIF($H$258:$H$928,$H120,BK$258:BK$928)</f>
        <v>0</v>
      </c>
      <c r="BL120" s="71">
        <f>SUMIF($H$258:$H$928,$H120,BL$258:BL$928)</f>
        <v>0</v>
      </c>
      <c r="BM120" s="71">
        <f>SUMIF($H$258:$H$929,$H120,BM$258:BM$929)</f>
        <v>0</v>
      </c>
      <c r="BN120" s="71">
        <f>SUMIF($H$258:$H$929,$H120,BN$258:BN$929)</f>
        <v>0</v>
      </c>
      <c r="BO120" s="71">
        <f>SUMIF($H$258:$H$929,$H120,BO$258:BO$929)</f>
        <v>0</v>
      </c>
      <c r="BP120" s="71">
        <f>SUMIF($H$258:$H$929,$H120,BP$258:BP$929)</f>
        <v>0</v>
      </c>
      <c r="BQ120" s="71">
        <f>SUMIF($H$258:$H$929,$H120,BQ$258:BQ$929)</f>
        <v>0</v>
      </c>
      <c r="BR120" s="71">
        <f>SUMIF($H$258:$H$929,$H120,BR$258:BR$929)</f>
        <v>0</v>
      </c>
      <c r="BS120" s="71">
        <f>SUMIF($H$258:$H$929,$H120,BS$258:BS$929)</f>
        <v>0</v>
      </c>
      <c r="BT120" s="71">
        <f>SUMIF($H$258:$H$929,$H120,BT$258:BT$929)</f>
        <v>0</v>
      </c>
      <c r="BU120" s="71">
        <f>SUMIF($H$258:$H$929,$H120,BU$258:BU$929)</f>
        <v>0</v>
      </c>
      <c r="BV120" s="71">
        <f>SUMIF($H$258:$H$929,$H120,BV$258:BV$929)</f>
        <v>0</v>
      </c>
      <c r="BW120" s="71">
        <f>SUMIF($H$258:$H$929,$H120,BW$258:BW$929)</f>
        <v>0</v>
      </c>
      <c r="BX120" s="71">
        <f>SUMIF($H$258:$H$929,$H120,BX$258:BX$929)</f>
        <v>0</v>
      </c>
      <c r="BY120" s="71">
        <f>SUMIF($H$258:$H$929,$H120,BY$258:BY$929)</f>
        <v>0</v>
      </c>
      <c r="BZ120" s="71">
        <f>SUMIF($H$258:$H$929,$H120,BZ$258:BZ$929)</f>
        <v>0</v>
      </c>
      <c r="CA120" s="71">
        <f>SUMIF($H$258:$H$929,$H120,CA$258:CA$929)</f>
        <v>0</v>
      </c>
      <c r="CB120" s="71">
        <f>SUMIF($H$258:$H$929,$H120,CB$258:CB$929)</f>
        <v>0</v>
      </c>
      <c r="CC120" s="71">
        <f>SUMIF($H$258:$H$929,$H120,CC$258:CC$929)</f>
        <v>0</v>
      </c>
      <c r="CD120" s="71">
        <f>SUMIF($H$258:$H$929,$H120,CD$258:CD$929)</f>
        <v>0</v>
      </c>
      <c r="CE120" s="71">
        <f>SUMIF($H$258:$H$929,$H120,CE$258:CE$929)</f>
        <v>0</v>
      </c>
      <c r="CF120" s="71">
        <f>SUMIF($H$258:$H$929,$H120,CF$258:CF$929)</f>
        <v>0</v>
      </c>
      <c r="CG120" s="71">
        <f>SUMIF($H$258:$H$929,$H120,CG$258:CG$929)</f>
        <v>0</v>
      </c>
      <c r="CH120" s="71">
        <f>SUMIF($H$258:$H$929,$H120,CH$258:CH$929)</f>
        <v>0</v>
      </c>
      <c r="CI120" s="71">
        <f>SUMIF($H$258:$H$929,$H120,CI$258:CI$929)</f>
        <v>0</v>
      </c>
      <c r="CJ120" s="71">
        <f>SUMIF($H$258:$H$929,$H120,CJ$258:CJ$929)</f>
        <v>0</v>
      </c>
      <c r="CK120" s="71">
        <f>SUMIF($H$258:$H$929,$H120,CK$258:CK$929)</f>
        <v>0</v>
      </c>
      <c r="CL120" s="71">
        <f>SUMIF($H$258:$H$929,$H120,CL$258:CL$929)</f>
        <v>0</v>
      </c>
      <c r="CM120" s="71">
        <f>SUMIF($H$258:$H$929,$H120,CM$258:CM$929)</f>
        <v>0</v>
      </c>
      <c r="CN120" s="71">
        <f>SUMIF($H$258:$H$929,$H120,CN$258:CN$929)</f>
        <v>0</v>
      </c>
      <c r="CO120" s="71">
        <f>SUMIF($H$258:$H$929,$H120,CO$258:CO$929)</f>
        <v>0</v>
      </c>
      <c r="CP120" s="71">
        <f>SUMIF($H$258:$H$929,$H120,CP$258:CP$929)</f>
        <v>0</v>
      </c>
      <c r="CQ120" s="71">
        <f>SUMIF($H$258:$H$929,$H120,CQ$258:CQ$929)</f>
        <v>0</v>
      </c>
      <c r="CR120" s="71">
        <f>SUMIF($H$258:$H$929,$H120,CR$258:CR$929)</f>
        <v>0</v>
      </c>
      <c r="CS120" s="71">
        <f>SUMIF($H$258:$H$929,$H120,CS$258:CS$929)</f>
        <v>0</v>
      </c>
      <c r="CT120" s="71">
        <f>SUMIF($H$258:$H$929,$H120,CT$258:CT$929)</f>
        <v>0</v>
      </c>
      <c r="CU120" s="71">
        <f>SUMIF($H$258:$H$929,$H120,CU$258:CU$929)</f>
        <v>0</v>
      </c>
      <c r="CV120" s="71">
        <f>SUMIF($H$258:$H$929,$H120,CV$258:CV$929)</f>
        <v>0</v>
      </c>
      <c r="CW120" s="71">
        <f>SUMIF($H$258:$H$929,$H120,CW$258:CW$929)</f>
        <v>0</v>
      </c>
      <c r="CX120" s="71">
        <f>SUMIF($H$258:$H$929,$H120,CX$258:CX$929)</f>
        <v>0</v>
      </c>
      <c r="CY120" s="71">
        <f>SUMIF($H$258:$H$929,$H120,CY$258:CY$929)</f>
        <v>0</v>
      </c>
      <c r="CZ120" s="71">
        <f>SUMIF($H$258:$H$929,$H120,CZ$258:CZ$929)</f>
        <v>0</v>
      </c>
      <c r="DA120" s="61">
        <v>2016</v>
      </c>
      <c r="DB120" s="56">
        <f>K120-CV120</f>
        <v>0</v>
      </c>
      <c r="DC120" s="55"/>
      <c r="DD120" s="7">
        <f>CV120/12</f>
        <v>0</v>
      </c>
      <c r="DE120" s="55"/>
    </row>
    <row r="121" spans="1:109" s="54" customFormat="1" ht="11.25" hidden="1" customHeight="1" x14ac:dyDescent="0.2">
      <c r="A121" s="98" t="str">
        <f>CONCATENATE("5001",H121)</f>
        <v>50012017</v>
      </c>
      <c r="B121" s="65"/>
      <c r="C121" s="65"/>
      <c r="D121" s="65"/>
      <c r="E121" s="66"/>
      <c r="F121" s="66" t="s">
        <v>112</v>
      </c>
      <c r="G121" s="65"/>
      <c r="H121" s="61" t="s">
        <v>423</v>
      </c>
      <c r="I121" s="82" t="s">
        <v>384</v>
      </c>
      <c r="J121" s="71">
        <f>SUMIF($H$258:$H$928,$H121,J$258:J$928)</f>
        <v>0</v>
      </c>
      <c r="K121" s="71">
        <f>SUMIF($H$258:$H$928,$H121,K$258:K$928)</f>
        <v>0</v>
      </c>
      <c r="L121" s="71">
        <f>SUMIF($H$258:$H$928,$H121,L$258:L$928)</f>
        <v>0</v>
      </c>
      <c r="M121" s="71">
        <f>SUMIF($H$258:$H$928,$H121,M$258:M$928)</f>
        <v>0</v>
      </c>
      <c r="N121" s="71">
        <f>SUMIF($H$258:$H$928,$H121,N$258:N$928)</f>
        <v>0</v>
      </c>
      <c r="O121" s="71">
        <f>SUMIF($H$258:$H$928,$H121,O$258:O$928)</f>
        <v>0</v>
      </c>
      <c r="P121" s="71">
        <f>SUMIF($H$258:$H$928,$H121,P$258:P$928)</f>
        <v>0</v>
      </c>
      <c r="Q121" s="71">
        <f>SUMIF($H$258:$H$928,$H121,Q$258:Q$928)</f>
        <v>0</v>
      </c>
      <c r="R121" s="71">
        <f>SUMIF($H$258:$H$928,$H121,R$258:R$928)</f>
        <v>0</v>
      </c>
      <c r="S121" s="71">
        <f>SUMIF($H$258:$H$928,$H121,S$258:S$928)</f>
        <v>0</v>
      </c>
      <c r="T121" s="71">
        <f>SUMIF($H$258:$H$928,$H121,T$258:T$928)</f>
        <v>0</v>
      </c>
      <c r="U121" s="71">
        <f>SUMIF($H$258:$H$928,$H121,U$258:U$928)</f>
        <v>0</v>
      </c>
      <c r="V121" s="71">
        <f>SUMIF($H$258:$H$928,$H121,V$258:V$928)</f>
        <v>0</v>
      </c>
      <c r="W121" s="71">
        <f>SUMIF($H$258:$H$928,$H121,W$258:W$928)</f>
        <v>0</v>
      </c>
      <c r="X121" s="71">
        <f>SUMIF($H$258:$H$928,$H121,X$258:X$928)</f>
        <v>0</v>
      </c>
      <c r="Y121" s="71">
        <f>SUMIF($H$258:$H$928,$H121,Y$258:Y$928)</f>
        <v>0</v>
      </c>
      <c r="Z121" s="71">
        <f>SUMIF($H$258:$H$928,$H121,Z$258:Z$928)</f>
        <v>0</v>
      </c>
      <c r="AA121" s="71">
        <f>SUMIF($H$258:$H$928,$H121,AA$258:AA$928)</f>
        <v>0</v>
      </c>
      <c r="AB121" s="71">
        <f>SUMIF($H$258:$H$928,$H121,AB$258:AB$928)</f>
        <v>0</v>
      </c>
      <c r="AC121" s="71">
        <f>SUMIF($H$258:$H$928,$H121,AC$258:AC$928)</f>
        <v>0</v>
      </c>
      <c r="AD121" s="71">
        <f>SUMIF($H$258:$H$928,$H121,AD$258:AD$928)</f>
        <v>0</v>
      </c>
      <c r="AE121" s="71">
        <f>SUMIF($H$258:$H$928,$H121,AE$258:AE$928)</f>
        <v>0</v>
      </c>
      <c r="AF121" s="71">
        <f>SUMIF($H$258:$H$928,$H121,AF$258:AF$928)</f>
        <v>0</v>
      </c>
      <c r="AG121" s="71">
        <f>SUMIF($H$258:$H$928,$H121,AG$258:AG$928)</f>
        <v>0</v>
      </c>
      <c r="AH121" s="71">
        <f>SUMIF($H$258:$H$928,$H121,AH$258:AH$928)</f>
        <v>0</v>
      </c>
      <c r="AI121" s="71">
        <f>SUMIF($H$258:$H$928,$H121,AI$258:AI$928)</f>
        <v>0</v>
      </c>
      <c r="AJ121" s="71">
        <f>SUMIF($H$258:$H$928,$H121,AJ$258:AJ$928)</f>
        <v>0</v>
      </c>
      <c r="AK121" s="71">
        <f>SUMIF($H$258:$H$928,$H121,AK$258:AK$928)</f>
        <v>0</v>
      </c>
      <c r="AL121" s="71">
        <f>SUMIF($H$258:$H$928,$H121,AL$258:AL$928)</f>
        <v>0</v>
      </c>
      <c r="AM121" s="71">
        <f>SUMIF($H$258:$H$928,$H121,AM$258:AM$928)</f>
        <v>0</v>
      </c>
      <c r="AN121" s="71">
        <f>SUMIF($H$258:$H$928,$H121,AN$258:AN$928)</f>
        <v>0</v>
      </c>
      <c r="AO121" s="71">
        <f>SUMIF($H$258:$H$928,$H121,AO$258:AO$928)</f>
        <v>0</v>
      </c>
      <c r="AP121" s="71">
        <f>SUMIF($H$258:$H$928,$H121,AP$258:AP$928)</f>
        <v>0</v>
      </c>
      <c r="AQ121" s="71">
        <f>SUMIF($H$258:$H$928,$H121,AQ$258:AQ$928)</f>
        <v>0</v>
      </c>
      <c r="AR121" s="71">
        <f>SUMIF($H$258:$H$928,$H121,AR$258:AR$928)</f>
        <v>0</v>
      </c>
      <c r="AS121" s="71">
        <f>SUMIF($H$258:$H$928,$H121,AS$258:AS$928)</f>
        <v>0</v>
      </c>
      <c r="AT121" s="71">
        <f>SUMIF($H$258:$H$928,$H121,AT$258:AT$928)</f>
        <v>0</v>
      </c>
      <c r="AU121" s="71">
        <f>SUMIF($H$258:$H$928,$H121,AU$258:AU$928)</f>
        <v>0</v>
      </c>
      <c r="AV121" s="71">
        <f>SUMIF($H$258:$H$928,$H121,AV$258:AV$928)</f>
        <v>0</v>
      </c>
      <c r="AW121" s="71">
        <f>SUMIF($H$258:$H$928,$H121,AW$258:AW$928)</f>
        <v>0</v>
      </c>
      <c r="AX121" s="71">
        <f>SUMIF($H$258:$H$929,$H121,AX$258:AX$929)</f>
        <v>0</v>
      </c>
      <c r="AY121" s="71">
        <f>SUMIF($H$258:$H$929,$H121,AY$258:AY$929)</f>
        <v>0</v>
      </c>
      <c r="AZ121" s="71">
        <f>SUMIF($H$258:$H$929,$H121,AZ$258:AZ$929)</f>
        <v>0</v>
      </c>
      <c r="BA121" s="71">
        <f>SUMIF($H$258:$H$929,$H121,BA$258:BA$929)</f>
        <v>0</v>
      </c>
      <c r="BB121" s="71"/>
      <c r="BC121" s="71">
        <f>SUMIF($H$258:$H$929,$H121,BC$258:BC$929)</f>
        <v>0</v>
      </c>
      <c r="BD121" s="71"/>
      <c r="BE121" s="71">
        <f>SUMIF($H$258:$H$929,$H121,BE$258:BE$929)</f>
        <v>0</v>
      </c>
      <c r="BF121" s="71">
        <f>SUMIF($H$258:$H$929,$H121,BF$258:BF$929)</f>
        <v>0</v>
      </c>
      <c r="BG121" s="71">
        <f>SUMIF($H$258:$H$929,$H121,BG$258:BG$929)</f>
        <v>0</v>
      </c>
      <c r="BH121" s="71">
        <f>SUMIF($H$258:$H$929,$H121,BH$258:BH$929)</f>
        <v>0</v>
      </c>
      <c r="BI121" s="71">
        <f>SUMIF($H$258:$H$929,$H121,BI$258:BI$929)</f>
        <v>0</v>
      </c>
      <c r="BJ121" s="71">
        <f>SUMIF($H$258:$H$928,$H121,BJ$258:BJ$928)</f>
        <v>0</v>
      </c>
      <c r="BK121" s="71">
        <f>SUMIF($H$258:$H$928,$H121,BK$258:BK$928)</f>
        <v>0</v>
      </c>
      <c r="BL121" s="71">
        <f>SUMIF($H$258:$H$928,$H121,BL$258:BL$928)</f>
        <v>0</v>
      </c>
      <c r="BM121" s="71">
        <f>SUMIF($H$258:$H$929,$H121,BM$258:BM$929)</f>
        <v>0</v>
      </c>
      <c r="BN121" s="71">
        <f>SUMIF($H$258:$H$929,$H121,BN$258:BN$929)</f>
        <v>0</v>
      </c>
      <c r="BO121" s="71">
        <f>SUMIF($H$258:$H$929,$H121,BO$258:BO$929)</f>
        <v>0</v>
      </c>
      <c r="BP121" s="71">
        <f>SUMIF($H$258:$H$929,$H121,BP$258:BP$929)</f>
        <v>0</v>
      </c>
      <c r="BQ121" s="71">
        <f>SUMIF($H$258:$H$929,$H121,BQ$258:BQ$929)</f>
        <v>0</v>
      </c>
      <c r="BR121" s="71">
        <f>SUMIF($H$258:$H$929,$H121,BR$258:BR$929)</f>
        <v>0</v>
      </c>
      <c r="BS121" s="71">
        <f>SUMIF($H$258:$H$929,$H121,BS$258:BS$929)</f>
        <v>0</v>
      </c>
      <c r="BT121" s="71">
        <f>SUMIF($H$258:$H$929,$H121,BT$258:BT$929)</f>
        <v>0</v>
      </c>
      <c r="BU121" s="71">
        <f>SUMIF($H$258:$H$929,$H121,BU$258:BU$929)</f>
        <v>0</v>
      </c>
      <c r="BV121" s="71">
        <f>SUMIF($H$258:$H$929,$H121,BV$258:BV$929)</f>
        <v>0</v>
      </c>
      <c r="BW121" s="71">
        <f>SUMIF($H$258:$H$929,$H121,BW$258:BW$929)</f>
        <v>0</v>
      </c>
      <c r="BX121" s="71">
        <f>SUMIF($H$258:$H$929,$H121,BX$258:BX$929)</f>
        <v>0</v>
      </c>
      <c r="BY121" s="71">
        <f>SUMIF($H$258:$H$929,$H121,BY$258:BY$929)</f>
        <v>0</v>
      </c>
      <c r="BZ121" s="71">
        <f>SUMIF($H$258:$H$929,$H121,BZ$258:BZ$929)</f>
        <v>0</v>
      </c>
      <c r="CA121" s="71">
        <f>SUMIF($H$258:$H$929,$H121,CA$258:CA$929)</f>
        <v>0</v>
      </c>
      <c r="CB121" s="71">
        <f>SUMIF($H$258:$H$929,$H121,CB$258:CB$929)</f>
        <v>0</v>
      </c>
      <c r="CC121" s="71">
        <f>SUMIF($H$258:$H$929,$H121,CC$258:CC$929)</f>
        <v>0</v>
      </c>
      <c r="CD121" s="71">
        <f>SUMIF($H$258:$H$929,$H121,CD$258:CD$929)</f>
        <v>0</v>
      </c>
      <c r="CE121" s="71">
        <f>SUMIF($H$258:$H$929,$H121,CE$258:CE$929)</f>
        <v>0</v>
      </c>
      <c r="CF121" s="71">
        <f>SUMIF($H$258:$H$929,$H121,CF$258:CF$929)</f>
        <v>0</v>
      </c>
      <c r="CG121" s="71">
        <f>SUMIF($H$258:$H$929,$H121,CG$258:CG$929)</f>
        <v>0</v>
      </c>
      <c r="CH121" s="71">
        <f>SUMIF($H$258:$H$929,$H121,CH$258:CH$929)</f>
        <v>0</v>
      </c>
      <c r="CI121" s="71">
        <f>SUMIF($H$258:$H$929,$H121,CI$258:CI$929)</f>
        <v>0</v>
      </c>
      <c r="CJ121" s="71">
        <f>SUMIF($H$258:$H$929,$H121,CJ$258:CJ$929)</f>
        <v>0</v>
      </c>
      <c r="CK121" s="71">
        <f>SUMIF($H$258:$H$929,$H121,CK$258:CK$929)</f>
        <v>0</v>
      </c>
      <c r="CL121" s="71">
        <f>SUMIF($H$258:$H$929,$H121,CL$258:CL$929)</f>
        <v>0</v>
      </c>
      <c r="CM121" s="71">
        <f>SUMIF($H$258:$H$929,$H121,CM$258:CM$929)</f>
        <v>0</v>
      </c>
      <c r="CN121" s="71">
        <f>SUMIF($H$258:$H$929,$H121,CN$258:CN$929)</f>
        <v>0</v>
      </c>
      <c r="CO121" s="71">
        <f>SUMIF($H$258:$H$929,$H121,CO$258:CO$929)</f>
        <v>0</v>
      </c>
      <c r="CP121" s="71">
        <f>SUMIF($H$258:$H$929,$H121,CP$258:CP$929)</f>
        <v>0</v>
      </c>
      <c r="CQ121" s="71">
        <f>SUMIF($H$258:$H$929,$H121,CQ$258:CQ$929)</f>
        <v>0</v>
      </c>
      <c r="CR121" s="71">
        <f>SUMIF($H$258:$H$929,$H121,CR$258:CR$929)</f>
        <v>0</v>
      </c>
      <c r="CS121" s="71">
        <f>SUMIF($H$258:$H$929,$H121,CS$258:CS$929)</f>
        <v>0</v>
      </c>
      <c r="CT121" s="71">
        <f>SUMIF($H$258:$H$929,$H121,CT$258:CT$929)</f>
        <v>0</v>
      </c>
      <c r="CU121" s="71">
        <f>SUMIF($H$258:$H$929,$H121,CU$258:CU$929)</f>
        <v>0</v>
      </c>
      <c r="CV121" s="71">
        <f>SUMIF($H$258:$H$929,$H121,CV$258:CV$929)</f>
        <v>0</v>
      </c>
      <c r="CW121" s="71">
        <f>SUMIF($H$258:$H$929,$H121,CW$258:CW$929)</f>
        <v>0</v>
      </c>
      <c r="CX121" s="71">
        <f>SUMIF($H$258:$H$929,$H121,CX$258:CX$929)</f>
        <v>0</v>
      </c>
      <c r="CY121" s="71">
        <f>SUMIF($H$258:$H$929,$H121,CY$258:CY$929)</f>
        <v>0</v>
      </c>
      <c r="CZ121" s="71">
        <f>SUMIF($H$258:$H$929,$H121,CZ$258:CZ$929)</f>
        <v>0</v>
      </c>
      <c r="DA121" s="61"/>
      <c r="DB121" s="56">
        <f>K121-CV121</f>
        <v>0</v>
      </c>
      <c r="DC121" s="55"/>
      <c r="DD121" s="7">
        <f>CV121/12</f>
        <v>0</v>
      </c>
      <c r="DE121" s="55"/>
    </row>
    <row r="122" spans="1:109" s="54" customFormat="1" ht="37.5" hidden="1" customHeight="1" x14ac:dyDescent="0.2">
      <c r="A122" s="98" t="str">
        <f>CONCATENATE("5001",H122)</f>
        <v>50012025</v>
      </c>
      <c r="B122" s="65"/>
      <c r="C122" s="65"/>
      <c r="D122" s="65"/>
      <c r="E122" s="66"/>
      <c r="F122" s="66" t="s">
        <v>250</v>
      </c>
      <c r="G122" s="65"/>
      <c r="H122" s="61" t="s">
        <v>249</v>
      </c>
      <c r="I122" s="142" t="s">
        <v>248</v>
      </c>
      <c r="J122" s="71">
        <f>SUMIF($H$258:$H$928,$H122,J$258:J$928)</f>
        <v>10</v>
      </c>
      <c r="K122" s="71">
        <f>SUMIF($H$258:$H$928,$H122,K$258:K$928)</f>
        <v>10</v>
      </c>
      <c r="L122" s="71">
        <f>SUMIF($H$258:$H$928,$H122,L$258:L$928)</f>
        <v>5</v>
      </c>
      <c r="M122" s="71">
        <f>SUMIF($H$258:$H$928,$H122,M$258:M$928)</f>
        <v>5</v>
      </c>
      <c r="N122" s="71">
        <f>SUMIF($H$258:$H$928,$H122,N$258:N$928)</f>
        <v>0</v>
      </c>
      <c r="O122" s="71">
        <f>SUMIF($H$258:$H$928,$H122,O$258:O$928)</f>
        <v>0</v>
      </c>
      <c r="P122" s="71">
        <f>SUMIF($H$258:$H$928,$H122,P$258:P$928)</f>
        <v>0</v>
      </c>
      <c r="Q122" s="71">
        <f>SUMIF($H$258:$H$928,$H122,Q$258:Q$928)</f>
        <v>0</v>
      </c>
      <c r="R122" s="71">
        <f>SUMIF($H$258:$H$928,$H122,R$258:R$928)</f>
        <v>0</v>
      </c>
      <c r="S122" s="71">
        <f>SUMIF($H$258:$H$928,$H122,S$258:S$928)</f>
        <v>0</v>
      </c>
      <c r="T122" s="71">
        <f>SUMIF($H$258:$H$928,$H122,T$258:T$928)</f>
        <v>0</v>
      </c>
      <c r="U122" s="71">
        <f>SUMIF($H$258:$H$928,$H122,U$258:U$928)</f>
        <v>0</v>
      </c>
      <c r="V122" s="71">
        <f>SUMIF($H$258:$H$928,$H122,V$258:V$928)</f>
        <v>0</v>
      </c>
      <c r="W122" s="71">
        <f>SUMIF($H$258:$H$928,$H122,W$258:W$928)</f>
        <v>0</v>
      </c>
      <c r="X122" s="71">
        <f>SUMIF($H$258:$H$928,$H122,X$258:X$928)</f>
        <v>0</v>
      </c>
      <c r="Y122" s="71">
        <f>SUMIF($H$258:$H$928,$H122,Y$258:Y$928)</f>
        <v>0</v>
      </c>
      <c r="Z122" s="71">
        <f>SUMIF($H$258:$H$928,$H122,Z$258:Z$928)</f>
        <v>0</v>
      </c>
      <c r="AA122" s="71">
        <f>SUMIF($H$258:$H$928,$H122,AA$258:AA$928)</f>
        <v>10</v>
      </c>
      <c r="AB122" s="71">
        <f>SUMIF($H$258:$H$928,$H122,AB$258:AB$928)</f>
        <v>5</v>
      </c>
      <c r="AC122" s="71">
        <f>SUMIF($H$258:$H$928,$H122,AC$258:AC$928)</f>
        <v>5</v>
      </c>
      <c r="AD122" s="71">
        <f>SUMIF($H$258:$H$928,$H122,AD$258:AD$928)</f>
        <v>0</v>
      </c>
      <c r="AE122" s="71">
        <f>SUMIF($H$258:$H$928,$H122,AE$258:AE$928)</f>
        <v>0</v>
      </c>
      <c r="AF122" s="71">
        <f>SUMIF($H$258:$H$928,$H122,AF$258:AF$928)</f>
        <v>0</v>
      </c>
      <c r="AG122" s="71">
        <f>SUMIF($H$258:$H$928,$H122,AG$258:AG$928)</f>
        <v>0</v>
      </c>
      <c r="AH122" s="71">
        <f>SUMIF($H$258:$H$928,$H122,AH$258:AH$928)</f>
        <v>0</v>
      </c>
      <c r="AI122" s="71">
        <f>SUMIF($H$258:$H$928,$H122,AI$258:AI$928)</f>
        <v>0</v>
      </c>
      <c r="AJ122" s="71">
        <f>SUMIF($H$258:$H$928,$H122,AJ$258:AJ$928)</f>
        <v>0</v>
      </c>
      <c r="AK122" s="71">
        <f>SUMIF($H$258:$H$928,$H122,AK$258:AK$928)</f>
        <v>0</v>
      </c>
      <c r="AL122" s="71">
        <f>SUMIF($H$258:$H$928,$H122,AL$258:AL$928)</f>
        <v>0</v>
      </c>
      <c r="AM122" s="71">
        <f>SUMIF($H$258:$H$928,$H122,AM$258:AM$928)</f>
        <v>0</v>
      </c>
      <c r="AN122" s="71">
        <f>SUMIF($H$258:$H$928,$H122,AN$258:AN$928)</f>
        <v>0</v>
      </c>
      <c r="AO122" s="71">
        <f>SUMIF($H$258:$H$928,$H122,AO$258:AO$928)</f>
        <v>0</v>
      </c>
      <c r="AP122" s="71">
        <f>SUMIF($H$258:$H$928,$H122,AP$258:AP$928)</f>
        <v>10</v>
      </c>
      <c r="AQ122" s="71">
        <f>SUMIF($H$258:$H$928,$H122,AQ$258:AQ$928)</f>
        <v>5</v>
      </c>
      <c r="AR122" s="71">
        <f>SUMIF($H$258:$H$928,$H122,AR$258:AR$928)</f>
        <v>5</v>
      </c>
      <c r="AS122" s="71">
        <f>SUMIF($H$258:$H$928,$H122,AS$258:AS$928)</f>
        <v>0</v>
      </c>
      <c r="AT122" s="71">
        <f>SUMIF($H$258:$H$928,$H122,AT$258:AT$928)</f>
        <v>0</v>
      </c>
      <c r="AU122" s="71">
        <f>SUMIF($H$258:$H$928,$H122,AU$258:AU$928)</f>
        <v>0</v>
      </c>
      <c r="AV122" s="71">
        <f>SUMIF($H$258:$H$928,$H122,AV$258:AV$928)</f>
        <v>0</v>
      </c>
      <c r="AW122" s="71">
        <f>SUMIF($H$258:$H$928,$H122,AW$258:AW$928)</f>
        <v>0</v>
      </c>
      <c r="AX122" s="71">
        <f>SUMIF($H$258:$H$929,$H122,AX$258:AX$929)</f>
        <v>0</v>
      </c>
      <c r="AY122" s="71">
        <f>SUMIF($H$258:$H$929,$H122,AY$258:AY$929)</f>
        <v>0</v>
      </c>
      <c r="AZ122" s="71">
        <f>SUMIF($H$258:$H$929,$H122,AZ$258:AZ$929)</f>
        <v>0</v>
      </c>
      <c r="BA122" s="71">
        <f>SUMIF($H$258:$H$929,$H122,BA$258:BA$929)</f>
        <v>0</v>
      </c>
      <c r="BB122" s="71"/>
      <c r="BC122" s="71">
        <f>SUMIF($H$258:$H$929,$H122,BC$258:BC$929)</f>
        <v>0</v>
      </c>
      <c r="BD122" s="71"/>
      <c r="BE122" s="71">
        <f>SUMIF($H$258:$H$929,$H122,BE$258:BE$929)</f>
        <v>10</v>
      </c>
      <c r="BF122" s="71">
        <f>SUMIF($H$258:$H$929,$H122,BF$258:BF$929)</f>
        <v>5</v>
      </c>
      <c r="BG122" s="71">
        <f>SUMIF($H$258:$H$929,$H122,BG$258:BG$929)</f>
        <v>5</v>
      </c>
      <c r="BH122" s="71">
        <f>SUMIF($H$258:$H$929,$H122,BH$258:BH$929)</f>
        <v>0</v>
      </c>
      <c r="BI122" s="71">
        <f>SUMIF($H$258:$H$929,$H122,BI$258:BI$929)</f>
        <v>0</v>
      </c>
      <c r="BJ122" s="71">
        <f>SUMIF($H$258:$H$928,$H122,BJ$258:BJ$928)</f>
        <v>0</v>
      </c>
      <c r="BK122" s="71">
        <f>SUMIF($H$258:$H$928,$H122,BK$258:BK$928)</f>
        <v>0</v>
      </c>
      <c r="BL122" s="71">
        <f>SUMIF($H$258:$H$928,$H122,BL$258:BL$928)</f>
        <v>0</v>
      </c>
      <c r="BM122" s="71">
        <f>SUMIF($H$258:$H$929,$H122,BM$258:BM$929)</f>
        <v>0</v>
      </c>
      <c r="BN122" s="71">
        <f>SUMIF($H$258:$H$929,$H122,BN$258:BN$929)</f>
        <v>0</v>
      </c>
      <c r="BO122" s="71">
        <f>SUMIF($H$258:$H$929,$H122,BO$258:BO$929)</f>
        <v>0</v>
      </c>
      <c r="BP122" s="71">
        <f>SUMIF($H$258:$H$929,$H122,BP$258:BP$929)</f>
        <v>0</v>
      </c>
      <c r="BQ122" s="71">
        <f>SUMIF($H$258:$H$929,$H122,BQ$258:BQ$929)</f>
        <v>0</v>
      </c>
      <c r="BR122" s="71">
        <f>SUMIF($H$258:$H$929,$H122,BR$258:BR$929)</f>
        <v>10</v>
      </c>
      <c r="BS122" s="71">
        <f>SUMIF($H$258:$H$929,$H122,BS$258:BS$929)</f>
        <v>5</v>
      </c>
      <c r="BT122" s="71">
        <f>SUMIF($H$258:$H$929,$H122,BT$258:BT$929)</f>
        <v>5</v>
      </c>
      <c r="BU122" s="71">
        <f>SUMIF($H$258:$H$929,$H122,BU$258:BU$929)</f>
        <v>0</v>
      </c>
      <c r="BV122" s="71">
        <f>SUMIF($H$258:$H$929,$H122,BV$258:BV$929)</f>
        <v>0</v>
      </c>
      <c r="BW122" s="71">
        <f>SUMIF($H$258:$H$929,$H122,BW$258:BW$929)</f>
        <v>0</v>
      </c>
      <c r="BX122" s="71">
        <f>SUMIF($H$258:$H$929,$H122,BX$258:BX$929)</f>
        <v>0</v>
      </c>
      <c r="BY122" s="71">
        <f>SUMIF($H$258:$H$929,$H122,BY$258:BY$929)</f>
        <v>0</v>
      </c>
      <c r="BZ122" s="71">
        <f>SUMIF($H$258:$H$929,$H122,BZ$258:BZ$929)</f>
        <v>0</v>
      </c>
      <c r="CA122" s="71">
        <f>SUMIF($H$258:$H$929,$H122,CA$258:CA$929)</f>
        <v>0</v>
      </c>
      <c r="CB122" s="71">
        <f>SUMIF($H$258:$H$929,$H122,CB$258:CB$929)</f>
        <v>10</v>
      </c>
      <c r="CC122" s="71">
        <f>SUMIF($H$258:$H$929,$H122,CC$258:CC$929)</f>
        <v>5</v>
      </c>
      <c r="CD122" s="71">
        <f>SUMIF($H$258:$H$929,$H122,CD$258:CD$929)</f>
        <v>5</v>
      </c>
      <c r="CE122" s="71">
        <f>SUMIF($H$258:$H$929,$H122,CE$258:CE$929)</f>
        <v>0</v>
      </c>
      <c r="CF122" s="71">
        <f>SUMIF($H$258:$H$929,$H122,CF$258:CF$929)</f>
        <v>0</v>
      </c>
      <c r="CG122" s="71">
        <f>SUMIF($H$258:$H$929,$H122,CG$258:CG$929)</f>
        <v>0</v>
      </c>
      <c r="CH122" s="71">
        <f>SUMIF($H$258:$H$929,$H122,CH$258:CH$929)</f>
        <v>0</v>
      </c>
      <c r="CI122" s="71">
        <f>SUMIF($H$258:$H$929,$H122,CI$258:CI$929)</f>
        <v>0</v>
      </c>
      <c r="CJ122" s="71">
        <f>SUMIF($H$258:$H$929,$H122,CJ$258:CJ$929)</f>
        <v>0</v>
      </c>
      <c r="CK122" s="71">
        <f>SUMIF($H$258:$H$929,$H122,CK$258:CK$929)</f>
        <v>0</v>
      </c>
      <c r="CL122" s="71">
        <f>SUMIF($H$258:$H$929,$H122,CL$258:CL$929)</f>
        <v>10</v>
      </c>
      <c r="CM122" s="71">
        <f>SUMIF($H$258:$H$929,$H122,CM$258:CM$929)</f>
        <v>5</v>
      </c>
      <c r="CN122" s="71">
        <f>SUMIF($H$258:$H$929,$H122,CN$258:CN$929)</f>
        <v>5</v>
      </c>
      <c r="CO122" s="71">
        <f>SUMIF($H$258:$H$929,$H122,CO$258:CO$929)</f>
        <v>0</v>
      </c>
      <c r="CP122" s="71">
        <f>SUMIF($H$258:$H$929,$H122,CP$258:CP$929)</f>
        <v>0</v>
      </c>
      <c r="CQ122" s="71">
        <f>SUMIF($H$258:$H$929,$H122,CQ$258:CQ$929)</f>
        <v>0</v>
      </c>
      <c r="CR122" s="71">
        <f>SUMIF($H$258:$H$929,$H122,CR$258:CR$929)</f>
        <v>0</v>
      </c>
      <c r="CS122" s="71">
        <f>SUMIF($H$258:$H$929,$H122,CS$258:CS$929)</f>
        <v>0</v>
      </c>
      <c r="CT122" s="71">
        <f>SUMIF($H$258:$H$929,$H122,CT$258:CT$929)</f>
        <v>0</v>
      </c>
      <c r="CU122" s="71">
        <f>SUMIF($H$258:$H$929,$H122,CU$258:CU$929)</f>
        <v>0</v>
      </c>
      <c r="CV122" s="71">
        <f>SUMIF($H$258:$H$929,$H122,CV$258:CV$929)</f>
        <v>10</v>
      </c>
      <c r="CW122" s="71">
        <f>SUMIF($H$258:$H$929,$H122,CW$258:CW$929)</f>
        <v>5</v>
      </c>
      <c r="CX122" s="71">
        <f>SUMIF($H$258:$H$929,$H122,CX$258:CX$929)</f>
        <v>5</v>
      </c>
      <c r="CY122" s="71">
        <f>SUMIF($H$258:$H$929,$H122,CY$258:CY$929)</f>
        <v>0</v>
      </c>
      <c r="CZ122" s="71">
        <f>SUMIF($H$258:$H$929,$H122,CZ$258:CZ$929)</f>
        <v>0</v>
      </c>
      <c r="DA122" s="61" t="s">
        <v>249</v>
      </c>
      <c r="DB122" s="56">
        <f>K122-CV122</f>
        <v>0</v>
      </c>
      <c r="DC122" s="55"/>
      <c r="DD122" s="7">
        <f>CV122/12</f>
        <v>0.83333333333333337</v>
      </c>
      <c r="DE122" s="55"/>
    </row>
    <row r="123" spans="1:109" s="54" customFormat="1" ht="17.25" hidden="1" customHeight="1" x14ac:dyDescent="0.2">
      <c r="A123" s="98" t="str">
        <f>CONCATENATE("5001",H123)</f>
        <v>50012030</v>
      </c>
      <c r="B123" s="65"/>
      <c r="C123" s="65"/>
      <c r="D123" s="65"/>
      <c r="E123" s="66"/>
      <c r="F123" s="66" t="s">
        <v>213</v>
      </c>
      <c r="G123" s="65"/>
      <c r="H123" s="61">
        <v>2030</v>
      </c>
      <c r="I123" s="82" t="s">
        <v>35</v>
      </c>
      <c r="J123" s="85">
        <f>SUM(J124:J131)</f>
        <v>21101</v>
      </c>
      <c r="K123" s="85">
        <f>SUM(K124:K131)</f>
        <v>11953</v>
      </c>
      <c r="L123" s="85">
        <f>SUM(L124:L131)</f>
        <v>3625</v>
      </c>
      <c r="M123" s="85">
        <f>SUM(M124:M131)</f>
        <v>3125</v>
      </c>
      <c r="N123" s="85">
        <f>SUM(N124:N131)</f>
        <v>2625</v>
      </c>
      <c r="O123" s="85">
        <f>SUM(O124:O131)</f>
        <v>2578</v>
      </c>
      <c r="P123" s="85">
        <f>SUM(P124:P131)</f>
        <v>0</v>
      </c>
      <c r="Q123" s="85">
        <f>SUM(Q124:Q131)</f>
        <v>1000</v>
      </c>
      <c r="R123" s="85">
        <f>SUM(R124:R131)</f>
        <v>1000</v>
      </c>
      <c r="S123" s="85">
        <f>SUM(S124:S131)</f>
        <v>10797</v>
      </c>
      <c r="T123" s="85">
        <f>SUM(T124:T131)</f>
        <v>3425</v>
      </c>
      <c r="U123" s="85">
        <f>SUM(U124:U131)</f>
        <v>1008</v>
      </c>
      <c r="V123" s="85">
        <f>SUM(V124:V131)</f>
        <v>401</v>
      </c>
      <c r="W123" s="85">
        <f>SUM(W124:W131)</f>
        <v>7514</v>
      </c>
      <c r="X123" s="85">
        <f>SUM(X124:X131)</f>
        <v>2212</v>
      </c>
      <c r="Y123" s="85">
        <f>SUM(Y124:Y131)</f>
        <v>1874</v>
      </c>
      <c r="Z123" s="85">
        <f>SUM(Z124:Z131)</f>
        <v>1213</v>
      </c>
      <c r="AA123" s="85">
        <f>SUM(AA124:AA131)</f>
        <v>22750</v>
      </c>
      <c r="AB123" s="85">
        <f>SUM(AB124:AB131)</f>
        <v>4633</v>
      </c>
      <c r="AC123" s="85">
        <f>SUM(AC124:AC131)</f>
        <v>3526</v>
      </c>
      <c r="AD123" s="85">
        <f>SUM(AD124:AD131)</f>
        <v>10139</v>
      </c>
      <c r="AE123" s="85">
        <f>SUM(AE124:AE131)</f>
        <v>4452</v>
      </c>
      <c r="AF123" s="85">
        <f>SUM(AF124:AF131)</f>
        <v>2212</v>
      </c>
      <c r="AG123" s="85">
        <f>SUM(AG124:AG131)</f>
        <v>2213</v>
      </c>
      <c r="AH123" s="85">
        <f>SUM(AH124:AH131)</f>
        <v>4425</v>
      </c>
      <c r="AI123" s="85">
        <f>SUM(AI124:AI131)</f>
        <v>-6174</v>
      </c>
      <c r="AJ123" s="85">
        <f>SUM(AJ124:AJ131)</f>
        <v>0</v>
      </c>
      <c r="AK123" s="85">
        <f>SUM(AK124:AK131)</f>
        <v>0</v>
      </c>
      <c r="AL123" s="85">
        <f>SUM(AL124:AL131)</f>
        <v>-2249</v>
      </c>
      <c r="AM123" s="85">
        <f>SUM(AM124:AM131)</f>
        <v>-2212</v>
      </c>
      <c r="AN123" s="85">
        <f>SUM(AN124:AN131)</f>
        <v>-3925</v>
      </c>
      <c r="AO123" s="85">
        <f>SUM(AO124:AO131)</f>
        <v>-2213</v>
      </c>
      <c r="AP123" s="85">
        <f>SUM(AP124:AP131)</f>
        <v>16576</v>
      </c>
      <c r="AQ123" s="85">
        <f>SUM(AQ124:AQ131)</f>
        <v>4633</v>
      </c>
      <c r="AR123" s="85">
        <f>SUM(AR124:AR131)</f>
        <v>3526</v>
      </c>
      <c r="AS123" s="85">
        <f>SUM(AS124:AS131)</f>
        <v>7890</v>
      </c>
      <c r="AT123" s="85">
        <f>SUM(AT124:AT131)</f>
        <v>527</v>
      </c>
      <c r="AU123" s="85">
        <f>SUM(AU124:AU131)</f>
        <v>0</v>
      </c>
      <c r="AV123" s="85">
        <f>SUM(AV124:AV131)</f>
        <v>0</v>
      </c>
      <c r="AW123" s="85">
        <f>SUM(AW124:AW131)</f>
        <v>0</v>
      </c>
      <c r="AX123" s="85">
        <f>SUM(AX124:AX131)</f>
        <v>-1050</v>
      </c>
      <c r="AY123" s="85">
        <f>SUM(AY124:AY131)</f>
        <v>0</v>
      </c>
      <c r="AZ123" s="85">
        <f>SUM(AZ124:AZ131)</f>
        <v>0</v>
      </c>
      <c r="BA123" s="85">
        <f>SUM(BA124:BA131)</f>
        <v>-1410</v>
      </c>
      <c r="BB123" s="85"/>
      <c r="BC123" s="85">
        <f>SUM(BC124:BC131)</f>
        <v>360</v>
      </c>
      <c r="BD123" s="85"/>
      <c r="BE123" s="85">
        <f>SUM(BE124:BE131)</f>
        <v>15526</v>
      </c>
      <c r="BF123" s="85">
        <f>SUM(BF124:BF131)</f>
        <v>4633</v>
      </c>
      <c r="BG123" s="85">
        <f>SUM(BG124:BG131)</f>
        <v>3526</v>
      </c>
      <c r="BH123" s="85">
        <f>SUM(BH124:BH131)</f>
        <v>6480</v>
      </c>
      <c r="BI123" s="85">
        <f>SUM(BI124:BI131)</f>
        <v>887</v>
      </c>
      <c r="BJ123" s="85">
        <f>SUM(BJ124:BJ131)</f>
        <v>0</v>
      </c>
      <c r="BK123" s="85">
        <f>SUM(BK124:BK131)</f>
        <v>0</v>
      </c>
      <c r="BL123" s="85">
        <f>SUM(BL124:BL131)</f>
        <v>0</v>
      </c>
      <c r="BM123" s="85">
        <f>SUM(BM124:BM131)</f>
        <v>5435</v>
      </c>
      <c r="BN123" s="85">
        <f>SUM(BN124:BN131)</f>
        <v>0</v>
      </c>
      <c r="BO123" s="85">
        <f>SUM(BO124:BO131)</f>
        <v>0</v>
      </c>
      <c r="BP123" s="85">
        <f>SUM(BP124:BP131)</f>
        <v>7</v>
      </c>
      <c r="BQ123" s="85">
        <f>SUM(BQ124:BQ131)</f>
        <v>5428</v>
      </c>
      <c r="BR123" s="85">
        <f>SUM(BR124:BR131)</f>
        <v>20961</v>
      </c>
      <c r="BS123" s="85">
        <f>SUM(BS124:BS131)</f>
        <v>4633</v>
      </c>
      <c r="BT123" s="85">
        <f>SUM(BT124:BT131)</f>
        <v>3526</v>
      </c>
      <c r="BU123" s="85">
        <f>SUM(BU124:BU131)</f>
        <v>6487</v>
      </c>
      <c r="BV123" s="85">
        <f>SUM(BV124:BV131)</f>
        <v>6315</v>
      </c>
      <c r="BW123" s="85">
        <f>SUM(BW124:BW131)</f>
        <v>140</v>
      </c>
      <c r="BX123" s="85">
        <f>SUM(BX124:BX131)</f>
        <v>0</v>
      </c>
      <c r="BY123" s="85">
        <f>SUM(BY124:BY131)</f>
        <v>0</v>
      </c>
      <c r="BZ123" s="85">
        <f>SUM(BZ124:BZ131)</f>
        <v>0</v>
      </c>
      <c r="CA123" s="85">
        <f>SUM(CA124:CA131)</f>
        <v>140</v>
      </c>
      <c r="CB123" s="85">
        <f>SUM(CB124:CB131)</f>
        <v>21101</v>
      </c>
      <c r="CC123" s="85">
        <f>SUM(CC124:CC131)</f>
        <v>4633</v>
      </c>
      <c r="CD123" s="85">
        <f>SUM(CD124:CD131)</f>
        <v>3526</v>
      </c>
      <c r="CE123" s="85">
        <f>SUM(CE124:CE131)</f>
        <v>6487</v>
      </c>
      <c r="CF123" s="85">
        <f>SUM(CF124:CF131)</f>
        <v>6455</v>
      </c>
      <c r="CG123" s="85">
        <f>SUM(CG124:CG131)</f>
        <v>0</v>
      </c>
      <c r="CH123" s="85">
        <f>SUM(CH124:CH131)</f>
        <v>0</v>
      </c>
      <c r="CI123" s="85">
        <f>SUM(CI124:CI131)</f>
        <v>0</v>
      </c>
      <c r="CJ123" s="85">
        <f>SUM(CJ124:CJ131)</f>
        <v>0</v>
      </c>
      <c r="CK123" s="85">
        <f>SUM(CK124:CK131)</f>
        <v>0</v>
      </c>
      <c r="CL123" s="85">
        <f>SUM(CL124:CL131)</f>
        <v>21101</v>
      </c>
      <c r="CM123" s="85">
        <f>SUM(CM124:CM131)</f>
        <v>4633</v>
      </c>
      <c r="CN123" s="85">
        <f>SUM(CN124:CN131)</f>
        <v>3526</v>
      </c>
      <c r="CO123" s="85">
        <f>SUM(CO124:CO131)</f>
        <v>6487</v>
      </c>
      <c r="CP123" s="85">
        <f>SUM(CP124:CP131)</f>
        <v>6455</v>
      </c>
      <c r="CQ123" s="85">
        <f>SUM(CQ124:CQ131)</f>
        <v>0</v>
      </c>
      <c r="CR123" s="85">
        <f>SUM(CR124:CR131)</f>
        <v>0</v>
      </c>
      <c r="CS123" s="85">
        <f>SUM(CS124:CS131)</f>
        <v>0</v>
      </c>
      <c r="CT123" s="85">
        <f>SUM(CT124:CT131)</f>
        <v>0</v>
      </c>
      <c r="CU123" s="85">
        <f>SUM(CU124:CU131)</f>
        <v>0</v>
      </c>
      <c r="CV123" s="85">
        <f>SUM(CV124:CV131)</f>
        <v>21101</v>
      </c>
      <c r="CW123" s="85">
        <f>SUM(CW124:CW131)</f>
        <v>4633</v>
      </c>
      <c r="CX123" s="85">
        <f>SUM(CX124:CX131)</f>
        <v>3526</v>
      </c>
      <c r="CY123" s="85">
        <f>SUM(CY124:CY131)</f>
        <v>6487</v>
      </c>
      <c r="CZ123" s="85">
        <f>SUM(CZ124:CZ131)</f>
        <v>6455</v>
      </c>
      <c r="DA123" s="61">
        <v>2030</v>
      </c>
      <c r="DB123" s="56">
        <f>K123-CV123</f>
        <v>-9148</v>
      </c>
      <c r="DC123" s="55"/>
      <c r="DD123" s="7">
        <f>CV123/12</f>
        <v>1758.4166666666667</v>
      </c>
      <c r="DE123" s="55"/>
    </row>
    <row r="124" spans="1:109" s="54" customFormat="1" ht="15" hidden="1" customHeight="1" x14ac:dyDescent="0.2">
      <c r="A124" s="98" t="str">
        <f>CONCATENATE("5001",H124)</f>
        <v>5001203001</v>
      </c>
      <c r="B124" s="65"/>
      <c r="C124" s="65"/>
      <c r="D124" s="65"/>
      <c r="E124" s="66"/>
      <c r="F124" s="66"/>
      <c r="G124" s="65" t="s">
        <v>91</v>
      </c>
      <c r="H124" s="70" t="s">
        <v>34</v>
      </c>
      <c r="I124" s="100" t="s">
        <v>33</v>
      </c>
      <c r="J124" s="71">
        <f>SUMIF($H$258:$H$928,$H124,J$258:J$928)</f>
        <v>5</v>
      </c>
      <c r="K124" s="71">
        <f>SUMIF($H$258:$H$928,$H124,K$258:K$928)</f>
        <v>0</v>
      </c>
      <c r="L124" s="71">
        <f>SUMIF($H$258:$H$928,$H124,L$258:L$928)</f>
        <v>0</v>
      </c>
      <c r="M124" s="71">
        <f>SUMIF($H$258:$H$928,$H124,M$258:M$928)</f>
        <v>0</v>
      </c>
      <c r="N124" s="71">
        <f>SUMIF($H$258:$H$928,$H124,N$258:N$928)</f>
        <v>0</v>
      </c>
      <c r="O124" s="71">
        <f>SUMIF($H$258:$H$928,$H124,O$258:O$928)</f>
        <v>0</v>
      </c>
      <c r="P124" s="71">
        <f>SUMIF($H$258:$H$928,$H124,P$258:P$928)</f>
        <v>0</v>
      </c>
      <c r="Q124" s="71">
        <f>SUMIF($H$258:$H$928,$H124,Q$258:Q$928)</f>
        <v>0</v>
      </c>
      <c r="R124" s="71">
        <f>SUMIF($H$258:$H$928,$H124,R$258:R$928)</f>
        <v>0</v>
      </c>
      <c r="S124" s="71">
        <f>SUMIF($H$258:$H$928,$H124,S$258:S$928)</f>
        <v>5</v>
      </c>
      <c r="T124" s="71">
        <f>SUMIF($H$258:$H$928,$H124,T$258:T$928)</f>
        <v>0</v>
      </c>
      <c r="U124" s="71">
        <f>SUMIF($H$258:$H$928,$H124,U$258:U$928)</f>
        <v>5</v>
      </c>
      <c r="V124" s="71">
        <f>SUMIF($H$258:$H$928,$H124,V$258:V$928)</f>
        <v>0</v>
      </c>
      <c r="W124" s="71">
        <f>SUMIF($H$258:$H$928,$H124,W$258:W$928)</f>
        <v>0</v>
      </c>
      <c r="X124" s="71">
        <f>SUMIF($H$258:$H$928,$H124,X$258:X$928)</f>
        <v>0</v>
      </c>
      <c r="Y124" s="71">
        <f>SUMIF($H$258:$H$928,$H124,Y$258:Y$928)</f>
        <v>0</v>
      </c>
      <c r="Z124" s="71">
        <f>SUMIF($H$258:$H$928,$H124,Z$258:Z$928)</f>
        <v>0</v>
      </c>
      <c r="AA124" s="71">
        <f>SUMIF($H$258:$H$928,$H124,AA$258:AA$928)</f>
        <v>5</v>
      </c>
      <c r="AB124" s="71">
        <f>SUMIF($H$258:$H$928,$H124,AB$258:AB$928)</f>
        <v>5</v>
      </c>
      <c r="AC124" s="71">
        <f>SUMIF($H$258:$H$928,$H124,AC$258:AC$928)</f>
        <v>0</v>
      </c>
      <c r="AD124" s="71">
        <f>SUMIF($H$258:$H$928,$H124,AD$258:AD$928)</f>
        <v>0</v>
      </c>
      <c r="AE124" s="71">
        <f>SUMIF($H$258:$H$928,$H124,AE$258:AE$928)</f>
        <v>0</v>
      </c>
      <c r="AF124" s="71">
        <f>SUMIF($H$258:$H$928,$H124,AF$258:AF$928)</f>
        <v>0</v>
      </c>
      <c r="AG124" s="71">
        <f>SUMIF($H$258:$H$928,$H124,AG$258:AG$928)</f>
        <v>0</v>
      </c>
      <c r="AH124" s="71">
        <f>SUMIF($H$258:$H$928,$H124,AH$258:AH$928)</f>
        <v>0</v>
      </c>
      <c r="AI124" s="71">
        <f>SUMIF($H$258:$H$928,$H124,AI$258:AI$928)</f>
        <v>0</v>
      </c>
      <c r="AJ124" s="71">
        <f>SUMIF($H$258:$H$928,$H124,AJ$258:AJ$928)</f>
        <v>0</v>
      </c>
      <c r="AK124" s="71">
        <f>SUMIF($H$258:$H$928,$H124,AK$258:AK$928)</f>
        <v>0</v>
      </c>
      <c r="AL124" s="71">
        <f>SUMIF($H$258:$H$928,$H124,AL$258:AL$928)</f>
        <v>0</v>
      </c>
      <c r="AM124" s="71">
        <f>SUMIF($H$258:$H$928,$H124,AM$258:AM$928)</f>
        <v>0</v>
      </c>
      <c r="AN124" s="71">
        <f>SUMIF($H$258:$H$928,$H124,AN$258:AN$928)</f>
        <v>0</v>
      </c>
      <c r="AO124" s="71">
        <f>SUMIF($H$258:$H$928,$H124,AO$258:AO$928)</f>
        <v>0</v>
      </c>
      <c r="AP124" s="71">
        <f>SUMIF($H$258:$H$928,$H124,AP$258:AP$928)</f>
        <v>5</v>
      </c>
      <c r="AQ124" s="71">
        <f>SUMIF($H$258:$H$928,$H124,AQ$258:AQ$928)</f>
        <v>5</v>
      </c>
      <c r="AR124" s="71">
        <f>SUMIF($H$258:$H$928,$H124,AR$258:AR$928)</f>
        <v>0</v>
      </c>
      <c r="AS124" s="71">
        <f>SUMIF($H$258:$H$928,$H124,AS$258:AS$928)</f>
        <v>0</v>
      </c>
      <c r="AT124" s="71">
        <f>SUMIF($H$258:$H$928,$H124,AT$258:AT$928)</f>
        <v>0</v>
      </c>
      <c r="AU124" s="71">
        <f>SUMIF($H$258:$H$928,$H124,AU$258:AU$928)</f>
        <v>0</v>
      </c>
      <c r="AV124" s="71">
        <f>SUMIF($H$258:$H$928,$H124,AV$258:AV$928)</f>
        <v>0</v>
      </c>
      <c r="AW124" s="71">
        <f>SUMIF($H$258:$H$928,$H124,AW$258:AW$928)</f>
        <v>0</v>
      </c>
      <c r="AX124" s="71">
        <f>SUMIF($H$258:$H$929,$H124,AX$258:AX$929)</f>
        <v>0</v>
      </c>
      <c r="AY124" s="71">
        <f>SUMIF($H$258:$H$929,$H124,AY$258:AY$929)</f>
        <v>0</v>
      </c>
      <c r="AZ124" s="71">
        <f>SUMIF($H$258:$H$929,$H124,AZ$258:AZ$929)</f>
        <v>0</v>
      </c>
      <c r="BA124" s="71">
        <f>SUMIF($H$258:$H$929,$H124,BA$258:BA$929)</f>
        <v>0</v>
      </c>
      <c r="BB124" s="71"/>
      <c r="BC124" s="71">
        <f>SUMIF($H$258:$H$929,$H124,BC$258:BC$929)</f>
        <v>0</v>
      </c>
      <c r="BD124" s="71"/>
      <c r="BE124" s="71">
        <f>SUMIF($H$258:$H$929,$H124,BE$258:BE$929)</f>
        <v>5</v>
      </c>
      <c r="BF124" s="71">
        <f>SUMIF($H$258:$H$929,$H124,BF$258:BF$929)</f>
        <v>5</v>
      </c>
      <c r="BG124" s="71">
        <f>SUMIF($H$258:$H$929,$H124,BG$258:BG$929)</f>
        <v>0</v>
      </c>
      <c r="BH124" s="71">
        <f>SUMIF($H$258:$H$929,$H124,BH$258:BH$929)</f>
        <v>0</v>
      </c>
      <c r="BI124" s="71">
        <f>SUMIF($H$258:$H$929,$H124,BI$258:BI$929)</f>
        <v>0</v>
      </c>
      <c r="BJ124" s="71">
        <f>SUMIF($H$258:$H$928,$H124,BJ$258:BJ$928)</f>
        <v>0</v>
      </c>
      <c r="BK124" s="71">
        <f>SUMIF($H$258:$H$928,$H124,BK$258:BK$928)</f>
        <v>0</v>
      </c>
      <c r="BL124" s="71">
        <f>SUMIF($H$258:$H$928,$H124,BL$258:BL$928)</f>
        <v>0</v>
      </c>
      <c r="BM124" s="71">
        <f>SUMIF($H$258:$H$929,$H124,BM$258:BM$929)</f>
        <v>0</v>
      </c>
      <c r="BN124" s="71">
        <f>SUMIF($H$258:$H$929,$H124,BN$258:BN$929)</f>
        <v>0</v>
      </c>
      <c r="BO124" s="71">
        <f>SUMIF($H$258:$H$929,$H124,BO$258:BO$929)</f>
        <v>0</v>
      </c>
      <c r="BP124" s="71">
        <f>SUMIF($H$258:$H$929,$H124,BP$258:BP$929)</f>
        <v>0</v>
      </c>
      <c r="BQ124" s="71">
        <f>SUMIF($H$258:$H$929,$H124,BQ$258:BQ$929)</f>
        <v>0</v>
      </c>
      <c r="BR124" s="71">
        <f>SUMIF($H$258:$H$929,$H124,BR$258:BR$929)</f>
        <v>5</v>
      </c>
      <c r="BS124" s="71">
        <f>SUMIF($H$258:$H$929,$H124,BS$258:BS$929)</f>
        <v>5</v>
      </c>
      <c r="BT124" s="71">
        <f>SUMIF($H$258:$H$929,$H124,BT$258:BT$929)</f>
        <v>0</v>
      </c>
      <c r="BU124" s="71">
        <f>SUMIF($H$258:$H$929,$H124,BU$258:BU$929)</f>
        <v>0</v>
      </c>
      <c r="BV124" s="71">
        <f>SUMIF($H$258:$H$929,$H124,BV$258:BV$929)</f>
        <v>0</v>
      </c>
      <c r="BW124" s="71">
        <f>SUMIF($H$258:$H$929,$H124,BW$258:BW$929)</f>
        <v>0</v>
      </c>
      <c r="BX124" s="71">
        <f>SUMIF($H$258:$H$929,$H124,BX$258:BX$929)</f>
        <v>0</v>
      </c>
      <c r="BY124" s="71">
        <f>SUMIF($H$258:$H$929,$H124,BY$258:BY$929)</f>
        <v>0</v>
      </c>
      <c r="BZ124" s="71">
        <f>SUMIF($H$258:$H$929,$H124,BZ$258:BZ$929)</f>
        <v>0</v>
      </c>
      <c r="CA124" s="71">
        <f>SUMIF($H$258:$H$929,$H124,CA$258:CA$929)</f>
        <v>0</v>
      </c>
      <c r="CB124" s="71">
        <f>SUMIF($H$258:$H$929,$H124,CB$258:CB$929)</f>
        <v>5</v>
      </c>
      <c r="CC124" s="71">
        <f>SUMIF($H$258:$H$929,$H124,CC$258:CC$929)</f>
        <v>5</v>
      </c>
      <c r="CD124" s="71">
        <f>SUMIF($H$258:$H$929,$H124,CD$258:CD$929)</f>
        <v>0</v>
      </c>
      <c r="CE124" s="71">
        <f>SUMIF($H$258:$H$929,$H124,CE$258:CE$929)</f>
        <v>0</v>
      </c>
      <c r="CF124" s="71">
        <f>SUMIF($H$258:$H$929,$H124,CF$258:CF$929)</f>
        <v>0</v>
      </c>
      <c r="CG124" s="71">
        <f>SUMIF($H$258:$H$929,$H124,CG$258:CG$929)</f>
        <v>0</v>
      </c>
      <c r="CH124" s="71">
        <f>SUMIF($H$258:$H$929,$H124,CH$258:CH$929)</f>
        <v>0</v>
      </c>
      <c r="CI124" s="71">
        <f>SUMIF($H$258:$H$929,$H124,CI$258:CI$929)</f>
        <v>0</v>
      </c>
      <c r="CJ124" s="71">
        <f>SUMIF($H$258:$H$929,$H124,CJ$258:CJ$929)</f>
        <v>0</v>
      </c>
      <c r="CK124" s="71">
        <f>SUMIF($H$258:$H$929,$H124,CK$258:CK$929)</f>
        <v>0</v>
      </c>
      <c r="CL124" s="71">
        <f>SUMIF($H$258:$H$929,$H124,CL$258:CL$929)</f>
        <v>5</v>
      </c>
      <c r="CM124" s="71">
        <f>SUMIF($H$258:$H$929,$H124,CM$258:CM$929)</f>
        <v>5</v>
      </c>
      <c r="CN124" s="71">
        <f>SUMIF($H$258:$H$929,$H124,CN$258:CN$929)</f>
        <v>0</v>
      </c>
      <c r="CO124" s="71">
        <f>SUMIF($H$258:$H$929,$H124,CO$258:CO$929)</f>
        <v>0</v>
      </c>
      <c r="CP124" s="71">
        <f>SUMIF($H$258:$H$929,$H124,CP$258:CP$929)</f>
        <v>0</v>
      </c>
      <c r="CQ124" s="71">
        <f>SUMIF($H$258:$H$929,$H124,CQ$258:CQ$929)</f>
        <v>0</v>
      </c>
      <c r="CR124" s="71">
        <f>SUMIF($H$258:$H$929,$H124,CR$258:CR$929)</f>
        <v>0</v>
      </c>
      <c r="CS124" s="71">
        <f>SUMIF($H$258:$H$929,$H124,CS$258:CS$929)</f>
        <v>0</v>
      </c>
      <c r="CT124" s="71">
        <f>SUMIF($H$258:$H$929,$H124,CT$258:CT$929)</f>
        <v>0</v>
      </c>
      <c r="CU124" s="71">
        <f>SUMIF($H$258:$H$929,$H124,CU$258:CU$929)</f>
        <v>0</v>
      </c>
      <c r="CV124" s="71">
        <f>SUMIF($H$258:$H$929,$H124,CV$258:CV$929)</f>
        <v>5</v>
      </c>
      <c r="CW124" s="71">
        <f>SUMIF($H$258:$H$929,$H124,CW$258:CW$929)</f>
        <v>5</v>
      </c>
      <c r="CX124" s="71">
        <f>SUMIF($H$258:$H$929,$H124,CX$258:CX$929)</f>
        <v>0</v>
      </c>
      <c r="CY124" s="71">
        <f>SUMIF($H$258:$H$929,$H124,CY$258:CY$929)</f>
        <v>0</v>
      </c>
      <c r="CZ124" s="71">
        <f>SUMIF($H$258:$H$929,$H124,CZ$258:CZ$929)</f>
        <v>0</v>
      </c>
      <c r="DA124" s="70" t="s">
        <v>34</v>
      </c>
      <c r="DB124" s="56">
        <f>K124-CV124</f>
        <v>-5</v>
      </c>
      <c r="DC124" s="55"/>
      <c r="DD124" s="7">
        <f>CV124/12</f>
        <v>0.41666666666666669</v>
      </c>
      <c r="DE124" s="55"/>
    </row>
    <row r="125" spans="1:109" s="54" customFormat="1" ht="21.75" hidden="1" customHeight="1" x14ac:dyDescent="0.2">
      <c r="A125" s="98" t="str">
        <f>CONCATENATE("5001",H125)</f>
        <v>5001203002</v>
      </c>
      <c r="B125" s="65"/>
      <c r="C125" s="65"/>
      <c r="D125" s="65"/>
      <c r="E125" s="66"/>
      <c r="F125" s="66"/>
      <c r="G125" s="65" t="s">
        <v>101</v>
      </c>
      <c r="H125" s="70" t="s">
        <v>32</v>
      </c>
      <c r="I125" s="100" t="s">
        <v>31</v>
      </c>
      <c r="J125" s="71">
        <f>SUMIF($H$258:$H$928,$H125,J$258:J$928)</f>
        <v>2548</v>
      </c>
      <c r="K125" s="71">
        <f>SUMIF($H$258:$H$928,$H125,K$258:K$928)</f>
        <v>1200</v>
      </c>
      <c r="L125" s="71">
        <f>SUMIF($H$258:$H$928,$H125,L$258:L$928)</f>
        <v>400</v>
      </c>
      <c r="M125" s="71">
        <f>SUMIF($H$258:$H$928,$H125,M$258:M$928)</f>
        <v>300</v>
      </c>
      <c r="N125" s="71">
        <f>SUMIF($H$258:$H$928,$H125,N$258:N$928)</f>
        <v>300</v>
      </c>
      <c r="O125" s="71">
        <f>SUMIF($H$258:$H$928,$H125,O$258:O$928)</f>
        <v>200</v>
      </c>
      <c r="P125" s="71">
        <f>SUMIF($H$258:$H$928,$H125,P$258:P$928)</f>
        <v>0</v>
      </c>
      <c r="Q125" s="71">
        <f>SUMIF($H$258:$H$928,$H125,Q$258:Q$928)</f>
        <v>0</v>
      </c>
      <c r="R125" s="71">
        <f>SUMIF($H$258:$H$928,$H125,R$258:R$928)</f>
        <v>0</v>
      </c>
      <c r="S125" s="71">
        <f>SUMIF($H$258:$H$928,$H125,S$258:S$928)</f>
        <v>658</v>
      </c>
      <c r="T125" s="71">
        <f>SUMIF($H$258:$H$928,$H125,T$258:T$928)</f>
        <v>0</v>
      </c>
      <c r="U125" s="71">
        <f>SUMIF($H$258:$H$928,$H125,U$258:U$928)</f>
        <v>100</v>
      </c>
      <c r="V125" s="71">
        <f>SUMIF($H$258:$H$928,$H125,V$258:V$928)</f>
        <v>103</v>
      </c>
      <c r="W125" s="71">
        <f>SUMIF($H$258:$H$928,$H125,W$258:W$928)</f>
        <v>303</v>
      </c>
      <c r="X125" s="71">
        <f>SUMIF($H$258:$H$928,$H125,X$258:X$928)</f>
        <v>0</v>
      </c>
      <c r="Y125" s="71">
        <f>SUMIF($H$258:$H$928,$H125,Y$258:Y$928)</f>
        <v>152</v>
      </c>
      <c r="Z125" s="71">
        <f>SUMIF($H$258:$H$928,$H125,Z$258:Z$928)</f>
        <v>0</v>
      </c>
      <c r="AA125" s="71">
        <f>SUMIF($H$258:$H$928,$H125,AA$258:AA$928)</f>
        <v>1858</v>
      </c>
      <c r="AB125" s="71">
        <f>SUMIF($H$258:$H$928,$H125,AB$258:AB$928)</f>
        <v>500</v>
      </c>
      <c r="AC125" s="71">
        <f>SUMIF($H$258:$H$928,$H125,AC$258:AC$928)</f>
        <v>403</v>
      </c>
      <c r="AD125" s="71">
        <f>SUMIF($H$258:$H$928,$H125,AD$258:AD$928)</f>
        <v>603</v>
      </c>
      <c r="AE125" s="71">
        <f>SUMIF($H$258:$H$928,$H125,AE$258:AE$928)</f>
        <v>352</v>
      </c>
      <c r="AF125" s="71">
        <f>SUMIF($H$258:$H$928,$H125,AF$258:AF$928)</f>
        <v>0</v>
      </c>
      <c r="AG125" s="71">
        <f>SUMIF($H$258:$H$928,$H125,AG$258:AG$928)</f>
        <v>0</v>
      </c>
      <c r="AH125" s="71">
        <f>SUMIF($H$258:$H$928,$H125,AH$258:AH$928)</f>
        <v>0</v>
      </c>
      <c r="AI125" s="71">
        <f>SUMIF($H$258:$H$928,$H125,AI$258:AI$928)</f>
        <v>50</v>
      </c>
      <c r="AJ125" s="71">
        <f>SUMIF($H$258:$H$928,$H125,AJ$258:AJ$928)</f>
        <v>0</v>
      </c>
      <c r="AK125" s="71">
        <f>SUMIF($H$258:$H$928,$H125,AK$258:AK$928)</f>
        <v>0</v>
      </c>
      <c r="AL125" s="71">
        <f>SUMIF($H$258:$H$928,$H125,AL$258:AL$928)</f>
        <v>0</v>
      </c>
      <c r="AM125" s="71">
        <f>SUMIF($H$258:$H$928,$H125,AM$258:AM$928)</f>
        <v>0</v>
      </c>
      <c r="AN125" s="71">
        <f>SUMIF($H$258:$H$928,$H125,AN$258:AN$928)</f>
        <v>50</v>
      </c>
      <c r="AO125" s="71">
        <f>SUMIF($H$258:$H$928,$H125,AO$258:AO$928)</f>
        <v>0</v>
      </c>
      <c r="AP125" s="71">
        <f>SUMIF($H$258:$H$928,$H125,AP$258:AP$928)</f>
        <v>1908</v>
      </c>
      <c r="AQ125" s="71">
        <f>SUMIF($H$258:$H$928,$H125,AQ$258:AQ$928)</f>
        <v>500</v>
      </c>
      <c r="AR125" s="71">
        <f>SUMIF($H$258:$H$928,$H125,AR$258:AR$928)</f>
        <v>403</v>
      </c>
      <c r="AS125" s="71">
        <f>SUMIF($H$258:$H$928,$H125,AS$258:AS$928)</f>
        <v>603</v>
      </c>
      <c r="AT125" s="71">
        <f>SUMIF($H$258:$H$928,$H125,AT$258:AT$928)</f>
        <v>402</v>
      </c>
      <c r="AU125" s="71">
        <f>SUMIF($H$258:$H$928,$H125,AU$258:AU$928)</f>
        <v>0</v>
      </c>
      <c r="AV125" s="71">
        <f>SUMIF($H$258:$H$928,$H125,AV$258:AV$928)</f>
        <v>0</v>
      </c>
      <c r="AW125" s="71">
        <f>SUMIF($H$258:$H$928,$H125,AW$258:AW$928)</f>
        <v>0</v>
      </c>
      <c r="AX125" s="71">
        <f>SUMIF($H$258:$H$929,$H125,AX$258:AX$929)</f>
        <v>340</v>
      </c>
      <c r="AY125" s="71">
        <f>SUMIF($H$258:$H$929,$H125,AY$258:AY$929)</f>
        <v>0</v>
      </c>
      <c r="AZ125" s="71">
        <f>SUMIF($H$258:$H$929,$H125,AZ$258:AZ$929)</f>
        <v>0</v>
      </c>
      <c r="BA125" s="71">
        <f>SUMIF($H$258:$H$929,$H125,BA$258:BA$929)</f>
        <v>10</v>
      </c>
      <c r="BB125" s="71"/>
      <c r="BC125" s="71">
        <f>SUMIF($H$258:$H$929,$H125,BC$258:BC$929)</f>
        <v>330</v>
      </c>
      <c r="BD125" s="71"/>
      <c r="BE125" s="71">
        <f>SUMIF($H$258:$H$929,$H125,BE$258:BE$929)</f>
        <v>2248</v>
      </c>
      <c r="BF125" s="71">
        <f>SUMIF($H$258:$H$929,$H125,BF$258:BF$929)</f>
        <v>500</v>
      </c>
      <c r="BG125" s="71">
        <f>SUMIF($H$258:$H$929,$H125,BG$258:BG$929)</f>
        <v>403</v>
      </c>
      <c r="BH125" s="71">
        <f>SUMIF($H$258:$H$929,$H125,BH$258:BH$929)</f>
        <v>613</v>
      </c>
      <c r="BI125" s="71">
        <f>SUMIF($H$258:$H$929,$H125,BI$258:BI$929)</f>
        <v>732</v>
      </c>
      <c r="BJ125" s="71">
        <f>SUMIF($H$258:$H$928,$H125,BJ$258:BJ$928)</f>
        <v>0</v>
      </c>
      <c r="BK125" s="71">
        <f>SUMIF($H$258:$H$928,$H125,BK$258:BK$928)</f>
        <v>0</v>
      </c>
      <c r="BL125" s="71">
        <f>SUMIF($H$258:$H$928,$H125,BL$258:BL$928)</f>
        <v>0</v>
      </c>
      <c r="BM125" s="71">
        <f>SUMIF($H$258:$H$929,$H125,BM$258:BM$929)</f>
        <v>0</v>
      </c>
      <c r="BN125" s="71">
        <f>SUMIF($H$258:$H$929,$H125,BN$258:BN$929)</f>
        <v>0</v>
      </c>
      <c r="BO125" s="71">
        <f>SUMIF($H$258:$H$929,$H125,BO$258:BO$929)</f>
        <v>0</v>
      </c>
      <c r="BP125" s="71">
        <f>SUMIF($H$258:$H$929,$H125,BP$258:BP$929)</f>
        <v>0</v>
      </c>
      <c r="BQ125" s="71">
        <f>SUMIF($H$258:$H$929,$H125,BQ$258:BQ$929)</f>
        <v>0</v>
      </c>
      <c r="BR125" s="71">
        <f>SUMIF($H$258:$H$929,$H125,BR$258:BR$929)</f>
        <v>2248</v>
      </c>
      <c r="BS125" s="71">
        <f>SUMIF($H$258:$H$929,$H125,BS$258:BS$929)</f>
        <v>500</v>
      </c>
      <c r="BT125" s="71">
        <f>SUMIF($H$258:$H$929,$H125,BT$258:BT$929)</f>
        <v>403</v>
      </c>
      <c r="BU125" s="71">
        <f>SUMIF($H$258:$H$929,$H125,BU$258:BU$929)</f>
        <v>613</v>
      </c>
      <c r="BV125" s="71">
        <f>SUMIF($H$258:$H$929,$H125,BV$258:BV$929)</f>
        <v>732</v>
      </c>
      <c r="BW125" s="71">
        <f>SUMIF($H$258:$H$929,$H125,BW$258:BW$929)</f>
        <v>300</v>
      </c>
      <c r="BX125" s="71">
        <f>SUMIF($H$258:$H$929,$H125,BX$258:BX$929)</f>
        <v>0</v>
      </c>
      <c r="BY125" s="71">
        <f>SUMIF($H$258:$H$929,$H125,BY$258:BY$929)</f>
        <v>0</v>
      </c>
      <c r="BZ125" s="71">
        <f>SUMIF($H$258:$H$929,$H125,BZ$258:BZ$929)</f>
        <v>0</v>
      </c>
      <c r="CA125" s="71">
        <f>SUMIF($H$258:$H$929,$H125,CA$258:CA$929)</f>
        <v>300</v>
      </c>
      <c r="CB125" s="71">
        <f>SUMIF($H$258:$H$929,$H125,CB$258:CB$929)</f>
        <v>2548</v>
      </c>
      <c r="CC125" s="71">
        <f>SUMIF($H$258:$H$929,$H125,CC$258:CC$929)</f>
        <v>500</v>
      </c>
      <c r="CD125" s="71">
        <f>SUMIF($H$258:$H$929,$H125,CD$258:CD$929)</f>
        <v>403</v>
      </c>
      <c r="CE125" s="71">
        <f>SUMIF($H$258:$H$929,$H125,CE$258:CE$929)</f>
        <v>613</v>
      </c>
      <c r="CF125" s="71">
        <f>SUMIF($H$258:$H$929,$H125,CF$258:CF$929)</f>
        <v>1032</v>
      </c>
      <c r="CG125" s="71">
        <f>SUMIF($H$258:$H$929,$H125,CG$258:CG$929)</f>
        <v>0</v>
      </c>
      <c r="CH125" s="71">
        <f>SUMIF($H$258:$H$929,$H125,CH$258:CH$929)</f>
        <v>0</v>
      </c>
      <c r="CI125" s="71">
        <f>SUMIF($H$258:$H$929,$H125,CI$258:CI$929)</f>
        <v>0</v>
      </c>
      <c r="CJ125" s="71">
        <f>SUMIF($H$258:$H$929,$H125,CJ$258:CJ$929)</f>
        <v>0</v>
      </c>
      <c r="CK125" s="71">
        <f>SUMIF($H$258:$H$929,$H125,CK$258:CK$929)</f>
        <v>0</v>
      </c>
      <c r="CL125" s="71">
        <f>SUMIF($H$258:$H$929,$H125,CL$258:CL$929)</f>
        <v>2548</v>
      </c>
      <c r="CM125" s="71">
        <f>SUMIF($H$258:$H$929,$H125,CM$258:CM$929)</f>
        <v>500</v>
      </c>
      <c r="CN125" s="71">
        <f>SUMIF($H$258:$H$929,$H125,CN$258:CN$929)</f>
        <v>403</v>
      </c>
      <c r="CO125" s="71">
        <f>SUMIF($H$258:$H$929,$H125,CO$258:CO$929)</f>
        <v>613</v>
      </c>
      <c r="CP125" s="71">
        <f>SUMIF($H$258:$H$929,$H125,CP$258:CP$929)</f>
        <v>1032</v>
      </c>
      <c r="CQ125" s="71">
        <f>SUMIF($H$258:$H$929,$H125,CQ$258:CQ$929)</f>
        <v>0</v>
      </c>
      <c r="CR125" s="71">
        <f>SUMIF($H$258:$H$929,$H125,CR$258:CR$929)</f>
        <v>0</v>
      </c>
      <c r="CS125" s="71">
        <f>SUMIF($H$258:$H$929,$H125,CS$258:CS$929)</f>
        <v>0</v>
      </c>
      <c r="CT125" s="71">
        <f>SUMIF($H$258:$H$929,$H125,CT$258:CT$929)</f>
        <v>0</v>
      </c>
      <c r="CU125" s="71">
        <f>SUMIF($H$258:$H$929,$H125,CU$258:CU$929)</f>
        <v>0</v>
      </c>
      <c r="CV125" s="71">
        <f>SUMIF($H$258:$H$929,$H125,CV$258:CV$929)</f>
        <v>2548</v>
      </c>
      <c r="CW125" s="71">
        <f>SUMIF($H$258:$H$929,$H125,CW$258:CW$929)</f>
        <v>500</v>
      </c>
      <c r="CX125" s="71">
        <f>SUMIF($H$258:$H$929,$H125,CX$258:CX$929)</f>
        <v>403</v>
      </c>
      <c r="CY125" s="71">
        <f>SUMIF($H$258:$H$929,$H125,CY$258:CY$929)</f>
        <v>613</v>
      </c>
      <c r="CZ125" s="71">
        <f>SUMIF($H$258:$H$929,$H125,CZ$258:CZ$929)</f>
        <v>1032</v>
      </c>
      <c r="DA125" s="70" t="s">
        <v>32</v>
      </c>
      <c r="DB125" s="56">
        <f>K125-CV125</f>
        <v>-1348</v>
      </c>
      <c r="DC125" s="55"/>
      <c r="DD125" s="7">
        <f>CV125/12</f>
        <v>212.33333333333334</v>
      </c>
      <c r="DE125" s="55"/>
    </row>
    <row r="126" spans="1:109" s="54" customFormat="1" ht="11.25" hidden="1" customHeight="1" x14ac:dyDescent="0.2">
      <c r="A126" s="98" t="str">
        <f>CONCATENATE("5001",H126)</f>
        <v>5001203003</v>
      </c>
      <c r="B126" s="65"/>
      <c r="C126" s="65"/>
      <c r="D126" s="65"/>
      <c r="E126" s="66"/>
      <c r="F126" s="66"/>
      <c r="G126" s="65" t="s">
        <v>129</v>
      </c>
      <c r="H126" s="70" t="s">
        <v>247</v>
      </c>
      <c r="I126" s="100" t="s">
        <v>246</v>
      </c>
      <c r="J126" s="71">
        <f>SUMIF($H$258:$H$928,$H126,J$258:J$928)</f>
        <v>0</v>
      </c>
      <c r="K126" s="71">
        <f>SUMIF($H$258:$H$928,$H126,K$258:K$928)</f>
        <v>0</v>
      </c>
      <c r="L126" s="71">
        <f>SUMIF($H$258:$H$928,$H126,L$258:L$928)</f>
        <v>0</v>
      </c>
      <c r="M126" s="71">
        <f>SUMIF($H$258:$H$928,$H126,M$258:M$928)</f>
        <v>0</v>
      </c>
      <c r="N126" s="71">
        <f>SUMIF($H$258:$H$928,$H126,N$258:N$928)</f>
        <v>0</v>
      </c>
      <c r="O126" s="71">
        <f>SUMIF($H$258:$H$928,$H126,O$258:O$928)</f>
        <v>0</v>
      </c>
      <c r="P126" s="71">
        <f>SUMIF($H$258:$H$928,$H126,P$258:P$928)</f>
        <v>0</v>
      </c>
      <c r="Q126" s="71">
        <f>SUMIF($H$258:$H$928,$H126,Q$258:Q$928)</f>
        <v>0</v>
      </c>
      <c r="R126" s="71">
        <f>SUMIF($H$258:$H$928,$H126,R$258:R$928)</f>
        <v>0</v>
      </c>
      <c r="S126" s="71">
        <f>SUMIF($H$258:$H$928,$H126,S$258:S$928)</f>
        <v>0</v>
      </c>
      <c r="T126" s="71">
        <f>SUMIF($H$258:$H$928,$H126,T$258:T$928)</f>
        <v>0</v>
      </c>
      <c r="U126" s="71">
        <f>SUMIF($H$258:$H$928,$H126,U$258:U$928)</f>
        <v>0</v>
      </c>
      <c r="V126" s="71">
        <f>SUMIF($H$258:$H$928,$H126,V$258:V$928)</f>
        <v>0</v>
      </c>
      <c r="W126" s="71">
        <f>SUMIF($H$258:$H$928,$H126,W$258:W$928)</f>
        <v>0</v>
      </c>
      <c r="X126" s="71">
        <f>SUMIF($H$258:$H$928,$H126,X$258:X$928)</f>
        <v>0</v>
      </c>
      <c r="Y126" s="71">
        <f>SUMIF($H$258:$H$928,$H126,Y$258:Y$928)</f>
        <v>0</v>
      </c>
      <c r="Z126" s="71">
        <f>SUMIF($H$258:$H$928,$H126,Z$258:Z$928)</f>
        <v>0</v>
      </c>
      <c r="AA126" s="71">
        <f>SUMIF($H$258:$H$928,$H126,AA$258:AA$928)</f>
        <v>0</v>
      </c>
      <c r="AB126" s="71">
        <f>SUMIF($H$258:$H$928,$H126,AB$258:AB$928)</f>
        <v>0</v>
      </c>
      <c r="AC126" s="71">
        <f>SUMIF($H$258:$H$928,$H126,AC$258:AC$928)</f>
        <v>0</v>
      </c>
      <c r="AD126" s="71">
        <f>SUMIF($H$258:$H$928,$H126,AD$258:AD$928)</f>
        <v>0</v>
      </c>
      <c r="AE126" s="71">
        <f>SUMIF($H$258:$H$928,$H126,AE$258:AE$928)</f>
        <v>0</v>
      </c>
      <c r="AF126" s="71">
        <f>SUMIF($H$258:$H$928,$H126,AF$258:AF$928)</f>
        <v>0</v>
      </c>
      <c r="AG126" s="71">
        <f>SUMIF($H$258:$H$928,$H126,AG$258:AG$928)</f>
        <v>0</v>
      </c>
      <c r="AH126" s="71">
        <f>SUMIF($H$258:$H$928,$H126,AH$258:AH$928)</f>
        <v>0</v>
      </c>
      <c r="AI126" s="71">
        <f>SUMIF($H$258:$H$928,$H126,AI$258:AI$928)</f>
        <v>0</v>
      </c>
      <c r="AJ126" s="71">
        <f>SUMIF($H$258:$H$928,$H126,AJ$258:AJ$928)</f>
        <v>0</v>
      </c>
      <c r="AK126" s="71">
        <f>SUMIF($H$258:$H$928,$H126,AK$258:AK$928)</f>
        <v>0</v>
      </c>
      <c r="AL126" s="71">
        <f>SUMIF($H$258:$H$928,$H126,AL$258:AL$928)</f>
        <v>0</v>
      </c>
      <c r="AM126" s="71">
        <f>SUMIF($H$258:$H$928,$H126,AM$258:AM$928)</f>
        <v>0</v>
      </c>
      <c r="AN126" s="71">
        <f>SUMIF($H$258:$H$928,$H126,AN$258:AN$928)</f>
        <v>0</v>
      </c>
      <c r="AO126" s="71">
        <f>SUMIF($H$258:$H$928,$H126,AO$258:AO$928)</f>
        <v>0</v>
      </c>
      <c r="AP126" s="71">
        <f>SUMIF($H$258:$H$928,$H126,AP$258:AP$928)</f>
        <v>0</v>
      </c>
      <c r="AQ126" s="71">
        <f>SUMIF($H$258:$H$928,$H126,AQ$258:AQ$928)</f>
        <v>0</v>
      </c>
      <c r="AR126" s="71">
        <f>SUMIF($H$258:$H$928,$H126,AR$258:AR$928)</f>
        <v>0</v>
      </c>
      <c r="AS126" s="71">
        <f>SUMIF($H$258:$H$928,$H126,AS$258:AS$928)</f>
        <v>0</v>
      </c>
      <c r="AT126" s="71">
        <f>SUMIF($H$258:$H$928,$H126,AT$258:AT$928)</f>
        <v>0</v>
      </c>
      <c r="AU126" s="71">
        <f>SUMIF($H$258:$H$928,$H126,AU$258:AU$928)</f>
        <v>0</v>
      </c>
      <c r="AV126" s="71">
        <f>SUMIF($H$258:$H$928,$H126,AV$258:AV$928)</f>
        <v>0</v>
      </c>
      <c r="AW126" s="71">
        <f>SUMIF($H$258:$H$928,$H126,AW$258:AW$928)</f>
        <v>0</v>
      </c>
      <c r="AX126" s="71">
        <f>SUMIF($H$258:$H$929,$H126,AX$258:AX$929)</f>
        <v>0</v>
      </c>
      <c r="AY126" s="71">
        <f>SUMIF($H$258:$H$929,$H126,AY$258:AY$929)</f>
        <v>0</v>
      </c>
      <c r="AZ126" s="71">
        <f>SUMIF($H$258:$H$929,$H126,AZ$258:AZ$929)</f>
        <v>0</v>
      </c>
      <c r="BA126" s="71">
        <f>SUMIF($H$258:$H$929,$H126,BA$258:BA$929)</f>
        <v>0</v>
      </c>
      <c r="BB126" s="71"/>
      <c r="BC126" s="71">
        <f>SUMIF($H$258:$H$929,$H126,BC$258:BC$929)</f>
        <v>0</v>
      </c>
      <c r="BD126" s="71"/>
      <c r="BE126" s="71">
        <f>SUMIF($H$258:$H$929,$H126,BE$258:BE$929)</f>
        <v>0</v>
      </c>
      <c r="BF126" s="71">
        <f>SUMIF($H$258:$H$929,$H126,BF$258:BF$929)</f>
        <v>0</v>
      </c>
      <c r="BG126" s="71">
        <f>SUMIF($H$258:$H$929,$H126,BG$258:BG$929)</f>
        <v>0</v>
      </c>
      <c r="BH126" s="71">
        <f>SUMIF($H$258:$H$929,$H126,BH$258:BH$929)</f>
        <v>0</v>
      </c>
      <c r="BI126" s="71">
        <f>SUMIF($H$258:$H$929,$H126,BI$258:BI$929)</f>
        <v>0</v>
      </c>
      <c r="BJ126" s="71">
        <f>SUMIF($H$258:$H$928,$H126,BJ$258:BJ$928)</f>
        <v>0</v>
      </c>
      <c r="BK126" s="71">
        <f>SUMIF($H$258:$H$928,$H126,BK$258:BK$928)</f>
        <v>0</v>
      </c>
      <c r="BL126" s="71">
        <f>SUMIF($H$258:$H$928,$H126,BL$258:BL$928)</f>
        <v>0</v>
      </c>
      <c r="BM126" s="71">
        <f>SUMIF($H$258:$H$929,$H126,BM$258:BM$929)</f>
        <v>0</v>
      </c>
      <c r="BN126" s="71">
        <f>SUMIF($H$258:$H$929,$H126,BN$258:BN$929)</f>
        <v>0</v>
      </c>
      <c r="BO126" s="71">
        <f>SUMIF($H$258:$H$929,$H126,BO$258:BO$929)</f>
        <v>0</v>
      </c>
      <c r="BP126" s="71">
        <f>SUMIF($H$258:$H$929,$H126,BP$258:BP$929)</f>
        <v>0</v>
      </c>
      <c r="BQ126" s="71">
        <f>SUMIF($H$258:$H$929,$H126,BQ$258:BQ$929)</f>
        <v>0</v>
      </c>
      <c r="BR126" s="71">
        <f>SUMIF($H$258:$H$929,$H126,BR$258:BR$929)</f>
        <v>0</v>
      </c>
      <c r="BS126" s="71">
        <f>SUMIF($H$258:$H$929,$H126,BS$258:BS$929)</f>
        <v>0</v>
      </c>
      <c r="BT126" s="71">
        <f>SUMIF($H$258:$H$929,$H126,BT$258:BT$929)</f>
        <v>0</v>
      </c>
      <c r="BU126" s="71">
        <f>SUMIF($H$258:$H$929,$H126,BU$258:BU$929)</f>
        <v>0</v>
      </c>
      <c r="BV126" s="71">
        <f>SUMIF($H$258:$H$929,$H126,BV$258:BV$929)</f>
        <v>0</v>
      </c>
      <c r="BW126" s="71">
        <f>SUMIF($H$258:$H$929,$H126,BW$258:BW$929)</f>
        <v>0</v>
      </c>
      <c r="BX126" s="71">
        <f>SUMIF($H$258:$H$929,$H126,BX$258:BX$929)</f>
        <v>0</v>
      </c>
      <c r="BY126" s="71">
        <f>SUMIF($H$258:$H$929,$H126,BY$258:BY$929)</f>
        <v>0</v>
      </c>
      <c r="BZ126" s="71">
        <f>SUMIF($H$258:$H$929,$H126,BZ$258:BZ$929)</f>
        <v>0</v>
      </c>
      <c r="CA126" s="71">
        <f>SUMIF($H$258:$H$929,$H126,CA$258:CA$929)</f>
        <v>0</v>
      </c>
      <c r="CB126" s="71">
        <f>SUMIF($H$258:$H$929,$H126,CB$258:CB$929)</f>
        <v>0</v>
      </c>
      <c r="CC126" s="71">
        <f>SUMIF($H$258:$H$929,$H126,CC$258:CC$929)</f>
        <v>0</v>
      </c>
      <c r="CD126" s="71">
        <f>SUMIF($H$258:$H$929,$H126,CD$258:CD$929)</f>
        <v>0</v>
      </c>
      <c r="CE126" s="71">
        <f>SUMIF($H$258:$H$929,$H126,CE$258:CE$929)</f>
        <v>0</v>
      </c>
      <c r="CF126" s="71">
        <f>SUMIF($H$258:$H$929,$H126,CF$258:CF$929)</f>
        <v>0</v>
      </c>
      <c r="CG126" s="71">
        <f>SUMIF($H$258:$H$929,$H126,CG$258:CG$929)</f>
        <v>0</v>
      </c>
      <c r="CH126" s="71">
        <f>SUMIF($H$258:$H$929,$H126,CH$258:CH$929)</f>
        <v>0</v>
      </c>
      <c r="CI126" s="71">
        <f>SUMIF($H$258:$H$929,$H126,CI$258:CI$929)</f>
        <v>0</v>
      </c>
      <c r="CJ126" s="71">
        <f>SUMIF($H$258:$H$929,$H126,CJ$258:CJ$929)</f>
        <v>0</v>
      </c>
      <c r="CK126" s="71">
        <f>SUMIF($H$258:$H$929,$H126,CK$258:CK$929)</f>
        <v>0</v>
      </c>
      <c r="CL126" s="71">
        <f>SUMIF($H$258:$H$929,$H126,CL$258:CL$929)</f>
        <v>0</v>
      </c>
      <c r="CM126" s="71">
        <f>SUMIF($H$258:$H$929,$H126,CM$258:CM$929)</f>
        <v>0</v>
      </c>
      <c r="CN126" s="71">
        <f>SUMIF($H$258:$H$929,$H126,CN$258:CN$929)</f>
        <v>0</v>
      </c>
      <c r="CO126" s="71">
        <f>SUMIF($H$258:$H$929,$H126,CO$258:CO$929)</f>
        <v>0</v>
      </c>
      <c r="CP126" s="71">
        <f>SUMIF($H$258:$H$929,$H126,CP$258:CP$929)</f>
        <v>0</v>
      </c>
      <c r="CQ126" s="71">
        <f>SUMIF($H$258:$H$929,$H126,CQ$258:CQ$929)</f>
        <v>0</v>
      </c>
      <c r="CR126" s="71">
        <f>SUMIF($H$258:$H$929,$H126,CR$258:CR$929)</f>
        <v>0</v>
      </c>
      <c r="CS126" s="71">
        <f>SUMIF($H$258:$H$929,$H126,CS$258:CS$929)</f>
        <v>0</v>
      </c>
      <c r="CT126" s="71">
        <f>SUMIF($H$258:$H$929,$H126,CT$258:CT$929)</f>
        <v>0</v>
      </c>
      <c r="CU126" s="71">
        <f>SUMIF($H$258:$H$929,$H126,CU$258:CU$929)</f>
        <v>0</v>
      </c>
      <c r="CV126" s="71">
        <f>SUMIF($H$258:$H$929,$H126,CV$258:CV$929)</f>
        <v>0</v>
      </c>
      <c r="CW126" s="71">
        <f>SUMIF($H$258:$H$929,$H126,CW$258:CW$929)</f>
        <v>0</v>
      </c>
      <c r="CX126" s="71">
        <f>SUMIF($H$258:$H$929,$H126,CX$258:CX$929)</f>
        <v>0</v>
      </c>
      <c r="CY126" s="71">
        <f>SUMIF($H$258:$H$929,$H126,CY$258:CY$929)</f>
        <v>0</v>
      </c>
      <c r="CZ126" s="71">
        <f>SUMIF($H$258:$H$929,$H126,CZ$258:CZ$929)</f>
        <v>0</v>
      </c>
      <c r="DA126" s="70" t="s">
        <v>247</v>
      </c>
      <c r="DB126" s="56">
        <f>K126-CV126</f>
        <v>0</v>
      </c>
      <c r="DC126" s="55"/>
      <c r="DD126" s="7">
        <f>CV126/12</f>
        <v>0</v>
      </c>
      <c r="DE126" s="55"/>
    </row>
    <row r="127" spans="1:109" s="54" customFormat="1" ht="11.25" hidden="1" customHeight="1" x14ac:dyDescent="0.2">
      <c r="A127" s="98" t="str">
        <f>CONCATENATE("5001",H127)</f>
        <v>5001203004</v>
      </c>
      <c r="B127" s="65"/>
      <c r="C127" s="65"/>
      <c r="D127" s="65"/>
      <c r="E127" s="66"/>
      <c r="F127" s="66"/>
      <c r="G127" s="65" t="s">
        <v>245</v>
      </c>
      <c r="H127" s="70" t="s">
        <v>244</v>
      </c>
      <c r="I127" s="100" t="s">
        <v>243</v>
      </c>
      <c r="J127" s="71">
        <f>SUMIF($H$258:$H$928,$H127,J$258:J$928)</f>
        <v>0</v>
      </c>
      <c r="K127" s="71">
        <f>SUMIF($H$258:$H$928,$H127,K$258:K$928)</f>
        <v>0</v>
      </c>
      <c r="L127" s="71">
        <f>SUMIF($H$258:$H$928,$H127,L$258:L$928)</f>
        <v>0</v>
      </c>
      <c r="M127" s="71">
        <f>SUMIF($H$258:$H$928,$H127,M$258:M$928)</f>
        <v>0</v>
      </c>
      <c r="N127" s="71">
        <f>SUMIF($H$258:$H$928,$H127,N$258:N$928)</f>
        <v>0</v>
      </c>
      <c r="O127" s="71">
        <f>SUMIF($H$258:$H$928,$H127,O$258:O$928)</f>
        <v>0</v>
      </c>
      <c r="P127" s="71">
        <f>SUMIF($H$258:$H$928,$H127,P$258:P$928)</f>
        <v>0</v>
      </c>
      <c r="Q127" s="71">
        <f>SUMIF($H$258:$H$928,$H127,Q$258:Q$928)</f>
        <v>0</v>
      </c>
      <c r="R127" s="71">
        <f>SUMIF($H$258:$H$928,$H127,R$258:R$928)</f>
        <v>0</v>
      </c>
      <c r="S127" s="71">
        <f>SUMIF($H$258:$H$928,$H127,S$258:S$928)</f>
        <v>0</v>
      </c>
      <c r="T127" s="71">
        <f>SUMIF($H$258:$H$928,$H127,T$258:T$928)</f>
        <v>0</v>
      </c>
      <c r="U127" s="71">
        <f>SUMIF($H$258:$H$928,$H127,U$258:U$928)</f>
        <v>0</v>
      </c>
      <c r="V127" s="71">
        <f>SUMIF($H$258:$H$928,$H127,V$258:V$928)</f>
        <v>0</v>
      </c>
      <c r="W127" s="71">
        <f>SUMIF($H$258:$H$928,$H127,W$258:W$928)</f>
        <v>0</v>
      </c>
      <c r="X127" s="71">
        <f>SUMIF($H$258:$H$928,$H127,X$258:X$928)</f>
        <v>0</v>
      </c>
      <c r="Y127" s="71">
        <f>SUMIF($H$258:$H$928,$H127,Y$258:Y$928)</f>
        <v>0</v>
      </c>
      <c r="Z127" s="71">
        <f>SUMIF($H$258:$H$928,$H127,Z$258:Z$928)</f>
        <v>0</v>
      </c>
      <c r="AA127" s="71">
        <f>SUMIF($H$258:$H$928,$H127,AA$258:AA$928)</f>
        <v>0</v>
      </c>
      <c r="AB127" s="71">
        <f>SUMIF($H$258:$H$928,$H127,AB$258:AB$928)</f>
        <v>0</v>
      </c>
      <c r="AC127" s="71">
        <f>SUMIF($H$258:$H$928,$H127,AC$258:AC$928)</f>
        <v>0</v>
      </c>
      <c r="AD127" s="71">
        <f>SUMIF($H$258:$H$928,$H127,AD$258:AD$928)</f>
        <v>0</v>
      </c>
      <c r="AE127" s="71">
        <f>SUMIF($H$258:$H$928,$H127,AE$258:AE$928)</f>
        <v>0</v>
      </c>
      <c r="AF127" s="71">
        <f>SUMIF($H$258:$H$928,$H127,AF$258:AF$928)</f>
        <v>0</v>
      </c>
      <c r="AG127" s="71">
        <f>SUMIF($H$258:$H$928,$H127,AG$258:AG$928)</f>
        <v>0</v>
      </c>
      <c r="AH127" s="71">
        <f>SUMIF($H$258:$H$928,$H127,AH$258:AH$928)</f>
        <v>0</v>
      </c>
      <c r="AI127" s="71">
        <f>SUMIF($H$258:$H$928,$H127,AI$258:AI$928)</f>
        <v>0</v>
      </c>
      <c r="AJ127" s="71">
        <f>SUMIF($H$258:$H$928,$H127,AJ$258:AJ$928)</f>
        <v>0</v>
      </c>
      <c r="AK127" s="71">
        <f>SUMIF($H$258:$H$928,$H127,AK$258:AK$928)</f>
        <v>0</v>
      </c>
      <c r="AL127" s="71">
        <f>SUMIF($H$258:$H$928,$H127,AL$258:AL$928)</f>
        <v>0</v>
      </c>
      <c r="AM127" s="71">
        <f>SUMIF($H$258:$H$928,$H127,AM$258:AM$928)</f>
        <v>0</v>
      </c>
      <c r="AN127" s="71">
        <f>SUMIF($H$258:$H$928,$H127,AN$258:AN$928)</f>
        <v>0</v>
      </c>
      <c r="AO127" s="71">
        <f>SUMIF($H$258:$H$928,$H127,AO$258:AO$928)</f>
        <v>0</v>
      </c>
      <c r="AP127" s="71">
        <f>SUMIF($H$258:$H$928,$H127,AP$258:AP$928)</f>
        <v>0</v>
      </c>
      <c r="AQ127" s="71">
        <f>SUMIF($H$258:$H$928,$H127,AQ$258:AQ$928)</f>
        <v>0</v>
      </c>
      <c r="AR127" s="71">
        <f>SUMIF($H$258:$H$928,$H127,AR$258:AR$928)</f>
        <v>0</v>
      </c>
      <c r="AS127" s="71">
        <f>SUMIF($H$258:$H$928,$H127,AS$258:AS$928)</f>
        <v>0</v>
      </c>
      <c r="AT127" s="71">
        <f>SUMIF($H$258:$H$928,$H127,AT$258:AT$928)</f>
        <v>0</v>
      </c>
      <c r="AU127" s="71">
        <f>SUMIF($H$258:$H$928,$H127,AU$258:AU$928)</f>
        <v>0</v>
      </c>
      <c r="AV127" s="71">
        <f>SUMIF($H$258:$H$928,$H127,AV$258:AV$928)</f>
        <v>0</v>
      </c>
      <c r="AW127" s="71">
        <f>SUMIF($H$258:$H$928,$H127,AW$258:AW$928)</f>
        <v>0</v>
      </c>
      <c r="AX127" s="71">
        <f>SUMIF($H$258:$H$929,$H127,AX$258:AX$929)</f>
        <v>0</v>
      </c>
      <c r="AY127" s="71">
        <f>SUMIF($H$258:$H$929,$H127,AY$258:AY$929)</f>
        <v>0</v>
      </c>
      <c r="AZ127" s="71">
        <f>SUMIF($H$258:$H$929,$H127,AZ$258:AZ$929)</f>
        <v>0</v>
      </c>
      <c r="BA127" s="71">
        <f>SUMIF($H$258:$H$929,$H127,BA$258:BA$929)</f>
        <v>0</v>
      </c>
      <c r="BB127" s="71"/>
      <c r="BC127" s="71">
        <f>SUMIF($H$258:$H$929,$H127,BC$258:BC$929)</f>
        <v>0</v>
      </c>
      <c r="BD127" s="71"/>
      <c r="BE127" s="71">
        <f>SUMIF($H$258:$H$929,$H127,BE$258:BE$929)</f>
        <v>0</v>
      </c>
      <c r="BF127" s="71">
        <f>SUMIF($H$258:$H$929,$H127,BF$258:BF$929)</f>
        <v>0</v>
      </c>
      <c r="BG127" s="71">
        <f>SUMIF($H$258:$H$929,$H127,BG$258:BG$929)</f>
        <v>0</v>
      </c>
      <c r="BH127" s="71">
        <f>SUMIF($H$258:$H$929,$H127,BH$258:BH$929)</f>
        <v>0</v>
      </c>
      <c r="BI127" s="71">
        <f>SUMIF($H$258:$H$929,$H127,BI$258:BI$929)</f>
        <v>0</v>
      </c>
      <c r="BJ127" s="71">
        <f>SUMIF($H$258:$H$928,$H127,BJ$258:BJ$928)</f>
        <v>0</v>
      </c>
      <c r="BK127" s="71">
        <f>SUMIF($H$258:$H$928,$H127,BK$258:BK$928)</f>
        <v>0</v>
      </c>
      <c r="BL127" s="71">
        <f>SUMIF($H$258:$H$928,$H127,BL$258:BL$928)</f>
        <v>0</v>
      </c>
      <c r="BM127" s="71">
        <f>SUMIF($H$258:$H$929,$H127,BM$258:BM$929)</f>
        <v>0</v>
      </c>
      <c r="BN127" s="71">
        <f>SUMIF($H$258:$H$929,$H127,BN$258:BN$929)</f>
        <v>0</v>
      </c>
      <c r="BO127" s="71">
        <f>SUMIF($H$258:$H$929,$H127,BO$258:BO$929)</f>
        <v>0</v>
      </c>
      <c r="BP127" s="71">
        <f>SUMIF($H$258:$H$929,$H127,BP$258:BP$929)</f>
        <v>0</v>
      </c>
      <c r="BQ127" s="71">
        <f>SUMIF($H$258:$H$929,$H127,BQ$258:BQ$929)</f>
        <v>0</v>
      </c>
      <c r="BR127" s="71">
        <f>SUMIF($H$258:$H$929,$H127,BR$258:BR$929)</f>
        <v>0</v>
      </c>
      <c r="BS127" s="71">
        <f>SUMIF($H$258:$H$929,$H127,BS$258:BS$929)</f>
        <v>0</v>
      </c>
      <c r="BT127" s="71">
        <f>SUMIF($H$258:$H$929,$H127,BT$258:BT$929)</f>
        <v>0</v>
      </c>
      <c r="BU127" s="71">
        <f>SUMIF($H$258:$H$929,$H127,BU$258:BU$929)</f>
        <v>0</v>
      </c>
      <c r="BV127" s="71">
        <f>SUMIF($H$258:$H$929,$H127,BV$258:BV$929)</f>
        <v>0</v>
      </c>
      <c r="BW127" s="71">
        <f>SUMIF($H$258:$H$929,$H127,BW$258:BW$929)</f>
        <v>0</v>
      </c>
      <c r="BX127" s="71">
        <f>SUMIF($H$258:$H$929,$H127,BX$258:BX$929)</f>
        <v>0</v>
      </c>
      <c r="BY127" s="71">
        <f>SUMIF($H$258:$H$929,$H127,BY$258:BY$929)</f>
        <v>0</v>
      </c>
      <c r="BZ127" s="71">
        <f>SUMIF($H$258:$H$929,$H127,BZ$258:BZ$929)</f>
        <v>0</v>
      </c>
      <c r="CA127" s="71">
        <f>SUMIF($H$258:$H$929,$H127,CA$258:CA$929)</f>
        <v>0</v>
      </c>
      <c r="CB127" s="71">
        <f>SUMIF($H$258:$H$929,$H127,CB$258:CB$929)</f>
        <v>0</v>
      </c>
      <c r="CC127" s="71">
        <f>SUMIF($H$258:$H$929,$H127,CC$258:CC$929)</f>
        <v>0</v>
      </c>
      <c r="CD127" s="71">
        <f>SUMIF($H$258:$H$929,$H127,CD$258:CD$929)</f>
        <v>0</v>
      </c>
      <c r="CE127" s="71">
        <f>SUMIF($H$258:$H$929,$H127,CE$258:CE$929)</f>
        <v>0</v>
      </c>
      <c r="CF127" s="71">
        <f>SUMIF($H$258:$H$929,$H127,CF$258:CF$929)</f>
        <v>0</v>
      </c>
      <c r="CG127" s="71">
        <f>SUMIF($H$258:$H$929,$H127,CG$258:CG$929)</f>
        <v>0</v>
      </c>
      <c r="CH127" s="71">
        <f>SUMIF($H$258:$H$929,$H127,CH$258:CH$929)</f>
        <v>0</v>
      </c>
      <c r="CI127" s="71">
        <f>SUMIF($H$258:$H$929,$H127,CI$258:CI$929)</f>
        <v>0</v>
      </c>
      <c r="CJ127" s="71">
        <f>SUMIF($H$258:$H$929,$H127,CJ$258:CJ$929)</f>
        <v>0</v>
      </c>
      <c r="CK127" s="71">
        <f>SUMIF($H$258:$H$929,$H127,CK$258:CK$929)</f>
        <v>0</v>
      </c>
      <c r="CL127" s="71">
        <f>SUMIF($H$258:$H$929,$H127,CL$258:CL$929)</f>
        <v>0</v>
      </c>
      <c r="CM127" s="71">
        <f>SUMIF($H$258:$H$929,$H127,CM$258:CM$929)</f>
        <v>0</v>
      </c>
      <c r="CN127" s="71">
        <f>SUMIF($H$258:$H$929,$H127,CN$258:CN$929)</f>
        <v>0</v>
      </c>
      <c r="CO127" s="71">
        <f>SUMIF($H$258:$H$929,$H127,CO$258:CO$929)</f>
        <v>0</v>
      </c>
      <c r="CP127" s="71">
        <f>SUMIF($H$258:$H$929,$H127,CP$258:CP$929)</f>
        <v>0</v>
      </c>
      <c r="CQ127" s="71">
        <f>SUMIF($H$258:$H$929,$H127,CQ$258:CQ$929)</f>
        <v>0</v>
      </c>
      <c r="CR127" s="71">
        <f>SUMIF($H$258:$H$929,$H127,CR$258:CR$929)</f>
        <v>0</v>
      </c>
      <c r="CS127" s="71">
        <f>SUMIF($H$258:$H$929,$H127,CS$258:CS$929)</f>
        <v>0</v>
      </c>
      <c r="CT127" s="71">
        <f>SUMIF($H$258:$H$929,$H127,CT$258:CT$929)</f>
        <v>0</v>
      </c>
      <c r="CU127" s="71">
        <f>SUMIF($H$258:$H$929,$H127,CU$258:CU$929)</f>
        <v>0</v>
      </c>
      <c r="CV127" s="71">
        <f>SUMIF($H$258:$H$929,$H127,CV$258:CV$929)</f>
        <v>0</v>
      </c>
      <c r="CW127" s="71">
        <f>SUMIF($H$258:$H$929,$H127,CW$258:CW$929)</f>
        <v>0</v>
      </c>
      <c r="CX127" s="71">
        <f>SUMIF($H$258:$H$929,$H127,CX$258:CX$929)</f>
        <v>0</v>
      </c>
      <c r="CY127" s="71">
        <f>SUMIF($H$258:$H$929,$H127,CY$258:CY$929)</f>
        <v>0</v>
      </c>
      <c r="CZ127" s="71">
        <f>SUMIF($H$258:$H$929,$H127,CZ$258:CZ$929)</f>
        <v>0</v>
      </c>
      <c r="DA127" s="70" t="s">
        <v>244</v>
      </c>
      <c r="DB127" s="56">
        <f>K127-CV127</f>
        <v>0</v>
      </c>
      <c r="DC127" s="55"/>
      <c r="DD127" s="7">
        <f>CV127/12</f>
        <v>0</v>
      </c>
      <c r="DE127" s="55"/>
    </row>
    <row r="128" spans="1:109" s="54" customFormat="1" ht="11.25" hidden="1" customHeight="1" x14ac:dyDescent="0.2">
      <c r="A128" s="98" t="str">
        <f>CONCATENATE("5001",H128)</f>
        <v>5001203007</v>
      </c>
      <c r="B128" s="65"/>
      <c r="C128" s="65"/>
      <c r="D128" s="65"/>
      <c r="E128" s="66"/>
      <c r="F128" s="66"/>
      <c r="G128" s="65" t="s">
        <v>242</v>
      </c>
      <c r="H128" s="70" t="s">
        <v>241</v>
      </c>
      <c r="I128" s="100" t="s">
        <v>240</v>
      </c>
      <c r="J128" s="71">
        <f>SUMIF($H$258:$H$928,$H128,J$258:J$928)</f>
        <v>0</v>
      </c>
      <c r="K128" s="71">
        <f>SUMIF($H$258:$H$928,$H128,K$258:K$928)</f>
        <v>0</v>
      </c>
      <c r="L128" s="71">
        <f>SUMIF($H$258:$H$928,$H128,L$258:L$928)</f>
        <v>0</v>
      </c>
      <c r="M128" s="71">
        <f>SUMIF($H$258:$H$928,$H128,M$258:M$928)</f>
        <v>0</v>
      </c>
      <c r="N128" s="71">
        <f>SUMIF($H$258:$H$928,$H128,N$258:N$928)</f>
        <v>0</v>
      </c>
      <c r="O128" s="71">
        <f>SUMIF($H$258:$H$928,$H128,O$258:O$928)</f>
        <v>0</v>
      </c>
      <c r="P128" s="71">
        <f>SUMIF($H$258:$H$928,$H128,P$258:P$928)</f>
        <v>0</v>
      </c>
      <c r="Q128" s="71">
        <f>SUMIF($H$258:$H$928,$H128,Q$258:Q$928)</f>
        <v>0</v>
      </c>
      <c r="R128" s="71">
        <f>SUMIF($H$258:$H$928,$H128,R$258:R$928)</f>
        <v>0</v>
      </c>
      <c r="S128" s="71">
        <f>SUMIF($H$258:$H$928,$H128,S$258:S$928)</f>
        <v>0</v>
      </c>
      <c r="T128" s="71">
        <f>SUMIF($H$258:$H$928,$H128,T$258:T$928)</f>
        <v>0</v>
      </c>
      <c r="U128" s="71">
        <f>SUMIF($H$258:$H$928,$H128,U$258:U$928)</f>
        <v>0</v>
      </c>
      <c r="V128" s="71">
        <f>SUMIF($H$258:$H$928,$H128,V$258:V$928)</f>
        <v>0</v>
      </c>
      <c r="W128" s="71">
        <f>SUMIF($H$258:$H$928,$H128,W$258:W$928)</f>
        <v>0</v>
      </c>
      <c r="X128" s="71">
        <f>SUMIF($H$258:$H$928,$H128,X$258:X$928)</f>
        <v>0</v>
      </c>
      <c r="Y128" s="71">
        <f>SUMIF($H$258:$H$928,$H128,Y$258:Y$928)</f>
        <v>0</v>
      </c>
      <c r="Z128" s="71">
        <f>SUMIF($H$258:$H$928,$H128,Z$258:Z$928)</f>
        <v>0</v>
      </c>
      <c r="AA128" s="71">
        <f>SUMIF($H$258:$H$928,$H128,AA$258:AA$928)</f>
        <v>0</v>
      </c>
      <c r="AB128" s="71">
        <f>SUMIF($H$258:$H$928,$H128,AB$258:AB$928)</f>
        <v>0</v>
      </c>
      <c r="AC128" s="71">
        <f>SUMIF($H$258:$H$928,$H128,AC$258:AC$928)</f>
        <v>0</v>
      </c>
      <c r="AD128" s="71">
        <f>SUMIF($H$258:$H$928,$H128,AD$258:AD$928)</f>
        <v>0</v>
      </c>
      <c r="AE128" s="71">
        <f>SUMIF($H$258:$H$928,$H128,AE$258:AE$928)</f>
        <v>0</v>
      </c>
      <c r="AF128" s="71">
        <f>SUMIF($H$258:$H$928,$H128,AF$258:AF$928)</f>
        <v>0</v>
      </c>
      <c r="AG128" s="71">
        <f>SUMIF($H$258:$H$928,$H128,AG$258:AG$928)</f>
        <v>0</v>
      </c>
      <c r="AH128" s="71">
        <f>SUMIF($H$258:$H$928,$H128,AH$258:AH$928)</f>
        <v>0</v>
      </c>
      <c r="AI128" s="71">
        <f>SUMIF($H$258:$H$928,$H128,AI$258:AI$928)</f>
        <v>0</v>
      </c>
      <c r="AJ128" s="71">
        <f>SUMIF($H$258:$H$928,$H128,AJ$258:AJ$928)</f>
        <v>0</v>
      </c>
      <c r="AK128" s="71">
        <f>SUMIF($H$258:$H$928,$H128,AK$258:AK$928)</f>
        <v>0</v>
      </c>
      <c r="AL128" s="71">
        <f>SUMIF($H$258:$H$928,$H128,AL$258:AL$928)</f>
        <v>0</v>
      </c>
      <c r="AM128" s="71">
        <f>SUMIF($H$258:$H$928,$H128,AM$258:AM$928)</f>
        <v>0</v>
      </c>
      <c r="AN128" s="71">
        <f>SUMIF($H$258:$H$928,$H128,AN$258:AN$928)</f>
        <v>0</v>
      </c>
      <c r="AO128" s="71">
        <f>SUMIF($H$258:$H$928,$H128,AO$258:AO$928)</f>
        <v>0</v>
      </c>
      <c r="AP128" s="71">
        <f>SUMIF($H$258:$H$928,$H128,AP$258:AP$928)</f>
        <v>0</v>
      </c>
      <c r="AQ128" s="71">
        <f>SUMIF($H$258:$H$928,$H128,AQ$258:AQ$928)</f>
        <v>0</v>
      </c>
      <c r="AR128" s="71">
        <f>SUMIF($H$258:$H$928,$H128,AR$258:AR$928)</f>
        <v>0</v>
      </c>
      <c r="AS128" s="71">
        <f>SUMIF($H$258:$H$928,$H128,AS$258:AS$928)</f>
        <v>0</v>
      </c>
      <c r="AT128" s="71">
        <f>SUMIF($H$258:$H$928,$H128,AT$258:AT$928)</f>
        <v>0</v>
      </c>
      <c r="AU128" s="71">
        <f>SUMIF($H$258:$H$928,$H128,AU$258:AU$928)</f>
        <v>0</v>
      </c>
      <c r="AV128" s="71">
        <f>SUMIF($H$258:$H$928,$H128,AV$258:AV$928)</f>
        <v>0</v>
      </c>
      <c r="AW128" s="71">
        <f>SUMIF($H$258:$H$928,$H128,AW$258:AW$928)</f>
        <v>0</v>
      </c>
      <c r="AX128" s="71">
        <f>SUMIF($H$258:$H$929,$H128,AX$258:AX$929)</f>
        <v>0</v>
      </c>
      <c r="AY128" s="71">
        <f>SUMIF($H$258:$H$929,$H128,AY$258:AY$929)</f>
        <v>0</v>
      </c>
      <c r="AZ128" s="71">
        <f>SUMIF($H$258:$H$929,$H128,AZ$258:AZ$929)</f>
        <v>0</v>
      </c>
      <c r="BA128" s="71">
        <f>SUMIF($H$258:$H$929,$H128,BA$258:BA$929)</f>
        <v>0</v>
      </c>
      <c r="BB128" s="71"/>
      <c r="BC128" s="71">
        <f>SUMIF($H$258:$H$929,$H128,BC$258:BC$929)</f>
        <v>0</v>
      </c>
      <c r="BD128" s="71"/>
      <c r="BE128" s="71">
        <f>SUMIF($H$258:$H$929,$H128,BE$258:BE$929)</f>
        <v>0</v>
      </c>
      <c r="BF128" s="71">
        <f>SUMIF($H$258:$H$929,$H128,BF$258:BF$929)</f>
        <v>0</v>
      </c>
      <c r="BG128" s="71">
        <f>SUMIF($H$258:$H$929,$H128,BG$258:BG$929)</f>
        <v>0</v>
      </c>
      <c r="BH128" s="71">
        <f>SUMIF($H$258:$H$929,$H128,BH$258:BH$929)</f>
        <v>0</v>
      </c>
      <c r="BI128" s="71">
        <f>SUMIF($H$258:$H$929,$H128,BI$258:BI$929)</f>
        <v>0</v>
      </c>
      <c r="BJ128" s="71">
        <f>SUMIF($H$258:$H$928,$H128,BJ$258:BJ$928)</f>
        <v>0</v>
      </c>
      <c r="BK128" s="71">
        <f>SUMIF($H$258:$H$928,$H128,BK$258:BK$928)</f>
        <v>0</v>
      </c>
      <c r="BL128" s="71">
        <f>SUMIF($H$258:$H$928,$H128,BL$258:BL$928)</f>
        <v>0</v>
      </c>
      <c r="BM128" s="71">
        <f>SUMIF($H$258:$H$929,$H128,BM$258:BM$929)</f>
        <v>0</v>
      </c>
      <c r="BN128" s="71">
        <f>SUMIF($H$258:$H$929,$H128,BN$258:BN$929)</f>
        <v>0</v>
      </c>
      <c r="BO128" s="71">
        <f>SUMIF($H$258:$H$929,$H128,BO$258:BO$929)</f>
        <v>0</v>
      </c>
      <c r="BP128" s="71">
        <f>SUMIF($H$258:$H$929,$H128,BP$258:BP$929)</f>
        <v>0</v>
      </c>
      <c r="BQ128" s="71">
        <f>SUMIF($H$258:$H$929,$H128,BQ$258:BQ$929)</f>
        <v>0</v>
      </c>
      <c r="BR128" s="71">
        <f>SUMIF($H$258:$H$929,$H128,BR$258:BR$929)</f>
        <v>0</v>
      </c>
      <c r="BS128" s="71">
        <f>SUMIF($H$258:$H$929,$H128,BS$258:BS$929)</f>
        <v>0</v>
      </c>
      <c r="BT128" s="71">
        <f>SUMIF($H$258:$H$929,$H128,BT$258:BT$929)</f>
        <v>0</v>
      </c>
      <c r="BU128" s="71">
        <f>SUMIF($H$258:$H$929,$H128,BU$258:BU$929)</f>
        <v>0</v>
      </c>
      <c r="BV128" s="71">
        <f>SUMIF($H$258:$H$929,$H128,BV$258:BV$929)</f>
        <v>0</v>
      </c>
      <c r="BW128" s="71">
        <f>SUMIF($H$258:$H$929,$H128,BW$258:BW$929)</f>
        <v>0</v>
      </c>
      <c r="BX128" s="71">
        <f>SUMIF($H$258:$H$929,$H128,BX$258:BX$929)</f>
        <v>0</v>
      </c>
      <c r="BY128" s="71">
        <f>SUMIF($H$258:$H$929,$H128,BY$258:BY$929)</f>
        <v>0</v>
      </c>
      <c r="BZ128" s="71">
        <f>SUMIF($H$258:$H$929,$H128,BZ$258:BZ$929)</f>
        <v>0</v>
      </c>
      <c r="CA128" s="71">
        <f>SUMIF($H$258:$H$929,$H128,CA$258:CA$929)</f>
        <v>0</v>
      </c>
      <c r="CB128" s="71">
        <f>SUMIF($H$258:$H$929,$H128,CB$258:CB$929)</f>
        <v>0</v>
      </c>
      <c r="CC128" s="71">
        <f>SUMIF($H$258:$H$929,$H128,CC$258:CC$929)</f>
        <v>0</v>
      </c>
      <c r="CD128" s="71">
        <f>SUMIF($H$258:$H$929,$H128,CD$258:CD$929)</f>
        <v>0</v>
      </c>
      <c r="CE128" s="71">
        <f>SUMIF($H$258:$H$929,$H128,CE$258:CE$929)</f>
        <v>0</v>
      </c>
      <c r="CF128" s="71">
        <f>SUMIF($H$258:$H$929,$H128,CF$258:CF$929)</f>
        <v>0</v>
      </c>
      <c r="CG128" s="71">
        <f>SUMIF($H$258:$H$929,$H128,CG$258:CG$929)</f>
        <v>0</v>
      </c>
      <c r="CH128" s="71">
        <f>SUMIF($H$258:$H$929,$H128,CH$258:CH$929)</f>
        <v>0</v>
      </c>
      <c r="CI128" s="71">
        <f>SUMIF($H$258:$H$929,$H128,CI$258:CI$929)</f>
        <v>0</v>
      </c>
      <c r="CJ128" s="71">
        <f>SUMIF($H$258:$H$929,$H128,CJ$258:CJ$929)</f>
        <v>0</v>
      </c>
      <c r="CK128" s="71">
        <f>SUMIF($H$258:$H$929,$H128,CK$258:CK$929)</f>
        <v>0</v>
      </c>
      <c r="CL128" s="71">
        <f>SUMIF($H$258:$H$929,$H128,CL$258:CL$929)</f>
        <v>0</v>
      </c>
      <c r="CM128" s="71">
        <f>SUMIF($H$258:$H$929,$H128,CM$258:CM$929)</f>
        <v>0</v>
      </c>
      <c r="CN128" s="71">
        <f>SUMIF($H$258:$H$929,$H128,CN$258:CN$929)</f>
        <v>0</v>
      </c>
      <c r="CO128" s="71">
        <f>SUMIF($H$258:$H$929,$H128,CO$258:CO$929)</f>
        <v>0</v>
      </c>
      <c r="CP128" s="71">
        <f>SUMIF($H$258:$H$929,$H128,CP$258:CP$929)</f>
        <v>0</v>
      </c>
      <c r="CQ128" s="71">
        <f>SUMIF($H$258:$H$929,$H128,CQ$258:CQ$929)</f>
        <v>0</v>
      </c>
      <c r="CR128" s="71">
        <f>SUMIF($H$258:$H$929,$H128,CR$258:CR$929)</f>
        <v>0</v>
      </c>
      <c r="CS128" s="71">
        <f>SUMIF($H$258:$H$929,$H128,CS$258:CS$929)</f>
        <v>0</v>
      </c>
      <c r="CT128" s="71">
        <f>SUMIF($H$258:$H$929,$H128,CT$258:CT$929)</f>
        <v>0</v>
      </c>
      <c r="CU128" s="71">
        <f>SUMIF($H$258:$H$929,$H128,CU$258:CU$929)</f>
        <v>0</v>
      </c>
      <c r="CV128" s="71">
        <f>SUMIF($H$258:$H$929,$H128,CV$258:CV$929)</f>
        <v>0</v>
      </c>
      <c r="CW128" s="71">
        <f>SUMIF($H$258:$H$929,$H128,CW$258:CW$929)</f>
        <v>0</v>
      </c>
      <c r="CX128" s="71">
        <f>SUMIF($H$258:$H$929,$H128,CX$258:CX$929)</f>
        <v>0</v>
      </c>
      <c r="CY128" s="71">
        <f>SUMIF($H$258:$H$929,$H128,CY$258:CY$929)</f>
        <v>0</v>
      </c>
      <c r="CZ128" s="71">
        <f>SUMIF($H$258:$H$929,$H128,CZ$258:CZ$929)</f>
        <v>0</v>
      </c>
      <c r="DA128" s="70" t="s">
        <v>241</v>
      </c>
      <c r="DB128" s="56">
        <f>K128-CV128</f>
        <v>0</v>
      </c>
      <c r="DC128" s="55"/>
      <c r="DD128" s="7">
        <f>CV128/12</f>
        <v>0</v>
      </c>
      <c r="DE128" s="55"/>
    </row>
    <row r="129" spans="1:109" s="54" customFormat="1" ht="19.5" hidden="1" customHeight="1" x14ac:dyDescent="0.2">
      <c r="A129" s="98" t="str">
        <f>CONCATENATE("5001",H129)</f>
        <v>5001203008</v>
      </c>
      <c r="B129" s="65"/>
      <c r="C129" s="65"/>
      <c r="D129" s="65"/>
      <c r="E129" s="66"/>
      <c r="F129" s="66"/>
      <c r="G129" s="65" t="s">
        <v>116</v>
      </c>
      <c r="H129" s="70" t="s">
        <v>421</v>
      </c>
      <c r="I129" s="101" t="s">
        <v>422</v>
      </c>
      <c r="J129" s="71">
        <f>SUMIF($H$258:$H$928,$H129,J$258:J$928)</f>
        <v>500</v>
      </c>
      <c r="K129" s="71">
        <f>SUMIF($H$258:$H$928,$H129,K$258:K$928)</f>
        <v>500</v>
      </c>
      <c r="L129" s="71">
        <f>SUMIF($H$258:$H$928,$H129,L$258:L$928)</f>
        <v>25</v>
      </c>
      <c r="M129" s="71">
        <f>SUMIF($H$258:$H$928,$H129,M$258:M$928)</f>
        <v>125</v>
      </c>
      <c r="N129" s="71">
        <f>SUMIF($H$258:$H$928,$H129,N$258:N$928)</f>
        <v>225</v>
      </c>
      <c r="O129" s="71">
        <f>SUMIF($H$258:$H$928,$H129,O$258:O$928)</f>
        <v>125</v>
      </c>
      <c r="P129" s="71">
        <f>SUMIF($H$258:$H$928,$H129,P$258:P$928)</f>
        <v>0</v>
      </c>
      <c r="Q129" s="71">
        <f>SUMIF($H$258:$H$928,$H129,Q$258:Q$928)</f>
        <v>0</v>
      </c>
      <c r="R129" s="71">
        <f>SUMIF($H$258:$H$928,$H129,R$258:R$928)</f>
        <v>0</v>
      </c>
      <c r="S129" s="71">
        <f>SUMIF($H$258:$H$928,$H129,S$258:S$928)</f>
        <v>0</v>
      </c>
      <c r="T129" s="71">
        <f>SUMIF($H$258:$H$928,$H129,T$258:T$928)</f>
        <v>0</v>
      </c>
      <c r="U129" s="71">
        <f>SUMIF($H$258:$H$928,$H129,U$258:U$928)</f>
        <v>0</v>
      </c>
      <c r="V129" s="71">
        <f>SUMIF($H$258:$H$928,$H129,V$258:V$928)</f>
        <v>0</v>
      </c>
      <c r="W129" s="71">
        <f>SUMIF($H$258:$H$928,$H129,W$258:W$928)</f>
        <v>0</v>
      </c>
      <c r="X129" s="71">
        <f>SUMIF($H$258:$H$928,$H129,X$258:X$928)</f>
        <v>0</v>
      </c>
      <c r="Y129" s="71">
        <f>SUMIF($H$258:$H$928,$H129,Y$258:Y$928)</f>
        <v>0</v>
      </c>
      <c r="Z129" s="71">
        <f>SUMIF($H$258:$H$928,$H129,Z$258:Z$928)</f>
        <v>0</v>
      </c>
      <c r="AA129" s="71">
        <f>SUMIF($H$258:$H$928,$H129,AA$258:AA$928)</f>
        <v>500</v>
      </c>
      <c r="AB129" s="71">
        <f>SUMIF($H$258:$H$928,$H129,AB$258:AB$928)</f>
        <v>25</v>
      </c>
      <c r="AC129" s="71">
        <f>SUMIF($H$258:$H$928,$H129,AC$258:AC$928)</f>
        <v>125</v>
      </c>
      <c r="AD129" s="71">
        <f>SUMIF($H$258:$H$928,$H129,AD$258:AD$928)</f>
        <v>225</v>
      </c>
      <c r="AE129" s="71">
        <f>SUMIF($H$258:$H$928,$H129,AE$258:AE$928)</f>
        <v>125</v>
      </c>
      <c r="AF129" s="71">
        <f>SUMIF($H$258:$H$928,$H129,AF$258:AF$928)</f>
        <v>0</v>
      </c>
      <c r="AG129" s="71">
        <f>SUMIF($H$258:$H$928,$H129,AG$258:AG$928)</f>
        <v>0</v>
      </c>
      <c r="AH129" s="71">
        <f>SUMIF($H$258:$H$928,$H129,AH$258:AH$928)</f>
        <v>0</v>
      </c>
      <c r="AI129" s="71">
        <f>SUMIF($H$258:$H$928,$H129,AI$258:AI$928)</f>
        <v>0</v>
      </c>
      <c r="AJ129" s="71">
        <f>SUMIF($H$258:$H$928,$H129,AJ$258:AJ$928)</f>
        <v>0</v>
      </c>
      <c r="AK129" s="71">
        <f>SUMIF($H$258:$H$928,$H129,AK$258:AK$928)</f>
        <v>0</v>
      </c>
      <c r="AL129" s="71">
        <f>SUMIF($H$258:$H$928,$H129,AL$258:AL$928)</f>
        <v>0</v>
      </c>
      <c r="AM129" s="71">
        <f>SUMIF($H$258:$H$928,$H129,AM$258:AM$928)</f>
        <v>0</v>
      </c>
      <c r="AN129" s="71">
        <f>SUMIF($H$258:$H$928,$H129,AN$258:AN$928)</f>
        <v>0</v>
      </c>
      <c r="AO129" s="71">
        <f>SUMIF($H$258:$H$928,$H129,AO$258:AO$928)</f>
        <v>0</v>
      </c>
      <c r="AP129" s="71">
        <f>SUMIF($H$258:$H$928,$H129,AP$258:AP$928)</f>
        <v>500</v>
      </c>
      <c r="AQ129" s="71">
        <f>SUMIF($H$258:$H$928,$H129,AQ$258:AQ$928)</f>
        <v>25</v>
      </c>
      <c r="AR129" s="71">
        <f>SUMIF($H$258:$H$928,$H129,AR$258:AR$928)</f>
        <v>125</v>
      </c>
      <c r="AS129" s="71">
        <f>SUMIF($H$258:$H$928,$H129,AS$258:AS$928)</f>
        <v>225</v>
      </c>
      <c r="AT129" s="71">
        <f>SUMIF($H$258:$H$928,$H129,AT$258:AT$928)</f>
        <v>125</v>
      </c>
      <c r="AU129" s="71">
        <f>SUMIF($H$258:$H$928,$H129,AU$258:AU$928)</f>
        <v>0</v>
      </c>
      <c r="AV129" s="71">
        <f>SUMIF($H$258:$H$928,$H129,AV$258:AV$928)</f>
        <v>0</v>
      </c>
      <c r="AW129" s="71">
        <f>SUMIF($H$258:$H$928,$H129,AW$258:AW$928)</f>
        <v>0</v>
      </c>
      <c r="AX129" s="71">
        <f>SUMIF($H$258:$H$929,$H129,AX$258:AX$929)</f>
        <v>0</v>
      </c>
      <c r="AY129" s="71">
        <f>SUMIF($H$258:$H$929,$H129,AY$258:AY$929)</f>
        <v>0</v>
      </c>
      <c r="AZ129" s="71">
        <f>SUMIF($H$258:$H$929,$H129,AZ$258:AZ$929)</f>
        <v>0</v>
      </c>
      <c r="BA129" s="71">
        <f>SUMIF($H$258:$H$929,$H129,BA$258:BA$929)</f>
        <v>0</v>
      </c>
      <c r="BB129" s="71"/>
      <c r="BC129" s="71">
        <f>SUMIF($H$258:$H$929,$H129,BC$258:BC$929)</f>
        <v>0</v>
      </c>
      <c r="BD129" s="71"/>
      <c r="BE129" s="71">
        <f>SUMIF($H$258:$H$929,$H129,BE$258:BE$929)</f>
        <v>500</v>
      </c>
      <c r="BF129" s="71">
        <f>SUMIF($H$258:$H$929,$H129,BF$258:BF$929)</f>
        <v>25</v>
      </c>
      <c r="BG129" s="71">
        <f>SUMIF($H$258:$H$929,$H129,BG$258:BG$929)</f>
        <v>125</v>
      </c>
      <c r="BH129" s="71">
        <f>SUMIF($H$258:$H$929,$H129,BH$258:BH$929)</f>
        <v>225</v>
      </c>
      <c r="BI129" s="71">
        <f>SUMIF($H$258:$H$929,$H129,BI$258:BI$929)</f>
        <v>125</v>
      </c>
      <c r="BJ129" s="71">
        <f>SUMIF($H$258:$H$928,$H129,BJ$258:BJ$928)</f>
        <v>0</v>
      </c>
      <c r="BK129" s="71">
        <f>SUMIF($H$258:$H$928,$H129,BK$258:BK$928)</f>
        <v>0</v>
      </c>
      <c r="BL129" s="71">
        <f>SUMIF($H$258:$H$928,$H129,BL$258:BL$928)</f>
        <v>0</v>
      </c>
      <c r="BM129" s="71">
        <f>SUMIF($H$258:$H$929,$H129,BM$258:BM$929)</f>
        <v>0</v>
      </c>
      <c r="BN129" s="71">
        <f>SUMIF($H$258:$H$929,$H129,BN$258:BN$929)</f>
        <v>0</v>
      </c>
      <c r="BO129" s="71">
        <f>SUMIF($H$258:$H$929,$H129,BO$258:BO$929)</f>
        <v>0</v>
      </c>
      <c r="BP129" s="71">
        <f>SUMIF($H$258:$H$929,$H129,BP$258:BP$929)</f>
        <v>0</v>
      </c>
      <c r="BQ129" s="71">
        <f>SUMIF($H$258:$H$929,$H129,BQ$258:BQ$929)</f>
        <v>0</v>
      </c>
      <c r="BR129" s="71">
        <f>SUMIF($H$258:$H$929,$H129,BR$258:BR$929)</f>
        <v>500</v>
      </c>
      <c r="BS129" s="71">
        <f>SUMIF($H$258:$H$929,$H129,BS$258:BS$929)</f>
        <v>25</v>
      </c>
      <c r="BT129" s="71">
        <f>SUMIF($H$258:$H$929,$H129,BT$258:BT$929)</f>
        <v>125</v>
      </c>
      <c r="BU129" s="71">
        <f>SUMIF($H$258:$H$929,$H129,BU$258:BU$929)</f>
        <v>225</v>
      </c>
      <c r="BV129" s="71">
        <f>SUMIF($H$258:$H$929,$H129,BV$258:BV$929)</f>
        <v>125</v>
      </c>
      <c r="BW129" s="71">
        <f>SUMIF($H$258:$H$929,$H129,BW$258:BW$929)</f>
        <v>0</v>
      </c>
      <c r="BX129" s="71">
        <f>SUMIF($H$258:$H$929,$H129,BX$258:BX$929)</f>
        <v>0</v>
      </c>
      <c r="BY129" s="71">
        <f>SUMIF($H$258:$H$929,$H129,BY$258:BY$929)</f>
        <v>0</v>
      </c>
      <c r="BZ129" s="71">
        <f>SUMIF($H$258:$H$929,$H129,BZ$258:BZ$929)</f>
        <v>0</v>
      </c>
      <c r="CA129" s="71">
        <f>SUMIF($H$258:$H$929,$H129,CA$258:CA$929)</f>
        <v>0</v>
      </c>
      <c r="CB129" s="71">
        <f>SUMIF($H$258:$H$929,$H129,CB$258:CB$929)</f>
        <v>500</v>
      </c>
      <c r="CC129" s="71">
        <f>SUMIF($H$258:$H$929,$H129,CC$258:CC$929)</f>
        <v>25</v>
      </c>
      <c r="CD129" s="71">
        <f>SUMIF($H$258:$H$929,$H129,CD$258:CD$929)</f>
        <v>125</v>
      </c>
      <c r="CE129" s="71">
        <f>SUMIF($H$258:$H$929,$H129,CE$258:CE$929)</f>
        <v>225</v>
      </c>
      <c r="CF129" s="71">
        <f>SUMIF($H$258:$H$929,$H129,CF$258:CF$929)</f>
        <v>125</v>
      </c>
      <c r="CG129" s="71">
        <f>SUMIF($H$258:$H$929,$H129,CG$258:CG$929)</f>
        <v>0</v>
      </c>
      <c r="CH129" s="71">
        <f>SUMIF($H$258:$H$929,$H129,CH$258:CH$929)</f>
        <v>0</v>
      </c>
      <c r="CI129" s="71">
        <f>SUMIF($H$258:$H$929,$H129,CI$258:CI$929)</f>
        <v>0</v>
      </c>
      <c r="CJ129" s="71">
        <f>SUMIF($H$258:$H$929,$H129,CJ$258:CJ$929)</f>
        <v>0</v>
      </c>
      <c r="CK129" s="71">
        <f>SUMIF($H$258:$H$929,$H129,CK$258:CK$929)</f>
        <v>0</v>
      </c>
      <c r="CL129" s="71">
        <f>SUMIF($H$258:$H$929,$H129,CL$258:CL$929)</f>
        <v>500</v>
      </c>
      <c r="CM129" s="71">
        <f>SUMIF($H$258:$H$929,$H129,CM$258:CM$929)</f>
        <v>25</v>
      </c>
      <c r="CN129" s="71">
        <f>SUMIF($H$258:$H$929,$H129,CN$258:CN$929)</f>
        <v>125</v>
      </c>
      <c r="CO129" s="71">
        <f>SUMIF($H$258:$H$929,$H129,CO$258:CO$929)</f>
        <v>225</v>
      </c>
      <c r="CP129" s="71">
        <f>SUMIF($H$258:$H$929,$H129,CP$258:CP$929)</f>
        <v>125</v>
      </c>
      <c r="CQ129" s="71">
        <f>SUMIF($H$258:$H$929,$H129,CQ$258:CQ$929)</f>
        <v>0</v>
      </c>
      <c r="CR129" s="71">
        <f>SUMIF($H$258:$H$929,$H129,CR$258:CR$929)</f>
        <v>0</v>
      </c>
      <c r="CS129" s="71">
        <f>SUMIF($H$258:$H$929,$H129,CS$258:CS$929)</f>
        <v>0</v>
      </c>
      <c r="CT129" s="71">
        <f>SUMIF($H$258:$H$929,$H129,CT$258:CT$929)</f>
        <v>0</v>
      </c>
      <c r="CU129" s="71">
        <f>SUMIF($H$258:$H$929,$H129,CU$258:CU$929)</f>
        <v>0</v>
      </c>
      <c r="CV129" s="71">
        <f>SUMIF($H$258:$H$929,$H129,CV$258:CV$929)</f>
        <v>500</v>
      </c>
      <c r="CW129" s="71">
        <f>SUMIF($H$258:$H$929,$H129,CW$258:CW$929)</f>
        <v>25</v>
      </c>
      <c r="CX129" s="71">
        <f>SUMIF($H$258:$H$929,$H129,CX$258:CX$929)</f>
        <v>125</v>
      </c>
      <c r="CY129" s="71">
        <f>SUMIF($H$258:$H$929,$H129,CY$258:CY$929)</f>
        <v>225</v>
      </c>
      <c r="CZ129" s="71">
        <f>SUMIF($H$258:$H$929,$H129,CZ$258:CZ$929)</f>
        <v>125</v>
      </c>
      <c r="DA129" s="70" t="s">
        <v>421</v>
      </c>
      <c r="DB129" s="56">
        <f>K129-CV129</f>
        <v>0</v>
      </c>
      <c r="DC129" s="55"/>
      <c r="DD129" s="7">
        <f>CV129/12</f>
        <v>41.666666666666664</v>
      </c>
      <c r="DE129" s="55"/>
    </row>
    <row r="130" spans="1:109" s="54" customFormat="1" ht="19.5" hidden="1" customHeight="1" x14ac:dyDescent="0.2">
      <c r="A130" s="98" t="str">
        <f>CONCATENATE("5001",H130)</f>
        <v>5001203009</v>
      </c>
      <c r="B130" s="65"/>
      <c r="C130" s="65"/>
      <c r="D130" s="65"/>
      <c r="E130" s="66"/>
      <c r="F130" s="66"/>
      <c r="G130" s="65" t="s">
        <v>255</v>
      </c>
      <c r="H130" s="70" t="s">
        <v>312</v>
      </c>
      <c r="I130" s="100" t="s">
        <v>311</v>
      </c>
      <c r="J130" s="71">
        <f>SUMIF($H$258:$H$928,$H130,J$258:J$928)</f>
        <v>0</v>
      </c>
      <c r="K130" s="71">
        <f>SUMIF($H$258:$H$928,$H130,K$258:K$928)</f>
        <v>0</v>
      </c>
      <c r="L130" s="71">
        <f>SUMIF($H$258:$H$928,$H130,L$258:L$928)</f>
        <v>0</v>
      </c>
      <c r="M130" s="71">
        <f>SUMIF($H$258:$H$928,$H130,M$258:M$928)</f>
        <v>0</v>
      </c>
      <c r="N130" s="71">
        <f>SUMIF($H$258:$H$928,$H130,N$258:N$928)</f>
        <v>0</v>
      </c>
      <c r="O130" s="71">
        <f>SUMIF($H$258:$H$928,$H130,O$258:O$928)</f>
        <v>0</v>
      </c>
      <c r="P130" s="71">
        <f>SUMIF($H$258:$H$928,$H130,P$258:P$928)</f>
        <v>0</v>
      </c>
      <c r="Q130" s="71">
        <f>SUMIF($H$258:$H$928,$H130,Q$258:Q$928)</f>
        <v>0</v>
      </c>
      <c r="R130" s="71">
        <f>SUMIF($H$258:$H$928,$H130,R$258:R$928)</f>
        <v>0</v>
      </c>
      <c r="S130" s="71">
        <f>SUMIF($H$258:$H$928,$H130,S$258:S$928)</f>
        <v>0</v>
      </c>
      <c r="T130" s="71">
        <f>SUMIF($H$258:$H$928,$H130,T$258:T$928)</f>
        <v>0</v>
      </c>
      <c r="U130" s="71">
        <f>SUMIF($H$258:$H$928,$H130,U$258:U$928)</f>
        <v>0</v>
      </c>
      <c r="V130" s="71">
        <f>SUMIF($H$258:$H$928,$H130,V$258:V$928)</f>
        <v>0</v>
      </c>
      <c r="W130" s="71">
        <f>SUMIF($H$258:$H$928,$H130,W$258:W$928)</f>
        <v>0</v>
      </c>
      <c r="X130" s="71">
        <f>SUMIF($H$258:$H$928,$H130,X$258:X$928)</f>
        <v>0</v>
      </c>
      <c r="Y130" s="71">
        <f>SUMIF($H$258:$H$928,$H130,Y$258:Y$928)</f>
        <v>0</v>
      </c>
      <c r="Z130" s="71">
        <f>SUMIF($H$258:$H$928,$H130,Z$258:Z$928)</f>
        <v>0</v>
      </c>
      <c r="AA130" s="71">
        <f>SUMIF($H$258:$H$928,$H130,AA$258:AA$928)</f>
        <v>0</v>
      </c>
      <c r="AB130" s="71">
        <f>SUMIF($H$258:$H$928,$H130,AB$258:AB$928)</f>
        <v>0</v>
      </c>
      <c r="AC130" s="71">
        <f>SUMIF($H$258:$H$928,$H130,AC$258:AC$928)</f>
        <v>0</v>
      </c>
      <c r="AD130" s="71">
        <f>SUMIF($H$258:$H$928,$H130,AD$258:AD$928)</f>
        <v>0</v>
      </c>
      <c r="AE130" s="71">
        <f>SUMIF($H$258:$H$928,$H130,AE$258:AE$928)</f>
        <v>0</v>
      </c>
      <c r="AF130" s="71">
        <f>SUMIF($H$258:$H$928,$H130,AF$258:AF$928)</f>
        <v>0</v>
      </c>
      <c r="AG130" s="71">
        <f>SUMIF($H$258:$H$928,$H130,AG$258:AG$928)</f>
        <v>0</v>
      </c>
      <c r="AH130" s="71">
        <f>SUMIF($H$258:$H$928,$H130,AH$258:AH$928)</f>
        <v>0</v>
      </c>
      <c r="AI130" s="71">
        <f>SUMIF($H$258:$H$928,$H130,AI$258:AI$928)</f>
        <v>0</v>
      </c>
      <c r="AJ130" s="71">
        <f>SUMIF($H$258:$H$928,$H130,AJ$258:AJ$928)</f>
        <v>0</v>
      </c>
      <c r="AK130" s="71">
        <f>SUMIF($H$258:$H$928,$H130,AK$258:AK$928)</f>
        <v>0</v>
      </c>
      <c r="AL130" s="71">
        <f>SUMIF($H$258:$H$928,$H130,AL$258:AL$928)</f>
        <v>0</v>
      </c>
      <c r="AM130" s="71">
        <f>SUMIF($H$258:$H$928,$H130,AM$258:AM$928)</f>
        <v>0</v>
      </c>
      <c r="AN130" s="71">
        <f>SUMIF($H$258:$H$928,$H130,AN$258:AN$928)</f>
        <v>0</v>
      </c>
      <c r="AO130" s="71">
        <f>SUMIF($H$258:$H$928,$H130,AO$258:AO$928)</f>
        <v>0</v>
      </c>
      <c r="AP130" s="71">
        <f>SUMIF($H$258:$H$928,$H130,AP$258:AP$928)</f>
        <v>0</v>
      </c>
      <c r="AQ130" s="71">
        <f>SUMIF($H$258:$H$928,$H130,AQ$258:AQ$928)</f>
        <v>0</v>
      </c>
      <c r="AR130" s="71">
        <f>SUMIF($H$258:$H$928,$H130,AR$258:AR$928)</f>
        <v>0</v>
      </c>
      <c r="AS130" s="71">
        <f>SUMIF($H$258:$H$928,$H130,AS$258:AS$928)</f>
        <v>0</v>
      </c>
      <c r="AT130" s="71">
        <f>SUMIF($H$258:$H$928,$H130,AT$258:AT$928)</f>
        <v>0</v>
      </c>
      <c r="AU130" s="71">
        <f>SUMIF($H$258:$H$928,$H130,AU$258:AU$928)</f>
        <v>0</v>
      </c>
      <c r="AV130" s="71">
        <f>SUMIF($H$258:$H$928,$H130,AV$258:AV$928)</f>
        <v>0</v>
      </c>
      <c r="AW130" s="71">
        <f>SUMIF($H$258:$H$928,$H130,AW$258:AW$928)</f>
        <v>0</v>
      </c>
      <c r="AX130" s="71">
        <f>SUMIF($H$258:$H$929,$H130,AX$258:AX$929)</f>
        <v>0</v>
      </c>
      <c r="AY130" s="71">
        <f>SUMIF($H$258:$H$929,$H130,AY$258:AY$929)</f>
        <v>0</v>
      </c>
      <c r="AZ130" s="71">
        <f>SUMIF($H$258:$H$929,$H130,AZ$258:AZ$929)</f>
        <v>0</v>
      </c>
      <c r="BA130" s="71">
        <f>SUMIF($H$258:$H$929,$H130,BA$258:BA$929)</f>
        <v>0</v>
      </c>
      <c r="BB130" s="71"/>
      <c r="BC130" s="71">
        <f>SUMIF($H$258:$H$929,$H130,BC$258:BC$929)</f>
        <v>0</v>
      </c>
      <c r="BD130" s="71"/>
      <c r="BE130" s="71">
        <f>SUMIF($H$258:$H$929,$H130,BE$258:BE$929)</f>
        <v>0</v>
      </c>
      <c r="BF130" s="71">
        <f>SUMIF($H$258:$H$929,$H130,BF$258:BF$929)</f>
        <v>0</v>
      </c>
      <c r="BG130" s="71">
        <f>SUMIF($H$258:$H$929,$H130,BG$258:BG$929)</f>
        <v>0</v>
      </c>
      <c r="BH130" s="71">
        <f>SUMIF($H$258:$H$929,$H130,BH$258:BH$929)</f>
        <v>0</v>
      </c>
      <c r="BI130" s="71">
        <f>SUMIF($H$258:$H$929,$H130,BI$258:BI$929)</f>
        <v>0</v>
      </c>
      <c r="BJ130" s="71">
        <f>SUMIF($H$258:$H$928,$H130,BJ$258:BJ$928)</f>
        <v>0</v>
      </c>
      <c r="BK130" s="71">
        <f>SUMIF($H$258:$H$928,$H130,BK$258:BK$928)</f>
        <v>0</v>
      </c>
      <c r="BL130" s="71">
        <f>SUMIF($H$258:$H$928,$H130,BL$258:BL$928)</f>
        <v>0</v>
      </c>
      <c r="BM130" s="71">
        <f>SUMIF($H$258:$H$929,$H130,BM$258:BM$929)</f>
        <v>0</v>
      </c>
      <c r="BN130" s="71">
        <f>SUMIF($H$258:$H$929,$H130,BN$258:BN$929)</f>
        <v>0</v>
      </c>
      <c r="BO130" s="71">
        <f>SUMIF($H$258:$H$929,$H130,BO$258:BO$929)</f>
        <v>0</v>
      </c>
      <c r="BP130" s="71">
        <f>SUMIF($H$258:$H$929,$H130,BP$258:BP$929)</f>
        <v>0</v>
      </c>
      <c r="BQ130" s="71">
        <f>SUMIF($H$258:$H$929,$H130,BQ$258:BQ$929)</f>
        <v>0</v>
      </c>
      <c r="BR130" s="71">
        <f>SUMIF($H$258:$H$929,$H130,BR$258:BR$929)</f>
        <v>0</v>
      </c>
      <c r="BS130" s="71">
        <f>SUMIF($H$258:$H$929,$H130,BS$258:BS$929)</f>
        <v>0</v>
      </c>
      <c r="BT130" s="71">
        <f>SUMIF($H$258:$H$929,$H130,BT$258:BT$929)</f>
        <v>0</v>
      </c>
      <c r="BU130" s="71">
        <f>SUMIF($H$258:$H$929,$H130,BU$258:BU$929)</f>
        <v>0</v>
      </c>
      <c r="BV130" s="71">
        <f>SUMIF($H$258:$H$929,$H130,BV$258:BV$929)</f>
        <v>0</v>
      </c>
      <c r="BW130" s="71">
        <f>SUMIF($H$258:$H$929,$H130,BW$258:BW$929)</f>
        <v>0</v>
      </c>
      <c r="BX130" s="71">
        <f>SUMIF($H$258:$H$929,$H130,BX$258:BX$929)</f>
        <v>0</v>
      </c>
      <c r="BY130" s="71">
        <f>SUMIF($H$258:$H$929,$H130,BY$258:BY$929)</f>
        <v>0</v>
      </c>
      <c r="BZ130" s="71">
        <f>SUMIF($H$258:$H$929,$H130,BZ$258:BZ$929)</f>
        <v>0</v>
      </c>
      <c r="CA130" s="71">
        <f>SUMIF($H$258:$H$929,$H130,CA$258:CA$929)</f>
        <v>0</v>
      </c>
      <c r="CB130" s="71">
        <f>SUMIF($H$258:$H$929,$H130,CB$258:CB$929)</f>
        <v>0</v>
      </c>
      <c r="CC130" s="71">
        <f>SUMIF($H$258:$H$929,$H130,CC$258:CC$929)</f>
        <v>0</v>
      </c>
      <c r="CD130" s="71">
        <f>SUMIF($H$258:$H$929,$H130,CD$258:CD$929)</f>
        <v>0</v>
      </c>
      <c r="CE130" s="71">
        <f>SUMIF($H$258:$H$929,$H130,CE$258:CE$929)</f>
        <v>0</v>
      </c>
      <c r="CF130" s="71">
        <f>SUMIF($H$258:$H$929,$H130,CF$258:CF$929)</f>
        <v>0</v>
      </c>
      <c r="CG130" s="71">
        <f>SUMIF($H$258:$H$929,$H130,CG$258:CG$929)</f>
        <v>0</v>
      </c>
      <c r="CH130" s="71">
        <f>SUMIF($H$258:$H$929,$H130,CH$258:CH$929)</f>
        <v>0</v>
      </c>
      <c r="CI130" s="71">
        <f>SUMIF($H$258:$H$929,$H130,CI$258:CI$929)</f>
        <v>0</v>
      </c>
      <c r="CJ130" s="71">
        <f>SUMIF($H$258:$H$929,$H130,CJ$258:CJ$929)</f>
        <v>0</v>
      </c>
      <c r="CK130" s="71">
        <f>SUMIF($H$258:$H$929,$H130,CK$258:CK$929)</f>
        <v>0</v>
      </c>
      <c r="CL130" s="71">
        <f>SUMIF($H$258:$H$929,$H130,CL$258:CL$929)</f>
        <v>0</v>
      </c>
      <c r="CM130" s="71">
        <f>SUMIF($H$258:$H$929,$H130,CM$258:CM$929)</f>
        <v>0</v>
      </c>
      <c r="CN130" s="71">
        <f>SUMIF($H$258:$H$929,$H130,CN$258:CN$929)</f>
        <v>0</v>
      </c>
      <c r="CO130" s="71">
        <f>SUMIF($H$258:$H$929,$H130,CO$258:CO$929)</f>
        <v>0</v>
      </c>
      <c r="CP130" s="71">
        <f>SUMIF($H$258:$H$929,$H130,CP$258:CP$929)</f>
        <v>0</v>
      </c>
      <c r="CQ130" s="71">
        <f>SUMIF($H$258:$H$929,$H130,CQ$258:CQ$929)</f>
        <v>0</v>
      </c>
      <c r="CR130" s="71">
        <f>SUMIF($H$258:$H$929,$H130,CR$258:CR$929)</f>
        <v>0</v>
      </c>
      <c r="CS130" s="71">
        <f>SUMIF($H$258:$H$929,$H130,CS$258:CS$929)</f>
        <v>0</v>
      </c>
      <c r="CT130" s="71">
        <f>SUMIF($H$258:$H$929,$H130,CT$258:CT$929)</f>
        <v>0</v>
      </c>
      <c r="CU130" s="71">
        <f>SUMIF($H$258:$H$929,$H130,CU$258:CU$929)</f>
        <v>0</v>
      </c>
      <c r="CV130" s="71">
        <f>SUMIF($H$258:$H$929,$H130,CV$258:CV$929)</f>
        <v>0</v>
      </c>
      <c r="CW130" s="71">
        <f>SUMIF($H$258:$H$929,$H130,CW$258:CW$929)</f>
        <v>0</v>
      </c>
      <c r="CX130" s="71">
        <f>SUMIF($H$258:$H$929,$H130,CX$258:CX$929)</f>
        <v>0</v>
      </c>
      <c r="CY130" s="71">
        <f>SUMIF($H$258:$H$929,$H130,CY$258:CY$929)</f>
        <v>0</v>
      </c>
      <c r="CZ130" s="71">
        <f>SUMIF($H$258:$H$929,$H130,CZ$258:CZ$929)</f>
        <v>0</v>
      </c>
      <c r="DA130" s="70" t="s">
        <v>312</v>
      </c>
      <c r="DB130" s="56">
        <f>K130-CV130</f>
        <v>0</v>
      </c>
      <c r="DC130" s="55"/>
      <c r="DD130" s="7">
        <f>CV130/12</f>
        <v>0</v>
      </c>
      <c r="DE130" s="55"/>
    </row>
    <row r="131" spans="1:109" s="54" customFormat="1" ht="20.25" hidden="1" customHeight="1" x14ac:dyDescent="0.2">
      <c r="A131" s="98" t="str">
        <f>CONCATENATE("5001",H131)</f>
        <v>5001203030</v>
      </c>
      <c r="B131" s="65"/>
      <c r="C131" s="65"/>
      <c r="D131" s="65"/>
      <c r="E131" s="66"/>
      <c r="F131" s="66"/>
      <c r="G131" s="65" t="s">
        <v>213</v>
      </c>
      <c r="H131" s="70" t="s">
        <v>30</v>
      </c>
      <c r="I131" s="100" t="s">
        <v>29</v>
      </c>
      <c r="J131" s="71">
        <f>SUMIF($H$258:$H$928,$H131,J$258:J$928)</f>
        <v>18048</v>
      </c>
      <c r="K131" s="71">
        <f>SUMIF($H$258:$H$928,$H131,K$258:K$928)</f>
        <v>10253</v>
      </c>
      <c r="L131" s="71">
        <f>SUMIF($H$258:$H$928,$H131,L$258:L$928)</f>
        <v>3200</v>
      </c>
      <c r="M131" s="71">
        <f>SUMIF($H$258:$H$928,$H131,M$258:M$928)</f>
        <v>2700</v>
      </c>
      <c r="N131" s="71">
        <f>SUMIF($H$258:$H$928,$H131,N$258:N$928)</f>
        <v>2100</v>
      </c>
      <c r="O131" s="71">
        <f>SUMIF($H$258:$H$928,$H131,O$258:O$928)</f>
        <v>2253</v>
      </c>
      <c r="P131" s="71">
        <f>SUMIF($H$258:$H$928,$H131,P$258:P$928)</f>
        <v>0</v>
      </c>
      <c r="Q131" s="71">
        <f>SUMIF($H$258:$H$928,$H131,Q$258:Q$928)</f>
        <v>1000</v>
      </c>
      <c r="R131" s="71">
        <f>SUMIF($H$258:$H$928,$H131,R$258:R$928)</f>
        <v>1000</v>
      </c>
      <c r="S131" s="71">
        <f>SUMIF($H$258:$H$928,$H131,S$258:S$928)</f>
        <v>10134</v>
      </c>
      <c r="T131" s="71">
        <f>SUMIF($H$258:$H$928,$H131,T$258:T$928)</f>
        <v>3425</v>
      </c>
      <c r="U131" s="71">
        <f>SUMIF($H$258:$H$928,$H131,U$258:U$928)</f>
        <v>903</v>
      </c>
      <c r="V131" s="71">
        <f>SUMIF($H$258:$H$928,$H131,V$258:V$928)</f>
        <v>298</v>
      </c>
      <c r="W131" s="71">
        <f>SUMIF($H$258:$H$928,$H131,W$258:W$928)</f>
        <v>7211</v>
      </c>
      <c r="X131" s="71">
        <f>SUMIF($H$258:$H$928,$H131,X$258:X$928)</f>
        <v>2212</v>
      </c>
      <c r="Y131" s="71">
        <f>SUMIF($H$258:$H$928,$H131,Y$258:Y$928)</f>
        <v>1722</v>
      </c>
      <c r="Z131" s="71">
        <f>SUMIF($H$258:$H$928,$H131,Z$258:Z$928)</f>
        <v>1213</v>
      </c>
      <c r="AA131" s="71">
        <f>SUMIF($H$258:$H$928,$H131,AA$258:AA$928)</f>
        <v>20387</v>
      </c>
      <c r="AB131" s="71">
        <f>SUMIF($H$258:$H$928,$H131,AB$258:AB$928)</f>
        <v>4103</v>
      </c>
      <c r="AC131" s="71">
        <f>SUMIF($H$258:$H$928,$H131,AC$258:AC$928)</f>
        <v>2998</v>
      </c>
      <c r="AD131" s="71">
        <f>SUMIF($H$258:$H$928,$H131,AD$258:AD$928)</f>
        <v>9311</v>
      </c>
      <c r="AE131" s="71">
        <f>SUMIF($H$258:$H$928,$H131,AE$258:AE$928)</f>
        <v>3975</v>
      </c>
      <c r="AF131" s="71">
        <f>SUMIF($H$258:$H$928,$H131,AF$258:AF$928)</f>
        <v>2212</v>
      </c>
      <c r="AG131" s="71">
        <f>SUMIF($H$258:$H$928,$H131,AG$258:AG$928)</f>
        <v>2213</v>
      </c>
      <c r="AH131" s="71">
        <f>SUMIF($H$258:$H$928,$H131,AH$258:AH$928)</f>
        <v>4425</v>
      </c>
      <c r="AI131" s="71">
        <f>SUMIF($H$258:$H$928,$H131,AI$258:AI$928)</f>
        <v>-6224</v>
      </c>
      <c r="AJ131" s="71">
        <f>SUMIF($H$258:$H$928,$H131,AJ$258:AJ$928)</f>
        <v>0</v>
      </c>
      <c r="AK131" s="71">
        <f>SUMIF($H$258:$H$928,$H131,AK$258:AK$928)</f>
        <v>0</v>
      </c>
      <c r="AL131" s="71">
        <f>SUMIF($H$258:$H$928,$H131,AL$258:AL$928)</f>
        <v>-2249</v>
      </c>
      <c r="AM131" s="71">
        <f>SUMIF($H$258:$H$928,$H131,AM$258:AM$928)</f>
        <v>-2212</v>
      </c>
      <c r="AN131" s="71">
        <f>SUMIF($H$258:$H$928,$H131,AN$258:AN$928)</f>
        <v>-3975</v>
      </c>
      <c r="AO131" s="71">
        <f>SUMIF($H$258:$H$928,$H131,AO$258:AO$928)</f>
        <v>-2213</v>
      </c>
      <c r="AP131" s="71">
        <f>SUMIF($H$258:$H$928,$H131,AP$258:AP$928)</f>
        <v>14163</v>
      </c>
      <c r="AQ131" s="71">
        <f>SUMIF($H$258:$H$928,$H131,AQ$258:AQ$928)</f>
        <v>4103</v>
      </c>
      <c r="AR131" s="71">
        <f>SUMIF($H$258:$H$928,$H131,AR$258:AR$928)</f>
        <v>2998</v>
      </c>
      <c r="AS131" s="71">
        <f>SUMIF($H$258:$H$928,$H131,AS$258:AS$928)</f>
        <v>7062</v>
      </c>
      <c r="AT131" s="71">
        <f>SUMIF($H$258:$H$928,$H131,AT$258:AT$928)</f>
        <v>0</v>
      </c>
      <c r="AU131" s="71">
        <f>SUMIF($H$258:$H$928,$H131,AU$258:AU$928)</f>
        <v>0</v>
      </c>
      <c r="AV131" s="71">
        <f>SUMIF($H$258:$H$928,$H131,AV$258:AV$928)</f>
        <v>0</v>
      </c>
      <c r="AW131" s="71">
        <f>SUMIF($H$258:$H$928,$H131,AW$258:AW$928)</f>
        <v>0</v>
      </c>
      <c r="AX131" s="71">
        <f>SUMIF($H$258:$H$929,$H131,AX$258:AX$929)</f>
        <v>-1390</v>
      </c>
      <c r="AY131" s="71">
        <f>SUMIF($H$258:$H$929,$H131,AY$258:AY$929)</f>
        <v>0</v>
      </c>
      <c r="AZ131" s="71">
        <f>SUMIF($H$258:$H$929,$H131,AZ$258:AZ$929)</f>
        <v>0</v>
      </c>
      <c r="BA131" s="71">
        <f>SUMIF($H$258:$H$929,$H131,BA$258:BA$929)</f>
        <v>-1420</v>
      </c>
      <c r="BB131" s="71"/>
      <c r="BC131" s="71">
        <f>SUMIF($H$258:$H$929,$H131,BC$258:BC$929)</f>
        <v>30</v>
      </c>
      <c r="BD131" s="71"/>
      <c r="BE131" s="71">
        <f>SUMIF($H$258:$H$929,$H131,BE$258:BE$929)</f>
        <v>12773</v>
      </c>
      <c r="BF131" s="71">
        <f>SUMIF($H$258:$H$929,$H131,BF$258:BF$929)</f>
        <v>4103</v>
      </c>
      <c r="BG131" s="71">
        <f>SUMIF($H$258:$H$929,$H131,BG$258:BG$929)</f>
        <v>2998</v>
      </c>
      <c r="BH131" s="71">
        <f>SUMIF($H$258:$H$929,$H131,BH$258:BH$929)</f>
        <v>5642</v>
      </c>
      <c r="BI131" s="71">
        <f>SUMIF($H$258:$H$929,$H131,BI$258:BI$929)</f>
        <v>30</v>
      </c>
      <c r="BJ131" s="71">
        <f>SUMIF($H$258:$H$928,$H131,BJ$258:BJ$928)</f>
        <v>0</v>
      </c>
      <c r="BK131" s="71">
        <f>SUMIF($H$258:$H$928,$H131,BK$258:BK$928)</f>
        <v>0</v>
      </c>
      <c r="BL131" s="71">
        <f>SUMIF($H$258:$H$928,$H131,BL$258:BL$928)</f>
        <v>0</v>
      </c>
      <c r="BM131" s="71">
        <f>SUMIF($H$258:$H$929,$H131,BM$258:BM$929)</f>
        <v>5435</v>
      </c>
      <c r="BN131" s="71">
        <f>SUMIF($H$258:$H$929,$H131,BN$258:BN$929)</f>
        <v>0</v>
      </c>
      <c r="BO131" s="71">
        <f>SUMIF($H$258:$H$929,$H131,BO$258:BO$929)</f>
        <v>0</v>
      </c>
      <c r="BP131" s="71">
        <f>SUMIF($H$258:$H$929,$H131,BP$258:BP$929)</f>
        <v>7</v>
      </c>
      <c r="BQ131" s="71">
        <f>SUMIF($H$258:$H$929,$H131,BQ$258:BQ$929)</f>
        <v>5428</v>
      </c>
      <c r="BR131" s="71">
        <f>SUMIF($H$258:$H$929,$H131,BR$258:BR$929)</f>
        <v>18208</v>
      </c>
      <c r="BS131" s="71">
        <f>SUMIF($H$258:$H$929,$H131,BS$258:BS$929)</f>
        <v>4103</v>
      </c>
      <c r="BT131" s="71">
        <f>SUMIF($H$258:$H$929,$H131,BT$258:BT$929)</f>
        <v>2998</v>
      </c>
      <c r="BU131" s="71">
        <f>SUMIF($H$258:$H$929,$H131,BU$258:BU$929)</f>
        <v>5649</v>
      </c>
      <c r="BV131" s="71">
        <f>SUMIF($H$258:$H$929,$H131,BV$258:BV$929)</f>
        <v>5458</v>
      </c>
      <c r="BW131" s="71">
        <f>SUMIF($H$258:$H$929,$H131,BW$258:BW$929)</f>
        <v>-160</v>
      </c>
      <c r="BX131" s="71">
        <f>SUMIF($H$258:$H$929,$H131,BX$258:BX$929)</f>
        <v>0</v>
      </c>
      <c r="BY131" s="71">
        <f>SUMIF($H$258:$H$929,$H131,BY$258:BY$929)</f>
        <v>0</v>
      </c>
      <c r="BZ131" s="71">
        <f>SUMIF($H$258:$H$929,$H131,BZ$258:BZ$929)</f>
        <v>0</v>
      </c>
      <c r="CA131" s="71">
        <f>SUMIF($H$258:$H$929,$H131,CA$258:CA$929)</f>
        <v>-160</v>
      </c>
      <c r="CB131" s="71">
        <f>SUMIF($H$258:$H$929,$H131,CB$258:CB$929)</f>
        <v>18048</v>
      </c>
      <c r="CC131" s="71">
        <f>SUMIF($H$258:$H$929,$H131,CC$258:CC$929)</f>
        <v>4103</v>
      </c>
      <c r="CD131" s="71">
        <f>SUMIF($H$258:$H$929,$H131,CD$258:CD$929)</f>
        <v>2998</v>
      </c>
      <c r="CE131" s="71">
        <f>SUMIF($H$258:$H$929,$H131,CE$258:CE$929)</f>
        <v>5649</v>
      </c>
      <c r="CF131" s="71">
        <f>SUMIF($H$258:$H$929,$H131,CF$258:CF$929)</f>
        <v>5298</v>
      </c>
      <c r="CG131" s="71">
        <f>SUMIF($H$258:$H$929,$H131,CG$258:CG$929)</f>
        <v>0</v>
      </c>
      <c r="CH131" s="71">
        <f>SUMIF($H$258:$H$929,$H131,CH$258:CH$929)</f>
        <v>0</v>
      </c>
      <c r="CI131" s="71">
        <f>SUMIF($H$258:$H$929,$H131,CI$258:CI$929)</f>
        <v>0</v>
      </c>
      <c r="CJ131" s="71">
        <f>SUMIF($H$258:$H$929,$H131,CJ$258:CJ$929)</f>
        <v>0</v>
      </c>
      <c r="CK131" s="71">
        <f>SUMIF($H$258:$H$929,$H131,CK$258:CK$929)</f>
        <v>0</v>
      </c>
      <c r="CL131" s="71">
        <f>SUMIF($H$258:$H$929,$H131,CL$258:CL$929)</f>
        <v>18048</v>
      </c>
      <c r="CM131" s="71">
        <f>SUMIF($H$258:$H$929,$H131,CM$258:CM$929)</f>
        <v>4103</v>
      </c>
      <c r="CN131" s="71">
        <f>SUMIF($H$258:$H$929,$H131,CN$258:CN$929)</f>
        <v>2998</v>
      </c>
      <c r="CO131" s="71">
        <f>SUMIF($H$258:$H$929,$H131,CO$258:CO$929)</f>
        <v>5649</v>
      </c>
      <c r="CP131" s="71">
        <f>SUMIF($H$258:$H$929,$H131,CP$258:CP$929)</f>
        <v>5298</v>
      </c>
      <c r="CQ131" s="71">
        <f>SUMIF($H$258:$H$929,$H131,CQ$258:CQ$929)</f>
        <v>0</v>
      </c>
      <c r="CR131" s="71">
        <f>SUMIF($H$258:$H$929,$H131,CR$258:CR$929)</f>
        <v>0</v>
      </c>
      <c r="CS131" s="71">
        <f>SUMIF($H$258:$H$929,$H131,CS$258:CS$929)</f>
        <v>0</v>
      </c>
      <c r="CT131" s="71">
        <f>SUMIF($H$258:$H$929,$H131,CT$258:CT$929)</f>
        <v>0</v>
      </c>
      <c r="CU131" s="71">
        <f>SUMIF($H$258:$H$929,$H131,CU$258:CU$929)</f>
        <v>0</v>
      </c>
      <c r="CV131" s="71">
        <f>SUMIF($H$258:$H$929,$H131,CV$258:CV$929)</f>
        <v>18048</v>
      </c>
      <c r="CW131" s="71">
        <f>SUMIF($H$258:$H$929,$H131,CW$258:CW$929)</f>
        <v>4103</v>
      </c>
      <c r="CX131" s="71">
        <f>SUMIF($H$258:$H$929,$H131,CX$258:CX$929)</f>
        <v>2998</v>
      </c>
      <c r="CY131" s="71">
        <f>SUMIF($H$258:$H$929,$H131,CY$258:CY$929)</f>
        <v>5649</v>
      </c>
      <c r="CZ131" s="71">
        <f>SUMIF($H$258:$H$929,$H131,CZ$258:CZ$929)</f>
        <v>5298</v>
      </c>
      <c r="DA131" s="70" t="s">
        <v>30</v>
      </c>
      <c r="DB131" s="56">
        <f>K131-CV131</f>
        <v>-7795</v>
      </c>
      <c r="DC131" s="55"/>
      <c r="DD131" s="7">
        <f>CV131/12</f>
        <v>1504</v>
      </c>
      <c r="DE131" s="55"/>
    </row>
    <row r="132" spans="1:109" s="54" customFormat="1" ht="11.25" hidden="1" customHeight="1" x14ac:dyDescent="0.2">
      <c r="A132" s="98" t="str">
        <f>CONCATENATE("5001",H132)</f>
        <v>500140</v>
      </c>
      <c r="B132" s="65"/>
      <c r="C132" s="65"/>
      <c r="D132" s="65"/>
      <c r="E132" s="66" t="s">
        <v>228</v>
      </c>
      <c r="F132" s="66"/>
      <c r="G132" s="65"/>
      <c r="H132" s="61" t="s">
        <v>228</v>
      </c>
      <c r="I132" s="95" t="s">
        <v>420</v>
      </c>
      <c r="J132" s="85">
        <f>J133+J134</f>
        <v>0</v>
      </c>
      <c r="K132" s="85">
        <f>K133+K134</f>
        <v>0</v>
      </c>
      <c r="L132" s="85">
        <f>L133+L134</f>
        <v>0</v>
      </c>
      <c r="M132" s="85">
        <f>M133+M134</f>
        <v>0</v>
      </c>
      <c r="N132" s="85">
        <f>N133+N134</f>
        <v>0</v>
      </c>
      <c r="O132" s="85">
        <f>O133+O134</f>
        <v>0</v>
      </c>
      <c r="P132" s="85">
        <f>P133+P134</f>
        <v>0</v>
      </c>
      <c r="Q132" s="85">
        <f>Q133+Q134</f>
        <v>0</v>
      </c>
      <c r="R132" s="85">
        <f>R133+R134</f>
        <v>0</v>
      </c>
      <c r="S132" s="85">
        <f>S133+S134</f>
        <v>0</v>
      </c>
      <c r="T132" s="85">
        <f>T133+T134</f>
        <v>0</v>
      </c>
      <c r="U132" s="85">
        <f>U133+U134</f>
        <v>0</v>
      </c>
      <c r="V132" s="85">
        <f>V133+V134</f>
        <v>0</v>
      </c>
      <c r="W132" s="85">
        <f>W133+W134</f>
        <v>0</v>
      </c>
      <c r="X132" s="85">
        <f>X133+X134</f>
        <v>0</v>
      </c>
      <c r="Y132" s="85">
        <f>Y133+Y134</f>
        <v>0</v>
      </c>
      <c r="Z132" s="85">
        <f>Z133+Z134</f>
        <v>0</v>
      </c>
      <c r="AA132" s="85">
        <f>AA133+AA134</f>
        <v>0</v>
      </c>
      <c r="AB132" s="85">
        <f>AB133+AB134</f>
        <v>0</v>
      </c>
      <c r="AC132" s="85">
        <f>AC133+AC134</f>
        <v>0</v>
      </c>
      <c r="AD132" s="85">
        <f>AD133+AD134</f>
        <v>0</v>
      </c>
      <c r="AE132" s="85">
        <f>AE133+AE134</f>
        <v>0</v>
      </c>
      <c r="AF132" s="85">
        <f>AF133+AF134</f>
        <v>0</v>
      </c>
      <c r="AG132" s="85">
        <f>AG133+AG134</f>
        <v>0</v>
      </c>
      <c r="AH132" s="85">
        <f>AH133+AH134</f>
        <v>0</v>
      </c>
      <c r="AI132" s="85">
        <f>AI133+AI134</f>
        <v>0</v>
      </c>
      <c r="AJ132" s="85">
        <f>AJ133+AJ134</f>
        <v>0</v>
      </c>
      <c r="AK132" s="85">
        <f>AK133+AK134</f>
        <v>0</v>
      </c>
      <c r="AL132" s="85">
        <f>AL133+AL134</f>
        <v>0</v>
      </c>
      <c r="AM132" s="85">
        <f>AM133+AM134</f>
        <v>0</v>
      </c>
      <c r="AN132" s="85">
        <f>AN133+AN134</f>
        <v>0</v>
      </c>
      <c r="AO132" s="85">
        <f>AO133+AO134</f>
        <v>0</v>
      </c>
      <c r="AP132" s="85">
        <f>AP133+AP134</f>
        <v>0</v>
      </c>
      <c r="AQ132" s="85">
        <f>AQ133+AQ134</f>
        <v>0</v>
      </c>
      <c r="AR132" s="85">
        <f>AR133+AR134</f>
        <v>0</v>
      </c>
      <c r="AS132" s="85">
        <f>AS133+AS134</f>
        <v>0</v>
      </c>
      <c r="AT132" s="85">
        <f>AT133+AT134</f>
        <v>0</v>
      </c>
      <c r="AU132" s="85">
        <f>AU133+AU134</f>
        <v>0</v>
      </c>
      <c r="AV132" s="85">
        <f>AV133+AV134</f>
        <v>0</v>
      </c>
      <c r="AW132" s="85">
        <f>AW133+AW134</f>
        <v>0</v>
      </c>
      <c r="AX132" s="85">
        <f>AX133+AX134</f>
        <v>0</v>
      </c>
      <c r="AY132" s="85">
        <f>AY133+AY134</f>
        <v>0</v>
      </c>
      <c r="AZ132" s="85">
        <f>AZ133+AZ134</f>
        <v>0</v>
      </c>
      <c r="BA132" s="85">
        <f>BA133+BA134</f>
        <v>0</v>
      </c>
      <c r="BB132" s="85">
        <f>BB133+BB134</f>
        <v>0</v>
      </c>
      <c r="BC132" s="85">
        <f>BC133+BC134</f>
        <v>0</v>
      </c>
      <c r="BD132" s="85">
        <f>BD133+BD134</f>
        <v>0</v>
      </c>
      <c r="BE132" s="85">
        <f>BE133+BE134</f>
        <v>0</v>
      </c>
      <c r="BF132" s="85">
        <f>BF133+BF134</f>
        <v>0</v>
      </c>
      <c r="BG132" s="85">
        <f>BG133+BG134</f>
        <v>0</v>
      </c>
      <c r="BH132" s="85">
        <f>BH133+BH134</f>
        <v>0</v>
      </c>
      <c r="BI132" s="85">
        <f>BI133+BI134</f>
        <v>0</v>
      </c>
      <c r="BJ132" s="85">
        <f>BJ133+BJ134</f>
        <v>0</v>
      </c>
      <c r="BK132" s="85">
        <f>BK133+BK134</f>
        <v>0</v>
      </c>
      <c r="BL132" s="85">
        <f>BL133+BL134</f>
        <v>0</v>
      </c>
      <c r="BM132" s="85">
        <f>BM133+BM134</f>
        <v>0</v>
      </c>
      <c r="BN132" s="85">
        <f>BN133+BN134</f>
        <v>0</v>
      </c>
      <c r="BO132" s="85">
        <f>BO133+BO134</f>
        <v>0</v>
      </c>
      <c r="BP132" s="85">
        <f>BP133+BP134</f>
        <v>0</v>
      </c>
      <c r="BQ132" s="85">
        <f>BQ133+BQ134</f>
        <v>0</v>
      </c>
      <c r="BR132" s="85">
        <f>BR133+BR134</f>
        <v>0</v>
      </c>
      <c r="BS132" s="85">
        <f>BS133+BS134</f>
        <v>0</v>
      </c>
      <c r="BT132" s="85">
        <f>BT133+BT134</f>
        <v>0</v>
      </c>
      <c r="BU132" s="85">
        <f>BU133+BU134</f>
        <v>0</v>
      </c>
      <c r="BV132" s="85">
        <f>BV133+BV134</f>
        <v>0</v>
      </c>
      <c r="BW132" s="85">
        <f>BW133+BW134</f>
        <v>0</v>
      </c>
      <c r="BX132" s="85">
        <f>BX133+BX134</f>
        <v>0</v>
      </c>
      <c r="BY132" s="85">
        <f>BY133+BY134</f>
        <v>0</v>
      </c>
      <c r="BZ132" s="85">
        <f>BZ133+BZ134</f>
        <v>0</v>
      </c>
      <c r="CA132" s="85">
        <f>CA133+CA134</f>
        <v>0</v>
      </c>
      <c r="CB132" s="85">
        <f>CB133+CB134</f>
        <v>0</v>
      </c>
      <c r="CC132" s="85">
        <f>CC133+CC134</f>
        <v>0</v>
      </c>
      <c r="CD132" s="85">
        <f>CD133+CD134</f>
        <v>0</v>
      </c>
      <c r="CE132" s="85">
        <f>CE133+CE134</f>
        <v>0</v>
      </c>
      <c r="CF132" s="85">
        <f>CF133+CF134</f>
        <v>0</v>
      </c>
      <c r="CG132" s="85">
        <f>CG133+CG134</f>
        <v>0</v>
      </c>
      <c r="CH132" s="85">
        <f>CH133+CH134</f>
        <v>0</v>
      </c>
      <c r="CI132" s="85">
        <f>CI133+CI134</f>
        <v>0</v>
      </c>
      <c r="CJ132" s="85">
        <f>CJ133+CJ134</f>
        <v>0</v>
      </c>
      <c r="CK132" s="85">
        <f>CK133+CK134</f>
        <v>0</v>
      </c>
      <c r="CL132" s="85">
        <f>CL133+CL134</f>
        <v>0</v>
      </c>
      <c r="CM132" s="85">
        <f>CM133+CM134</f>
        <v>0</v>
      </c>
      <c r="CN132" s="85">
        <f>CN133+CN134</f>
        <v>0</v>
      </c>
      <c r="CO132" s="85">
        <f>CO133+CO134</f>
        <v>0</v>
      </c>
      <c r="CP132" s="85">
        <f>CP133+CP134</f>
        <v>0</v>
      </c>
      <c r="CQ132" s="85">
        <f>CQ133+CQ134</f>
        <v>0</v>
      </c>
      <c r="CR132" s="85">
        <f>CR133+CR134</f>
        <v>0</v>
      </c>
      <c r="CS132" s="85">
        <f>CS133+CS134</f>
        <v>0</v>
      </c>
      <c r="CT132" s="85">
        <f>CT133+CT134</f>
        <v>0</v>
      </c>
      <c r="CU132" s="85">
        <f>CU133+CU134</f>
        <v>0</v>
      </c>
      <c r="CV132" s="85">
        <f>CV133+CV134</f>
        <v>0</v>
      </c>
      <c r="CW132" s="85">
        <f>CW133+CW134</f>
        <v>0</v>
      </c>
      <c r="CX132" s="85">
        <f>CX133+CX134</f>
        <v>0</v>
      </c>
      <c r="CY132" s="85">
        <f>CY133+CY134</f>
        <v>0</v>
      </c>
      <c r="CZ132" s="85">
        <f>CZ133+CZ134</f>
        <v>0</v>
      </c>
      <c r="DA132" s="61" t="s">
        <v>213</v>
      </c>
      <c r="DB132" s="56">
        <f>K132-CV132</f>
        <v>0</v>
      </c>
      <c r="DC132" s="55"/>
      <c r="DD132" s="7">
        <f>CV132/12</f>
        <v>0</v>
      </c>
      <c r="DE132" s="55"/>
    </row>
    <row r="133" spans="1:109" ht="11.25" hidden="1" customHeight="1" x14ac:dyDescent="0.2">
      <c r="A133" s="98"/>
      <c r="B133" s="65"/>
      <c r="C133" s="65"/>
      <c r="D133" s="65"/>
      <c r="E133" s="65"/>
      <c r="F133" s="61" t="s">
        <v>116</v>
      </c>
      <c r="G133" s="65"/>
      <c r="H133" s="70" t="s">
        <v>419</v>
      </c>
      <c r="I133" s="99" t="s">
        <v>418</v>
      </c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  <c r="CQ133" s="71"/>
      <c r="CR133" s="71"/>
      <c r="CS133" s="71"/>
      <c r="CT133" s="71"/>
      <c r="CU133" s="71"/>
      <c r="CV133" s="71"/>
      <c r="CW133" s="71"/>
      <c r="CX133" s="71"/>
      <c r="CY133" s="71"/>
      <c r="CZ133" s="71"/>
      <c r="DA133" s="70"/>
      <c r="DB133" s="56"/>
      <c r="DD133" s="7">
        <f>CV133/12</f>
        <v>0</v>
      </c>
    </row>
    <row r="134" spans="1:109" s="54" customFormat="1" ht="11.25" hidden="1" customHeight="1" x14ac:dyDescent="0.2">
      <c r="A134" s="98" t="str">
        <f>CONCATENATE("5001",H134)</f>
        <v>50014030</v>
      </c>
      <c r="B134" s="65"/>
      <c r="C134" s="65"/>
      <c r="D134" s="65"/>
      <c r="E134" s="66"/>
      <c r="F134" s="66" t="s">
        <v>213</v>
      </c>
      <c r="G134" s="65"/>
      <c r="H134" s="70" t="s">
        <v>417</v>
      </c>
      <c r="I134" s="100" t="s">
        <v>416</v>
      </c>
      <c r="J134" s="85">
        <f>J135</f>
        <v>0</v>
      </c>
      <c r="K134" s="85">
        <f>K135</f>
        <v>0</v>
      </c>
      <c r="L134" s="85">
        <f>L135</f>
        <v>0</v>
      </c>
      <c r="M134" s="85">
        <f>M135</f>
        <v>0</v>
      </c>
      <c r="N134" s="85">
        <f>N135</f>
        <v>0</v>
      </c>
      <c r="O134" s="85">
        <f>O135</f>
        <v>0</v>
      </c>
      <c r="P134" s="85">
        <f>P135</f>
        <v>0</v>
      </c>
      <c r="Q134" s="85">
        <f>Q135</f>
        <v>0</v>
      </c>
      <c r="R134" s="85">
        <f>R135</f>
        <v>0</v>
      </c>
      <c r="S134" s="85">
        <f>S135</f>
        <v>0</v>
      </c>
      <c r="T134" s="85">
        <f>T135</f>
        <v>0</v>
      </c>
      <c r="U134" s="85">
        <f>U135</f>
        <v>0</v>
      </c>
      <c r="V134" s="85">
        <f>V135</f>
        <v>0</v>
      </c>
      <c r="W134" s="85">
        <f>W135</f>
        <v>0</v>
      </c>
      <c r="X134" s="85">
        <f>X135</f>
        <v>0</v>
      </c>
      <c r="Y134" s="85">
        <f>Y135</f>
        <v>0</v>
      </c>
      <c r="Z134" s="85">
        <f>Z135</f>
        <v>0</v>
      </c>
      <c r="AA134" s="85">
        <f>AA135</f>
        <v>0</v>
      </c>
      <c r="AB134" s="85">
        <f>AB135</f>
        <v>0</v>
      </c>
      <c r="AC134" s="85">
        <f>AC135</f>
        <v>0</v>
      </c>
      <c r="AD134" s="85">
        <f>AD135</f>
        <v>0</v>
      </c>
      <c r="AE134" s="85">
        <f>AE135</f>
        <v>0</v>
      </c>
      <c r="AF134" s="85">
        <f>AF135</f>
        <v>0</v>
      </c>
      <c r="AG134" s="85">
        <f>AG135</f>
        <v>0</v>
      </c>
      <c r="AH134" s="85">
        <f>AH135</f>
        <v>0</v>
      </c>
      <c r="AI134" s="85">
        <f>AI135</f>
        <v>0</v>
      </c>
      <c r="AJ134" s="85">
        <f>AJ135</f>
        <v>0</v>
      </c>
      <c r="AK134" s="85">
        <f>AK135</f>
        <v>0</v>
      </c>
      <c r="AL134" s="85">
        <f>AL135</f>
        <v>0</v>
      </c>
      <c r="AM134" s="85">
        <f>AM135</f>
        <v>0</v>
      </c>
      <c r="AN134" s="85">
        <f>AN135</f>
        <v>0</v>
      </c>
      <c r="AO134" s="85">
        <f>AO135</f>
        <v>0</v>
      </c>
      <c r="AP134" s="85">
        <f>AP135</f>
        <v>0</v>
      </c>
      <c r="AQ134" s="85">
        <f>AQ135</f>
        <v>0</v>
      </c>
      <c r="AR134" s="85">
        <f>AR135</f>
        <v>0</v>
      </c>
      <c r="AS134" s="85">
        <f>AS135</f>
        <v>0</v>
      </c>
      <c r="AT134" s="85">
        <f>AT135</f>
        <v>0</v>
      </c>
      <c r="AU134" s="85">
        <f>AU135</f>
        <v>0</v>
      </c>
      <c r="AV134" s="85">
        <f>AV135</f>
        <v>0</v>
      </c>
      <c r="AW134" s="85">
        <f>AW135</f>
        <v>0</v>
      </c>
      <c r="AX134" s="85">
        <f>AX135</f>
        <v>0</v>
      </c>
      <c r="AY134" s="85">
        <f>AY135</f>
        <v>0</v>
      </c>
      <c r="AZ134" s="85">
        <f>AZ135</f>
        <v>0</v>
      </c>
      <c r="BA134" s="85">
        <f>BA135</f>
        <v>0</v>
      </c>
      <c r="BB134" s="85"/>
      <c r="BC134" s="85">
        <f>BC135</f>
        <v>0</v>
      </c>
      <c r="BD134" s="85"/>
      <c r="BE134" s="85">
        <f>BE135</f>
        <v>0</v>
      </c>
      <c r="BF134" s="85">
        <f>BF135</f>
        <v>0</v>
      </c>
      <c r="BG134" s="85">
        <f>BG135</f>
        <v>0</v>
      </c>
      <c r="BH134" s="85">
        <f>BH135</f>
        <v>0</v>
      </c>
      <c r="BI134" s="85">
        <f>BI135</f>
        <v>0</v>
      </c>
      <c r="BJ134" s="85">
        <f>BJ135</f>
        <v>0</v>
      </c>
      <c r="BK134" s="85">
        <f>BK135</f>
        <v>0</v>
      </c>
      <c r="BL134" s="85">
        <f>BL135</f>
        <v>0</v>
      </c>
      <c r="BM134" s="85">
        <f>BM135</f>
        <v>0</v>
      </c>
      <c r="BN134" s="85">
        <f>BN135</f>
        <v>0</v>
      </c>
      <c r="BO134" s="85">
        <f>BO135</f>
        <v>0</v>
      </c>
      <c r="BP134" s="85">
        <f>BP135</f>
        <v>0</v>
      </c>
      <c r="BQ134" s="85">
        <f>BQ135</f>
        <v>0</v>
      </c>
      <c r="BR134" s="85">
        <f>BR135</f>
        <v>0</v>
      </c>
      <c r="BS134" s="85">
        <f>BS135</f>
        <v>0</v>
      </c>
      <c r="BT134" s="85">
        <f>BT135</f>
        <v>0</v>
      </c>
      <c r="BU134" s="85">
        <f>BU135</f>
        <v>0</v>
      </c>
      <c r="BV134" s="85">
        <f>BV135</f>
        <v>0</v>
      </c>
      <c r="BW134" s="85">
        <f>BW135</f>
        <v>0</v>
      </c>
      <c r="BX134" s="85">
        <f>BX135</f>
        <v>0</v>
      </c>
      <c r="BY134" s="85">
        <f>BY135</f>
        <v>0</v>
      </c>
      <c r="BZ134" s="85">
        <f>BZ135</f>
        <v>0</v>
      </c>
      <c r="CA134" s="85">
        <f>CA135</f>
        <v>0</v>
      </c>
      <c r="CB134" s="85">
        <f>CB135</f>
        <v>0</v>
      </c>
      <c r="CC134" s="85">
        <f>CC135</f>
        <v>0</v>
      </c>
      <c r="CD134" s="85">
        <f>CD135</f>
        <v>0</v>
      </c>
      <c r="CE134" s="85">
        <f>CE135</f>
        <v>0</v>
      </c>
      <c r="CF134" s="85">
        <f>CF135</f>
        <v>0</v>
      </c>
      <c r="CG134" s="85">
        <f>CG135</f>
        <v>0</v>
      </c>
      <c r="CH134" s="85">
        <f>CH135</f>
        <v>0</v>
      </c>
      <c r="CI134" s="85">
        <f>CI135</f>
        <v>0</v>
      </c>
      <c r="CJ134" s="85">
        <f>CJ135</f>
        <v>0</v>
      </c>
      <c r="CK134" s="85">
        <f>CK135</f>
        <v>0</v>
      </c>
      <c r="CL134" s="85">
        <f>CL135</f>
        <v>0</v>
      </c>
      <c r="CM134" s="85">
        <f>CM135</f>
        <v>0</v>
      </c>
      <c r="CN134" s="85">
        <f>CN135</f>
        <v>0</v>
      </c>
      <c r="CO134" s="85">
        <f>CO135</f>
        <v>0</v>
      </c>
      <c r="CP134" s="85">
        <f>CP135</f>
        <v>0</v>
      </c>
      <c r="CQ134" s="85">
        <f>CQ135</f>
        <v>0</v>
      </c>
      <c r="CR134" s="85">
        <f>CR135</f>
        <v>0</v>
      </c>
      <c r="CS134" s="85">
        <f>CS135</f>
        <v>0</v>
      </c>
      <c r="CT134" s="85">
        <f>CT135</f>
        <v>0</v>
      </c>
      <c r="CU134" s="85">
        <f>CU135</f>
        <v>0</v>
      </c>
      <c r="CV134" s="85">
        <f>CV135</f>
        <v>0</v>
      </c>
      <c r="CW134" s="85">
        <f>CW135</f>
        <v>0</v>
      </c>
      <c r="CX134" s="85">
        <f>CX135</f>
        <v>0</v>
      </c>
      <c r="CY134" s="85">
        <f>CY135</f>
        <v>0</v>
      </c>
      <c r="CZ134" s="85">
        <f>CZ135</f>
        <v>0</v>
      </c>
      <c r="DA134" s="70" t="s">
        <v>211</v>
      </c>
      <c r="DB134" s="56">
        <f>K134-CV134</f>
        <v>0</v>
      </c>
      <c r="DC134" s="55"/>
      <c r="DD134" s="7">
        <f>CV134/12</f>
        <v>0</v>
      </c>
      <c r="DE134" s="55"/>
    </row>
    <row r="135" spans="1:109" s="54" customFormat="1" ht="11.25" hidden="1" customHeight="1" x14ac:dyDescent="0.2">
      <c r="A135" s="98" t="str">
        <f>CONCATENATE("5001",H135)</f>
        <v>5001</v>
      </c>
      <c r="B135" s="65"/>
      <c r="C135" s="65"/>
      <c r="D135" s="65"/>
      <c r="E135" s="66"/>
      <c r="F135" s="66"/>
      <c r="G135" s="65"/>
      <c r="H135" s="70"/>
      <c r="I135" s="100"/>
      <c r="J135" s="71">
        <f>SUMIF($H$258:$H$928,$H135,J$258:J$928)</f>
        <v>0</v>
      </c>
      <c r="K135" s="71">
        <f>SUMIF($H$258:$H$928,$H135,K$258:K$928)</f>
        <v>0</v>
      </c>
      <c r="L135" s="71">
        <f>SUMIF($H$258:$H$928,$H135,L$258:L$928)</f>
        <v>0</v>
      </c>
      <c r="M135" s="71">
        <f>SUMIF($H$258:$H$928,$H135,M$258:M$928)</f>
        <v>0</v>
      </c>
      <c r="N135" s="71">
        <f>SUMIF($H$258:$H$928,$H135,N$258:N$928)</f>
        <v>0</v>
      </c>
      <c r="O135" s="71">
        <f>SUMIF($H$258:$H$928,$H135,O$258:O$928)</f>
        <v>0</v>
      </c>
      <c r="P135" s="71">
        <f>SUMIF($H$258:$H$928,$H135,P$258:P$928)</f>
        <v>0</v>
      </c>
      <c r="Q135" s="71">
        <f>SUMIF($H$258:$H$928,$H135,Q$258:Q$928)</f>
        <v>0</v>
      </c>
      <c r="R135" s="71">
        <f>SUMIF($H$258:$H$928,$H135,R$258:R$928)</f>
        <v>0</v>
      </c>
      <c r="S135" s="71">
        <f>SUMIF($H$258:$H$928,$H135,S$258:S$928)</f>
        <v>0</v>
      </c>
      <c r="T135" s="71">
        <f>SUMIF($H$258:$H$928,$H135,T$258:T$928)</f>
        <v>0</v>
      </c>
      <c r="U135" s="71">
        <f>SUMIF($H$258:$H$928,$H135,U$258:U$928)</f>
        <v>0</v>
      </c>
      <c r="V135" s="71">
        <f>SUMIF($H$258:$H$928,$H135,V$258:V$928)</f>
        <v>0</v>
      </c>
      <c r="W135" s="71">
        <f>SUMIF($H$258:$H$928,$H135,W$258:W$928)</f>
        <v>0</v>
      </c>
      <c r="X135" s="71">
        <f>SUMIF($H$258:$H$928,$H135,X$258:X$928)</f>
        <v>0</v>
      </c>
      <c r="Y135" s="71">
        <f>SUMIF($H$258:$H$928,$H135,Y$258:Y$928)</f>
        <v>0</v>
      </c>
      <c r="Z135" s="71">
        <f>SUMIF($H$258:$H$928,$H135,Z$258:Z$928)</f>
        <v>0</v>
      </c>
      <c r="AA135" s="71">
        <f>SUMIF($H$258:$H$928,$H135,AA$258:AA$928)</f>
        <v>0</v>
      </c>
      <c r="AB135" s="71">
        <f>SUMIF($H$258:$H$928,$H135,AB$258:AB$928)</f>
        <v>0</v>
      </c>
      <c r="AC135" s="71">
        <f>SUMIF($H$258:$H$928,$H135,AC$258:AC$928)</f>
        <v>0</v>
      </c>
      <c r="AD135" s="71">
        <f>SUMIF($H$258:$H$928,$H135,AD$258:AD$928)</f>
        <v>0</v>
      </c>
      <c r="AE135" s="71">
        <f>SUMIF($H$258:$H$928,$H135,AE$258:AE$928)</f>
        <v>0</v>
      </c>
      <c r="AF135" s="71">
        <f>SUMIF($H$258:$H$928,$H135,AF$258:AF$928)</f>
        <v>0</v>
      </c>
      <c r="AG135" s="71">
        <f>SUMIF($H$258:$H$928,$H135,AG$258:AG$928)</f>
        <v>0</v>
      </c>
      <c r="AH135" s="71">
        <f>SUMIF($H$258:$H$928,$H135,AH$258:AH$928)</f>
        <v>0</v>
      </c>
      <c r="AI135" s="71">
        <f>SUMIF($H$258:$H$928,$H135,AI$258:AI$928)</f>
        <v>0</v>
      </c>
      <c r="AJ135" s="71">
        <f>SUMIF($H$258:$H$928,$H135,AJ$258:AJ$928)</f>
        <v>0</v>
      </c>
      <c r="AK135" s="71">
        <f>SUMIF($H$258:$H$928,$H135,AK$258:AK$928)</f>
        <v>0</v>
      </c>
      <c r="AL135" s="71">
        <f>SUMIF($H$258:$H$928,$H135,AL$258:AL$928)</f>
        <v>0</v>
      </c>
      <c r="AM135" s="71">
        <f>SUMIF($H$258:$H$928,$H135,AM$258:AM$928)</f>
        <v>0</v>
      </c>
      <c r="AN135" s="71">
        <f>SUMIF($H$258:$H$928,$H135,AN$258:AN$928)</f>
        <v>0</v>
      </c>
      <c r="AO135" s="71">
        <f>SUMIF($H$258:$H$928,$H135,AO$258:AO$928)</f>
        <v>0</v>
      </c>
      <c r="AP135" s="71">
        <f>SUMIF($H$258:$H$928,$H135,AP$258:AP$928)</f>
        <v>0</v>
      </c>
      <c r="AQ135" s="71">
        <f>SUMIF($H$258:$H$928,$H135,AQ$258:AQ$928)</f>
        <v>0</v>
      </c>
      <c r="AR135" s="71">
        <f>SUMIF($H$258:$H$928,$H135,AR$258:AR$928)</f>
        <v>0</v>
      </c>
      <c r="AS135" s="71">
        <f>SUMIF($H$258:$H$928,$H135,AS$258:AS$928)</f>
        <v>0</v>
      </c>
      <c r="AT135" s="71">
        <f>SUMIF($H$258:$H$928,$H135,AT$258:AT$928)</f>
        <v>0</v>
      </c>
      <c r="AU135" s="71">
        <f>SUMIF($H$258:$H$928,$H135,AU$258:AU$928)</f>
        <v>0</v>
      </c>
      <c r="AV135" s="71">
        <f>SUMIF($H$258:$H$928,$H135,AV$258:AV$928)</f>
        <v>0</v>
      </c>
      <c r="AW135" s="71">
        <f>SUMIF($H$258:$H$928,$H135,AW$258:AW$928)</f>
        <v>0</v>
      </c>
      <c r="AX135" s="71">
        <f>SUMIF($H$258:$H$929,$H135,AX$258:AX$929)</f>
        <v>0</v>
      </c>
      <c r="AY135" s="71">
        <f>SUMIF($H$258:$H$929,$H135,AY$258:AY$929)</f>
        <v>0</v>
      </c>
      <c r="AZ135" s="71">
        <f>SUMIF($H$258:$H$929,$H135,AZ$258:AZ$929)</f>
        <v>0</v>
      </c>
      <c r="BA135" s="71">
        <f>SUMIF($H$258:$H$929,$H135,BA$258:BA$929)</f>
        <v>0</v>
      </c>
      <c r="BB135" s="71"/>
      <c r="BC135" s="71">
        <f>SUMIF($H$258:$H$929,$H135,BC$258:BC$929)</f>
        <v>0</v>
      </c>
      <c r="BD135" s="71"/>
      <c r="BE135" s="71">
        <f>SUMIF($H$258:$H$929,$H135,BE$258:BE$929)</f>
        <v>0</v>
      </c>
      <c r="BF135" s="71">
        <f>SUMIF($H$258:$H$929,$H135,BF$258:BF$929)</f>
        <v>0</v>
      </c>
      <c r="BG135" s="71">
        <f>SUMIF($H$258:$H$929,$H135,BG$258:BG$929)</f>
        <v>0</v>
      </c>
      <c r="BH135" s="71">
        <f>SUMIF($H$258:$H$929,$H135,BH$258:BH$929)</f>
        <v>0</v>
      </c>
      <c r="BI135" s="71">
        <f>SUMIF($H$258:$H$929,$H135,BI$258:BI$929)</f>
        <v>0</v>
      </c>
      <c r="BJ135" s="71">
        <f>SUMIF($H$258:$H$928,$H135,BJ$258:BJ$928)</f>
        <v>0</v>
      </c>
      <c r="BK135" s="71">
        <f>SUMIF($H$258:$H$928,$H135,BK$258:BK$928)</f>
        <v>0</v>
      </c>
      <c r="BL135" s="71">
        <f>SUMIF($H$258:$H$928,$H135,BL$258:BL$928)</f>
        <v>0</v>
      </c>
      <c r="BM135" s="71">
        <f>SUMIF($H$258:$H$929,$H135,BM$258:BM$929)</f>
        <v>0</v>
      </c>
      <c r="BN135" s="71">
        <f>SUMIF($H$258:$H$929,$H135,BN$258:BN$929)</f>
        <v>0</v>
      </c>
      <c r="BO135" s="71">
        <f>SUMIF($H$258:$H$929,$H135,BO$258:BO$929)</f>
        <v>0</v>
      </c>
      <c r="BP135" s="71">
        <f>SUMIF($H$258:$H$929,$H135,BP$258:BP$929)</f>
        <v>0</v>
      </c>
      <c r="BQ135" s="71">
        <f>SUMIF($H$258:$H$929,$H135,BQ$258:BQ$929)</f>
        <v>0</v>
      </c>
      <c r="BR135" s="71">
        <f>SUMIF($H$258:$H$929,$H135,BR$258:BR$929)</f>
        <v>0</v>
      </c>
      <c r="BS135" s="71">
        <f>SUMIF($H$258:$H$929,$H135,BS$258:BS$929)</f>
        <v>0</v>
      </c>
      <c r="BT135" s="71">
        <f>SUMIF($H$258:$H$929,$H135,BT$258:BT$929)</f>
        <v>0</v>
      </c>
      <c r="BU135" s="71">
        <f>SUMIF($H$258:$H$929,$H135,BU$258:BU$929)</f>
        <v>0</v>
      </c>
      <c r="BV135" s="71">
        <f>SUMIF($H$258:$H$929,$H135,BV$258:BV$929)</f>
        <v>0</v>
      </c>
      <c r="BW135" s="71">
        <f>SUMIF($H$258:$H$929,$H135,BW$258:BW$929)</f>
        <v>0</v>
      </c>
      <c r="BX135" s="71">
        <f>SUMIF($H$258:$H$929,$H135,BX$258:BX$929)</f>
        <v>0</v>
      </c>
      <c r="BY135" s="71">
        <f>SUMIF($H$258:$H$929,$H135,BY$258:BY$929)</f>
        <v>0</v>
      </c>
      <c r="BZ135" s="71">
        <f>SUMIF($H$258:$H$929,$H135,BZ$258:BZ$929)</f>
        <v>0</v>
      </c>
      <c r="CA135" s="71">
        <f>SUMIF($H$258:$H$929,$H135,CA$258:CA$929)</f>
        <v>0</v>
      </c>
      <c r="CB135" s="71">
        <f>SUMIF($H$258:$H$929,$H135,CB$258:CB$929)</f>
        <v>0</v>
      </c>
      <c r="CC135" s="71">
        <f>SUMIF($H$258:$H$929,$H135,CC$258:CC$929)</f>
        <v>0</v>
      </c>
      <c r="CD135" s="71">
        <f>SUMIF($H$258:$H$929,$H135,CD$258:CD$929)</f>
        <v>0</v>
      </c>
      <c r="CE135" s="71">
        <f>SUMIF($H$258:$H$929,$H135,CE$258:CE$929)</f>
        <v>0</v>
      </c>
      <c r="CF135" s="71">
        <f>SUMIF($H$258:$H$929,$H135,CF$258:CF$929)</f>
        <v>0</v>
      </c>
      <c r="CG135" s="71">
        <f>SUMIF($H$258:$H$929,$H135,CG$258:CG$929)</f>
        <v>0</v>
      </c>
      <c r="CH135" s="71">
        <f>SUMIF($H$258:$H$929,$H135,CH$258:CH$929)</f>
        <v>0</v>
      </c>
      <c r="CI135" s="71">
        <f>SUMIF($H$258:$H$929,$H135,CI$258:CI$929)</f>
        <v>0</v>
      </c>
      <c r="CJ135" s="71">
        <f>SUMIF($H$258:$H$929,$H135,CJ$258:CJ$929)</f>
        <v>0</v>
      </c>
      <c r="CK135" s="71">
        <f>SUMIF($H$258:$H$929,$H135,CK$258:CK$929)</f>
        <v>0</v>
      </c>
      <c r="CL135" s="71">
        <f>SUMIF($H$258:$H$929,$H135,CL$258:CL$929)</f>
        <v>0</v>
      </c>
      <c r="CM135" s="71">
        <f>SUMIF($H$258:$H$929,$H135,CM$258:CM$929)</f>
        <v>0</v>
      </c>
      <c r="CN135" s="71">
        <f>SUMIF($H$258:$H$929,$H135,CN$258:CN$929)</f>
        <v>0</v>
      </c>
      <c r="CO135" s="71">
        <f>SUMIF($H$258:$H$929,$H135,CO$258:CO$929)</f>
        <v>0</v>
      </c>
      <c r="CP135" s="71">
        <f>SUMIF($H$258:$H$929,$H135,CP$258:CP$929)</f>
        <v>0</v>
      </c>
      <c r="CQ135" s="71">
        <f>SUMIF($H$258:$H$929,$H135,CQ$258:CQ$929)</f>
        <v>0</v>
      </c>
      <c r="CR135" s="71">
        <f>SUMIF($H$258:$H$929,$H135,CR$258:CR$929)</f>
        <v>0</v>
      </c>
      <c r="CS135" s="71">
        <f>SUMIF($H$258:$H$929,$H135,CS$258:CS$929)</f>
        <v>0</v>
      </c>
      <c r="CT135" s="71">
        <f>SUMIF($H$258:$H$929,$H135,CT$258:CT$929)</f>
        <v>0</v>
      </c>
      <c r="CU135" s="71">
        <f>SUMIF($H$258:$H$929,$H135,CU$258:CU$929)</f>
        <v>0</v>
      </c>
      <c r="CV135" s="71">
        <f>SUMIF($H$258:$H$929,$H135,CV$258:CV$929)</f>
        <v>0</v>
      </c>
      <c r="CW135" s="71">
        <f>SUMIF($H$258:$H$929,$H135,CW$258:CW$929)</f>
        <v>0</v>
      </c>
      <c r="CX135" s="71">
        <f>SUMIF($H$258:$H$929,$H135,CX$258:CX$929)</f>
        <v>0</v>
      </c>
      <c r="CY135" s="71">
        <f>SUMIF($H$258:$H$929,$H135,CY$258:CY$929)</f>
        <v>0</v>
      </c>
      <c r="CZ135" s="71">
        <f>SUMIF($H$258:$H$929,$H135,CZ$258:CZ$929)</f>
        <v>0</v>
      </c>
      <c r="DA135" s="70" t="s">
        <v>209</v>
      </c>
      <c r="DB135" s="56">
        <f>K135-CV135</f>
        <v>0</v>
      </c>
      <c r="DC135" s="55"/>
      <c r="DD135" s="7">
        <f>CV135/12</f>
        <v>0</v>
      </c>
      <c r="DE135" s="55"/>
    </row>
    <row r="136" spans="1:109" s="54" customFormat="1" ht="26.25" hidden="1" customHeight="1" x14ac:dyDescent="0.2">
      <c r="A136" s="98" t="str">
        <f>CONCATENATE("5001",H136)</f>
        <v>500151</v>
      </c>
      <c r="B136" s="65"/>
      <c r="C136" s="65"/>
      <c r="D136" s="65"/>
      <c r="E136" s="66" t="s">
        <v>207</v>
      </c>
      <c r="F136" s="66"/>
      <c r="G136" s="65"/>
      <c r="H136" s="61" t="s">
        <v>207</v>
      </c>
      <c r="I136" s="82" t="s">
        <v>208</v>
      </c>
      <c r="J136" s="85">
        <f>J137+J147</f>
        <v>29898</v>
      </c>
      <c r="K136" s="85">
        <f>K137+K147</f>
        <v>29400</v>
      </c>
      <c r="L136" s="85">
        <f>L137+L147</f>
        <v>6630</v>
      </c>
      <c r="M136" s="85">
        <f>M137+M147</f>
        <v>7540</v>
      </c>
      <c r="N136" s="85">
        <f>N137+N147</f>
        <v>7577</v>
      </c>
      <c r="O136" s="85">
        <f>O137+O147</f>
        <v>7653</v>
      </c>
      <c r="P136" s="85">
        <f>P137+P147</f>
        <v>543</v>
      </c>
      <c r="Q136" s="85">
        <f>Q137</f>
        <v>509</v>
      </c>
      <c r="R136" s="85">
        <f>R137</f>
        <v>1052</v>
      </c>
      <c r="S136" s="85">
        <f>S137</f>
        <v>2800</v>
      </c>
      <c r="T136" s="85">
        <f>T137</f>
        <v>0</v>
      </c>
      <c r="U136" s="85">
        <f>U137</f>
        <v>0</v>
      </c>
      <c r="V136" s="85">
        <f>V137</f>
        <v>3000</v>
      </c>
      <c r="W136" s="85">
        <f>W137</f>
        <v>250</v>
      </c>
      <c r="X136" s="85">
        <f>X137</f>
        <v>0</v>
      </c>
      <c r="Y136" s="85">
        <f>Y137</f>
        <v>-450</v>
      </c>
      <c r="Z136" s="85">
        <f>Z137</f>
        <v>0</v>
      </c>
      <c r="AA136" s="85">
        <f>AA137</f>
        <v>32200</v>
      </c>
      <c r="AB136" s="85">
        <f>AB137</f>
        <v>6630</v>
      </c>
      <c r="AC136" s="85">
        <f>AC137</f>
        <v>10540</v>
      </c>
      <c r="AD136" s="85">
        <f>AD137</f>
        <v>7827</v>
      </c>
      <c r="AE136" s="85">
        <f>AE137</f>
        <v>7203</v>
      </c>
      <c r="AF136" s="85">
        <f>AF137</f>
        <v>543</v>
      </c>
      <c r="AG136" s="85">
        <f>AG137</f>
        <v>509</v>
      </c>
      <c r="AH136" s="85">
        <f>AH137</f>
        <v>1052</v>
      </c>
      <c r="AI136" s="85">
        <f>AI137</f>
        <v>-2652</v>
      </c>
      <c r="AJ136" s="85">
        <f>AJ137</f>
        <v>0</v>
      </c>
      <c r="AK136" s="85">
        <f>AK137</f>
        <v>0</v>
      </c>
      <c r="AL136" s="85">
        <f>AL137</f>
        <v>0</v>
      </c>
      <c r="AM136" s="85">
        <f>AM137</f>
        <v>-543</v>
      </c>
      <c r="AN136" s="85">
        <f>AN137</f>
        <v>-2652</v>
      </c>
      <c r="AO136" s="85">
        <f>AO137</f>
        <v>-509</v>
      </c>
      <c r="AP136" s="85">
        <f>AP137</f>
        <v>29548</v>
      </c>
      <c r="AQ136" s="85">
        <f>AQ137</f>
        <v>6630</v>
      </c>
      <c r="AR136" s="85">
        <f>AR137</f>
        <v>10540</v>
      </c>
      <c r="AS136" s="85">
        <f>AS137</f>
        <v>7827</v>
      </c>
      <c r="AT136" s="85">
        <f>AT137</f>
        <v>4551</v>
      </c>
      <c r="AU136" s="85">
        <f>AU137</f>
        <v>0</v>
      </c>
      <c r="AV136" s="85">
        <f>AV137</f>
        <v>0</v>
      </c>
      <c r="AW136" s="85">
        <f>AW137</f>
        <v>0</v>
      </c>
      <c r="AX136" s="85">
        <f>AX137</f>
        <v>260</v>
      </c>
      <c r="AY136" s="85">
        <f>AY137</f>
        <v>0</v>
      </c>
      <c r="AZ136" s="85">
        <f>AZ137</f>
        <v>0</v>
      </c>
      <c r="BA136" s="85">
        <f>BA137</f>
        <v>-688</v>
      </c>
      <c r="BB136" s="85"/>
      <c r="BC136" s="85">
        <f>BC137</f>
        <v>948</v>
      </c>
      <c r="BD136" s="85"/>
      <c r="BE136" s="85">
        <f>BE137</f>
        <v>29808</v>
      </c>
      <c r="BF136" s="85">
        <f>BF137</f>
        <v>6630</v>
      </c>
      <c r="BG136" s="85">
        <f>BG137</f>
        <v>10540</v>
      </c>
      <c r="BH136" s="85">
        <f>BH137</f>
        <v>7139</v>
      </c>
      <c r="BI136" s="85">
        <f>BI137</f>
        <v>5499</v>
      </c>
      <c r="BJ136" s="85">
        <f>BJ137</f>
        <v>0</v>
      </c>
      <c r="BK136" s="85">
        <f>BK137</f>
        <v>0</v>
      </c>
      <c r="BL136" s="85">
        <f>BL137</f>
        <v>0</v>
      </c>
      <c r="BM136" s="85">
        <f>BM137</f>
        <v>-3000</v>
      </c>
      <c r="BN136" s="85">
        <f>BN137</f>
        <v>0</v>
      </c>
      <c r="BO136" s="85">
        <f>BO137</f>
        <v>0</v>
      </c>
      <c r="BP136" s="85">
        <f>BP137</f>
        <v>-1</v>
      </c>
      <c r="BQ136" s="85">
        <f>BQ137</f>
        <v>-2999</v>
      </c>
      <c r="BR136" s="85">
        <f>BR137</f>
        <v>26808</v>
      </c>
      <c r="BS136" s="85">
        <f>BS137</f>
        <v>6630</v>
      </c>
      <c r="BT136" s="85">
        <f>BT137</f>
        <v>10540</v>
      </c>
      <c r="BU136" s="85">
        <f>BU137</f>
        <v>7138</v>
      </c>
      <c r="BV136" s="85">
        <f>BV137</f>
        <v>2500</v>
      </c>
      <c r="BW136" s="85">
        <f>BW137</f>
        <v>90</v>
      </c>
      <c r="BX136" s="85">
        <f>BX137</f>
        <v>0</v>
      </c>
      <c r="BY136" s="85">
        <f>BY137</f>
        <v>0</v>
      </c>
      <c r="BZ136" s="85">
        <f>BZ137</f>
        <v>90</v>
      </c>
      <c r="CA136" s="85">
        <f>CA137</f>
        <v>0</v>
      </c>
      <c r="CB136" s="85">
        <f>CB137</f>
        <v>26898</v>
      </c>
      <c r="CC136" s="85">
        <f>CC137</f>
        <v>6630</v>
      </c>
      <c r="CD136" s="85">
        <f>CD137</f>
        <v>10540</v>
      </c>
      <c r="CE136" s="85">
        <f>CE137</f>
        <v>7228</v>
      </c>
      <c r="CF136" s="85">
        <f>CF137</f>
        <v>2500</v>
      </c>
      <c r="CG136" s="85">
        <f>CG137</f>
        <v>0</v>
      </c>
      <c r="CH136" s="85">
        <f>CH137</f>
        <v>0</v>
      </c>
      <c r="CI136" s="85">
        <f>CI137</f>
        <v>0</v>
      </c>
      <c r="CJ136" s="85">
        <f>CJ137</f>
        <v>0</v>
      </c>
      <c r="CK136" s="85">
        <f>CK137</f>
        <v>0</v>
      </c>
      <c r="CL136" s="85">
        <f>CL137</f>
        <v>26898</v>
      </c>
      <c r="CM136" s="85">
        <f>CM137</f>
        <v>6630</v>
      </c>
      <c r="CN136" s="85">
        <f>CN137</f>
        <v>10540</v>
      </c>
      <c r="CO136" s="85">
        <f>CO137</f>
        <v>7228</v>
      </c>
      <c r="CP136" s="85">
        <f>CP137</f>
        <v>2500</v>
      </c>
      <c r="CQ136" s="85">
        <f>CQ137</f>
        <v>0</v>
      </c>
      <c r="CR136" s="85">
        <f>CR137</f>
        <v>0</v>
      </c>
      <c r="CS136" s="85">
        <f>CS137</f>
        <v>0</v>
      </c>
      <c r="CT136" s="85">
        <f>CT137</f>
        <v>0</v>
      </c>
      <c r="CU136" s="85">
        <f>CU137</f>
        <v>0</v>
      </c>
      <c r="CV136" s="85">
        <f>CV137</f>
        <v>26898</v>
      </c>
      <c r="CW136" s="85">
        <f>CW137</f>
        <v>6630</v>
      </c>
      <c r="CX136" s="85">
        <f>CX137</f>
        <v>10540</v>
      </c>
      <c r="CY136" s="85">
        <f>CY137</f>
        <v>7228</v>
      </c>
      <c r="CZ136" s="85">
        <f>CZ137</f>
        <v>2500</v>
      </c>
      <c r="DA136" s="61" t="s">
        <v>207</v>
      </c>
      <c r="DB136" s="56">
        <f>K136-CV136</f>
        <v>2502</v>
      </c>
      <c r="DC136" s="55"/>
      <c r="DD136" s="7">
        <f>CV136/12</f>
        <v>2241.5</v>
      </c>
      <c r="DE136" s="55"/>
    </row>
    <row r="137" spans="1:109" s="54" customFormat="1" ht="15" hidden="1" customHeight="1" x14ac:dyDescent="0.2">
      <c r="A137" s="98" t="str">
        <f>CONCATENATE("5001",H137)</f>
        <v>50015101</v>
      </c>
      <c r="B137" s="65"/>
      <c r="C137" s="65"/>
      <c r="D137" s="65"/>
      <c r="E137" s="66"/>
      <c r="F137" s="66" t="s">
        <v>91</v>
      </c>
      <c r="G137" s="65"/>
      <c r="H137" s="61" t="s">
        <v>205</v>
      </c>
      <c r="I137" s="82" t="s">
        <v>206</v>
      </c>
      <c r="J137" s="85">
        <f>J138+J145+J146</f>
        <v>29898</v>
      </c>
      <c r="K137" s="85">
        <f>K138+K145+K146</f>
        <v>29400</v>
      </c>
      <c r="L137" s="85">
        <f>L138+L145+L146</f>
        <v>6630</v>
      </c>
      <c r="M137" s="85">
        <f>M138+M145+M146</f>
        <v>7540</v>
      </c>
      <c r="N137" s="85">
        <f>N138+N145+N146</f>
        <v>7577</v>
      </c>
      <c r="O137" s="85">
        <f>O138+O145+O146</f>
        <v>7653</v>
      </c>
      <c r="P137" s="85">
        <f>P138</f>
        <v>543</v>
      </c>
      <c r="Q137" s="85">
        <f>Q138</f>
        <v>509</v>
      </c>
      <c r="R137" s="85">
        <f>R138</f>
        <v>1052</v>
      </c>
      <c r="S137" s="85">
        <f>S138</f>
        <v>2800</v>
      </c>
      <c r="T137" s="85">
        <f>T138</f>
        <v>0</v>
      </c>
      <c r="U137" s="85">
        <f>U138</f>
        <v>0</v>
      </c>
      <c r="V137" s="85">
        <f>V138</f>
        <v>3000</v>
      </c>
      <c r="W137" s="85">
        <f>W138</f>
        <v>250</v>
      </c>
      <c r="X137" s="85">
        <f>X138</f>
        <v>0</v>
      </c>
      <c r="Y137" s="85">
        <f>Y138</f>
        <v>-450</v>
      </c>
      <c r="Z137" s="85">
        <f>Z138</f>
        <v>0</v>
      </c>
      <c r="AA137" s="85">
        <f>AA138+AA146</f>
        <v>32200</v>
      </c>
      <c r="AB137" s="85">
        <f>AB138</f>
        <v>6630</v>
      </c>
      <c r="AC137" s="85">
        <f>AC138</f>
        <v>10540</v>
      </c>
      <c r="AD137" s="85">
        <f>AD138</f>
        <v>7827</v>
      </c>
      <c r="AE137" s="85">
        <f>AE138</f>
        <v>7203</v>
      </c>
      <c r="AF137" s="85">
        <f>AF138</f>
        <v>543</v>
      </c>
      <c r="AG137" s="85">
        <f>AG138</f>
        <v>509</v>
      </c>
      <c r="AH137" s="85">
        <f>AH138</f>
        <v>1052</v>
      </c>
      <c r="AI137" s="85">
        <f>AI138</f>
        <v>-2652</v>
      </c>
      <c r="AJ137" s="85">
        <f>AJ138</f>
        <v>0</v>
      </c>
      <c r="AK137" s="85">
        <f>AK138</f>
        <v>0</v>
      </c>
      <c r="AL137" s="85">
        <f>AL138</f>
        <v>0</v>
      </c>
      <c r="AM137" s="85">
        <f>AM138</f>
        <v>-543</v>
      </c>
      <c r="AN137" s="85">
        <f>AN138</f>
        <v>-2652</v>
      </c>
      <c r="AO137" s="85">
        <f>AO138</f>
        <v>-509</v>
      </c>
      <c r="AP137" s="85">
        <f>AP138</f>
        <v>29548</v>
      </c>
      <c r="AQ137" s="85">
        <f>AQ138</f>
        <v>6630</v>
      </c>
      <c r="AR137" s="85">
        <f>AR138</f>
        <v>10540</v>
      </c>
      <c r="AS137" s="85">
        <f>AS138</f>
        <v>7827</v>
      </c>
      <c r="AT137" s="85">
        <f>AT138</f>
        <v>4551</v>
      </c>
      <c r="AU137" s="85">
        <f>AU138</f>
        <v>0</v>
      </c>
      <c r="AV137" s="85">
        <f>AV138</f>
        <v>0</v>
      </c>
      <c r="AW137" s="85">
        <f>AW138</f>
        <v>0</v>
      </c>
      <c r="AX137" s="85">
        <f>AX138</f>
        <v>260</v>
      </c>
      <c r="AY137" s="85">
        <f>AY138</f>
        <v>0</v>
      </c>
      <c r="AZ137" s="85">
        <f>AZ138</f>
        <v>0</v>
      </c>
      <c r="BA137" s="85">
        <f>BA138</f>
        <v>-688</v>
      </c>
      <c r="BB137" s="85"/>
      <c r="BC137" s="85">
        <f>BC138</f>
        <v>948</v>
      </c>
      <c r="BD137" s="85"/>
      <c r="BE137" s="85">
        <f>BE138</f>
        <v>29808</v>
      </c>
      <c r="BF137" s="85">
        <f>BF138</f>
        <v>6630</v>
      </c>
      <c r="BG137" s="85">
        <f>BG138</f>
        <v>10540</v>
      </c>
      <c r="BH137" s="85">
        <f>BH138</f>
        <v>7139</v>
      </c>
      <c r="BI137" s="85">
        <f>BI138</f>
        <v>5499</v>
      </c>
      <c r="BJ137" s="85">
        <f>BJ138</f>
        <v>0</v>
      </c>
      <c r="BK137" s="85">
        <f>BK138</f>
        <v>0</v>
      </c>
      <c r="BL137" s="85">
        <f>BL138</f>
        <v>0</v>
      </c>
      <c r="BM137" s="85">
        <f>BM138</f>
        <v>-3000</v>
      </c>
      <c r="BN137" s="85">
        <f>BN138</f>
        <v>0</v>
      </c>
      <c r="BO137" s="85">
        <f>BO138</f>
        <v>0</v>
      </c>
      <c r="BP137" s="85">
        <f>BP138</f>
        <v>-1</v>
      </c>
      <c r="BQ137" s="85">
        <f>BQ138</f>
        <v>-2999</v>
      </c>
      <c r="BR137" s="85">
        <f>BR138</f>
        <v>26808</v>
      </c>
      <c r="BS137" s="85">
        <f>BS138</f>
        <v>6630</v>
      </c>
      <c r="BT137" s="85">
        <f>BT138</f>
        <v>10540</v>
      </c>
      <c r="BU137" s="85">
        <f>BU138</f>
        <v>7138</v>
      </c>
      <c r="BV137" s="85">
        <f>BV138</f>
        <v>2500</v>
      </c>
      <c r="BW137" s="85">
        <f>BW138</f>
        <v>90</v>
      </c>
      <c r="BX137" s="85">
        <f>BX138</f>
        <v>0</v>
      </c>
      <c r="BY137" s="85">
        <f>BY138</f>
        <v>0</v>
      </c>
      <c r="BZ137" s="85">
        <f>BZ138</f>
        <v>90</v>
      </c>
      <c r="CA137" s="85">
        <f>CA138</f>
        <v>0</v>
      </c>
      <c r="CB137" s="85">
        <f>CB138</f>
        <v>26898</v>
      </c>
      <c r="CC137" s="85">
        <f>CC138</f>
        <v>6630</v>
      </c>
      <c r="CD137" s="85">
        <f>CD138</f>
        <v>10540</v>
      </c>
      <c r="CE137" s="85">
        <f>CE138</f>
        <v>7228</v>
      </c>
      <c r="CF137" s="85">
        <f>CF138</f>
        <v>2500</v>
      </c>
      <c r="CG137" s="85">
        <f>CG138</f>
        <v>0</v>
      </c>
      <c r="CH137" s="85">
        <f>CH138</f>
        <v>0</v>
      </c>
      <c r="CI137" s="85">
        <f>CI138</f>
        <v>0</v>
      </c>
      <c r="CJ137" s="85">
        <f>CJ138</f>
        <v>0</v>
      </c>
      <c r="CK137" s="85">
        <f>CK138</f>
        <v>0</v>
      </c>
      <c r="CL137" s="85">
        <f>CL138</f>
        <v>26898</v>
      </c>
      <c r="CM137" s="85">
        <f>CM138</f>
        <v>6630</v>
      </c>
      <c r="CN137" s="85">
        <f>CN138</f>
        <v>10540</v>
      </c>
      <c r="CO137" s="85">
        <f>CO138</f>
        <v>7228</v>
      </c>
      <c r="CP137" s="85">
        <f>CP138</f>
        <v>2500</v>
      </c>
      <c r="CQ137" s="85">
        <f>CQ138</f>
        <v>0</v>
      </c>
      <c r="CR137" s="85">
        <f>CR138</f>
        <v>0</v>
      </c>
      <c r="CS137" s="85">
        <f>CS138</f>
        <v>0</v>
      </c>
      <c r="CT137" s="85">
        <f>CT138</f>
        <v>0</v>
      </c>
      <c r="CU137" s="85">
        <f>CU138</f>
        <v>0</v>
      </c>
      <c r="CV137" s="85">
        <f>CV138</f>
        <v>26898</v>
      </c>
      <c r="CW137" s="85">
        <f>CW138</f>
        <v>6630</v>
      </c>
      <c r="CX137" s="85">
        <f>CX138</f>
        <v>10540</v>
      </c>
      <c r="CY137" s="85">
        <f>CY138</f>
        <v>7228</v>
      </c>
      <c r="CZ137" s="85">
        <f>CZ138</f>
        <v>2500</v>
      </c>
      <c r="DA137" s="61" t="s">
        <v>205</v>
      </c>
      <c r="DB137" s="56">
        <f>K137-CV137</f>
        <v>2502</v>
      </c>
      <c r="DC137" s="55"/>
      <c r="DD137" s="7">
        <f>CV137/12</f>
        <v>2241.5</v>
      </c>
      <c r="DE137" s="55"/>
    </row>
    <row r="138" spans="1:109" s="54" customFormat="1" ht="18" hidden="1" customHeight="1" x14ac:dyDescent="0.2">
      <c r="A138" s="98" t="str">
        <f>CONCATENATE("5001",H138)</f>
        <v>5001510101</v>
      </c>
      <c r="B138" s="65"/>
      <c r="C138" s="65"/>
      <c r="D138" s="65"/>
      <c r="E138" s="66"/>
      <c r="F138" s="66"/>
      <c r="G138" s="65" t="s">
        <v>91</v>
      </c>
      <c r="H138" s="70" t="s">
        <v>239</v>
      </c>
      <c r="I138" s="100" t="s">
        <v>238</v>
      </c>
      <c r="J138" s="71">
        <f>SUMIF($H$258:$H$928,$H138,J$258:J$928)</f>
        <v>29898</v>
      </c>
      <c r="K138" s="71">
        <f>SUMIF($H$258:$H$928,$H138,K$258:K$928)</f>
        <v>29400</v>
      </c>
      <c r="L138" s="71">
        <f>SUMIF($H$258:$H$928,$H138,L$258:L$928)</f>
        <v>6630</v>
      </c>
      <c r="M138" s="71">
        <f>SUMIF($H$258:$H$928,$H138,M$258:M$928)</f>
        <v>7540</v>
      </c>
      <c r="N138" s="71">
        <f>SUMIF($H$258:$H$928,$H138,N$258:N$928)</f>
        <v>7577</v>
      </c>
      <c r="O138" s="71">
        <f>SUMIF($H$258:$H$928,$H138,O$258:O$928)</f>
        <v>7653</v>
      </c>
      <c r="P138" s="71">
        <f>SUMIF($H$258:$H$928,$H138,P$258:P$928)</f>
        <v>543</v>
      </c>
      <c r="Q138" s="71">
        <f>SUMIF($H$258:$H$928,$H138,Q$258:Q$928)</f>
        <v>509</v>
      </c>
      <c r="R138" s="71">
        <f>SUMIF($H$258:$H$928,$H138,R$258:R$928)</f>
        <v>1052</v>
      </c>
      <c r="S138" s="71">
        <f>SUMIF($H$258:$H$928,$H138,S$258:S$928)</f>
        <v>2800</v>
      </c>
      <c r="T138" s="71">
        <f>SUMIF($H$258:$H$928,$H138,T$258:T$928)</f>
        <v>0</v>
      </c>
      <c r="U138" s="71">
        <f>SUMIF($H$258:$H$928,$H138,U$258:U$928)</f>
        <v>0</v>
      </c>
      <c r="V138" s="71">
        <f>SUMIF($H$258:$H$928,$H138,V$258:V$928)</f>
        <v>3000</v>
      </c>
      <c r="W138" s="71">
        <f>SUMIF($H$258:$H$928,$H138,W$258:W$928)</f>
        <v>250</v>
      </c>
      <c r="X138" s="71">
        <f>SUMIF($H$258:$H$928,$H138,X$258:X$928)</f>
        <v>0</v>
      </c>
      <c r="Y138" s="71">
        <f>SUMIF($H$258:$H$928,$H138,Y$258:Y$928)</f>
        <v>-450</v>
      </c>
      <c r="Z138" s="71">
        <f>SUMIF($H$258:$H$928,$H138,Z$258:Z$928)</f>
        <v>0</v>
      </c>
      <c r="AA138" s="71">
        <f>SUMIF($H$258:$H$928,$H138,AA$258:AA$928)</f>
        <v>32200</v>
      </c>
      <c r="AB138" s="71">
        <f>SUMIF($H$258:$H$928,$H138,AB$258:AB$928)</f>
        <v>6630</v>
      </c>
      <c r="AC138" s="71">
        <f>SUMIF($H$258:$H$928,$H138,AC$258:AC$928)</f>
        <v>10540</v>
      </c>
      <c r="AD138" s="71">
        <f>SUMIF($H$258:$H$928,$H138,AD$258:AD$928)</f>
        <v>7827</v>
      </c>
      <c r="AE138" s="71">
        <f>SUMIF($H$258:$H$928,$H138,AE$258:AE$928)</f>
        <v>7203</v>
      </c>
      <c r="AF138" s="71">
        <f>SUMIF($H$258:$H$928,$H138,AF$258:AF$928)</f>
        <v>543</v>
      </c>
      <c r="AG138" s="71">
        <f>SUMIF($H$258:$H$928,$H138,AG$258:AG$928)</f>
        <v>509</v>
      </c>
      <c r="AH138" s="71">
        <f>SUMIF($H$258:$H$928,$H138,AH$258:AH$928)</f>
        <v>1052</v>
      </c>
      <c r="AI138" s="71">
        <f>SUMIF($H$258:$H$928,$H138,AI$258:AI$928)</f>
        <v>-2652</v>
      </c>
      <c r="AJ138" s="71">
        <f>SUMIF($H$258:$H$928,$H138,AJ$258:AJ$928)</f>
        <v>0</v>
      </c>
      <c r="AK138" s="71">
        <f>SUMIF($H$258:$H$928,$H138,AK$258:AK$928)</f>
        <v>0</v>
      </c>
      <c r="AL138" s="71">
        <f>SUMIF($H$258:$H$928,$H138,AL$258:AL$928)</f>
        <v>0</v>
      </c>
      <c r="AM138" s="71">
        <f>SUMIF($H$258:$H$928,$H138,AM$258:AM$928)</f>
        <v>-543</v>
      </c>
      <c r="AN138" s="71">
        <f>SUMIF($H$258:$H$928,$H138,AN$258:AN$928)</f>
        <v>-2652</v>
      </c>
      <c r="AO138" s="71">
        <f>SUMIF($H$258:$H$928,$H138,AO$258:AO$928)</f>
        <v>-509</v>
      </c>
      <c r="AP138" s="71">
        <f>SUMIF($H$258:$H$928,$H138,AP$258:AP$928)</f>
        <v>29548</v>
      </c>
      <c r="AQ138" s="71">
        <f>SUMIF($H$258:$H$928,$H138,AQ$258:AQ$928)</f>
        <v>6630</v>
      </c>
      <c r="AR138" s="71">
        <f>SUMIF($H$258:$H$928,$H138,AR$258:AR$928)</f>
        <v>10540</v>
      </c>
      <c r="AS138" s="71">
        <f>SUMIF($H$258:$H$928,$H138,AS$258:AS$928)</f>
        <v>7827</v>
      </c>
      <c r="AT138" s="71">
        <f>SUMIF($H$258:$H$928,$H138,AT$258:AT$928)</f>
        <v>4551</v>
      </c>
      <c r="AU138" s="71">
        <f>SUMIF($H$258:$H$928,$H138,AU$258:AU$928)</f>
        <v>0</v>
      </c>
      <c r="AV138" s="71">
        <f>SUMIF($H$258:$H$928,$H138,AV$258:AV$928)</f>
        <v>0</v>
      </c>
      <c r="AW138" s="71">
        <f>SUMIF($H$258:$H$928,$H138,AW$258:AW$928)</f>
        <v>0</v>
      </c>
      <c r="AX138" s="71">
        <f>SUMIF($H$258:$H$929,$H138,AX$258:AX$929)</f>
        <v>260</v>
      </c>
      <c r="AY138" s="71">
        <f>SUMIF($H$258:$H$929,$H138,AY$258:AY$929)</f>
        <v>0</v>
      </c>
      <c r="AZ138" s="71">
        <f>SUMIF($H$258:$H$929,$H138,AZ$258:AZ$929)</f>
        <v>0</v>
      </c>
      <c r="BA138" s="71">
        <f>SUMIF($H$258:$H$929,$H138,BA$258:BA$929)</f>
        <v>-688</v>
      </c>
      <c r="BB138" s="71"/>
      <c r="BC138" s="71">
        <f>SUMIF($H$258:$H$929,$H138,BC$258:BC$929)</f>
        <v>948</v>
      </c>
      <c r="BD138" s="71"/>
      <c r="BE138" s="71">
        <f>SUMIF($H$258:$H$929,$H138,BE$258:BE$929)</f>
        <v>29808</v>
      </c>
      <c r="BF138" s="71">
        <f>SUMIF($H$258:$H$929,$H138,BF$258:BF$929)</f>
        <v>6630</v>
      </c>
      <c r="BG138" s="71">
        <f>SUMIF($H$258:$H$929,$H138,BG$258:BG$929)</f>
        <v>10540</v>
      </c>
      <c r="BH138" s="71">
        <f>SUMIF($H$258:$H$929,$H138,BH$258:BH$929)</f>
        <v>7139</v>
      </c>
      <c r="BI138" s="71">
        <f>SUMIF($H$258:$H$929,$H138,BI$258:BI$929)</f>
        <v>5499</v>
      </c>
      <c r="BJ138" s="71">
        <f>SUMIF($H$258:$H$928,$H138,BJ$258:BJ$928)</f>
        <v>0</v>
      </c>
      <c r="BK138" s="71">
        <f>SUMIF($H$258:$H$928,$H138,BK$258:BK$928)</f>
        <v>0</v>
      </c>
      <c r="BL138" s="71">
        <f>SUMIF($H$258:$H$928,$H138,BL$258:BL$928)</f>
        <v>0</v>
      </c>
      <c r="BM138" s="71">
        <f>SUMIF($H$258:$H$929,$H138,BM$258:BM$929)</f>
        <v>-3000</v>
      </c>
      <c r="BN138" s="71">
        <f>SUMIF($H$258:$H$929,$H138,BN$258:BN$929)</f>
        <v>0</v>
      </c>
      <c r="BO138" s="71">
        <f>SUMIF($H$258:$H$929,$H138,BO$258:BO$929)</f>
        <v>0</v>
      </c>
      <c r="BP138" s="71">
        <f>SUMIF($H$258:$H$929,$H138,BP$258:BP$929)</f>
        <v>-1</v>
      </c>
      <c r="BQ138" s="71">
        <f>SUMIF($H$258:$H$929,$H138,BQ$258:BQ$929)</f>
        <v>-2999</v>
      </c>
      <c r="BR138" s="71">
        <f>SUMIF($H$258:$H$929,$H138,BR$258:BR$929)</f>
        <v>26808</v>
      </c>
      <c r="BS138" s="71">
        <f>SUMIF($H$258:$H$929,$H138,BS$258:BS$929)</f>
        <v>6630</v>
      </c>
      <c r="BT138" s="71">
        <f>SUMIF($H$258:$H$929,$H138,BT$258:BT$929)</f>
        <v>10540</v>
      </c>
      <c r="BU138" s="71">
        <f>SUMIF($H$258:$H$929,$H138,BU$258:BU$929)</f>
        <v>7138</v>
      </c>
      <c r="BV138" s="71">
        <f>SUMIF($H$258:$H$929,$H138,BV$258:BV$929)</f>
        <v>2500</v>
      </c>
      <c r="BW138" s="71">
        <f>SUMIF($H$258:$H$929,$H138,BW$258:BW$929)</f>
        <v>90</v>
      </c>
      <c r="BX138" s="71">
        <f>SUMIF($H$258:$H$929,$H138,BX$258:BX$929)</f>
        <v>0</v>
      </c>
      <c r="BY138" s="71">
        <f>SUMIF($H$258:$H$929,$H138,BY$258:BY$929)</f>
        <v>0</v>
      </c>
      <c r="BZ138" s="71">
        <f>SUMIF($H$258:$H$929,$H138,BZ$258:BZ$929)</f>
        <v>90</v>
      </c>
      <c r="CA138" s="71">
        <f>SUMIF($H$258:$H$929,$H138,CA$258:CA$929)</f>
        <v>0</v>
      </c>
      <c r="CB138" s="71">
        <f>SUMIF($H$258:$H$929,$H138,CB$258:CB$929)</f>
        <v>26898</v>
      </c>
      <c r="CC138" s="71">
        <f>SUMIF($H$258:$H$929,$H138,CC$258:CC$929)</f>
        <v>6630</v>
      </c>
      <c r="CD138" s="71">
        <f>SUMIF($H$258:$H$929,$H138,CD$258:CD$929)</f>
        <v>10540</v>
      </c>
      <c r="CE138" s="71">
        <f>SUMIF($H$258:$H$929,$H138,CE$258:CE$929)</f>
        <v>7228</v>
      </c>
      <c r="CF138" s="71">
        <f>SUMIF($H$258:$H$929,$H138,CF$258:CF$929)</f>
        <v>2500</v>
      </c>
      <c r="CG138" s="71">
        <f>SUMIF($H$258:$H$929,$H138,CG$258:CG$929)</f>
        <v>0</v>
      </c>
      <c r="CH138" s="71">
        <f>SUMIF($H$258:$H$929,$H138,CH$258:CH$929)</f>
        <v>0</v>
      </c>
      <c r="CI138" s="71">
        <f>SUMIF($H$258:$H$929,$H138,CI$258:CI$929)</f>
        <v>0</v>
      </c>
      <c r="CJ138" s="71">
        <f>SUMIF($H$258:$H$929,$H138,CJ$258:CJ$929)</f>
        <v>0</v>
      </c>
      <c r="CK138" s="71">
        <f>SUMIF($H$258:$H$929,$H138,CK$258:CK$929)</f>
        <v>0</v>
      </c>
      <c r="CL138" s="71">
        <f>SUMIF($H$258:$H$929,$H138,CL$258:CL$929)</f>
        <v>26898</v>
      </c>
      <c r="CM138" s="71">
        <f>SUMIF($H$258:$H$929,$H138,CM$258:CM$929)</f>
        <v>6630</v>
      </c>
      <c r="CN138" s="71">
        <f>SUMIF($H$258:$H$929,$H138,CN$258:CN$929)</f>
        <v>10540</v>
      </c>
      <c r="CO138" s="71">
        <f>SUMIF($H$258:$H$929,$H138,CO$258:CO$929)</f>
        <v>7228</v>
      </c>
      <c r="CP138" s="71">
        <f>SUMIF($H$258:$H$929,$H138,CP$258:CP$929)</f>
        <v>2500</v>
      </c>
      <c r="CQ138" s="71">
        <f>SUMIF($H$258:$H$929,$H138,CQ$258:CQ$929)</f>
        <v>0</v>
      </c>
      <c r="CR138" s="71">
        <f>SUMIF($H$258:$H$929,$H138,CR$258:CR$929)</f>
        <v>0</v>
      </c>
      <c r="CS138" s="71">
        <f>SUMIF($H$258:$H$929,$H138,CS$258:CS$929)</f>
        <v>0</v>
      </c>
      <c r="CT138" s="71">
        <f>SUMIF($H$258:$H$929,$H138,CT$258:CT$929)</f>
        <v>0</v>
      </c>
      <c r="CU138" s="71">
        <f>SUMIF($H$258:$H$929,$H138,CU$258:CU$929)</f>
        <v>0</v>
      </c>
      <c r="CV138" s="71">
        <f>SUMIF($H$258:$H$929,$H138,CV$258:CV$929)</f>
        <v>26898</v>
      </c>
      <c r="CW138" s="71">
        <f>SUMIF($H$258:$H$929,$H138,CW$258:CW$929)</f>
        <v>6630</v>
      </c>
      <c r="CX138" s="71">
        <f>SUMIF($H$258:$H$929,$H138,CX$258:CX$929)</f>
        <v>10540</v>
      </c>
      <c r="CY138" s="71">
        <f>SUMIF($H$258:$H$929,$H138,CY$258:CY$929)</f>
        <v>7228</v>
      </c>
      <c r="CZ138" s="71">
        <f>SUMIF($H$258:$H$929,$H138,CZ$258:CZ$929)</f>
        <v>2500</v>
      </c>
      <c r="DA138" s="70" t="s">
        <v>239</v>
      </c>
      <c r="DB138" s="56">
        <f>K138-CV138</f>
        <v>2502</v>
      </c>
      <c r="DC138" s="55"/>
      <c r="DD138" s="7">
        <f>CV138/12</f>
        <v>2241.5</v>
      </c>
      <c r="DE138" s="55"/>
    </row>
    <row r="139" spans="1:109" s="54" customFormat="1" ht="11.25" hidden="1" customHeight="1" x14ac:dyDescent="0.2">
      <c r="A139" s="98" t="str">
        <f>CONCATENATE("5001",H139)</f>
        <v>5001</v>
      </c>
      <c r="B139" s="65"/>
      <c r="C139" s="65"/>
      <c r="D139" s="65"/>
      <c r="E139" s="66"/>
      <c r="F139" s="66"/>
      <c r="G139" s="65"/>
      <c r="H139" s="70"/>
      <c r="I139" s="153" t="s">
        <v>415</v>
      </c>
      <c r="J139" s="141"/>
      <c r="K139" s="141">
        <v>4100</v>
      </c>
      <c r="L139" s="141">
        <v>1000</v>
      </c>
      <c r="M139" s="141">
        <v>1000</v>
      </c>
      <c r="N139" s="141">
        <v>1000</v>
      </c>
      <c r="O139" s="141">
        <v>1100</v>
      </c>
      <c r="P139" s="141">
        <v>50</v>
      </c>
      <c r="Q139" s="141">
        <v>50</v>
      </c>
      <c r="R139" s="141">
        <v>100</v>
      </c>
      <c r="S139" s="141">
        <v>0</v>
      </c>
      <c r="T139" s="141">
        <v>0</v>
      </c>
      <c r="U139" s="141">
        <v>0</v>
      </c>
      <c r="V139" s="141">
        <v>0</v>
      </c>
      <c r="W139" s="141">
        <v>250</v>
      </c>
      <c r="X139" s="141">
        <v>0</v>
      </c>
      <c r="Y139" s="141">
        <v>-250</v>
      </c>
      <c r="Z139" s="141">
        <v>0</v>
      </c>
      <c r="AA139" s="141">
        <v>4100</v>
      </c>
      <c r="AB139" s="141">
        <v>1000</v>
      </c>
      <c r="AC139" s="141">
        <v>1000</v>
      </c>
      <c r="AD139" s="141">
        <v>1250</v>
      </c>
      <c r="AE139" s="141">
        <v>850</v>
      </c>
      <c r="AF139" s="141">
        <v>50</v>
      </c>
      <c r="AG139" s="141">
        <v>50</v>
      </c>
      <c r="AH139" s="141">
        <v>100</v>
      </c>
      <c r="AI139" s="141">
        <v>-100</v>
      </c>
      <c r="AJ139" s="141">
        <v>0</v>
      </c>
      <c r="AK139" s="141">
        <v>0</v>
      </c>
      <c r="AL139" s="141">
        <v>0</v>
      </c>
      <c r="AM139" s="141">
        <v>0</v>
      </c>
      <c r="AN139" s="141">
        <v>-100</v>
      </c>
      <c r="AO139" s="141">
        <v>0</v>
      </c>
      <c r="AP139" s="141">
        <v>4000</v>
      </c>
      <c r="AQ139" s="141">
        <v>1000</v>
      </c>
      <c r="AR139" s="141">
        <v>1000</v>
      </c>
      <c r="AS139" s="141">
        <v>1250</v>
      </c>
      <c r="AT139" s="141">
        <v>750</v>
      </c>
      <c r="AU139" s="141">
        <v>50</v>
      </c>
      <c r="AV139" s="141">
        <v>50</v>
      </c>
      <c r="AW139" s="141">
        <v>100</v>
      </c>
      <c r="AX139" s="141">
        <v>1750</v>
      </c>
      <c r="AY139" s="141">
        <v>0</v>
      </c>
      <c r="AZ139" s="141">
        <v>0</v>
      </c>
      <c r="BA139" s="141">
        <v>0</v>
      </c>
      <c r="BB139" s="141">
        <v>0</v>
      </c>
      <c r="BC139" s="141">
        <v>1750</v>
      </c>
      <c r="BD139" s="141">
        <v>0</v>
      </c>
      <c r="BE139" s="141">
        <v>5750</v>
      </c>
      <c r="BF139" s="141">
        <v>1000</v>
      </c>
      <c r="BG139" s="141">
        <v>1000</v>
      </c>
      <c r="BH139" s="141">
        <v>1250</v>
      </c>
      <c r="BI139" s="141">
        <v>2500</v>
      </c>
      <c r="BJ139" s="141">
        <v>50</v>
      </c>
      <c r="BK139" s="141">
        <v>50</v>
      </c>
      <c r="BL139" s="141">
        <v>100</v>
      </c>
      <c r="BM139" s="141">
        <v>0</v>
      </c>
      <c r="BN139" s="141">
        <v>0</v>
      </c>
      <c r="BO139" s="141">
        <v>0</v>
      </c>
      <c r="BP139" s="141">
        <v>0</v>
      </c>
      <c r="BQ139" s="141">
        <v>0</v>
      </c>
      <c r="BR139" s="141">
        <v>5750</v>
      </c>
      <c r="BS139" s="141">
        <v>1000</v>
      </c>
      <c r="BT139" s="141">
        <v>1000</v>
      </c>
      <c r="BU139" s="141">
        <v>1250</v>
      </c>
      <c r="BV139" s="141">
        <v>2500</v>
      </c>
      <c r="BW139" s="141">
        <v>0</v>
      </c>
      <c r="BX139" s="141">
        <v>0</v>
      </c>
      <c r="BY139" s="141">
        <v>0</v>
      </c>
      <c r="BZ139" s="141">
        <v>0</v>
      </c>
      <c r="CA139" s="141">
        <v>0</v>
      </c>
      <c r="CB139" s="141">
        <v>5750</v>
      </c>
      <c r="CC139" s="141">
        <v>1000</v>
      </c>
      <c r="CD139" s="141">
        <v>1000</v>
      </c>
      <c r="CE139" s="141">
        <v>1250</v>
      </c>
      <c r="CF139" s="141">
        <v>2500</v>
      </c>
      <c r="CG139" s="141">
        <v>0</v>
      </c>
      <c r="CH139" s="141">
        <v>0</v>
      </c>
      <c r="CI139" s="141">
        <v>0</v>
      </c>
      <c r="CJ139" s="141">
        <v>0</v>
      </c>
      <c r="CK139" s="141">
        <v>0</v>
      </c>
      <c r="CL139" s="141">
        <v>5750</v>
      </c>
      <c r="CM139" s="141">
        <v>1000</v>
      </c>
      <c r="CN139" s="141">
        <v>1000</v>
      </c>
      <c r="CO139" s="141">
        <v>1250</v>
      </c>
      <c r="CP139" s="141">
        <v>2500</v>
      </c>
      <c r="CQ139" s="141">
        <v>0</v>
      </c>
      <c r="CR139" s="141">
        <v>0</v>
      </c>
      <c r="CS139" s="141">
        <v>0</v>
      </c>
      <c r="CT139" s="141">
        <v>0</v>
      </c>
      <c r="CU139" s="141">
        <v>0</v>
      </c>
      <c r="CV139" s="141">
        <v>5750</v>
      </c>
      <c r="CW139" s="141">
        <v>1000</v>
      </c>
      <c r="CX139" s="141">
        <v>1000</v>
      </c>
      <c r="CY139" s="141">
        <v>1250</v>
      </c>
      <c r="CZ139" s="141">
        <v>2500</v>
      </c>
      <c r="DA139" s="70"/>
      <c r="DB139" s="56">
        <f>K139-CV139</f>
        <v>-1650</v>
      </c>
      <c r="DC139" s="55"/>
      <c r="DD139" s="7">
        <f>CV139/12</f>
        <v>479.16666666666669</v>
      </c>
      <c r="DE139" s="55"/>
    </row>
    <row r="140" spans="1:109" s="13" customFormat="1" ht="11.25" hidden="1" customHeight="1" x14ac:dyDescent="0.2">
      <c r="A140" s="98"/>
      <c r="B140" s="65"/>
      <c r="C140" s="65"/>
      <c r="D140" s="65"/>
      <c r="E140" s="66"/>
      <c r="F140" s="66"/>
      <c r="G140" s="65"/>
      <c r="H140" s="97"/>
      <c r="I140" s="153" t="s">
        <v>351</v>
      </c>
      <c r="J140" s="141"/>
      <c r="K140" s="141">
        <v>2300</v>
      </c>
      <c r="L140" s="141">
        <v>619</v>
      </c>
      <c r="M140" s="141">
        <v>585</v>
      </c>
      <c r="N140" s="141">
        <v>542</v>
      </c>
      <c r="O140" s="141">
        <v>554</v>
      </c>
      <c r="P140" s="141">
        <v>30</v>
      </c>
      <c r="Q140" s="141">
        <v>27</v>
      </c>
      <c r="R140" s="141">
        <v>57</v>
      </c>
      <c r="S140" s="141">
        <v>200</v>
      </c>
      <c r="T140" s="141">
        <v>0</v>
      </c>
      <c r="U140" s="141">
        <v>0</v>
      </c>
      <c r="V140" s="141">
        <v>-86</v>
      </c>
      <c r="W140" s="141">
        <v>86</v>
      </c>
      <c r="X140" s="141">
        <v>0</v>
      </c>
      <c r="Y140" s="141">
        <v>200</v>
      </c>
      <c r="Z140" s="141">
        <v>0</v>
      </c>
      <c r="AA140" s="141">
        <v>2500</v>
      </c>
      <c r="AB140" s="141">
        <v>619</v>
      </c>
      <c r="AC140" s="141">
        <v>499</v>
      </c>
      <c r="AD140" s="141">
        <v>628</v>
      </c>
      <c r="AE140" s="141">
        <v>754</v>
      </c>
      <c r="AF140" s="141">
        <v>30</v>
      </c>
      <c r="AG140" s="141">
        <v>27</v>
      </c>
      <c r="AH140" s="141">
        <v>57</v>
      </c>
      <c r="AI140" s="141">
        <v>-357</v>
      </c>
      <c r="AJ140" s="141">
        <v>0</v>
      </c>
      <c r="AK140" s="141">
        <v>0</v>
      </c>
      <c r="AL140" s="141">
        <v>0</v>
      </c>
      <c r="AM140" s="141">
        <v>0</v>
      </c>
      <c r="AN140" s="141">
        <v>-357</v>
      </c>
      <c r="AO140" s="141">
        <v>0</v>
      </c>
      <c r="AP140" s="141">
        <v>2143</v>
      </c>
      <c r="AQ140" s="141">
        <v>619</v>
      </c>
      <c r="AR140" s="141">
        <v>499</v>
      </c>
      <c r="AS140" s="141">
        <v>628</v>
      </c>
      <c r="AT140" s="141">
        <v>397</v>
      </c>
      <c r="AU140" s="141">
        <v>30</v>
      </c>
      <c r="AV140" s="141">
        <v>27</v>
      </c>
      <c r="AW140" s="141">
        <v>57</v>
      </c>
      <c r="AX140" s="141">
        <v>0</v>
      </c>
      <c r="AY140" s="141">
        <v>0</v>
      </c>
      <c r="AZ140" s="141">
        <v>0</v>
      </c>
      <c r="BA140" s="141">
        <v>0</v>
      </c>
      <c r="BB140" s="141">
        <v>0</v>
      </c>
      <c r="BC140" s="141">
        <v>0</v>
      </c>
      <c r="BD140" s="141">
        <v>0</v>
      </c>
      <c r="BE140" s="141">
        <v>2143</v>
      </c>
      <c r="BF140" s="141">
        <v>619</v>
      </c>
      <c r="BG140" s="141">
        <v>499</v>
      </c>
      <c r="BH140" s="141">
        <v>628</v>
      </c>
      <c r="BI140" s="141">
        <v>397</v>
      </c>
      <c r="BJ140" s="141">
        <v>30</v>
      </c>
      <c r="BK140" s="141">
        <v>27</v>
      </c>
      <c r="BL140" s="141">
        <v>57</v>
      </c>
      <c r="BM140" s="141">
        <v>-35</v>
      </c>
      <c r="BN140" s="141">
        <v>0</v>
      </c>
      <c r="BO140" s="141">
        <v>397</v>
      </c>
      <c r="BP140" s="141">
        <v>-35</v>
      </c>
      <c r="BQ140" s="141">
        <v>-397</v>
      </c>
      <c r="BR140" s="141">
        <v>2108</v>
      </c>
      <c r="BS140" s="141">
        <v>619</v>
      </c>
      <c r="BT140" s="141">
        <v>896</v>
      </c>
      <c r="BU140" s="141">
        <v>593</v>
      </c>
      <c r="BV140" s="141">
        <v>0</v>
      </c>
      <c r="BW140" s="141">
        <v>-60</v>
      </c>
      <c r="BX140" s="141">
        <v>0</v>
      </c>
      <c r="BY140" s="141">
        <v>0</v>
      </c>
      <c r="BZ140" s="141">
        <v>-60</v>
      </c>
      <c r="CA140" s="141">
        <v>0</v>
      </c>
      <c r="CB140" s="141">
        <v>2048</v>
      </c>
      <c r="CC140" s="141">
        <v>619</v>
      </c>
      <c r="CD140" s="141">
        <v>896</v>
      </c>
      <c r="CE140" s="141">
        <v>533</v>
      </c>
      <c r="CF140" s="141">
        <v>0</v>
      </c>
      <c r="CG140" s="141">
        <v>0</v>
      </c>
      <c r="CH140" s="141">
        <v>0</v>
      </c>
      <c r="CI140" s="141">
        <v>0</v>
      </c>
      <c r="CJ140" s="141">
        <v>0</v>
      </c>
      <c r="CK140" s="141">
        <v>0</v>
      </c>
      <c r="CL140" s="141">
        <v>2048</v>
      </c>
      <c r="CM140" s="141">
        <v>619</v>
      </c>
      <c r="CN140" s="141">
        <v>896</v>
      </c>
      <c r="CO140" s="141">
        <v>533</v>
      </c>
      <c r="CP140" s="141">
        <v>0</v>
      </c>
      <c r="CQ140" s="141">
        <v>0</v>
      </c>
      <c r="CR140" s="141">
        <v>0</v>
      </c>
      <c r="CS140" s="141">
        <v>0</v>
      </c>
      <c r="CT140" s="141">
        <v>0</v>
      </c>
      <c r="CU140" s="141">
        <v>0</v>
      </c>
      <c r="CV140" s="141">
        <v>2048</v>
      </c>
      <c r="CW140" s="141">
        <v>619</v>
      </c>
      <c r="CX140" s="141">
        <v>896</v>
      </c>
      <c r="CY140" s="141">
        <v>533</v>
      </c>
      <c r="CZ140" s="141">
        <v>0</v>
      </c>
      <c r="DA140" s="97"/>
      <c r="DB140" s="56">
        <f>K140-CV140</f>
        <v>252</v>
      </c>
      <c r="DC140" s="151"/>
      <c r="DD140" s="7">
        <f>CV140/12</f>
        <v>170.66666666666666</v>
      </c>
      <c r="DE140" s="151"/>
    </row>
    <row r="141" spans="1:109" s="13" customFormat="1" ht="11.25" hidden="1" customHeight="1" x14ac:dyDescent="0.2">
      <c r="A141" s="98"/>
      <c r="B141" s="65"/>
      <c r="C141" s="65"/>
      <c r="D141" s="65"/>
      <c r="E141" s="66"/>
      <c r="F141" s="66"/>
      <c r="G141" s="65"/>
      <c r="H141" s="97"/>
      <c r="I141" s="153" t="s">
        <v>349</v>
      </c>
      <c r="J141" s="141"/>
      <c r="K141" s="141">
        <v>2100</v>
      </c>
      <c r="L141" s="141">
        <v>525</v>
      </c>
      <c r="M141" s="141">
        <v>525</v>
      </c>
      <c r="N141" s="141">
        <v>525</v>
      </c>
      <c r="O141" s="141">
        <v>525</v>
      </c>
      <c r="P141" s="141">
        <v>52</v>
      </c>
      <c r="Q141" s="141">
        <v>53</v>
      </c>
      <c r="R141" s="141">
        <v>105</v>
      </c>
      <c r="S141" s="141">
        <v>3400</v>
      </c>
      <c r="T141" s="141">
        <v>0</v>
      </c>
      <c r="U141" s="141">
        <v>-68</v>
      </c>
      <c r="V141" s="141">
        <v>3000</v>
      </c>
      <c r="W141" s="141">
        <v>63</v>
      </c>
      <c r="X141" s="141">
        <v>0</v>
      </c>
      <c r="Y141" s="141">
        <v>405</v>
      </c>
      <c r="Z141" s="141">
        <v>0</v>
      </c>
      <c r="AA141" s="141">
        <v>5500</v>
      </c>
      <c r="AB141" s="141">
        <v>457</v>
      </c>
      <c r="AC141" s="141">
        <v>3525</v>
      </c>
      <c r="AD141" s="141">
        <v>588</v>
      </c>
      <c r="AE141" s="141">
        <v>930</v>
      </c>
      <c r="AF141" s="141">
        <v>52</v>
      </c>
      <c r="AG141" s="141">
        <v>53</v>
      </c>
      <c r="AH141" s="141">
        <v>105</v>
      </c>
      <c r="AI141" s="141">
        <v>-405</v>
      </c>
      <c r="AJ141" s="141">
        <v>0</v>
      </c>
      <c r="AK141" s="141">
        <v>0</v>
      </c>
      <c r="AL141" s="141">
        <v>0</v>
      </c>
      <c r="AM141" s="141">
        <v>0</v>
      </c>
      <c r="AN141" s="141">
        <v>-405</v>
      </c>
      <c r="AO141" s="141">
        <v>0</v>
      </c>
      <c r="AP141" s="141">
        <v>5095</v>
      </c>
      <c r="AQ141" s="141">
        <v>457</v>
      </c>
      <c r="AR141" s="141">
        <v>3525</v>
      </c>
      <c r="AS141" s="141">
        <v>588</v>
      </c>
      <c r="AT141" s="141">
        <v>525</v>
      </c>
      <c r="AU141" s="141">
        <v>52</v>
      </c>
      <c r="AV141" s="141">
        <v>53</v>
      </c>
      <c r="AW141" s="141">
        <v>105</v>
      </c>
      <c r="AX141" s="141">
        <v>0</v>
      </c>
      <c r="AY141" s="141">
        <v>0</v>
      </c>
      <c r="AZ141" s="141">
        <v>0</v>
      </c>
      <c r="BA141" s="141">
        <v>0</v>
      </c>
      <c r="BB141" s="141">
        <v>0</v>
      </c>
      <c r="BC141" s="141">
        <v>0</v>
      </c>
      <c r="BD141" s="141">
        <v>0</v>
      </c>
      <c r="BE141" s="141">
        <v>5095</v>
      </c>
      <c r="BF141" s="141">
        <v>457</v>
      </c>
      <c r="BG141" s="141">
        <v>3525</v>
      </c>
      <c r="BH141" s="141">
        <v>588</v>
      </c>
      <c r="BI141" s="141">
        <v>525</v>
      </c>
      <c r="BJ141" s="141">
        <v>52</v>
      </c>
      <c r="BK141" s="141">
        <v>53</v>
      </c>
      <c r="BL141" s="141">
        <v>105</v>
      </c>
      <c r="BM141" s="141">
        <v>-3000</v>
      </c>
      <c r="BN141" s="141">
        <v>0</v>
      </c>
      <c r="BO141" s="141">
        <v>-1887</v>
      </c>
      <c r="BP141" s="141">
        <v>-588</v>
      </c>
      <c r="BQ141" s="141">
        <v>-525</v>
      </c>
      <c r="BR141" s="141">
        <v>2095</v>
      </c>
      <c r="BS141" s="141">
        <v>457</v>
      </c>
      <c r="BT141" s="141">
        <v>1638</v>
      </c>
      <c r="BU141" s="141">
        <v>0</v>
      </c>
      <c r="BV141" s="141">
        <v>0</v>
      </c>
      <c r="BW141" s="141">
        <v>-110</v>
      </c>
      <c r="BX141" s="141">
        <v>0</v>
      </c>
      <c r="BY141" s="141">
        <v>-110</v>
      </c>
      <c r="BZ141" s="141">
        <v>0</v>
      </c>
      <c r="CA141" s="141">
        <v>0</v>
      </c>
      <c r="CB141" s="141">
        <v>1985</v>
      </c>
      <c r="CC141" s="141">
        <v>457</v>
      </c>
      <c r="CD141" s="141">
        <v>1528</v>
      </c>
      <c r="CE141" s="141">
        <v>0</v>
      </c>
      <c r="CF141" s="141">
        <v>0</v>
      </c>
      <c r="CG141" s="141">
        <v>0</v>
      </c>
      <c r="CH141" s="141">
        <v>0</v>
      </c>
      <c r="CI141" s="141">
        <v>0</v>
      </c>
      <c r="CJ141" s="141">
        <v>0</v>
      </c>
      <c r="CK141" s="141">
        <v>0</v>
      </c>
      <c r="CL141" s="141">
        <v>1985</v>
      </c>
      <c r="CM141" s="141">
        <v>457</v>
      </c>
      <c r="CN141" s="141">
        <v>1528</v>
      </c>
      <c r="CO141" s="141">
        <v>0</v>
      </c>
      <c r="CP141" s="141">
        <v>0</v>
      </c>
      <c r="CQ141" s="141">
        <v>0</v>
      </c>
      <c r="CR141" s="141">
        <v>0</v>
      </c>
      <c r="CS141" s="141">
        <v>0</v>
      </c>
      <c r="CT141" s="141">
        <v>0</v>
      </c>
      <c r="CU141" s="141">
        <v>0</v>
      </c>
      <c r="CV141" s="141">
        <v>1985</v>
      </c>
      <c r="CW141" s="141">
        <v>457</v>
      </c>
      <c r="CX141" s="141">
        <v>1528</v>
      </c>
      <c r="CY141" s="141">
        <v>0</v>
      </c>
      <c r="CZ141" s="141">
        <v>0</v>
      </c>
      <c r="DA141" s="97"/>
      <c r="DB141" s="56">
        <f>K141-CV141</f>
        <v>115</v>
      </c>
      <c r="DC141" s="151"/>
      <c r="DD141" s="7">
        <f>CV141/12</f>
        <v>165.41666666666666</v>
      </c>
      <c r="DE141" s="151"/>
    </row>
    <row r="142" spans="1:109" s="13" customFormat="1" ht="11.25" hidden="1" customHeight="1" x14ac:dyDescent="0.2">
      <c r="A142" s="98"/>
      <c r="B142" s="65"/>
      <c r="C142" s="65"/>
      <c r="D142" s="65"/>
      <c r="E142" s="66"/>
      <c r="F142" s="66"/>
      <c r="G142" s="65"/>
      <c r="H142" s="97"/>
      <c r="I142" s="152" t="s">
        <v>350</v>
      </c>
      <c r="J142" s="141"/>
      <c r="K142" s="141">
        <v>7700</v>
      </c>
      <c r="L142" s="141">
        <v>1940</v>
      </c>
      <c r="M142" s="141">
        <v>1800</v>
      </c>
      <c r="N142" s="141">
        <v>1960</v>
      </c>
      <c r="O142" s="141">
        <v>2000</v>
      </c>
      <c r="P142" s="141">
        <v>190</v>
      </c>
      <c r="Q142" s="141">
        <v>158</v>
      </c>
      <c r="R142" s="141">
        <v>348</v>
      </c>
      <c r="S142" s="141">
        <v>700</v>
      </c>
      <c r="T142" s="141">
        <v>0</v>
      </c>
      <c r="U142" s="141">
        <v>194</v>
      </c>
      <c r="V142" s="141">
        <v>141</v>
      </c>
      <c r="W142" s="141">
        <v>-250</v>
      </c>
      <c r="X142" s="141">
        <v>0</v>
      </c>
      <c r="Y142" s="141">
        <v>615</v>
      </c>
      <c r="Z142" s="141">
        <v>0</v>
      </c>
      <c r="AA142" s="141">
        <v>8400</v>
      </c>
      <c r="AB142" s="141">
        <v>2134</v>
      </c>
      <c r="AC142" s="141">
        <v>1941</v>
      </c>
      <c r="AD142" s="141">
        <v>1710</v>
      </c>
      <c r="AE142" s="141">
        <v>2615</v>
      </c>
      <c r="AF142" s="141">
        <v>190</v>
      </c>
      <c r="AG142" s="141">
        <v>158</v>
      </c>
      <c r="AH142" s="141">
        <v>348</v>
      </c>
      <c r="AI142" s="141">
        <v>-1048</v>
      </c>
      <c r="AJ142" s="141">
        <v>0</v>
      </c>
      <c r="AK142" s="141">
        <v>0</v>
      </c>
      <c r="AL142" s="141">
        <v>0</v>
      </c>
      <c r="AM142" s="141">
        <v>0</v>
      </c>
      <c r="AN142" s="141">
        <v>-1048</v>
      </c>
      <c r="AO142" s="141">
        <v>0</v>
      </c>
      <c r="AP142" s="141">
        <v>7352</v>
      </c>
      <c r="AQ142" s="141">
        <v>2134</v>
      </c>
      <c r="AR142" s="141">
        <v>1941</v>
      </c>
      <c r="AS142" s="141">
        <v>1710</v>
      </c>
      <c r="AT142" s="141">
        <v>1567</v>
      </c>
      <c r="AU142" s="141">
        <v>190</v>
      </c>
      <c r="AV142" s="141">
        <v>158</v>
      </c>
      <c r="AW142" s="141">
        <v>348</v>
      </c>
      <c r="AX142" s="141">
        <v>0</v>
      </c>
      <c r="AY142" s="141">
        <v>0</v>
      </c>
      <c r="AZ142" s="141">
        <v>0</v>
      </c>
      <c r="BA142" s="141">
        <v>0</v>
      </c>
      <c r="BB142" s="141">
        <v>0</v>
      </c>
      <c r="BC142" s="141">
        <v>0</v>
      </c>
      <c r="BD142" s="141">
        <v>0</v>
      </c>
      <c r="BE142" s="141">
        <v>7352</v>
      </c>
      <c r="BF142" s="141">
        <v>2134</v>
      </c>
      <c r="BG142" s="141">
        <v>1941</v>
      </c>
      <c r="BH142" s="141">
        <v>1710</v>
      </c>
      <c r="BI142" s="141">
        <v>1567</v>
      </c>
      <c r="BJ142" s="141">
        <v>190</v>
      </c>
      <c r="BK142" s="141">
        <v>158</v>
      </c>
      <c r="BL142" s="141">
        <v>348</v>
      </c>
      <c r="BM142" s="141">
        <v>165</v>
      </c>
      <c r="BN142" s="141">
        <v>0</v>
      </c>
      <c r="BO142" s="141">
        <v>980</v>
      </c>
      <c r="BP142" s="141">
        <v>752</v>
      </c>
      <c r="BQ142" s="141">
        <v>-1567</v>
      </c>
      <c r="BR142" s="141">
        <v>7517</v>
      </c>
      <c r="BS142" s="141">
        <v>2134</v>
      </c>
      <c r="BT142" s="141">
        <v>2921</v>
      </c>
      <c r="BU142" s="141">
        <v>2462</v>
      </c>
      <c r="BV142" s="141">
        <v>0</v>
      </c>
      <c r="BW142" s="141">
        <v>130</v>
      </c>
      <c r="BX142" s="141">
        <v>0</v>
      </c>
      <c r="BY142" s="141">
        <v>110</v>
      </c>
      <c r="BZ142" s="141">
        <v>20</v>
      </c>
      <c r="CA142" s="141">
        <v>0</v>
      </c>
      <c r="CB142" s="141">
        <v>7647</v>
      </c>
      <c r="CC142" s="141">
        <v>2134</v>
      </c>
      <c r="CD142" s="141">
        <v>3031</v>
      </c>
      <c r="CE142" s="141">
        <v>2482</v>
      </c>
      <c r="CF142" s="141">
        <v>0</v>
      </c>
      <c r="CG142" s="141">
        <v>0</v>
      </c>
      <c r="CH142" s="141">
        <v>0</v>
      </c>
      <c r="CI142" s="141">
        <v>0</v>
      </c>
      <c r="CJ142" s="141">
        <v>0</v>
      </c>
      <c r="CK142" s="141">
        <v>0</v>
      </c>
      <c r="CL142" s="141">
        <v>7647</v>
      </c>
      <c r="CM142" s="141">
        <v>2134</v>
      </c>
      <c r="CN142" s="141">
        <v>3031</v>
      </c>
      <c r="CO142" s="141">
        <v>2482</v>
      </c>
      <c r="CP142" s="141">
        <v>0</v>
      </c>
      <c r="CQ142" s="141">
        <v>0</v>
      </c>
      <c r="CR142" s="141">
        <v>0</v>
      </c>
      <c r="CS142" s="141">
        <v>0</v>
      </c>
      <c r="CT142" s="141">
        <v>0</v>
      </c>
      <c r="CU142" s="141">
        <v>0</v>
      </c>
      <c r="CV142" s="141">
        <v>7647</v>
      </c>
      <c r="CW142" s="141">
        <v>2134</v>
      </c>
      <c r="CX142" s="141">
        <v>3031</v>
      </c>
      <c r="CY142" s="141">
        <v>2482</v>
      </c>
      <c r="CZ142" s="141">
        <v>0</v>
      </c>
      <c r="DA142" s="97"/>
      <c r="DB142" s="56">
        <f>K142-CV142</f>
        <v>53</v>
      </c>
      <c r="DC142" s="151"/>
      <c r="DD142" s="7">
        <f>CV142/12</f>
        <v>637.25</v>
      </c>
      <c r="DE142" s="151"/>
    </row>
    <row r="143" spans="1:109" s="13" customFormat="1" ht="11.25" hidden="1" customHeight="1" x14ac:dyDescent="0.2">
      <c r="A143" s="98"/>
      <c r="B143" s="65"/>
      <c r="C143" s="65"/>
      <c r="D143" s="65"/>
      <c r="E143" s="66"/>
      <c r="F143" s="66"/>
      <c r="G143" s="65"/>
      <c r="H143" s="97"/>
      <c r="I143" s="152" t="s">
        <v>348</v>
      </c>
      <c r="J143" s="141"/>
      <c r="K143" s="141">
        <v>3200</v>
      </c>
      <c r="L143" s="141">
        <v>1000</v>
      </c>
      <c r="M143" s="141">
        <v>800</v>
      </c>
      <c r="N143" s="141">
        <v>700</v>
      </c>
      <c r="O143" s="141">
        <v>700</v>
      </c>
      <c r="P143" s="141">
        <v>135</v>
      </c>
      <c r="Q143" s="141">
        <v>135</v>
      </c>
      <c r="R143" s="141">
        <v>270</v>
      </c>
      <c r="S143" s="141">
        <v>300</v>
      </c>
      <c r="T143" s="141">
        <v>0</v>
      </c>
      <c r="U143" s="141">
        <v>-126</v>
      </c>
      <c r="V143" s="141">
        <v>-55</v>
      </c>
      <c r="W143" s="141">
        <v>101</v>
      </c>
      <c r="X143" s="141">
        <v>0</v>
      </c>
      <c r="Y143" s="141">
        <v>380</v>
      </c>
      <c r="Z143" s="141">
        <v>0</v>
      </c>
      <c r="AA143" s="141">
        <v>3500</v>
      </c>
      <c r="AB143" s="141">
        <v>874</v>
      </c>
      <c r="AC143" s="141">
        <v>745</v>
      </c>
      <c r="AD143" s="141">
        <v>801</v>
      </c>
      <c r="AE143" s="141">
        <v>1080</v>
      </c>
      <c r="AF143" s="141">
        <v>135</v>
      </c>
      <c r="AG143" s="141">
        <v>135</v>
      </c>
      <c r="AH143" s="141">
        <v>270</v>
      </c>
      <c r="AI143" s="141">
        <v>-570</v>
      </c>
      <c r="AJ143" s="141">
        <v>0</v>
      </c>
      <c r="AK143" s="141">
        <v>0</v>
      </c>
      <c r="AL143" s="141">
        <v>0</v>
      </c>
      <c r="AM143" s="141">
        <v>0</v>
      </c>
      <c r="AN143" s="141">
        <v>-570</v>
      </c>
      <c r="AO143" s="141">
        <v>0</v>
      </c>
      <c r="AP143" s="141">
        <v>2930</v>
      </c>
      <c r="AQ143" s="141">
        <v>874</v>
      </c>
      <c r="AR143" s="141">
        <v>745</v>
      </c>
      <c r="AS143" s="141">
        <v>801</v>
      </c>
      <c r="AT143" s="141">
        <v>510</v>
      </c>
      <c r="AU143" s="141">
        <v>135</v>
      </c>
      <c r="AV143" s="141">
        <v>135</v>
      </c>
      <c r="AW143" s="141">
        <v>270</v>
      </c>
      <c r="AX143" s="141">
        <v>0</v>
      </c>
      <c r="AY143" s="141">
        <v>0</v>
      </c>
      <c r="AZ143" s="141">
        <v>0</v>
      </c>
      <c r="BA143" s="141">
        <v>0</v>
      </c>
      <c r="BB143" s="141">
        <v>0</v>
      </c>
      <c r="BC143" s="141">
        <v>0</v>
      </c>
      <c r="BD143" s="141">
        <v>0</v>
      </c>
      <c r="BE143" s="141">
        <v>2930</v>
      </c>
      <c r="BF143" s="141">
        <v>874</v>
      </c>
      <c r="BG143" s="141">
        <v>745</v>
      </c>
      <c r="BH143" s="141">
        <v>801</v>
      </c>
      <c r="BI143" s="141">
        <v>510</v>
      </c>
      <c r="BJ143" s="141">
        <v>135</v>
      </c>
      <c r="BK143" s="141">
        <v>135</v>
      </c>
      <c r="BL143" s="141">
        <v>270</v>
      </c>
      <c r="BM143" s="141">
        <v>-130</v>
      </c>
      <c r="BN143" s="141">
        <v>0</v>
      </c>
      <c r="BO143" s="141">
        <v>510</v>
      </c>
      <c r="BP143" s="141">
        <v>-130</v>
      </c>
      <c r="BQ143" s="141">
        <v>-510</v>
      </c>
      <c r="BR143" s="141">
        <v>2800</v>
      </c>
      <c r="BS143" s="141">
        <v>874</v>
      </c>
      <c r="BT143" s="141">
        <v>1255</v>
      </c>
      <c r="BU143" s="141">
        <v>671</v>
      </c>
      <c r="BV143" s="141">
        <v>0</v>
      </c>
      <c r="BW143" s="141">
        <v>130</v>
      </c>
      <c r="BX143" s="141">
        <v>0</v>
      </c>
      <c r="BY143" s="141">
        <v>0</v>
      </c>
      <c r="BZ143" s="141">
        <v>130</v>
      </c>
      <c r="CA143" s="141">
        <v>0</v>
      </c>
      <c r="CB143" s="141">
        <v>2930</v>
      </c>
      <c r="CC143" s="141">
        <v>874</v>
      </c>
      <c r="CD143" s="141">
        <v>1255</v>
      </c>
      <c r="CE143" s="141">
        <v>801</v>
      </c>
      <c r="CF143" s="141">
        <v>0</v>
      </c>
      <c r="CG143" s="141">
        <v>0</v>
      </c>
      <c r="CH143" s="141">
        <v>0</v>
      </c>
      <c r="CI143" s="141">
        <v>0</v>
      </c>
      <c r="CJ143" s="141">
        <v>0</v>
      </c>
      <c r="CK143" s="141">
        <v>0</v>
      </c>
      <c r="CL143" s="141">
        <v>2930</v>
      </c>
      <c r="CM143" s="141">
        <v>874</v>
      </c>
      <c r="CN143" s="141">
        <v>1255</v>
      </c>
      <c r="CO143" s="141">
        <v>801</v>
      </c>
      <c r="CP143" s="141">
        <v>0</v>
      </c>
      <c r="CQ143" s="141">
        <v>0</v>
      </c>
      <c r="CR143" s="141">
        <v>0</v>
      </c>
      <c r="CS143" s="141">
        <v>0</v>
      </c>
      <c r="CT143" s="141">
        <v>0</v>
      </c>
      <c r="CU143" s="141">
        <v>0</v>
      </c>
      <c r="CV143" s="141">
        <v>2930</v>
      </c>
      <c r="CW143" s="141">
        <v>874</v>
      </c>
      <c r="CX143" s="141">
        <v>1255</v>
      </c>
      <c r="CY143" s="141">
        <v>801</v>
      </c>
      <c r="CZ143" s="141">
        <v>0</v>
      </c>
      <c r="DA143" s="97"/>
      <c r="DB143" s="56">
        <f>K143-CV143</f>
        <v>270</v>
      </c>
      <c r="DC143" s="151"/>
      <c r="DD143" s="7">
        <f>CV143/12</f>
        <v>244.16666666666666</v>
      </c>
      <c r="DE143" s="151"/>
    </row>
    <row r="144" spans="1:109" s="13" customFormat="1" ht="11.25" hidden="1" customHeight="1" x14ac:dyDescent="0.2">
      <c r="A144" s="98"/>
      <c r="B144" s="65"/>
      <c r="C144" s="65"/>
      <c r="D144" s="65"/>
      <c r="E144" s="66"/>
      <c r="F144" s="66"/>
      <c r="G144" s="65"/>
      <c r="H144" s="97"/>
      <c r="I144" s="152" t="s">
        <v>442</v>
      </c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/>
      <c r="V144" s="141"/>
      <c r="W144" s="141"/>
      <c r="X144" s="141"/>
      <c r="Y144" s="141"/>
      <c r="Z144" s="141"/>
      <c r="AA144" s="141">
        <v>8200</v>
      </c>
      <c r="AB144" s="141">
        <v>1546</v>
      </c>
      <c r="AC144" s="141">
        <v>2830</v>
      </c>
      <c r="AD144" s="141">
        <v>2850</v>
      </c>
      <c r="AE144" s="141">
        <v>974</v>
      </c>
      <c r="AF144" s="141">
        <v>86</v>
      </c>
      <c r="AG144" s="141">
        <v>86</v>
      </c>
      <c r="AH144" s="141">
        <v>172</v>
      </c>
      <c r="AI144" s="141">
        <v>-172</v>
      </c>
      <c r="AJ144" s="141">
        <v>0</v>
      </c>
      <c r="AK144" s="141">
        <v>0</v>
      </c>
      <c r="AL144" s="141">
        <v>0</v>
      </c>
      <c r="AM144" s="141">
        <v>0</v>
      </c>
      <c r="AN144" s="141">
        <v>-172</v>
      </c>
      <c r="AO144" s="141">
        <v>0</v>
      </c>
      <c r="AP144" s="141">
        <v>8028</v>
      </c>
      <c r="AQ144" s="141">
        <v>1546</v>
      </c>
      <c r="AR144" s="141">
        <v>2830</v>
      </c>
      <c r="AS144" s="141">
        <v>2850</v>
      </c>
      <c r="AT144" s="141">
        <v>802</v>
      </c>
      <c r="AU144" s="141">
        <v>86</v>
      </c>
      <c r="AV144" s="141">
        <v>86</v>
      </c>
      <c r="AW144" s="141">
        <v>172</v>
      </c>
      <c r="AX144" s="141">
        <v>-1490</v>
      </c>
      <c r="AY144" s="141">
        <v>0</v>
      </c>
      <c r="AZ144" s="141">
        <v>0</v>
      </c>
      <c r="BA144" s="141">
        <v>-688</v>
      </c>
      <c r="BB144" s="141">
        <v>0</v>
      </c>
      <c r="BC144" s="141">
        <v>-802</v>
      </c>
      <c r="BD144" s="141">
        <v>0</v>
      </c>
      <c r="BE144" s="141">
        <v>6538</v>
      </c>
      <c r="BF144" s="141">
        <v>1546</v>
      </c>
      <c r="BG144" s="141">
        <v>2830</v>
      </c>
      <c r="BH144" s="141">
        <v>2162</v>
      </c>
      <c r="BI144" s="141">
        <v>0</v>
      </c>
      <c r="BJ144" s="141">
        <v>86</v>
      </c>
      <c r="BK144" s="141">
        <v>86</v>
      </c>
      <c r="BL144" s="141">
        <v>172</v>
      </c>
      <c r="BM144" s="141">
        <v>0</v>
      </c>
      <c r="BN144" s="141">
        <v>0</v>
      </c>
      <c r="BO144" s="141">
        <v>0</v>
      </c>
      <c r="BP144" s="141">
        <v>0</v>
      </c>
      <c r="BQ144" s="141">
        <v>0</v>
      </c>
      <c r="BR144" s="141">
        <v>6538</v>
      </c>
      <c r="BS144" s="141">
        <v>1546</v>
      </c>
      <c r="BT144" s="141">
        <v>2830</v>
      </c>
      <c r="BU144" s="141">
        <v>2162</v>
      </c>
      <c r="BV144" s="141">
        <v>0</v>
      </c>
      <c r="BW144" s="141">
        <v>0</v>
      </c>
      <c r="BX144" s="141">
        <v>0</v>
      </c>
      <c r="BY144" s="141">
        <v>0</v>
      </c>
      <c r="BZ144" s="141">
        <v>0</v>
      </c>
      <c r="CA144" s="141">
        <v>0</v>
      </c>
      <c r="CB144" s="141">
        <v>6538</v>
      </c>
      <c r="CC144" s="141">
        <v>1546</v>
      </c>
      <c r="CD144" s="141">
        <v>2830</v>
      </c>
      <c r="CE144" s="141">
        <v>2162</v>
      </c>
      <c r="CF144" s="141">
        <v>0</v>
      </c>
      <c r="CG144" s="141">
        <v>0</v>
      </c>
      <c r="CH144" s="141">
        <v>0</v>
      </c>
      <c r="CI144" s="141">
        <v>0</v>
      </c>
      <c r="CJ144" s="141">
        <v>0</v>
      </c>
      <c r="CK144" s="141">
        <v>0</v>
      </c>
      <c r="CL144" s="141">
        <v>6538</v>
      </c>
      <c r="CM144" s="141">
        <v>1546</v>
      </c>
      <c r="CN144" s="141">
        <v>2830</v>
      </c>
      <c r="CO144" s="141">
        <v>2162</v>
      </c>
      <c r="CP144" s="141">
        <v>0</v>
      </c>
      <c r="CQ144" s="141">
        <v>0</v>
      </c>
      <c r="CR144" s="141">
        <v>0</v>
      </c>
      <c r="CS144" s="141">
        <v>0</v>
      </c>
      <c r="CT144" s="141">
        <v>0</v>
      </c>
      <c r="CU144" s="141">
        <v>0</v>
      </c>
      <c r="CV144" s="141">
        <v>6538</v>
      </c>
      <c r="CW144" s="141">
        <v>1546</v>
      </c>
      <c r="CX144" s="141">
        <v>2830</v>
      </c>
      <c r="CY144" s="141">
        <v>2162</v>
      </c>
      <c r="CZ144" s="141">
        <v>0</v>
      </c>
      <c r="DA144" s="97"/>
      <c r="DB144" s="56">
        <f>K144-CV144</f>
        <v>-6538</v>
      </c>
      <c r="DC144" s="151"/>
      <c r="DD144" s="7">
        <f>CV144/12</f>
        <v>544.83333333333337</v>
      </c>
      <c r="DE144" s="151"/>
    </row>
    <row r="145" spans="1:109" s="13" customFormat="1" ht="11.25" hidden="1" customHeight="1" x14ac:dyDescent="0.2">
      <c r="A145" s="98"/>
      <c r="B145" s="65"/>
      <c r="C145" s="65"/>
      <c r="D145" s="65"/>
      <c r="E145" s="66"/>
      <c r="F145" s="66"/>
      <c r="G145" s="65"/>
      <c r="H145" s="97"/>
      <c r="I145" s="100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  <c r="AA145" s="141"/>
      <c r="AB145" s="141"/>
      <c r="AC145" s="141"/>
      <c r="AD145" s="141"/>
      <c r="AE145" s="141"/>
      <c r="AF145" s="141"/>
      <c r="AG145" s="141"/>
      <c r="AH145" s="141"/>
      <c r="AI145" s="141"/>
      <c r="AJ145" s="141"/>
      <c r="AK145" s="141"/>
      <c r="AL145" s="141"/>
      <c r="AM145" s="141"/>
      <c r="AN145" s="141"/>
      <c r="AO145" s="141"/>
      <c r="AP145" s="141"/>
      <c r="AQ145" s="141"/>
      <c r="AR145" s="141"/>
      <c r="AS145" s="141"/>
      <c r="AT145" s="141"/>
      <c r="AU145" s="141"/>
      <c r="AV145" s="141"/>
      <c r="AW145" s="141"/>
      <c r="AX145" s="141"/>
      <c r="AY145" s="141"/>
      <c r="AZ145" s="141"/>
      <c r="BA145" s="141"/>
      <c r="BB145" s="141"/>
      <c r="BC145" s="141"/>
      <c r="BD145" s="141"/>
      <c r="BE145" s="141"/>
      <c r="BF145" s="141"/>
      <c r="BG145" s="141"/>
      <c r="BH145" s="141"/>
      <c r="BI145" s="141"/>
      <c r="BJ145" s="141"/>
      <c r="BK145" s="141"/>
      <c r="BL145" s="141"/>
      <c r="BM145" s="141"/>
      <c r="BN145" s="141"/>
      <c r="BO145" s="141"/>
      <c r="BP145" s="141"/>
      <c r="BQ145" s="141"/>
      <c r="BR145" s="141"/>
      <c r="BS145" s="141"/>
      <c r="BT145" s="141"/>
      <c r="BU145" s="141"/>
      <c r="BV145" s="141"/>
      <c r="BW145" s="141"/>
      <c r="BX145" s="141"/>
      <c r="BY145" s="141"/>
      <c r="BZ145" s="141"/>
      <c r="CA145" s="141"/>
      <c r="CB145" s="141"/>
      <c r="CC145" s="141"/>
      <c r="CD145" s="141"/>
      <c r="CE145" s="141"/>
      <c r="CF145" s="141"/>
      <c r="CG145" s="141"/>
      <c r="CH145" s="141"/>
      <c r="CI145" s="141"/>
      <c r="CJ145" s="141"/>
      <c r="CK145" s="141"/>
      <c r="CL145" s="141"/>
      <c r="CM145" s="141"/>
      <c r="CN145" s="141"/>
      <c r="CO145" s="141"/>
      <c r="CP145" s="141"/>
      <c r="CQ145" s="141"/>
      <c r="CR145" s="141"/>
      <c r="CS145" s="141"/>
      <c r="CT145" s="141"/>
      <c r="CU145" s="141"/>
      <c r="CV145" s="141"/>
      <c r="CW145" s="141"/>
      <c r="CX145" s="141"/>
      <c r="CY145" s="141"/>
      <c r="CZ145" s="141"/>
      <c r="DA145" s="97"/>
      <c r="DB145" s="56">
        <f>K145-CV145</f>
        <v>0</v>
      </c>
      <c r="DC145" s="151"/>
      <c r="DD145" s="7">
        <f>CV145/12</f>
        <v>0</v>
      </c>
      <c r="DE145" s="151"/>
    </row>
    <row r="146" spans="1:109" ht="31.5" hidden="1" customHeight="1" x14ac:dyDescent="0.2">
      <c r="A146" s="98"/>
      <c r="B146" s="65"/>
      <c r="C146" s="65"/>
      <c r="D146" s="65"/>
      <c r="E146" s="66"/>
      <c r="F146" s="66"/>
      <c r="G146" s="65" t="s">
        <v>441</v>
      </c>
      <c r="H146" s="70" t="s">
        <v>439</v>
      </c>
      <c r="I146" s="100" t="s">
        <v>440</v>
      </c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  <c r="CQ146" s="71"/>
      <c r="CR146" s="71"/>
      <c r="CS146" s="71"/>
      <c r="CT146" s="71"/>
      <c r="CU146" s="71"/>
      <c r="CV146" s="71"/>
      <c r="CW146" s="71"/>
      <c r="CX146" s="71"/>
      <c r="CY146" s="71"/>
      <c r="CZ146" s="71"/>
      <c r="DA146" s="70" t="s">
        <v>439</v>
      </c>
      <c r="DB146" s="56">
        <f>K146-CV146</f>
        <v>0</v>
      </c>
      <c r="DD146" s="7">
        <f>CV146/12</f>
        <v>0</v>
      </c>
    </row>
    <row r="147" spans="1:109" s="54" customFormat="1" ht="14.25" hidden="1" customHeight="1" x14ac:dyDescent="0.2">
      <c r="A147" s="67"/>
      <c r="B147" s="66"/>
      <c r="C147" s="66"/>
      <c r="D147" s="66"/>
      <c r="E147" s="66"/>
      <c r="F147" s="66" t="s">
        <v>101</v>
      </c>
      <c r="G147" s="65"/>
      <c r="H147" s="61" t="s">
        <v>201</v>
      </c>
      <c r="I147" s="82" t="s">
        <v>202</v>
      </c>
      <c r="J147" s="85">
        <f>J148</f>
        <v>0</v>
      </c>
      <c r="K147" s="85">
        <f>K148</f>
        <v>0</v>
      </c>
      <c r="L147" s="85">
        <f>L148</f>
        <v>0</v>
      </c>
      <c r="M147" s="85">
        <f>M148</f>
        <v>0</v>
      </c>
      <c r="N147" s="85">
        <f>N148</f>
        <v>0</v>
      </c>
      <c r="O147" s="85">
        <f>O148</f>
        <v>0</v>
      </c>
      <c r="P147" s="85">
        <f>P148</f>
        <v>0</v>
      </c>
      <c r="Q147" s="85">
        <f>Q148</f>
        <v>0</v>
      </c>
      <c r="R147" s="85">
        <f>R148</f>
        <v>0</v>
      </c>
      <c r="S147" s="85"/>
      <c r="T147" s="85"/>
      <c r="U147" s="85"/>
      <c r="V147" s="85"/>
      <c r="W147" s="85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85"/>
      <c r="CG147" s="85"/>
      <c r="CH147" s="85"/>
      <c r="CI147" s="85"/>
      <c r="CJ147" s="85"/>
      <c r="CK147" s="85"/>
      <c r="CL147" s="85"/>
      <c r="CM147" s="85"/>
      <c r="CN147" s="85"/>
      <c r="CO147" s="85"/>
      <c r="CP147" s="85"/>
      <c r="CQ147" s="85"/>
      <c r="CR147" s="85"/>
      <c r="CS147" s="85"/>
      <c r="CT147" s="85"/>
      <c r="CU147" s="85"/>
      <c r="CV147" s="85"/>
      <c r="CW147" s="85"/>
      <c r="CX147" s="85"/>
      <c r="CY147" s="85"/>
      <c r="CZ147" s="85"/>
      <c r="DA147" s="61" t="s">
        <v>201</v>
      </c>
      <c r="DB147" s="56">
        <f>K147-CV147</f>
        <v>0</v>
      </c>
      <c r="DC147" s="55"/>
      <c r="DD147" s="7">
        <f>CV147/12</f>
        <v>0</v>
      </c>
      <c r="DE147" s="55"/>
    </row>
    <row r="148" spans="1:109" ht="15.75" hidden="1" customHeight="1" x14ac:dyDescent="0.2">
      <c r="A148" s="98"/>
      <c r="B148" s="65"/>
      <c r="C148" s="65"/>
      <c r="D148" s="65"/>
      <c r="E148" s="66"/>
      <c r="F148" s="66"/>
      <c r="G148" s="65" t="s">
        <v>200</v>
      </c>
      <c r="H148" s="70" t="s">
        <v>438</v>
      </c>
      <c r="I148" s="100" t="s">
        <v>199</v>
      </c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  <c r="CQ148" s="71"/>
      <c r="CR148" s="71"/>
      <c r="CS148" s="71"/>
      <c r="CT148" s="71"/>
      <c r="CU148" s="71"/>
      <c r="CV148" s="71"/>
      <c r="CW148" s="71"/>
      <c r="CX148" s="71"/>
      <c r="CY148" s="71"/>
      <c r="CZ148" s="71"/>
      <c r="DA148" s="70" t="s">
        <v>438</v>
      </c>
      <c r="DB148" s="56">
        <f>K148-CV148</f>
        <v>0</v>
      </c>
      <c r="DD148" s="7">
        <f>CV148/12</f>
        <v>0</v>
      </c>
    </row>
    <row r="149" spans="1:109" s="54" customFormat="1" ht="16.5" hidden="1" customHeight="1" x14ac:dyDescent="0.2">
      <c r="A149" s="98" t="str">
        <f>CONCATENATE("5001",H149)</f>
        <v>500155</v>
      </c>
      <c r="B149" s="65"/>
      <c r="C149" s="65"/>
      <c r="D149" s="65"/>
      <c r="E149" s="66" t="s">
        <v>28</v>
      </c>
      <c r="F149" s="66"/>
      <c r="G149" s="65"/>
      <c r="H149" s="61" t="s">
        <v>28</v>
      </c>
      <c r="I149" s="82" t="s">
        <v>27</v>
      </c>
      <c r="J149" s="85">
        <f>J150+J156</f>
        <v>10772</v>
      </c>
      <c r="K149" s="85">
        <f>K150+K156</f>
        <v>8477</v>
      </c>
      <c r="L149" s="85">
        <f>L150+L156</f>
        <v>1300</v>
      </c>
      <c r="M149" s="85">
        <f>M150+M156</f>
        <v>2359</v>
      </c>
      <c r="N149" s="85">
        <f>N150+N156</f>
        <v>2759</v>
      </c>
      <c r="O149" s="85">
        <f>O150+O156</f>
        <v>2059</v>
      </c>
      <c r="P149" s="85">
        <f>P150+P156</f>
        <v>409</v>
      </c>
      <c r="Q149" s="85">
        <f>Q150+Q156</f>
        <v>409</v>
      </c>
      <c r="R149" s="85">
        <f>R150+R156</f>
        <v>818</v>
      </c>
      <c r="S149" s="85">
        <f>S150+S156</f>
        <v>-7000</v>
      </c>
      <c r="T149" s="85">
        <f>T150+T156</f>
        <v>-700</v>
      </c>
      <c r="U149" s="85">
        <f>U150+U156</f>
        <v>-1000</v>
      </c>
      <c r="V149" s="85">
        <f>V150+V156</f>
        <v>-1300</v>
      </c>
      <c r="W149" s="85">
        <f>W150+W156</f>
        <v>-2700</v>
      </c>
      <c r="X149" s="85">
        <f>X150+X156</f>
        <v>-350</v>
      </c>
      <c r="Y149" s="85">
        <f>Y150+Y156</f>
        <v>-2000</v>
      </c>
      <c r="Z149" s="85">
        <f>Z150+Z156</f>
        <v>-350</v>
      </c>
      <c r="AA149" s="85">
        <f>AA150+AA156</f>
        <v>1477</v>
      </c>
      <c r="AB149" s="85">
        <f>AB150+AB156</f>
        <v>300</v>
      </c>
      <c r="AC149" s="85">
        <f>AC150+AC156</f>
        <v>1059</v>
      </c>
      <c r="AD149" s="85">
        <f>AD150+AD156</f>
        <v>59</v>
      </c>
      <c r="AE149" s="85">
        <f>AE150+AE156</f>
        <v>59</v>
      </c>
      <c r="AF149" s="85">
        <f>AF150+AF156</f>
        <v>59</v>
      </c>
      <c r="AG149" s="85">
        <f>AG150+AG156</f>
        <v>59</v>
      </c>
      <c r="AH149" s="85">
        <f>AH150+AH156</f>
        <v>118</v>
      </c>
      <c r="AI149" s="85">
        <f>AI150+AI156</f>
        <v>0</v>
      </c>
      <c r="AJ149" s="85">
        <f>AJ150+AJ156</f>
        <v>0</v>
      </c>
      <c r="AK149" s="85">
        <f>AK150+AK156</f>
        <v>0</v>
      </c>
      <c r="AL149" s="85">
        <f>AL150+AL156</f>
        <v>0</v>
      </c>
      <c r="AM149" s="85">
        <f>AM150+AM156</f>
        <v>0</v>
      </c>
      <c r="AN149" s="85">
        <f>AN150+AN156</f>
        <v>0</v>
      </c>
      <c r="AO149" s="85">
        <f>AO150+AO156</f>
        <v>0</v>
      </c>
      <c r="AP149" s="85">
        <f>AP150+AP156</f>
        <v>1477</v>
      </c>
      <c r="AQ149" s="85">
        <f>AQ150+AQ156</f>
        <v>300</v>
      </c>
      <c r="AR149" s="85">
        <f>AR150+AR156</f>
        <v>1059</v>
      </c>
      <c r="AS149" s="85">
        <f>AS150+AS156</f>
        <v>59</v>
      </c>
      <c r="AT149" s="85">
        <f>AT150+AT156</f>
        <v>59</v>
      </c>
      <c r="AU149" s="85">
        <f>AU150+AU156</f>
        <v>59</v>
      </c>
      <c r="AV149" s="85">
        <f>AV150+AV156</f>
        <v>59</v>
      </c>
      <c r="AW149" s="85">
        <f>AW150+AW156</f>
        <v>118</v>
      </c>
      <c r="AX149" s="85">
        <f>AX150+AX156</f>
        <v>10284</v>
      </c>
      <c r="AY149" s="85">
        <f>AY150+AY156</f>
        <v>0</v>
      </c>
      <c r="AZ149" s="85">
        <f>AZ150+AZ156</f>
        <v>0</v>
      </c>
      <c r="BA149" s="85">
        <f>BA150+BA156</f>
        <v>170</v>
      </c>
      <c r="BB149" s="85"/>
      <c r="BC149" s="85">
        <f>BC150+BC156</f>
        <v>10114</v>
      </c>
      <c r="BD149" s="85"/>
      <c r="BE149" s="85">
        <f>BE150+BE156</f>
        <v>11761</v>
      </c>
      <c r="BF149" s="85">
        <f>BF150+BF156</f>
        <v>300</v>
      </c>
      <c r="BG149" s="85">
        <f>BG150+BG156</f>
        <v>1059</v>
      </c>
      <c r="BH149" s="85">
        <f>BH150+BH156</f>
        <v>229</v>
      </c>
      <c r="BI149" s="85">
        <f>BI150+BI156</f>
        <v>10173</v>
      </c>
      <c r="BJ149" s="85">
        <f>BJ150+BJ156</f>
        <v>59</v>
      </c>
      <c r="BK149" s="85">
        <f>BK150+BK156</f>
        <v>59</v>
      </c>
      <c r="BL149" s="85">
        <f>BL150+BL156</f>
        <v>118</v>
      </c>
      <c r="BM149" s="85">
        <f>BM150+BM156</f>
        <v>-989</v>
      </c>
      <c r="BN149" s="85">
        <f>BN150+BN156</f>
        <v>218</v>
      </c>
      <c r="BO149" s="85">
        <f>BO150+BO156</f>
        <v>50</v>
      </c>
      <c r="BP149" s="85">
        <f>BP150+BP156</f>
        <v>0</v>
      </c>
      <c r="BQ149" s="85">
        <f>BQ150+BQ156</f>
        <v>-1257</v>
      </c>
      <c r="BR149" s="85">
        <f>BR150+BR156</f>
        <v>10772</v>
      </c>
      <c r="BS149" s="85">
        <f>BS150+BS156</f>
        <v>518</v>
      </c>
      <c r="BT149" s="85">
        <f>BT150+BT156</f>
        <v>1109</v>
      </c>
      <c r="BU149" s="85">
        <f>BU150+BU156</f>
        <v>229</v>
      </c>
      <c r="BV149" s="85">
        <f>BV150+BV156</f>
        <v>8916</v>
      </c>
      <c r="BW149" s="85">
        <f>BW150+BW156</f>
        <v>0</v>
      </c>
      <c r="BX149" s="85">
        <f>BX150+BX156</f>
        <v>0</v>
      </c>
      <c r="BY149" s="85">
        <f>BY150+BY156</f>
        <v>0</v>
      </c>
      <c r="BZ149" s="85">
        <f>BZ150+BZ156</f>
        <v>0</v>
      </c>
      <c r="CA149" s="85">
        <f>CA150+CA156</f>
        <v>0</v>
      </c>
      <c r="CB149" s="85">
        <f>CB150+CB156</f>
        <v>10772</v>
      </c>
      <c r="CC149" s="85">
        <f>CC150+CC156</f>
        <v>518</v>
      </c>
      <c r="CD149" s="85">
        <f>CD150+CD156</f>
        <v>1109</v>
      </c>
      <c r="CE149" s="85">
        <f>CE150+CE156</f>
        <v>229</v>
      </c>
      <c r="CF149" s="85">
        <f>CF150+CF156</f>
        <v>8916</v>
      </c>
      <c r="CG149" s="85">
        <f>CG150+CG156</f>
        <v>0</v>
      </c>
      <c r="CH149" s="85">
        <f>CH150+CH156</f>
        <v>0</v>
      </c>
      <c r="CI149" s="85">
        <f>CI150+CI156</f>
        <v>0</v>
      </c>
      <c r="CJ149" s="85">
        <f>CJ150+CJ156</f>
        <v>0</v>
      </c>
      <c r="CK149" s="85">
        <f>CK150+CK156</f>
        <v>0</v>
      </c>
      <c r="CL149" s="85">
        <f>CL150+CL156</f>
        <v>10772</v>
      </c>
      <c r="CM149" s="85">
        <f>CM150+CM156</f>
        <v>518</v>
      </c>
      <c r="CN149" s="85">
        <f>CN150+CN156</f>
        <v>1109</v>
      </c>
      <c r="CO149" s="85">
        <f>CO150+CO156</f>
        <v>229</v>
      </c>
      <c r="CP149" s="85">
        <f>CP150+CP156</f>
        <v>8916</v>
      </c>
      <c r="CQ149" s="85">
        <f>CQ150+CQ156</f>
        <v>0</v>
      </c>
      <c r="CR149" s="85">
        <f>CR150+CR156</f>
        <v>0</v>
      </c>
      <c r="CS149" s="85">
        <f>CS150+CS156</f>
        <v>0</v>
      </c>
      <c r="CT149" s="85">
        <f>CT150+CT156</f>
        <v>0</v>
      </c>
      <c r="CU149" s="85">
        <f>CU150+CU156</f>
        <v>0</v>
      </c>
      <c r="CV149" s="85">
        <f>CV150+CV156</f>
        <v>10772</v>
      </c>
      <c r="CW149" s="85">
        <f>CW150+CW156</f>
        <v>518</v>
      </c>
      <c r="CX149" s="85">
        <f>CX150+CX156</f>
        <v>1109</v>
      </c>
      <c r="CY149" s="85">
        <f>CY150+CY156</f>
        <v>229</v>
      </c>
      <c r="CZ149" s="85">
        <f>CZ150+CZ156</f>
        <v>8916</v>
      </c>
      <c r="DA149" s="61" t="s">
        <v>28</v>
      </c>
      <c r="DB149" s="56">
        <f>K149-CV149</f>
        <v>-2295</v>
      </c>
      <c r="DC149" s="55"/>
      <c r="DD149" s="7">
        <f>CV149/12</f>
        <v>897.66666666666663</v>
      </c>
      <c r="DE149" s="55"/>
    </row>
    <row r="150" spans="1:109" s="54" customFormat="1" ht="19.5" hidden="1" customHeight="1" x14ac:dyDescent="0.2">
      <c r="A150" s="98" t="str">
        <f>CONCATENATE("5001",H150)</f>
        <v>50015501</v>
      </c>
      <c r="B150" s="65"/>
      <c r="C150" s="65"/>
      <c r="D150" s="65"/>
      <c r="E150" s="66"/>
      <c r="F150" s="66" t="s">
        <v>91</v>
      </c>
      <c r="G150" s="65"/>
      <c r="H150" s="61">
        <v>5501</v>
      </c>
      <c r="I150" s="82" t="s">
        <v>146</v>
      </c>
      <c r="J150" s="85">
        <f>SUM(J151:J155)</f>
        <v>10562</v>
      </c>
      <c r="K150" s="85">
        <f>SUM(K151:K155)</f>
        <v>8177</v>
      </c>
      <c r="L150" s="85">
        <f>SUM(L151:L155)</f>
        <v>1000</v>
      </c>
      <c r="M150" s="85">
        <f>SUM(M151:M155)</f>
        <v>2359</v>
      </c>
      <c r="N150" s="85">
        <f>SUM(N151:N155)</f>
        <v>2759</v>
      </c>
      <c r="O150" s="85">
        <f>SUM(O151:O155)</f>
        <v>2059</v>
      </c>
      <c r="P150" s="85">
        <f>SUM(P151:P155)</f>
        <v>409</v>
      </c>
      <c r="Q150" s="85">
        <f>SUM(Q151:Q155)</f>
        <v>409</v>
      </c>
      <c r="R150" s="85">
        <f>SUM(R151:R155)</f>
        <v>818</v>
      </c>
      <c r="S150" s="85">
        <f>SUM(S151:S155)</f>
        <v>-7000</v>
      </c>
      <c r="T150" s="85">
        <f>SUM(T151:T155)</f>
        <v>-700</v>
      </c>
      <c r="U150" s="85">
        <f>SUM(U151:U155)</f>
        <v>-1000</v>
      </c>
      <c r="V150" s="85">
        <f>SUM(V151:V155)</f>
        <v>-1300</v>
      </c>
      <c r="W150" s="85">
        <f>SUM(W151:W155)</f>
        <v>-2700</v>
      </c>
      <c r="X150" s="85">
        <f>SUM(X151:X155)</f>
        <v>-350</v>
      </c>
      <c r="Y150" s="85">
        <f>SUM(Y151:Y155)</f>
        <v>-2000</v>
      </c>
      <c r="Z150" s="85">
        <f>SUM(Z152:Z154)</f>
        <v>-350</v>
      </c>
      <c r="AA150" s="85">
        <f>SUM(AA152:AA154)</f>
        <v>1177</v>
      </c>
      <c r="AB150" s="85">
        <f>SUM(AB152:AB154)</f>
        <v>0</v>
      </c>
      <c r="AC150" s="85">
        <f>SUM(AC152:AC154)</f>
        <v>1059</v>
      </c>
      <c r="AD150" s="85">
        <f>SUM(AD152:AD154)</f>
        <v>59</v>
      </c>
      <c r="AE150" s="85">
        <f>SUM(AE152:AE154)</f>
        <v>59</v>
      </c>
      <c r="AF150" s="85">
        <f>SUM(AF152:AF154)</f>
        <v>59</v>
      </c>
      <c r="AG150" s="85">
        <f>SUM(AG152:AG154)</f>
        <v>59</v>
      </c>
      <c r="AH150" s="85">
        <f>SUM(AH152:AH154)</f>
        <v>118</v>
      </c>
      <c r="AI150" s="85">
        <f>SUM(AI152:AI154)</f>
        <v>0</v>
      </c>
      <c r="AJ150" s="85">
        <f>SUM(AJ152:AJ154)</f>
        <v>0</v>
      </c>
      <c r="AK150" s="85">
        <f>SUM(AK152:AK154)</f>
        <v>0</v>
      </c>
      <c r="AL150" s="85">
        <f>SUM(AL152:AL154)</f>
        <v>0</v>
      </c>
      <c r="AM150" s="85">
        <f>SUM(AM152:AM154)</f>
        <v>0</v>
      </c>
      <c r="AN150" s="85">
        <f>SUM(AN152:AN154)</f>
        <v>0</v>
      </c>
      <c r="AO150" s="85">
        <f>SUM(AO152:AO154)</f>
        <v>0</v>
      </c>
      <c r="AP150" s="85">
        <f>SUM(AP152:AP154)</f>
        <v>1177</v>
      </c>
      <c r="AQ150" s="85">
        <f>SUM(AQ152:AQ154)</f>
        <v>0</v>
      </c>
      <c r="AR150" s="85">
        <f>SUM(AR152:AR154)</f>
        <v>1059</v>
      </c>
      <c r="AS150" s="85">
        <f>SUM(AS152:AS154)</f>
        <v>59</v>
      </c>
      <c r="AT150" s="85">
        <f>SUM(AT152:AT154)</f>
        <v>59</v>
      </c>
      <c r="AU150" s="85">
        <f>SUM(AU152:AU154)</f>
        <v>59</v>
      </c>
      <c r="AV150" s="85">
        <f>SUM(AV152:AV154)</f>
        <v>59</v>
      </c>
      <c r="AW150" s="85">
        <f>SUM(AW152:AW154)</f>
        <v>118</v>
      </c>
      <c r="AX150" s="85">
        <f>SUM(AX152:AX154)</f>
        <v>10284</v>
      </c>
      <c r="AY150" s="85">
        <f>SUM(AY152:AY154)</f>
        <v>0</v>
      </c>
      <c r="AZ150" s="85">
        <f>SUM(AZ152:AZ154)</f>
        <v>0</v>
      </c>
      <c r="BA150" s="85">
        <f>SUM(BA152:BA154)</f>
        <v>170</v>
      </c>
      <c r="BB150" s="85"/>
      <c r="BC150" s="85">
        <f>SUM(BC152:BC154)</f>
        <v>10114</v>
      </c>
      <c r="BD150" s="85"/>
      <c r="BE150" s="85">
        <f>SUM(BE152:BE154)</f>
        <v>11461</v>
      </c>
      <c r="BF150" s="85">
        <f>SUM(BF152:BF154)</f>
        <v>0</v>
      </c>
      <c r="BG150" s="85">
        <f>SUM(BG152:BG154)</f>
        <v>1059</v>
      </c>
      <c r="BH150" s="85">
        <f>SUM(BH152:BH154)</f>
        <v>229</v>
      </c>
      <c r="BI150" s="85">
        <f>SUM(BI152:BI154)</f>
        <v>10173</v>
      </c>
      <c r="BJ150" s="85">
        <f>SUM(BJ152:BJ154)</f>
        <v>59</v>
      </c>
      <c r="BK150" s="85">
        <f>SUM(BK152:BK154)</f>
        <v>59</v>
      </c>
      <c r="BL150" s="85">
        <f>SUM(BL152:BL154)</f>
        <v>118</v>
      </c>
      <c r="BM150" s="85">
        <f>SUM(BM152:BM154)</f>
        <v>-899</v>
      </c>
      <c r="BN150" s="85">
        <f>SUM(BN152:BN154)</f>
        <v>308</v>
      </c>
      <c r="BO150" s="85">
        <f>SUM(BO152:BO154)</f>
        <v>50</v>
      </c>
      <c r="BP150" s="85">
        <f>SUM(BP152:BP154)</f>
        <v>0</v>
      </c>
      <c r="BQ150" s="85">
        <f>SUM(BQ152:BQ154)</f>
        <v>-1257</v>
      </c>
      <c r="BR150" s="85">
        <f>SUM(BR152:BR154)</f>
        <v>10562</v>
      </c>
      <c r="BS150" s="85">
        <f>SUM(BS152:BS154)</f>
        <v>308</v>
      </c>
      <c r="BT150" s="85">
        <f>SUM(BT152:BT154)</f>
        <v>1109</v>
      </c>
      <c r="BU150" s="85">
        <f>SUM(BU152:BU154)</f>
        <v>229</v>
      </c>
      <c r="BV150" s="85">
        <f>SUM(BV152:BV154)</f>
        <v>8916</v>
      </c>
      <c r="BW150" s="85">
        <f>SUM(BW152:BW154)</f>
        <v>0</v>
      </c>
      <c r="BX150" s="85">
        <f>SUM(BX152:BX154)</f>
        <v>0</v>
      </c>
      <c r="BY150" s="85">
        <f>SUM(BY152:BY154)</f>
        <v>0</v>
      </c>
      <c r="BZ150" s="85">
        <f>SUM(BZ152:BZ154)</f>
        <v>0</v>
      </c>
      <c r="CA150" s="85">
        <f>SUM(CA152:CA154)</f>
        <v>0</v>
      </c>
      <c r="CB150" s="85">
        <f>SUM(CB152:CB154)</f>
        <v>10562</v>
      </c>
      <c r="CC150" s="85">
        <f>SUM(CC152:CC154)</f>
        <v>308</v>
      </c>
      <c r="CD150" s="85">
        <f>SUM(CD152:CD154)</f>
        <v>1109</v>
      </c>
      <c r="CE150" s="85">
        <f>SUM(CE152:CE154)</f>
        <v>229</v>
      </c>
      <c r="CF150" s="85">
        <f>SUM(CF152:CF154)</f>
        <v>8916</v>
      </c>
      <c r="CG150" s="85">
        <f>SUM(CG152:CG154)</f>
        <v>0</v>
      </c>
      <c r="CH150" s="85">
        <f>SUM(CH152:CH154)</f>
        <v>0</v>
      </c>
      <c r="CI150" s="85">
        <f>SUM(CI152:CI154)</f>
        <v>0</v>
      </c>
      <c r="CJ150" s="85">
        <f>SUM(CJ152:CJ154)</f>
        <v>0</v>
      </c>
      <c r="CK150" s="85">
        <f>SUM(CK152:CK154)</f>
        <v>0</v>
      </c>
      <c r="CL150" s="85">
        <f>SUM(CL152:CL154)</f>
        <v>10562</v>
      </c>
      <c r="CM150" s="85">
        <f>SUM(CM152:CM154)</f>
        <v>308</v>
      </c>
      <c r="CN150" s="85">
        <f>SUM(CN152:CN154)</f>
        <v>1109</v>
      </c>
      <c r="CO150" s="85">
        <f>SUM(CO152:CO154)</f>
        <v>229</v>
      </c>
      <c r="CP150" s="85">
        <f>SUM(CP152:CP154)</f>
        <v>8916</v>
      </c>
      <c r="CQ150" s="85">
        <f>SUM(CQ152:CQ154)</f>
        <v>0</v>
      </c>
      <c r="CR150" s="85">
        <f>SUM(CR152:CR154)</f>
        <v>0</v>
      </c>
      <c r="CS150" s="85">
        <f>SUM(CS152:CS154)</f>
        <v>0</v>
      </c>
      <c r="CT150" s="85">
        <f>SUM(CT152:CT154)</f>
        <v>0</v>
      </c>
      <c r="CU150" s="85">
        <f>SUM(CU152:CU154)</f>
        <v>0</v>
      </c>
      <c r="CV150" s="85">
        <f>SUM(CV152:CV154)</f>
        <v>10562</v>
      </c>
      <c r="CW150" s="85">
        <f>SUM(CW152:CW154)</f>
        <v>308</v>
      </c>
      <c r="CX150" s="85">
        <f>SUM(CX152:CX154)</f>
        <v>1109</v>
      </c>
      <c r="CY150" s="85">
        <f>SUM(CY152:CY154)</f>
        <v>229</v>
      </c>
      <c r="CZ150" s="85">
        <f>SUM(CZ152:CZ154)</f>
        <v>8916</v>
      </c>
      <c r="DA150" s="61">
        <v>5501</v>
      </c>
      <c r="DB150" s="56">
        <f>K150-CV150</f>
        <v>-2385</v>
      </c>
      <c r="DC150" s="55"/>
      <c r="DD150" s="7">
        <f>CV150/12</f>
        <v>880.16666666666663</v>
      </c>
      <c r="DE150" s="55"/>
    </row>
    <row r="151" spans="1:109" ht="14.25" hidden="1" customHeight="1" x14ac:dyDescent="0.2">
      <c r="A151" s="98" t="str">
        <f>CONCATENATE("5001",H151)</f>
        <v>5001550103</v>
      </c>
      <c r="B151" s="65"/>
      <c r="C151" s="65"/>
      <c r="D151" s="65"/>
      <c r="E151" s="66"/>
      <c r="F151" s="66"/>
      <c r="G151" s="65" t="s">
        <v>129</v>
      </c>
      <c r="H151" s="70" t="s">
        <v>196</v>
      </c>
      <c r="I151" s="100" t="s">
        <v>197</v>
      </c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  <c r="CQ151" s="71"/>
      <c r="CR151" s="71"/>
      <c r="CS151" s="71"/>
      <c r="CT151" s="71"/>
      <c r="CU151" s="71"/>
      <c r="CV151" s="71"/>
      <c r="CW151" s="71"/>
      <c r="CX151" s="71"/>
      <c r="CY151" s="71"/>
      <c r="CZ151" s="71"/>
      <c r="DA151" s="70" t="s">
        <v>196</v>
      </c>
      <c r="DB151" s="56">
        <f>K151-CV151</f>
        <v>0</v>
      </c>
      <c r="DD151" s="7">
        <f>CV151/12</f>
        <v>0</v>
      </c>
    </row>
    <row r="152" spans="1:109" s="54" customFormat="1" ht="11.25" hidden="1" customHeight="1" x14ac:dyDescent="0.2">
      <c r="A152" s="98" t="str">
        <f>CONCATENATE("5001",H152)</f>
        <v>5001550108</v>
      </c>
      <c r="B152" s="65"/>
      <c r="C152" s="65"/>
      <c r="D152" s="65"/>
      <c r="E152" s="66"/>
      <c r="F152" s="66"/>
      <c r="G152" s="65" t="s">
        <v>116</v>
      </c>
      <c r="H152" s="70" t="s">
        <v>144</v>
      </c>
      <c r="I152" s="100" t="s">
        <v>195</v>
      </c>
      <c r="J152" s="71">
        <f>SUMIF($H$258:$H$928,$H152,J$258:J$928)</f>
        <v>0</v>
      </c>
      <c r="K152" s="71">
        <f>SUMIF($H$258:$H$928,$H152,K$258:K$928)</f>
        <v>0</v>
      </c>
      <c r="L152" s="71">
        <f>SUMIF($H$258:$H$928,$H152,L$258:L$928)</f>
        <v>0</v>
      </c>
      <c r="M152" s="71">
        <f>SUMIF($H$258:$H$928,$H152,M$258:M$928)</f>
        <v>0</v>
      </c>
      <c r="N152" s="71">
        <f>SUMIF($H$258:$H$928,$H152,N$258:N$928)</f>
        <v>0</v>
      </c>
      <c r="O152" s="71">
        <f>SUMIF($H$258:$H$928,$H152,O$258:O$928)</f>
        <v>0</v>
      </c>
      <c r="P152" s="71">
        <f>SUMIF($H$258:$H$928,$H152,P$258:P$928)</f>
        <v>0</v>
      </c>
      <c r="Q152" s="71">
        <f>SUMIF($H$258:$H$928,$H152,Q$258:Q$928)</f>
        <v>0</v>
      </c>
      <c r="R152" s="71">
        <f>SUMIF($H$258:$H$928,$H152,R$258:R$928)</f>
        <v>0</v>
      </c>
      <c r="S152" s="71">
        <f>SUMIF($H$258:$H$928,$H152,S$258:S$928)</f>
        <v>0</v>
      </c>
      <c r="T152" s="71">
        <f>SUMIF($H$258:$H$928,$H152,T$258:T$928)</f>
        <v>0</v>
      </c>
      <c r="U152" s="71">
        <f>SUMIF($H$258:$H$928,$H152,U$258:U$928)</f>
        <v>0</v>
      </c>
      <c r="V152" s="71">
        <f>SUMIF($H$258:$H$928,$H152,V$258:V$928)</f>
        <v>0</v>
      </c>
      <c r="W152" s="71">
        <f>SUMIF($H$258:$H$928,$H152,W$258:W$928)</f>
        <v>0</v>
      </c>
      <c r="X152" s="71">
        <f>SUMIF($H$258:$H$928,$H152,X$258:X$928)</f>
        <v>0</v>
      </c>
      <c r="Y152" s="71">
        <f>SUMIF($H$258:$H$928,$H152,Y$258:Y$928)</f>
        <v>0</v>
      </c>
      <c r="Z152" s="71">
        <f>SUMIF($H$258:$H$928,$H152,Z$258:Z$928)</f>
        <v>0</v>
      </c>
      <c r="AA152" s="71">
        <f>SUMIF($H$258:$H$928,$H152,AA$258:AA$928)</f>
        <v>0</v>
      </c>
      <c r="AB152" s="71">
        <f>SUMIF($H$258:$H$928,$H152,AB$258:AB$928)</f>
        <v>0</v>
      </c>
      <c r="AC152" s="71">
        <f>SUMIF($H$258:$H$928,$H152,AC$258:AC$928)</f>
        <v>0</v>
      </c>
      <c r="AD152" s="71">
        <f>SUMIF($H$258:$H$928,$H152,AD$258:AD$928)</f>
        <v>0</v>
      </c>
      <c r="AE152" s="71">
        <f>SUMIF($H$258:$H$928,$H152,AE$258:AE$928)</f>
        <v>0</v>
      </c>
      <c r="AF152" s="71">
        <f>SUMIF($H$258:$H$928,$H152,AF$258:AF$928)</f>
        <v>0</v>
      </c>
      <c r="AG152" s="71">
        <f>SUMIF($H$258:$H$928,$H152,AG$258:AG$928)</f>
        <v>0</v>
      </c>
      <c r="AH152" s="71">
        <f>SUMIF($H$258:$H$928,$H152,AH$258:AH$928)</f>
        <v>0</v>
      </c>
      <c r="AI152" s="71">
        <f>SUMIF($H$258:$H$928,$H152,AI$258:AI$928)</f>
        <v>0</v>
      </c>
      <c r="AJ152" s="71">
        <f>SUMIF($H$258:$H$928,$H152,AJ$258:AJ$928)</f>
        <v>0</v>
      </c>
      <c r="AK152" s="71">
        <f>SUMIF($H$258:$H$928,$H152,AK$258:AK$928)</f>
        <v>0</v>
      </c>
      <c r="AL152" s="71">
        <f>SUMIF($H$258:$H$928,$H152,AL$258:AL$928)</f>
        <v>0</v>
      </c>
      <c r="AM152" s="71">
        <f>SUMIF($H$258:$H$928,$H152,AM$258:AM$928)</f>
        <v>0</v>
      </c>
      <c r="AN152" s="71">
        <f>SUMIF($H$258:$H$928,$H152,AN$258:AN$928)</f>
        <v>0</v>
      </c>
      <c r="AO152" s="71">
        <f>SUMIF($H$258:$H$928,$H152,AO$258:AO$928)</f>
        <v>0</v>
      </c>
      <c r="AP152" s="71">
        <f>SUMIF($H$258:$H$928,$H152,AP$258:AP$928)</f>
        <v>0</v>
      </c>
      <c r="AQ152" s="71">
        <f>SUMIF($H$258:$H$928,$H152,AQ$258:AQ$928)</f>
        <v>0</v>
      </c>
      <c r="AR152" s="71">
        <f>SUMIF($H$258:$H$928,$H152,AR$258:AR$928)</f>
        <v>0</v>
      </c>
      <c r="AS152" s="71">
        <f>SUMIF($H$258:$H$928,$H152,AS$258:AS$928)</f>
        <v>0</v>
      </c>
      <c r="AT152" s="71">
        <f>SUMIF($H$258:$H$928,$H152,AT$258:AT$928)</f>
        <v>0</v>
      </c>
      <c r="AU152" s="71">
        <f>SUMIF($H$258:$H$928,$H152,AU$258:AU$928)</f>
        <v>0</v>
      </c>
      <c r="AV152" s="71">
        <f>SUMIF($H$258:$H$928,$H152,AV$258:AV$928)</f>
        <v>0</v>
      </c>
      <c r="AW152" s="71">
        <f>SUMIF($H$258:$H$928,$H152,AW$258:AW$928)</f>
        <v>0</v>
      </c>
      <c r="AX152" s="71">
        <f>SUMIF($H$258:$H$929,$H152,AX$258:AX$929)</f>
        <v>0</v>
      </c>
      <c r="AY152" s="71">
        <f>SUMIF($H$258:$H$929,$H152,AY$258:AY$929)</f>
        <v>0</v>
      </c>
      <c r="AZ152" s="71">
        <f>SUMIF($H$258:$H$929,$H152,AZ$258:AZ$929)</f>
        <v>0</v>
      </c>
      <c r="BA152" s="71">
        <f>SUMIF($H$258:$H$929,$H152,BA$258:BA$929)</f>
        <v>0</v>
      </c>
      <c r="BB152" s="71"/>
      <c r="BC152" s="71">
        <f>SUMIF($H$258:$H$929,$H152,BC$258:BC$929)</f>
        <v>0</v>
      </c>
      <c r="BD152" s="71"/>
      <c r="BE152" s="71">
        <f>SUMIF($H$258:$H$929,$H152,BE$258:BE$929)</f>
        <v>0</v>
      </c>
      <c r="BF152" s="71">
        <f>SUMIF($H$258:$H$929,$H152,BF$258:BF$929)</f>
        <v>0</v>
      </c>
      <c r="BG152" s="71">
        <f>SUMIF($H$258:$H$929,$H152,BG$258:BG$929)</f>
        <v>0</v>
      </c>
      <c r="BH152" s="71">
        <f>SUMIF($H$258:$H$929,$H152,BH$258:BH$929)</f>
        <v>0</v>
      </c>
      <c r="BI152" s="71">
        <f>SUMIF($H$258:$H$929,$H152,BI$258:BI$929)</f>
        <v>0</v>
      </c>
      <c r="BJ152" s="71">
        <f>SUMIF($H$258:$H$928,$H152,BJ$258:BJ$928)</f>
        <v>0</v>
      </c>
      <c r="BK152" s="71">
        <f>SUMIF($H$258:$H$928,$H152,BK$258:BK$928)</f>
        <v>0</v>
      </c>
      <c r="BL152" s="71">
        <f>SUMIF($H$258:$H$928,$H152,BL$258:BL$928)</f>
        <v>0</v>
      </c>
      <c r="BM152" s="71">
        <f>SUMIF($H$258:$H$929,$H152,BM$258:BM$929)</f>
        <v>0</v>
      </c>
      <c r="BN152" s="71">
        <f>SUMIF($H$258:$H$929,$H152,BN$258:BN$929)</f>
        <v>0</v>
      </c>
      <c r="BO152" s="71">
        <f>SUMIF($H$258:$H$929,$H152,BO$258:BO$929)</f>
        <v>0</v>
      </c>
      <c r="BP152" s="71">
        <f>SUMIF($H$258:$H$929,$H152,BP$258:BP$929)</f>
        <v>0</v>
      </c>
      <c r="BQ152" s="71">
        <f>SUMIF($H$258:$H$929,$H152,BQ$258:BQ$929)</f>
        <v>0</v>
      </c>
      <c r="BR152" s="71">
        <f>SUMIF($H$258:$H$929,$H152,BR$258:BR$929)</f>
        <v>0</v>
      </c>
      <c r="BS152" s="71">
        <f>SUMIF($H$258:$H$929,$H152,BS$258:BS$929)</f>
        <v>0</v>
      </c>
      <c r="BT152" s="71">
        <f>SUMIF($H$258:$H$929,$H152,BT$258:BT$929)</f>
        <v>0</v>
      </c>
      <c r="BU152" s="71">
        <f>SUMIF($H$258:$H$929,$H152,BU$258:BU$929)</f>
        <v>0</v>
      </c>
      <c r="BV152" s="71">
        <f>SUMIF($H$258:$H$929,$H152,BV$258:BV$929)</f>
        <v>0</v>
      </c>
      <c r="BW152" s="71">
        <f>SUMIF($H$258:$H$929,$H152,BW$258:BW$929)</f>
        <v>0</v>
      </c>
      <c r="BX152" s="71">
        <f>SUMIF($H$258:$H$929,$H152,BX$258:BX$929)</f>
        <v>0</v>
      </c>
      <c r="BY152" s="71">
        <f>SUMIF($H$258:$H$929,$H152,BY$258:BY$929)</f>
        <v>0</v>
      </c>
      <c r="BZ152" s="71">
        <f>SUMIF($H$258:$H$929,$H152,BZ$258:BZ$929)</f>
        <v>0</v>
      </c>
      <c r="CA152" s="71">
        <f>SUMIF($H$258:$H$929,$H152,CA$258:CA$929)</f>
        <v>0</v>
      </c>
      <c r="CB152" s="71">
        <f>SUMIF($H$258:$H$929,$H152,CB$258:CB$929)</f>
        <v>0</v>
      </c>
      <c r="CC152" s="71">
        <f>SUMIF($H$258:$H$929,$H152,CC$258:CC$929)</f>
        <v>0</v>
      </c>
      <c r="CD152" s="71">
        <f>SUMIF($H$258:$H$929,$H152,CD$258:CD$929)</f>
        <v>0</v>
      </c>
      <c r="CE152" s="71">
        <f>SUMIF($H$258:$H$929,$H152,CE$258:CE$929)</f>
        <v>0</v>
      </c>
      <c r="CF152" s="71">
        <f>SUMIF($H$258:$H$929,$H152,CF$258:CF$929)</f>
        <v>0</v>
      </c>
      <c r="CG152" s="71">
        <f>SUMIF($H$258:$H$929,$H152,CG$258:CG$929)</f>
        <v>0</v>
      </c>
      <c r="CH152" s="71">
        <f>SUMIF($H$258:$H$929,$H152,CH$258:CH$929)</f>
        <v>0</v>
      </c>
      <c r="CI152" s="71">
        <f>SUMIF($H$258:$H$929,$H152,CI$258:CI$929)</f>
        <v>0</v>
      </c>
      <c r="CJ152" s="71">
        <f>SUMIF($H$258:$H$929,$H152,CJ$258:CJ$929)</f>
        <v>0</v>
      </c>
      <c r="CK152" s="71">
        <f>SUMIF($H$258:$H$929,$H152,CK$258:CK$929)</f>
        <v>0</v>
      </c>
      <c r="CL152" s="71">
        <f>SUMIF($H$258:$H$929,$H152,CL$258:CL$929)</f>
        <v>0</v>
      </c>
      <c r="CM152" s="71">
        <f>SUMIF($H$258:$H$929,$H152,CM$258:CM$929)</f>
        <v>0</v>
      </c>
      <c r="CN152" s="71">
        <f>SUMIF($H$258:$H$929,$H152,CN$258:CN$929)</f>
        <v>0</v>
      </c>
      <c r="CO152" s="71">
        <f>SUMIF($H$258:$H$929,$H152,CO$258:CO$929)</f>
        <v>0</v>
      </c>
      <c r="CP152" s="71">
        <f>SUMIF($H$258:$H$929,$H152,CP$258:CP$929)</f>
        <v>0</v>
      </c>
      <c r="CQ152" s="71">
        <f>SUMIF($H$258:$H$929,$H152,CQ$258:CQ$929)</f>
        <v>0</v>
      </c>
      <c r="CR152" s="71">
        <f>SUMIF($H$258:$H$929,$H152,CR$258:CR$929)</f>
        <v>0</v>
      </c>
      <c r="CS152" s="71">
        <f>SUMIF($H$258:$H$929,$H152,CS$258:CS$929)</f>
        <v>0</v>
      </c>
      <c r="CT152" s="71">
        <f>SUMIF($H$258:$H$929,$H152,CT$258:CT$929)</f>
        <v>0</v>
      </c>
      <c r="CU152" s="71">
        <f>SUMIF($H$258:$H$929,$H152,CU$258:CU$929)</f>
        <v>0</v>
      </c>
      <c r="CV152" s="71">
        <f>SUMIF($H$258:$H$929,$H152,CV$258:CV$929)</f>
        <v>0</v>
      </c>
      <c r="CW152" s="71">
        <f>SUMIF($H$258:$H$929,$H152,CW$258:CW$929)</f>
        <v>0</v>
      </c>
      <c r="CX152" s="71">
        <f>SUMIF($H$258:$H$929,$H152,CX$258:CX$929)</f>
        <v>0</v>
      </c>
      <c r="CY152" s="71">
        <f>SUMIF($H$258:$H$929,$H152,CY$258:CY$929)</f>
        <v>0</v>
      </c>
      <c r="CZ152" s="71">
        <f>SUMIF($H$258:$H$929,$H152,CZ$258:CZ$929)</f>
        <v>0</v>
      </c>
      <c r="DA152" s="70" t="s">
        <v>144</v>
      </c>
      <c r="DB152" s="56">
        <f>K152-CV152</f>
        <v>0</v>
      </c>
      <c r="DC152" s="55"/>
      <c r="DD152" s="7">
        <f>CV152/12</f>
        <v>0</v>
      </c>
      <c r="DE152" s="55"/>
    </row>
    <row r="153" spans="1:109" s="54" customFormat="1" ht="21.75" hidden="1" customHeight="1" x14ac:dyDescent="0.2">
      <c r="A153" s="98" t="str">
        <f>CONCATENATE("5001",H153)</f>
        <v>5001550112</v>
      </c>
      <c r="B153" s="65"/>
      <c r="C153" s="65"/>
      <c r="D153" s="65"/>
      <c r="E153" s="66"/>
      <c r="F153" s="66"/>
      <c r="G153" s="65" t="s">
        <v>192</v>
      </c>
      <c r="H153" s="70" t="s">
        <v>193</v>
      </c>
      <c r="I153" s="100" t="s">
        <v>194</v>
      </c>
      <c r="J153" s="71">
        <f>SUMIF($H$258:$H$928,$H153,J$258:J$928)</f>
        <v>10562</v>
      </c>
      <c r="K153" s="71">
        <f>SUMIF($H$258:$H$928,$H153,K$258:K$928)</f>
        <v>1177</v>
      </c>
      <c r="L153" s="71">
        <f>SUMIF($H$258:$H$928,$H153,L$258:L$928)</f>
        <v>0</v>
      </c>
      <c r="M153" s="71">
        <f>SUMIF($H$258:$H$928,$H153,M$258:M$928)</f>
        <v>1059</v>
      </c>
      <c r="N153" s="71">
        <f>SUMIF($H$258:$H$928,$H153,N$258:N$928)</f>
        <v>59</v>
      </c>
      <c r="O153" s="71">
        <f>SUMIF($H$258:$H$928,$H153,O$258:O$928)</f>
        <v>59</v>
      </c>
      <c r="P153" s="71">
        <f>SUMIF($H$258:$H$928,$H153,P$258:P$928)</f>
        <v>59</v>
      </c>
      <c r="Q153" s="71">
        <f>SUMIF($H$258:$H$928,$H153,Q$258:Q$928)</f>
        <v>59</v>
      </c>
      <c r="R153" s="71">
        <f>SUMIF($H$258:$H$928,$H153,R$258:R$928)</f>
        <v>118</v>
      </c>
      <c r="S153" s="71">
        <f>SUMIF($H$258:$H$928,$H153,S$258:S$928)</f>
        <v>0</v>
      </c>
      <c r="T153" s="71">
        <f>SUMIF($H$258:$H$928,$H153,T$258:T$928)</f>
        <v>0</v>
      </c>
      <c r="U153" s="71">
        <f>SUMIF($H$258:$H$928,$H153,U$258:U$928)</f>
        <v>0</v>
      </c>
      <c r="V153" s="71">
        <f>SUMIF($H$258:$H$928,$H153,V$258:V$928)</f>
        <v>0</v>
      </c>
      <c r="W153" s="71">
        <f>SUMIF($H$258:$H$928,$H153,W$258:W$928)</f>
        <v>0</v>
      </c>
      <c r="X153" s="71">
        <f>SUMIF($H$258:$H$928,$H153,X$258:X$928)</f>
        <v>0</v>
      </c>
      <c r="Y153" s="71">
        <f>SUMIF($H$258:$H$928,$H153,Y$258:Y$928)</f>
        <v>0</v>
      </c>
      <c r="Z153" s="71">
        <f>SUMIF($H$258:$H$928,$H153,Z$258:Z$928)</f>
        <v>0</v>
      </c>
      <c r="AA153" s="71">
        <f>SUMIF($H$258:$H$928,$H153,AA$258:AA$928)</f>
        <v>1177</v>
      </c>
      <c r="AB153" s="71">
        <f>SUMIF($H$258:$H$928,$H153,AB$258:AB$928)</f>
        <v>0</v>
      </c>
      <c r="AC153" s="71">
        <f>SUMIF($H$258:$H$928,$H153,AC$258:AC$928)</f>
        <v>1059</v>
      </c>
      <c r="AD153" s="71">
        <f>SUMIF($H$258:$H$928,$H153,AD$258:AD$928)</f>
        <v>59</v>
      </c>
      <c r="AE153" s="71">
        <f>SUMIF($H$258:$H$928,$H153,AE$258:AE$928)</f>
        <v>59</v>
      </c>
      <c r="AF153" s="71">
        <f>SUMIF($H$258:$H$928,$H153,AF$258:AF$928)</f>
        <v>59</v>
      </c>
      <c r="AG153" s="71">
        <f>SUMIF($H$258:$H$928,$H153,AG$258:AG$928)</f>
        <v>59</v>
      </c>
      <c r="AH153" s="71">
        <f>SUMIF($H$258:$H$928,$H153,AH$258:AH$928)</f>
        <v>118</v>
      </c>
      <c r="AI153" s="71">
        <f>SUMIF($H$258:$H$928,$H153,AI$258:AI$928)</f>
        <v>0</v>
      </c>
      <c r="AJ153" s="71">
        <f>SUMIF($H$258:$H$928,$H153,AJ$258:AJ$928)</f>
        <v>0</v>
      </c>
      <c r="AK153" s="71">
        <f>SUMIF($H$258:$H$928,$H153,AK$258:AK$928)</f>
        <v>0</v>
      </c>
      <c r="AL153" s="71">
        <f>SUMIF($H$258:$H$928,$H153,AL$258:AL$928)</f>
        <v>0</v>
      </c>
      <c r="AM153" s="71">
        <f>SUMIF($H$258:$H$928,$H153,AM$258:AM$928)</f>
        <v>0</v>
      </c>
      <c r="AN153" s="71">
        <f>SUMIF($H$258:$H$928,$H153,AN$258:AN$928)</f>
        <v>0</v>
      </c>
      <c r="AO153" s="71">
        <f>SUMIF($H$258:$H$928,$H153,AO$258:AO$928)</f>
        <v>0</v>
      </c>
      <c r="AP153" s="71">
        <f>SUMIF($H$258:$H$928,$H153,AP$258:AP$928)</f>
        <v>1177</v>
      </c>
      <c r="AQ153" s="71">
        <f>SUMIF($H$258:$H$928,$H153,AQ$258:AQ$928)</f>
        <v>0</v>
      </c>
      <c r="AR153" s="71">
        <f>SUMIF($H$258:$H$928,$H153,AR$258:AR$928)</f>
        <v>1059</v>
      </c>
      <c r="AS153" s="71">
        <f>SUMIF($H$258:$H$928,$H153,AS$258:AS$928)</f>
        <v>59</v>
      </c>
      <c r="AT153" s="71">
        <f>SUMIF($H$258:$H$928,$H153,AT$258:AT$928)</f>
        <v>59</v>
      </c>
      <c r="AU153" s="71">
        <f>SUMIF($H$258:$H$928,$H153,AU$258:AU$928)</f>
        <v>59</v>
      </c>
      <c r="AV153" s="71">
        <f>SUMIF($H$258:$H$928,$H153,AV$258:AV$928)</f>
        <v>59</v>
      </c>
      <c r="AW153" s="71">
        <f>SUMIF($H$258:$H$928,$H153,AW$258:AW$928)</f>
        <v>118</v>
      </c>
      <c r="AX153" s="71">
        <f>SUMIF($H$258:$H$929,$H153,AX$258:AX$929)</f>
        <v>10284</v>
      </c>
      <c r="AY153" s="71">
        <f>SUMIF($H$258:$H$929,$H153,AY$258:AY$929)</f>
        <v>0</v>
      </c>
      <c r="AZ153" s="71">
        <f>SUMIF($H$258:$H$929,$H153,AZ$258:AZ$929)</f>
        <v>0</v>
      </c>
      <c r="BA153" s="71">
        <f>SUMIF($H$258:$H$929,$H153,BA$258:BA$929)</f>
        <v>170</v>
      </c>
      <c r="BB153" s="71"/>
      <c r="BC153" s="71">
        <f>SUMIF($H$258:$H$929,$H153,BC$258:BC$929)</f>
        <v>10114</v>
      </c>
      <c r="BD153" s="71"/>
      <c r="BE153" s="71">
        <f>SUMIF($H$258:$H$929,$H153,BE$258:BE$929)</f>
        <v>11461</v>
      </c>
      <c r="BF153" s="71">
        <f>SUMIF($H$258:$H$929,$H153,BF$258:BF$929)</f>
        <v>0</v>
      </c>
      <c r="BG153" s="71">
        <f>SUMIF($H$258:$H$929,$H153,BG$258:BG$929)</f>
        <v>1059</v>
      </c>
      <c r="BH153" s="71">
        <f>SUMIF($H$258:$H$929,$H153,BH$258:BH$929)</f>
        <v>229</v>
      </c>
      <c r="BI153" s="71">
        <f>SUMIF($H$258:$H$929,$H153,BI$258:BI$929)</f>
        <v>10173</v>
      </c>
      <c r="BJ153" s="71">
        <f>SUMIF($H$258:$H$928,$H153,BJ$258:BJ$928)</f>
        <v>59</v>
      </c>
      <c r="BK153" s="71">
        <f>SUMIF($H$258:$H$928,$H153,BK$258:BK$928)</f>
        <v>59</v>
      </c>
      <c r="BL153" s="71">
        <f>SUMIF($H$258:$H$928,$H153,BL$258:BL$928)</f>
        <v>118</v>
      </c>
      <c r="BM153" s="71">
        <f>SUMIF($H$258:$H$929,$H153,BM$258:BM$929)</f>
        <v>-899</v>
      </c>
      <c r="BN153" s="71">
        <f>SUMIF($H$258:$H$929,$H153,BN$258:BN$929)</f>
        <v>308</v>
      </c>
      <c r="BO153" s="71">
        <f>SUMIF($H$258:$H$929,$H153,BO$258:BO$929)</f>
        <v>50</v>
      </c>
      <c r="BP153" s="71">
        <f>SUMIF($H$258:$H$929,$H153,BP$258:BP$929)</f>
        <v>0</v>
      </c>
      <c r="BQ153" s="71">
        <f>SUMIF($H$258:$H$929,$H153,BQ$258:BQ$929)</f>
        <v>-1257</v>
      </c>
      <c r="BR153" s="71">
        <f>SUMIF($H$258:$H$929,$H153,BR$258:BR$929)</f>
        <v>10562</v>
      </c>
      <c r="BS153" s="71">
        <f>SUMIF($H$258:$H$929,$H153,BS$258:BS$929)</f>
        <v>308</v>
      </c>
      <c r="BT153" s="71">
        <f>SUMIF($H$258:$H$929,$H153,BT$258:BT$929)</f>
        <v>1109</v>
      </c>
      <c r="BU153" s="71">
        <f>SUMIF($H$258:$H$929,$H153,BU$258:BU$929)</f>
        <v>229</v>
      </c>
      <c r="BV153" s="71">
        <f>SUMIF($H$258:$H$929,$H153,BV$258:BV$929)</f>
        <v>8916</v>
      </c>
      <c r="BW153" s="71">
        <f>SUMIF($H$258:$H$929,$H153,BW$258:BW$929)</f>
        <v>0</v>
      </c>
      <c r="BX153" s="71">
        <f>SUMIF($H$258:$H$929,$H153,BX$258:BX$929)</f>
        <v>0</v>
      </c>
      <c r="BY153" s="71">
        <f>SUMIF($H$258:$H$929,$H153,BY$258:BY$929)</f>
        <v>0</v>
      </c>
      <c r="BZ153" s="71">
        <f>SUMIF($H$258:$H$929,$H153,BZ$258:BZ$929)</f>
        <v>0</v>
      </c>
      <c r="CA153" s="71">
        <f>SUMIF($H$258:$H$929,$H153,CA$258:CA$929)</f>
        <v>0</v>
      </c>
      <c r="CB153" s="71">
        <f>SUMIF($H$258:$H$929,$H153,CB$258:CB$929)</f>
        <v>10562</v>
      </c>
      <c r="CC153" s="71">
        <f>SUMIF($H$258:$H$929,$H153,CC$258:CC$929)</f>
        <v>308</v>
      </c>
      <c r="CD153" s="71">
        <f>SUMIF($H$258:$H$929,$H153,CD$258:CD$929)</f>
        <v>1109</v>
      </c>
      <c r="CE153" s="71">
        <f>SUMIF($H$258:$H$929,$H153,CE$258:CE$929)</f>
        <v>229</v>
      </c>
      <c r="CF153" s="71">
        <f>SUMIF($H$258:$H$929,$H153,CF$258:CF$929)</f>
        <v>8916</v>
      </c>
      <c r="CG153" s="71">
        <f>SUMIF($H$258:$H$929,$H153,CG$258:CG$929)</f>
        <v>0</v>
      </c>
      <c r="CH153" s="71">
        <f>SUMIF($H$258:$H$929,$H153,CH$258:CH$929)</f>
        <v>0</v>
      </c>
      <c r="CI153" s="71">
        <f>SUMIF($H$258:$H$929,$H153,CI$258:CI$929)</f>
        <v>0</v>
      </c>
      <c r="CJ153" s="71">
        <f>SUMIF($H$258:$H$929,$H153,CJ$258:CJ$929)</f>
        <v>0</v>
      </c>
      <c r="CK153" s="71">
        <f>SUMIF($H$258:$H$929,$H153,CK$258:CK$929)</f>
        <v>0</v>
      </c>
      <c r="CL153" s="71">
        <f>SUMIF($H$258:$H$929,$H153,CL$258:CL$929)</f>
        <v>10562</v>
      </c>
      <c r="CM153" s="71">
        <f>SUMIF($H$258:$H$929,$H153,CM$258:CM$929)</f>
        <v>308</v>
      </c>
      <c r="CN153" s="71">
        <f>SUMIF($H$258:$H$929,$H153,CN$258:CN$929)</f>
        <v>1109</v>
      </c>
      <c r="CO153" s="71">
        <f>SUMIF($H$258:$H$929,$H153,CO$258:CO$929)</f>
        <v>229</v>
      </c>
      <c r="CP153" s="71">
        <f>SUMIF($H$258:$H$929,$H153,CP$258:CP$929)</f>
        <v>8916</v>
      </c>
      <c r="CQ153" s="71">
        <f>SUMIF($H$258:$H$929,$H153,CQ$258:CQ$929)</f>
        <v>0</v>
      </c>
      <c r="CR153" s="71">
        <f>SUMIF($H$258:$H$929,$H153,CR$258:CR$929)</f>
        <v>0</v>
      </c>
      <c r="CS153" s="71">
        <f>SUMIF($H$258:$H$929,$H153,CS$258:CS$929)</f>
        <v>0</v>
      </c>
      <c r="CT153" s="71">
        <f>SUMIF($H$258:$H$929,$H153,CT$258:CT$929)</f>
        <v>0</v>
      </c>
      <c r="CU153" s="71">
        <f>SUMIF($H$258:$H$929,$H153,CU$258:CU$929)</f>
        <v>0</v>
      </c>
      <c r="CV153" s="71">
        <f>SUMIF($H$258:$H$929,$H153,CV$258:CV$929)</f>
        <v>10562</v>
      </c>
      <c r="CW153" s="71">
        <f>SUMIF($H$258:$H$929,$H153,CW$258:CW$929)</f>
        <v>308</v>
      </c>
      <c r="CX153" s="71">
        <f>SUMIF($H$258:$H$929,$H153,CX$258:CX$929)</f>
        <v>1109</v>
      </c>
      <c r="CY153" s="71">
        <f>SUMIF($H$258:$H$929,$H153,CY$258:CY$929)</f>
        <v>229</v>
      </c>
      <c r="CZ153" s="71">
        <f>SUMIF($H$258:$H$929,$H153,CZ$258:CZ$929)</f>
        <v>8916</v>
      </c>
      <c r="DA153" s="70" t="s">
        <v>193</v>
      </c>
      <c r="DB153" s="56">
        <f>K153-CV153</f>
        <v>-9385</v>
      </c>
      <c r="DC153" s="55"/>
      <c r="DD153" s="7">
        <f>CV153/12</f>
        <v>880.16666666666663</v>
      </c>
      <c r="DE153" s="55"/>
    </row>
    <row r="154" spans="1:109" s="54" customFormat="1" ht="17.25" hidden="1" customHeight="1" x14ac:dyDescent="0.2">
      <c r="A154" s="98" t="str">
        <f>CONCATENATE("5001",H154)</f>
        <v>5001550118</v>
      </c>
      <c r="B154" s="65"/>
      <c r="C154" s="65"/>
      <c r="D154" s="65"/>
      <c r="E154" s="66"/>
      <c r="F154" s="66"/>
      <c r="G154" s="65" t="s">
        <v>138</v>
      </c>
      <c r="H154" s="70" t="s">
        <v>142</v>
      </c>
      <c r="I154" s="100" t="s">
        <v>143</v>
      </c>
      <c r="J154" s="71">
        <f>SUMIF($H$258:$H$928,$H154,J$258:J$928)</f>
        <v>0</v>
      </c>
      <c r="K154" s="71">
        <f>SUMIF($H$258:$H$928,$H154,K$258:K$928)</f>
        <v>7000</v>
      </c>
      <c r="L154" s="71">
        <f>SUMIF($H$258:$H$928,$H154,L$258:L$928)</f>
        <v>1000</v>
      </c>
      <c r="M154" s="71">
        <f>SUMIF($H$258:$H$928,$H154,M$258:M$928)</f>
        <v>1300</v>
      </c>
      <c r="N154" s="71">
        <f>SUMIF($H$258:$H$928,$H154,N$258:N$928)</f>
        <v>2700</v>
      </c>
      <c r="O154" s="71">
        <f>SUMIF($H$258:$H$928,$H154,O$258:O$928)</f>
        <v>2000</v>
      </c>
      <c r="P154" s="71">
        <f>SUMIF($H$258:$H$928,$H154,P$258:P$928)</f>
        <v>350</v>
      </c>
      <c r="Q154" s="71">
        <f>SUMIF($H$258:$H$928,$H154,Q$258:Q$928)</f>
        <v>350</v>
      </c>
      <c r="R154" s="71">
        <f>SUMIF($H$258:$H$928,$H154,R$258:R$928)</f>
        <v>700</v>
      </c>
      <c r="S154" s="71">
        <f>SUMIF($H$258:$H$928,$H154,S$258:S$928)</f>
        <v>-7000</v>
      </c>
      <c r="T154" s="71">
        <f>SUMIF($H$258:$H$928,$H154,T$258:T$928)</f>
        <v>-700</v>
      </c>
      <c r="U154" s="71">
        <f>SUMIF($H$258:$H$928,$H154,U$258:U$928)</f>
        <v>-1000</v>
      </c>
      <c r="V154" s="71">
        <f>SUMIF($H$258:$H$928,$H154,V$258:V$928)</f>
        <v>-1300</v>
      </c>
      <c r="W154" s="71">
        <f>SUMIF($H$258:$H$928,$H154,W$258:W$928)</f>
        <v>-2700</v>
      </c>
      <c r="X154" s="71">
        <f>SUMIF($H$258:$H$928,$H154,X$258:X$928)</f>
        <v>-350</v>
      </c>
      <c r="Y154" s="71">
        <f>SUMIF($H$258:$H$928,$H154,Y$258:Y$928)</f>
        <v>-2000</v>
      </c>
      <c r="Z154" s="71">
        <f>SUMIF($H$258:$H$928,$H154,Z$258:Z$928)</f>
        <v>-350</v>
      </c>
      <c r="AA154" s="71">
        <f>SUMIF($H$258:$H$928,$H154,AA$258:AA$928)</f>
        <v>0</v>
      </c>
      <c r="AB154" s="71">
        <f>SUMIF($H$258:$H$928,$H154,AB$258:AB$928)</f>
        <v>0</v>
      </c>
      <c r="AC154" s="71">
        <f>SUMIF($H$258:$H$928,$H154,AC$258:AC$928)</f>
        <v>0</v>
      </c>
      <c r="AD154" s="71">
        <f>SUMIF($H$258:$H$928,$H154,AD$258:AD$928)</f>
        <v>0</v>
      </c>
      <c r="AE154" s="71">
        <f>SUMIF($H$258:$H$928,$H154,AE$258:AE$928)</f>
        <v>0</v>
      </c>
      <c r="AF154" s="71">
        <f>SUMIF($H$258:$H$928,$H154,AF$258:AF$928)</f>
        <v>0</v>
      </c>
      <c r="AG154" s="71">
        <f>SUMIF($H$258:$H$928,$H154,AG$258:AG$928)</f>
        <v>0</v>
      </c>
      <c r="AH154" s="71">
        <f>SUMIF($H$258:$H$928,$H154,AH$258:AH$928)</f>
        <v>0</v>
      </c>
      <c r="AI154" s="71">
        <f>SUMIF($H$258:$H$928,$H154,AI$258:AI$928)</f>
        <v>0</v>
      </c>
      <c r="AJ154" s="71">
        <f>SUMIF($H$258:$H$928,$H154,AJ$258:AJ$928)</f>
        <v>0</v>
      </c>
      <c r="AK154" s="71">
        <f>SUMIF($H$258:$H$928,$H154,AK$258:AK$928)</f>
        <v>0</v>
      </c>
      <c r="AL154" s="71">
        <f>SUMIF($H$258:$H$928,$H154,AL$258:AL$928)</f>
        <v>0</v>
      </c>
      <c r="AM154" s="71">
        <f>SUMIF($H$258:$H$928,$H154,AM$258:AM$928)</f>
        <v>0</v>
      </c>
      <c r="AN154" s="71">
        <f>SUMIF($H$258:$H$928,$H154,AN$258:AN$928)</f>
        <v>0</v>
      </c>
      <c r="AO154" s="71">
        <f>SUMIF($H$258:$H$928,$H154,AO$258:AO$928)</f>
        <v>0</v>
      </c>
      <c r="AP154" s="71">
        <f>SUMIF($H$258:$H$928,$H154,AP$258:AP$928)</f>
        <v>0</v>
      </c>
      <c r="AQ154" s="71">
        <f>SUMIF($H$258:$H$928,$H154,AQ$258:AQ$928)</f>
        <v>0</v>
      </c>
      <c r="AR154" s="71">
        <f>SUMIF($H$258:$H$928,$H154,AR$258:AR$928)</f>
        <v>0</v>
      </c>
      <c r="AS154" s="71">
        <f>SUMIF($H$258:$H$928,$H154,AS$258:AS$928)</f>
        <v>0</v>
      </c>
      <c r="AT154" s="71">
        <f>SUMIF($H$258:$H$928,$H154,AT$258:AT$928)</f>
        <v>0</v>
      </c>
      <c r="AU154" s="71">
        <f>SUMIF($H$258:$H$928,$H154,AU$258:AU$928)</f>
        <v>0</v>
      </c>
      <c r="AV154" s="71">
        <f>SUMIF($H$258:$H$928,$H154,AV$258:AV$928)</f>
        <v>0</v>
      </c>
      <c r="AW154" s="71">
        <f>SUMIF($H$258:$H$928,$H154,AW$258:AW$928)</f>
        <v>0</v>
      </c>
      <c r="AX154" s="71">
        <f>SUMIF($H$258:$H$929,$H154,AX$258:AX$929)</f>
        <v>0</v>
      </c>
      <c r="AY154" s="71">
        <f>SUMIF($H$258:$H$929,$H154,AY$258:AY$929)</f>
        <v>0</v>
      </c>
      <c r="AZ154" s="71">
        <f>SUMIF($H$258:$H$929,$H154,AZ$258:AZ$929)</f>
        <v>0</v>
      </c>
      <c r="BA154" s="71">
        <f>SUMIF($H$258:$H$929,$H154,BA$258:BA$929)</f>
        <v>0</v>
      </c>
      <c r="BB154" s="71"/>
      <c r="BC154" s="71">
        <f>SUMIF($H$258:$H$929,$H154,BC$258:BC$929)</f>
        <v>0</v>
      </c>
      <c r="BD154" s="71"/>
      <c r="BE154" s="71">
        <f>SUMIF($H$258:$H$929,$H154,BE$258:BE$929)</f>
        <v>0</v>
      </c>
      <c r="BF154" s="71">
        <f>SUMIF($H$258:$H$929,$H154,BF$258:BF$929)</f>
        <v>0</v>
      </c>
      <c r="BG154" s="71">
        <f>SUMIF($H$258:$H$929,$H154,BG$258:BG$929)</f>
        <v>0</v>
      </c>
      <c r="BH154" s="71">
        <f>SUMIF($H$258:$H$929,$H154,BH$258:BH$929)</f>
        <v>0</v>
      </c>
      <c r="BI154" s="71">
        <f>SUMIF($H$258:$H$929,$H154,BI$258:BI$929)</f>
        <v>0</v>
      </c>
      <c r="BJ154" s="71">
        <f>SUMIF($H$258:$H$928,$H154,BJ$258:BJ$928)</f>
        <v>0</v>
      </c>
      <c r="BK154" s="71">
        <f>SUMIF($H$258:$H$928,$H154,BK$258:BK$928)</f>
        <v>0</v>
      </c>
      <c r="BL154" s="71">
        <f>SUMIF($H$258:$H$928,$H154,BL$258:BL$928)</f>
        <v>0</v>
      </c>
      <c r="BM154" s="71">
        <f>SUMIF($H$258:$H$929,$H154,BM$258:BM$929)</f>
        <v>0</v>
      </c>
      <c r="BN154" s="71">
        <f>SUMIF($H$258:$H$929,$H154,BN$258:BN$929)</f>
        <v>0</v>
      </c>
      <c r="BO154" s="71">
        <f>SUMIF($H$258:$H$929,$H154,BO$258:BO$929)</f>
        <v>0</v>
      </c>
      <c r="BP154" s="71">
        <f>SUMIF($H$258:$H$929,$H154,BP$258:BP$929)</f>
        <v>0</v>
      </c>
      <c r="BQ154" s="71">
        <f>SUMIF($H$258:$H$929,$H154,BQ$258:BQ$929)</f>
        <v>0</v>
      </c>
      <c r="BR154" s="71">
        <f>SUMIF($H$258:$H$929,$H154,BR$258:BR$929)</f>
        <v>0</v>
      </c>
      <c r="BS154" s="71">
        <f>SUMIF($H$258:$H$929,$H154,BS$258:BS$929)</f>
        <v>0</v>
      </c>
      <c r="BT154" s="71">
        <f>SUMIF($H$258:$H$929,$H154,BT$258:BT$929)</f>
        <v>0</v>
      </c>
      <c r="BU154" s="71">
        <f>SUMIF($H$258:$H$929,$H154,BU$258:BU$929)</f>
        <v>0</v>
      </c>
      <c r="BV154" s="71">
        <f>SUMIF($H$258:$H$929,$H154,BV$258:BV$929)</f>
        <v>0</v>
      </c>
      <c r="BW154" s="71">
        <f>SUMIF($H$258:$H$929,$H154,BW$258:BW$929)</f>
        <v>0</v>
      </c>
      <c r="BX154" s="71">
        <f>SUMIF($H$258:$H$929,$H154,BX$258:BX$929)</f>
        <v>0</v>
      </c>
      <c r="BY154" s="71">
        <f>SUMIF($H$258:$H$929,$H154,BY$258:BY$929)</f>
        <v>0</v>
      </c>
      <c r="BZ154" s="71">
        <f>SUMIF($H$258:$H$929,$H154,BZ$258:BZ$929)</f>
        <v>0</v>
      </c>
      <c r="CA154" s="71">
        <f>SUMIF($H$258:$H$929,$H154,CA$258:CA$929)</f>
        <v>0</v>
      </c>
      <c r="CB154" s="71">
        <f>SUMIF($H$258:$H$929,$H154,CB$258:CB$929)</f>
        <v>0</v>
      </c>
      <c r="CC154" s="71">
        <f>SUMIF($H$258:$H$929,$H154,CC$258:CC$929)</f>
        <v>0</v>
      </c>
      <c r="CD154" s="71">
        <f>SUMIF($H$258:$H$929,$H154,CD$258:CD$929)</f>
        <v>0</v>
      </c>
      <c r="CE154" s="71">
        <f>SUMIF($H$258:$H$929,$H154,CE$258:CE$929)</f>
        <v>0</v>
      </c>
      <c r="CF154" s="71">
        <f>SUMIF($H$258:$H$929,$H154,CF$258:CF$929)</f>
        <v>0</v>
      </c>
      <c r="CG154" s="71">
        <f>SUMIF($H$258:$H$929,$H154,CG$258:CG$929)</f>
        <v>0</v>
      </c>
      <c r="CH154" s="71">
        <f>SUMIF($H$258:$H$929,$H154,CH$258:CH$929)</f>
        <v>0</v>
      </c>
      <c r="CI154" s="71">
        <f>SUMIF($H$258:$H$929,$H154,CI$258:CI$929)</f>
        <v>0</v>
      </c>
      <c r="CJ154" s="71">
        <f>SUMIF($H$258:$H$929,$H154,CJ$258:CJ$929)</f>
        <v>0</v>
      </c>
      <c r="CK154" s="71">
        <f>SUMIF($H$258:$H$929,$H154,CK$258:CK$929)</f>
        <v>0</v>
      </c>
      <c r="CL154" s="71">
        <f>SUMIF($H$258:$H$929,$H154,CL$258:CL$929)</f>
        <v>0</v>
      </c>
      <c r="CM154" s="71">
        <f>SUMIF($H$258:$H$929,$H154,CM$258:CM$929)</f>
        <v>0</v>
      </c>
      <c r="CN154" s="71">
        <f>SUMIF($H$258:$H$929,$H154,CN$258:CN$929)</f>
        <v>0</v>
      </c>
      <c r="CO154" s="71">
        <f>SUMIF($H$258:$H$929,$H154,CO$258:CO$929)</f>
        <v>0</v>
      </c>
      <c r="CP154" s="71">
        <f>SUMIF($H$258:$H$929,$H154,CP$258:CP$929)</f>
        <v>0</v>
      </c>
      <c r="CQ154" s="71">
        <f>SUMIF($H$258:$H$929,$H154,CQ$258:CQ$929)</f>
        <v>0</v>
      </c>
      <c r="CR154" s="71">
        <f>SUMIF($H$258:$H$929,$H154,CR$258:CR$929)</f>
        <v>0</v>
      </c>
      <c r="CS154" s="71">
        <f>SUMIF($H$258:$H$929,$H154,CS$258:CS$929)</f>
        <v>0</v>
      </c>
      <c r="CT154" s="71">
        <f>SUMIF($H$258:$H$929,$H154,CT$258:CT$929)</f>
        <v>0</v>
      </c>
      <c r="CU154" s="71">
        <f>SUMIF($H$258:$H$929,$H154,CU$258:CU$929)</f>
        <v>0</v>
      </c>
      <c r="CV154" s="71">
        <f>SUMIF($H$258:$H$929,$H154,CV$258:CV$929)</f>
        <v>0</v>
      </c>
      <c r="CW154" s="71">
        <f>SUMIF($H$258:$H$929,$H154,CW$258:CW$929)</f>
        <v>0</v>
      </c>
      <c r="CX154" s="71">
        <f>SUMIF($H$258:$H$929,$H154,CX$258:CX$929)</f>
        <v>0</v>
      </c>
      <c r="CY154" s="71">
        <f>SUMIF($H$258:$H$929,$H154,CY$258:CY$929)</f>
        <v>0</v>
      </c>
      <c r="CZ154" s="71">
        <f>SUMIF($H$258:$H$929,$H154,CZ$258:CZ$929)</f>
        <v>0</v>
      </c>
      <c r="DA154" s="70" t="s">
        <v>142</v>
      </c>
      <c r="DB154" s="56">
        <f>K154-CV154</f>
        <v>7000</v>
      </c>
      <c r="DC154" s="55"/>
      <c r="DD154" s="7">
        <f>CV154/12</f>
        <v>0</v>
      </c>
      <c r="DE154" s="55"/>
    </row>
    <row r="155" spans="1:109" s="54" customFormat="1" ht="11.25" hidden="1" customHeight="1" x14ac:dyDescent="0.2">
      <c r="A155" s="98" t="str">
        <f>CONCATENATE("5001",H155)</f>
        <v>5001550128</v>
      </c>
      <c r="B155" s="65"/>
      <c r="C155" s="65"/>
      <c r="D155" s="65"/>
      <c r="E155" s="66"/>
      <c r="F155" s="66"/>
      <c r="G155" s="65" t="s">
        <v>126</v>
      </c>
      <c r="H155" s="70" t="s">
        <v>190</v>
      </c>
      <c r="I155" s="100" t="s">
        <v>191</v>
      </c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  <c r="CQ155" s="71"/>
      <c r="CR155" s="71"/>
      <c r="CS155" s="71"/>
      <c r="CT155" s="71"/>
      <c r="CU155" s="71"/>
      <c r="CV155" s="71"/>
      <c r="CW155" s="71"/>
      <c r="CX155" s="71"/>
      <c r="CY155" s="71"/>
      <c r="CZ155" s="71"/>
      <c r="DA155" s="70" t="s">
        <v>190</v>
      </c>
      <c r="DB155" s="56">
        <f>K155-CV155</f>
        <v>0</v>
      </c>
      <c r="DC155" s="55"/>
      <c r="DD155" s="7">
        <f>CV155/12</f>
        <v>0</v>
      </c>
      <c r="DE155" s="55"/>
    </row>
    <row r="156" spans="1:109" s="54" customFormat="1" ht="30" hidden="1" customHeight="1" x14ac:dyDescent="0.2">
      <c r="A156" s="98" t="str">
        <f>CONCATENATE("5001",H156)</f>
        <v>50015502</v>
      </c>
      <c r="B156" s="65"/>
      <c r="C156" s="65"/>
      <c r="D156" s="65"/>
      <c r="E156" s="66"/>
      <c r="F156" s="66" t="s">
        <v>101</v>
      </c>
      <c r="G156" s="65"/>
      <c r="H156" s="61">
        <v>5502</v>
      </c>
      <c r="I156" s="82" t="s">
        <v>237</v>
      </c>
      <c r="J156" s="85">
        <f>SUM(J157:J158)</f>
        <v>210</v>
      </c>
      <c r="K156" s="85">
        <f>SUM(K157:K158)</f>
        <v>300</v>
      </c>
      <c r="L156" s="85">
        <f>SUM(L157:L158)</f>
        <v>300</v>
      </c>
      <c r="M156" s="85">
        <f>SUM(M157:M158)</f>
        <v>0</v>
      </c>
      <c r="N156" s="85">
        <f>SUM(N157:N158)</f>
        <v>0</v>
      </c>
      <c r="O156" s="85">
        <f>SUM(O157:O158)</f>
        <v>0</v>
      </c>
      <c r="P156" s="85">
        <f>SUM(P157:P158)</f>
        <v>0</v>
      </c>
      <c r="Q156" s="85">
        <f>SUM(Q157:Q158)</f>
        <v>0</v>
      </c>
      <c r="R156" s="85">
        <f>SUM(R157:R158)</f>
        <v>0</v>
      </c>
      <c r="S156" s="85">
        <f>SUM(S157:S158)</f>
        <v>0</v>
      </c>
      <c r="T156" s="85">
        <f>SUM(T157:T158)</f>
        <v>0</v>
      </c>
      <c r="U156" s="85">
        <f>SUM(U157:U158)</f>
        <v>0</v>
      </c>
      <c r="V156" s="85">
        <f>SUM(V157:V158)</f>
        <v>0</v>
      </c>
      <c r="W156" s="85">
        <f>SUM(W157:W158)</f>
        <v>0</v>
      </c>
      <c r="X156" s="85">
        <f>SUM(X157:X158)</f>
        <v>0</v>
      </c>
      <c r="Y156" s="85">
        <f>SUM(Y157:Y158)</f>
        <v>0</v>
      </c>
      <c r="Z156" s="85">
        <f>SUM(Z157:Z158)</f>
        <v>0</v>
      </c>
      <c r="AA156" s="85">
        <f>SUM(AA157:AA158)</f>
        <v>300</v>
      </c>
      <c r="AB156" s="85">
        <f>SUM(AB157:AB158)</f>
        <v>300</v>
      </c>
      <c r="AC156" s="85">
        <f>SUM(AC157:AC158)</f>
        <v>0</v>
      </c>
      <c r="AD156" s="85">
        <f>SUM(AD157:AD158)</f>
        <v>0</v>
      </c>
      <c r="AE156" s="85">
        <f>SUM(AE157:AE158)</f>
        <v>0</v>
      </c>
      <c r="AF156" s="85">
        <f>SUM(AF157:AF158)</f>
        <v>0</v>
      </c>
      <c r="AG156" s="85">
        <f>SUM(AG157:AG158)</f>
        <v>0</v>
      </c>
      <c r="AH156" s="85">
        <f>SUM(AH157:AH158)</f>
        <v>0</v>
      </c>
      <c r="AI156" s="85">
        <f>SUM(AI157:AI158)</f>
        <v>0</v>
      </c>
      <c r="AJ156" s="85">
        <f>SUM(AJ157:AJ158)</f>
        <v>0</v>
      </c>
      <c r="AK156" s="85">
        <f>SUM(AK157:AK158)</f>
        <v>0</v>
      </c>
      <c r="AL156" s="85">
        <f>SUM(AL157:AL158)</f>
        <v>0</v>
      </c>
      <c r="AM156" s="85">
        <f>SUM(AM157:AM158)</f>
        <v>0</v>
      </c>
      <c r="AN156" s="85">
        <f>SUM(AN157:AN158)</f>
        <v>0</v>
      </c>
      <c r="AO156" s="85">
        <f>SUM(AO157:AO158)</f>
        <v>0</v>
      </c>
      <c r="AP156" s="85">
        <f>SUM(AP157:AP158)</f>
        <v>300</v>
      </c>
      <c r="AQ156" s="85">
        <f>SUM(AQ157:AQ158)</f>
        <v>300</v>
      </c>
      <c r="AR156" s="85">
        <f>SUM(AR157:AR158)</f>
        <v>0</v>
      </c>
      <c r="AS156" s="85">
        <f>SUM(AS157:AS158)</f>
        <v>0</v>
      </c>
      <c r="AT156" s="85">
        <f>SUM(AT157:AT158)</f>
        <v>0</v>
      </c>
      <c r="AU156" s="85">
        <f>SUM(AU157:AU158)</f>
        <v>0</v>
      </c>
      <c r="AV156" s="85">
        <f>SUM(AV157:AV158)</f>
        <v>0</v>
      </c>
      <c r="AW156" s="85">
        <f>SUM(AW157:AW158)</f>
        <v>0</v>
      </c>
      <c r="AX156" s="85">
        <f>SUM(AX157:AX158)</f>
        <v>0</v>
      </c>
      <c r="AY156" s="85">
        <f>SUM(AY157:AY158)</f>
        <v>0</v>
      </c>
      <c r="AZ156" s="85">
        <f>SUM(AZ157:AZ158)</f>
        <v>0</v>
      </c>
      <c r="BA156" s="85">
        <f>SUM(BA157:BA158)</f>
        <v>0</v>
      </c>
      <c r="BB156" s="85"/>
      <c r="BC156" s="85">
        <f>SUM(BC157:BC158)</f>
        <v>0</v>
      </c>
      <c r="BD156" s="85"/>
      <c r="BE156" s="85">
        <f>SUM(BE157:BE158)</f>
        <v>300</v>
      </c>
      <c r="BF156" s="85">
        <f>SUM(BF157:BF158)</f>
        <v>300</v>
      </c>
      <c r="BG156" s="85">
        <f>SUM(BG157:BG158)</f>
        <v>0</v>
      </c>
      <c r="BH156" s="85">
        <f>SUM(BH157:BH158)</f>
        <v>0</v>
      </c>
      <c r="BI156" s="85">
        <f>SUM(BI157:BI158)</f>
        <v>0</v>
      </c>
      <c r="BJ156" s="85">
        <f>SUM(BJ157:BJ158)</f>
        <v>0</v>
      </c>
      <c r="BK156" s="85">
        <f>SUM(BK157:BK158)</f>
        <v>0</v>
      </c>
      <c r="BL156" s="85">
        <f>SUM(BL157:BL158)</f>
        <v>0</v>
      </c>
      <c r="BM156" s="85">
        <f>SUM(BM157:BM158)</f>
        <v>-90</v>
      </c>
      <c r="BN156" s="85">
        <f>SUM(BN157:BN158)</f>
        <v>-90</v>
      </c>
      <c r="BO156" s="85">
        <f>SUM(BO157:BO158)</f>
        <v>0</v>
      </c>
      <c r="BP156" s="85">
        <f>SUM(BP157:BP158)</f>
        <v>0</v>
      </c>
      <c r="BQ156" s="85">
        <f>SUM(BQ157:BQ158)</f>
        <v>0</v>
      </c>
      <c r="BR156" s="85">
        <f>SUM(BR157:BR158)</f>
        <v>210</v>
      </c>
      <c r="BS156" s="85">
        <f>SUM(BS157:BS158)</f>
        <v>210</v>
      </c>
      <c r="BT156" s="85">
        <f>SUM(BT157:BT158)</f>
        <v>0</v>
      </c>
      <c r="BU156" s="85">
        <f>SUM(BU157:BU158)</f>
        <v>0</v>
      </c>
      <c r="BV156" s="85">
        <f>SUM(BV157:BV158)</f>
        <v>0</v>
      </c>
      <c r="BW156" s="85">
        <f>SUM(BW157:BW158)</f>
        <v>0</v>
      </c>
      <c r="BX156" s="85">
        <f>SUM(BX157:BX158)</f>
        <v>0</v>
      </c>
      <c r="BY156" s="85">
        <f>SUM(BY157:BY158)</f>
        <v>0</v>
      </c>
      <c r="BZ156" s="85">
        <f>SUM(BZ157:BZ158)</f>
        <v>0</v>
      </c>
      <c r="CA156" s="85">
        <f>SUM(CA157:CA158)</f>
        <v>0</v>
      </c>
      <c r="CB156" s="85">
        <f>SUM(CB157:CB158)</f>
        <v>210</v>
      </c>
      <c r="CC156" s="85">
        <f>SUM(CC157:CC158)</f>
        <v>210</v>
      </c>
      <c r="CD156" s="85">
        <f>SUM(CD157:CD158)</f>
        <v>0</v>
      </c>
      <c r="CE156" s="85">
        <f>SUM(CE157:CE158)</f>
        <v>0</v>
      </c>
      <c r="CF156" s="85">
        <f>SUM(CF157:CF158)</f>
        <v>0</v>
      </c>
      <c r="CG156" s="85">
        <f>SUM(CG157:CG158)</f>
        <v>0</v>
      </c>
      <c r="CH156" s="85">
        <f>SUM(CH157:CH158)</f>
        <v>0</v>
      </c>
      <c r="CI156" s="85">
        <f>SUM(CI157:CI158)</f>
        <v>0</v>
      </c>
      <c r="CJ156" s="85">
        <f>SUM(CJ157:CJ158)</f>
        <v>0</v>
      </c>
      <c r="CK156" s="85">
        <f>SUM(CK157:CK158)</f>
        <v>0</v>
      </c>
      <c r="CL156" s="85">
        <f>SUM(CL157:CL158)</f>
        <v>210</v>
      </c>
      <c r="CM156" s="85">
        <f>SUM(CM157:CM158)</f>
        <v>210</v>
      </c>
      <c r="CN156" s="85">
        <f>SUM(CN157:CN158)</f>
        <v>0</v>
      </c>
      <c r="CO156" s="85">
        <f>SUM(CO157:CO158)</f>
        <v>0</v>
      </c>
      <c r="CP156" s="85">
        <f>SUM(CP157:CP158)</f>
        <v>0</v>
      </c>
      <c r="CQ156" s="85">
        <f>SUM(CQ157:CQ158)</f>
        <v>0</v>
      </c>
      <c r="CR156" s="85">
        <f>SUM(CR157:CR158)</f>
        <v>0</v>
      </c>
      <c r="CS156" s="85">
        <f>SUM(CS157:CS158)</f>
        <v>0</v>
      </c>
      <c r="CT156" s="85">
        <f>SUM(CT157:CT158)</f>
        <v>0</v>
      </c>
      <c r="CU156" s="85">
        <f>SUM(CU157:CU158)</f>
        <v>0</v>
      </c>
      <c r="CV156" s="85">
        <f>SUM(CV157:CV158)</f>
        <v>210</v>
      </c>
      <c r="CW156" s="85">
        <f>SUM(CW157:CW158)</f>
        <v>210</v>
      </c>
      <c r="CX156" s="85">
        <f>SUM(CX157:CX158)</f>
        <v>0</v>
      </c>
      <c r="CY156" s="85">
        <f>SUM(CY157:CY158)</f>
        <v>0</v>
      </c>
      <c r="CZ156" s="85">
        <f>SUM(CZ157:CZ158)</f>
        <v>0</v>
      </c>
      <c r="DA156" s="61">
        <v>5502</v>
      </c>
      <c r="DB156" s="56">
        <f>K156-CV156</f>
        <v>90</v>
      </c>
      <c r="DC156" s="55"/>
      <c r="DD156" s="7">
        <f>CV156/12</f>
        <v>17.5</v>
      </c>
      <c r="DE156" s="55"/>
    </row>
    <row r="157" spans="1:109" s="54" customFormat="1" ht="18.75" hidden="1" customHeight="1" x14ac:dyDescent="0.2">
      <c r="A157" s="98" t="str">
        <f>CONCATENATE("5001",H157)</f>
        <v>5001550201</v>
      </c>
      <c r="B157" s="65"/>
      <c r="C157" s="65"/>
      <c r="D157" s="65"/>
      <c r="E157" s="66"/>
      <c r="F157" s="66"/>
      <c r="G157" s="65" t="s">
        <v>91</v>
      </c>
      <c r="H157" s="70" t="s">
        <v>236</v>
      </c>
      <c r="I157" s="100" t="s">
        <v>235</v>
      </c>
      <c r="J157" s="71">
        <f>SUMIF($H$258:$H$928,$H157,J$258:J$928)</f>
        <v>210</v>
      </c>
      <c r="K157" s="71">
        <f>SUMIF($H$258:$H$928,$H157,K$258:K$928)</f>
        <v>300</v>
      </c>
      <c r="L157" s="71">
        <f>SUMIF($H$258:$H$928,$H157,L$258:L$928)</f>
        <v>300</v>
      </c>
      <c r="M157" s="71">
        <f>SUMIF($H$258:$H$928,$H157,M$258:M$928)</f>
        <v>0</v>
      </c>
      <c r="N157" s="71">
        <f>SUMIF($H$258:$H$928,$H157,N$258:N$928)</f>
        <v>0</v>
      </c>
      <c r="O157" s="71">
        <f>SUMIF($H$258:$H$928,$H157,O$258:O$928)</f>
        <v>0</v>
      </c>
      <c r="P157" s="71">
        <f>SUMIF($H$258:$H$928,$H157,P$258:P$928)</f>
        <v>0</v>
      </c>
      <c r="Q157" s="71">
        <f>SUMIF($H$258:$H$928,$H157,Q$258:Q$928)</f>
        <v>0</v>
      </c>
      <c r="R157" s="71">
        <f>SUMIF($H$258:$H$928,$H157,R$258:R$928)</f>
        <v>0</v>
      </c>
      <c r="S157" s="71">
        <f>SUMIF($H$258:$H$928,$H157,S$258:S$928)</f>
        <v>0</v>
      </c>
      <c r="T157" s="71">
        <f>SUMIF($H$258:$H$928,$H157,T$258:T$928)</f>
        <v>0</v>
      </c>
      <c r="U157" s="71">
        <f>SUMIF($H$258:$H$928,$H157,U$258:U$928)</f>
        <v>0</v>
      </c>
      <c r="V157" s="71">
        <f>SUMIF($H$258:$H$928,$H157,V$258:V$928)</f>
        <v>0</v>
      </c>
      <c r="W157" s="71">
        <f>SUMIF($H$258:$H$928,$H157,W$258:W$928)</f>
        <v>0</v>
      </c>
      <c r="X157" s="71">
        <f>SUMIF($H$258:$H$928,$H157,X$258:X$928)</f>
        <v>0</v>
      </c>
      <c r="Y157" s="71">
        <f>SUMIF($H$258:$H$928,$H157,Y$258:Y$928)</f>
        <v>0</v>
      </c>
      <c r="Z157" s="71">
        <f>SUMIF($H$258:$H$928,$H157,Z$258:Z$928)</f>
        <v>0</v>
      </c>
      <c r="AA157" s="71">
        <f>SUMIF($H$258:$H$928,$H157,AA$258:AA$928)</f>
        <v>300</v>
      </c>
      <c r="AB157" s="71">
        <f>SUMIF($H$258:$H$928,$H157,AB$258:AB$928)</f>
        <v>300</v>
      </c>
      <c r="AC157" s="71">
        <f>SUMIF($H$258:$H$928,$H157,AC$258:AC$928)</f>
        <v>0</v>
      </c>
      <c r="AD157" s="71">
        <f>SUMIF($H$258:$H$928,$H157,AD$258:AD$928)</f>
        <v>0</v>
      </c>
      <c r="AE157" s="71">
        <f>SUMIF($H$258:$H$928,$H157,AE$258:AE$928)</f>
        <v>0</v>
      </c>
      <c r="AF157" s="71">
        <f>SUMIF($H$258:$H$928,$H157,AF$258:AF$928)</f>
        <v>0</v>
      </c>
      <c r="AG157" s="71">
        <f>SUMIF($H$258:$H$928,$H157,AG$258:AG$928)</f>
        <v>0</v>
      </c>
      <c r="AH157" s="71">
        <f>SUMIF($H$258:$H$928,$H157,AH$258:AH$928)</f>
        <v>0</v>
      </c>
      <c r="AI157" s="71">
        <f>SUMIF($H$258:$H$928,$H157,AI$258:AI$928)</f>
        <v>0</v>
      </c>
      <c r="AJ157" s="71">
        <f>SUMIF($H$258:$H$928,$H157,AJ$258:AJ$928)</f>
        <v>0</v>
      </c>
      <c r="AK157" s="71">
        <f>SUMIF($H$258:$H$928,$H157,AK$258:AK$928)</f>
        <v>0</v>
      </c>
      <c r="AL157" s="71">
        <f>SUMIF($H$258:$H$928,$H157,AL$258:AL$928)</f>
        <v>0</v>
      </c>
      <c r="AM157" s="71">
        <f>SUMIF($H$258:$H$928,$H157,AM$258:AM$928)</f>
        <v>0</v>
      </c>
      <c r="AN157" s="71">
        <f>SUMIF($H$258:$H$928,$H157,AN$258:AN$928)</f>
        <v>0</v>
      </c>
      <c r="AO157" s="71">
        <f>SUMIF($H$258:$H$928,$H157,AO$258:AO$928)</f>
        <v>0</v>
      </c>
      <c r="AP157" s="71">
        <f>SUMIF($H$258:$H$928,$H157,AP$258:AP$928)</f>
        <v>300</v>
      </c>
      <c r="AQ157" s="71">
        <f>SUMIF($H$258:$H$928,$H157,AQ$258:AQ$928)</f>
        <v>300</v>
      </c>
      <c r="AR157" s="71">
        <f>SUMIF($H$258:$H$928,$H157,AR$258:AR$928)</f>
        <v>0</v>
      </c>
      <c r="AS157" s="71">
        <f>SUMIF($H$258:$H$928,$H157,AS$258:AS$928)</f>
        <v>0</v>
      </c>
      <c r="AT157" s="71">
        <f>SUMIF($H$258:$H$928,$H157,AT$258:AT$928)</f>
        <v>0</v>
      </c>
      <c r="AU157" s="71">
        <f>SUMIF($H$258:$H$928,$H157,AU$258:AU$928)</f>
        <v>0</v>
      </c>
      <c r="AV157" s="71">
        <f>SUMIF($H$258:$H$928,$H157,AV$258:AV$928)</f>
        <v>0</v>
      </c>
      <c r="AW157" s="71">
        <f>SUMIF($H$258:$H$928,$H157,AW$258:AW$928)</f>
        <v>0</v>
      </c>
      <c r="AX157" s="71">
        <f>SUMIF($H$258:$H$929,$H157,AX$258:AX$929)</f>
        <v>0</v>
      </c>
      <c r="AY157" s="71">
        <f>SUMIF($H$258:$H$929,$H157,AY$258:AY$929)</f>
        <v>0</v>
      </c>
      <c r="AZ157" s="71">
        <f>SUMIF($H$258:$H$929,$H157,AZ$258:AZ$929)</f>
        <v>0</v>
      </c>
      <c r="BA157" s="71">
        <f>SUMIF($H$258:$H$929,$H157,BA$258:BA$929)</f>
        <v>0</v>
      </c>
      <c r="BB157" s="71"/>
      <c r="BC157" s="71">
        <f>SUMIF($H$258:$H$929,$H157,BC$258:BC$929)</f>
        <v>0</v>
      </c>
      <c r="BD157" s="71"/>
      <c r="BE157" s="71">
        <f>SUMIF($H$258:$H$929,$H157,BE$258:BE$929)</f>
        <v>300</v>
      </c>
      <c r="BF157" s="71">
        <f>SUMIF($H$258:$H$929,$H157,BF$258:BF$929)</f>
        <v>300</v>
      </c>
      <c r="BG157" s="71">
        <f>SUMIF($H$258:$H$929,$H157,BG$258:BG$929)</f>
        <v>0</v>
      </c>
      <c r="BH157" s="71">
        <f>SUMIF($H$258:$H$929,$H157,BH$258:BH$929)</f>
        <v>0</v>
      </c>
      <c r="BI157" s="71">
        <f>SUMIF($H$258:$H$929,$H157,BI$258:BI$929)</f>
        <v>0</v>
      </c>
      <c r="BJ157" s="71">
        <f>SUMIF($H$258:$H$928,$H157,BJ$258:BJ$928)</f>
        <v>0</v>
      </c>
      <c r="BK157" s="71">
        <f>SUMIF($H$258:$H$928,$H157,BK$258:BK$928)</f>
        <v>0</v>
      </c>
      <c r="BL157" s="71">
        <f>SUMIF($H$258:$H$928,$H157,BL$258:BL$928)</f>
        <v>0</v>
      </c>
      <c r="BM157" s="71">
        <f>SUMIF($H$258:$H$929,$H157,BM$258:BM$929)</f>
        <v>-90</v>
      </c>
      <c r="BN157" s="71">
        <f>SUMIF($H$258:$H$929,$H157,BN$258:BN$929)</f>
        <v>-90</v>
      </c>
      <c r="BO157" s="71">
        <f>SUMIF($H$258:$H$929,$H157,BO$258:BO$929)</f>
        <v>0</v>
      </c>
      <c r="BP157" s="71">
        <f>SUMIF($H$258:$H$929,$H157,BP$258:BP$929)</f>
        <v>0</v>
      </c>
      <c r="BQ157" s="71">
        <f>SUMIF($H$258:$H$929,$H157,BQ$258:BQ$929)</f>
        <v>0</v>
      </c>
      <c r="BR157" s="71">
        <f>SUMIF($H$258:$H$929,$H157,BR$258:BR$929)</f>
        <v>210</v>
      </c>
      <c r="BS157" s="71">
        <f>SUMIF($H$258:$H$929,$H157,BS$258:BS$929)</f>
        <v>210</v>
      </c>
      <c r="BT157" s="71">
        <f>SUMIF($H$258:$H$929,$H157,BT$258:BT$929)</f>
        <v>0</v>
      </c>
      <c r="BU157" s="71">
        <f>SUMIF($H$258:$H$929,$H157,BU$258:BU$929)</f>
        <v>0</v>
      </c>
      <c r="BV157" s="71">
        <f>SUMIF($H$258:$H$929,$H157,BV$258:BV$929)</f>
        <v>0</v>
      </c>
      <c r="BW157" s="71">
        <f>SUMIF($H$258:$H$929,$H157,BW$258:BW$929)</f>
        <v>0</v>
      </c>
      <c r="BX157" s="71">
        <f>SUMIF($H$258:$H$929,$H157,BX$258:BX$929)</f>
        <v>0</v>
      </c>
      <c r="BY157" s="71">
        <f>SUMIF($H$258:$H$929,$H157,BY$258:BY$929)</f>
        <v>0</v>
      </c>
      <c r="BZ157" s="71">
        <f>SUMIF($H$258:$H$929,$H157,BZ$258:BZ$929)</f>
        <v>0</v>
      </c>
      <c r="CA157" s="71">
        <f>SUMIF($H$258:$H$929,$H157,CA$258:CA$929)</f>
        <v>0</v>
      </c>
      <c r="CB157" s="71">
        <f>SUMIF($H$258:$H$929,$H157,CB$258:CB$929)</f>
        <v>210</v>
      </c>
      <c r="CC157" s="71">
        <f>SUMIF($H$258:$H$929,$H157,CC$258:CC$929)</f>
        <v>210</v>
      </c>
      <c r="CD157" s="71">
        <f>SUMIF($H$258:$H$929,$H157,CD$258:CD$929)</f>
        <v>0</v>
      </c>
      <c r="CE157" s="71">
        <f>SUMIF($H$258:$H$929,$H157,CE$258:CE$929)</f>
        <v>0</v>
      </c>
      <c r="CF157" s="71">
        <f>SUMIF($H$258:$H$929,$H157,CF$258:CF$929)</f>
        <v>0</v>
      </c>
      <c r="CG157" s="71">
        <f>SUMIF($H$258:$H$929,$H157,CG$258:CG$929)</f>
        <v>0</v>
      </c>
      <c r="CH157" s="71">
        <f>SUMIF($H$258:$H$929,$H157,CH$258:CH$929)</f>
        <v>0</v>
      </c>
      <c r="CI157" s="71">
        <f>SUMIF($H$258:$H$929,$H157,CI$258:CI$929)</f>
        <v>0</v>
      </c>
      <c r="CJ157" s="71">
        <f>SUMIF($H$258:$H$929,$H157,CJ$258:CJ$929)</f>
        <v>0</v>
      </c>
      <c r="CK157" s="71">
        <f>SUMIF($H$258:$H$929,$H157,CK$258:CK$929)</f>
        <v>0</v>
      </c>
      <c r="CL157" s="71">
        <f>SUMIF($H$258:$H$929,$H157,CL$258:CL$929)</f>
        <v>210</v>
      </c>
      <c r="CM157" s="71">
        <f>SUMIF($H$258:$H$929,$H157,CM$258:CM$929)</f>
        <v>210</v>
      </c>
      <c r="CN157" s="71">
        <f>SUMIF($H$258:$H$929,$H157,CN$258:CN$929)</f>
        <v>0</v>
      </c>
      <c r="CO157" s="71">
        <f>SUMIF($H$258:$H$929,$H157,CO$258:CO$929)</f>
        <v>0</v>
      </c>
      <c r="CP157" s="71">
        <f>SUMIF($H$258:$H$929,$H157,CP$258:CP$929)</f>
        <v>0</v>
      </c>
      <c r="CQ157" s="71">
        <f>SUMIF($H$258:$H$929,$H157,CQ$258:CQ$929)</f>
        <v>0</v>
      </c>
      <c r="CR157" s="71">
        <f>SUMIF($H$258:$H$929,$H157,CR$258:CR$929)</f>
        <v>0</v>
      </c>
      <c r="CS157" s="71">
        <f>SUMIF($H$258:$H$929,$H157,CS$258:CS$929)</f>
        <v>0</v>
      </c>
      <c r="CT157" s="71">
        <f>SUMIF($H$258:$H$929,$H157,CT$258:CT$929)</f>
        <v>0</v>
      </c>
      <c r="CU157" s="71">
        <f>SUMIF($H$258:$H$929,$H157,CU$258:CU$929)</f>
        <v>0</v>
      </c>
      <c r="CV157" s="71">
        <f>SUMIF($H$258:$H$929,$H157,CV$258:CV$929)</f>
        <v>210</v>
      </c>
      <c r="CW157" s="71">
        <f>SUMIF($H$258:$H$929,$H157,CW$258:CW$929)</f>
        <v>210</v>
      </c>
      <c r="CX157" s="71">
        <f>SUMIF($H$258:$H$929,$H157,CX$258:CX$929)</f>
        <v>0</v>
      </c>
      <c r="CY157" s="71">
        <f>SUMIF($H$258:$H$929,$H157,CY$258:CY$929)</f>
        <v>0</v>
      </c>
      <c r="CZ157" s="71">
        <f>SUMIF($H$258:$H$929,$H157,CZ$258:CZ$929)</f>
        <v>0</v>
      </c>
      <c r="DA157" s="70" t="s">
        <v>236</v>
      </c>
      <c r="DB157" s="56">
        <f>K157-CV157</f>
        <v>90</v>
      </c>
      <c r="DC157" s="55"/>
      <c r="DD157" s="7">
        <f>CV157/12</f>
        <v>17.5</v>
      </c>
      <c r="DE157" s="55"/>
    </row>
    <row r="158" spans="1:109" s="54" customFormat="1" ht="11.25" hidden="1" customHeight="1" x14ac:dyDescent="0.2">
      <c r="A158" s="98" t="str">
        <f>CONCATENATE("5001",H158)</f>
        <v>5001550204</v>
      </c>
      <c r="B158" s="65"/>
      <c r="C158" s="65"/>
      <c r="D158" s="65"/>
      <c r="E158" s="66"/>
      <c r="F158" s="66"/>
      <c r="G158" s="65"/>
      <c r="H158" s="70" t="s">
        <v>413</v>
      </c>
      <c r="I158" s="100" t="s">
        <v>414</v>
      </c>
      <c r="J158" s="71">
        <f>SUMIF($H$258:$H$928,$H158,J$258:J$928)</f>
        <v>0</v>
      </c>
      <c r="K158" s="71">
        <f>SUMIF($H$258:$H$928,$H158,K$258:K$928)</f>
        <v>0</v>
      </c>
      <c r="L158" s="71">
        <f>SUMIF($H$258:$H$928,$H158,L$258:L$928)</f>
        <v>0</v>
      </c>
      <c r="M158" s="71">
        <f>SUMIF($H$258:$H$928,$H158,M$258:M$928)</f>
        <v>0</v>
      </c>
      <c r="N158" s="71">
        <f>SUMIF($H$258:$H$928,$H158,N$258:N$928)</f>
        <v>0</v>
      </c>
      <c r="O158" s="71">
        <f>SUMIF($H$258:$H$928,$H158,O$258:O$928)</f>
        <v>0</v>
      </c>
      <c r="P158" s="71">
        <f>SUMIF($H$258:$H$928,$H158,P$258:P$928)</f>
        <v>0</v>
      </c>
      <c r="Q158" s="71">
        <f>SUMIF($H$258:$H$928,$H158,Q$258:Q$928)</f>
        <v>0</v>
      </c>
      <c r="R158" s="71">
        <f>SUMIF($H$258:$H$928,$H158,R$258:R$928)</f>
        <v>0</v>
      </c>
      <c r="S158" s="71">
        <f>SUMIF($H$258:$H$928,$H158,S$258:S$928)</f>
        <v>0</v>
      </c>
      <c r="T158" s="71">
        <f>SUMIF($H$258:$H$928,$H158,T$258:T$928)</f>
        <v>0</v>
      </c>
      <c r="U158" s="71">
        <f>SUMIF($H$258:$H$928,$H158,U$258:U$928)</f>
        <v>0</v>
      </c>
      <c r="V158" s="71">
        <f>SUMIF($H$258:$H$928,$H158,V$258:V$928)</f>
        <v>0</v>
      </c>
      <c r="W158" s="71">
        <f>SUMIF($H$258:$H$928,$H158,W$258:W$928)</f>
        <v>0</v>
      </c>
      <c r="X158" s="71">
        <f>SUMIF($H$258:$H$928,$H158,X$258:X$928)</f>
        <v>0</v>
      </c>
      <c r="Y158" s="71">
        <f>SUMIF($H$258:$H$928,$H158,Y$258:Y$928)</f>
        <v>0</v>
      </c>
      <c r="Z158" s="71">
        <f>SUMIF($H$258:$H$928,$H158,Z$258:Z$928)</f>
        <v>0</v>
      </c>
      <c r="AA158" s="71">
        <f>SUMIF($H$258:$H$928,$H158,AA$258:AA$928)</f>
        <v>0</v>
      </c>
      <c r="AB158" s="71">
        <f>SUMIF($H$258:$H$928,$H158,AB$258:AB$928)</f>
        <v>0</v>
      </c>
      <c r="AC158" s="71">
        <f>SUMIF($H$258:$H$928,$H158,AC$258:AC$928)</f>
        <v>0</v>
      </c>
      <c r="AD158" s="71">
        <f>SUMIF($H$258:$H$928,$H158,AD$258:AD$928)</f>
        <v>0</v>
      </c>
      <c r="AE158" s="71">
        <f>SUMIF($H$258:$H$928,$H158,AE$258:AE$928)</f>
        <v>0</v>
      </c>
      <c r="AF158" s="71">
        <f>SUMIF($H$258:$H$928,$H158,AF$258:AF$928)</f>
        <v>0</v>
      </c>
      <c r="AG158" s="71">
        <f>SUMIF($H$258:$H$928,$H158,AG$258:AG$928)</f>
        <v>0</v>
      </c>
      <c r="AH158" s="71">
        <f>SUMIF($H$258:$H$928,$H158,AH$258:AH$928)</f>
        <v>0</v>
      </c>
      <c r="AI158" s="71">
        <f>SUMIF($H$258:$H$928,$H158,AI$258:AI$928)</f>
        <v>0</v>
      </c>
      <c r="AJ158" s="71">
        <f>SUMIF($H$258:$H$928,$H158,AJ$258:AJ$928)</f>
        <v>0</v>
      </c>
      <c r="AK158" s="71">
        <f>SUMIF($H$258:$H$928,$H158,AK$258:AK$928)</f>
        <v>0</v>
      </c>
      <c r="AL158" s="71">
        <f>SUMIF($H$258:$H$928,$H158,AL$258:AL$928)</f>
        <v>0</v>
      </c>
      <c r="AM158" s="71">
        <f>SUMIF($H$258:$H$928,$H158,AM$258:AM$928)</f>
        <v>0</v>
      </c>
      <c r="AN158" s="71">
        <f>SUMIF($H$258:$H$928,$H158,AN$258:AN$928)</f>
        <v>0</v>
      </c>
      <c r="AO158" s="71">
        <f>SUMIF($H$258:$H$928,$H158,AO$258:AO$928)</f>
        <v>0</v>
      </c>
      <c r="AP158" s="71">
        <f>SUMIF($H$258:$H$928,$H158,AP$258:AP$928)</f>
        <v>0</v>
      </c>
      <c r="AQ158" s="71">
        <f>SUMIF($H$258:$H$928,$H158,AQ$258:AQ$928)</f>
        <v>0</v>
      </c>
      <c r="AR158" s="71">
        <f>SUMIF($H$258:$H$928,$H158,AR$258:AR$928)</f>
        <v>0</v>
      </c>
      <c r="AS158" s="71">
        <f>SUMIF($H$258:$H$928,$H158,AS$258:AS$928)</f>
        <v>0</v>
      </c>
      <c r="AT158" s="71">
        <f>SUMIF($H$258:$H$928,$H158,AT$258:AT$928)</f>
        <v>0</v>
      </c>
      <c r="AU158" s="71">
        <f>SUMIF($H$258:$H$928,$H158,AU$258:AU$928)</f>
        <v>0</v>
      </c>
      <c r="AV158" s="71">
        <f>SUMIF($H$258:$H$928,$H158,AV$258:AV$928)</f>
        <v>0</v>
      </c>
      <c r="AW158" s="71">
        <f>SUMIF($H$258:$H$928,$H158,AW$258:AW$928)</f>
        <v>0</v>
      </c>
      <c r="AX158" s="71">
        <f>SUMIF($H$258:$H$929,$H158,AX$258:AX$929)</f>
        <v>0</v>
      </c>
      <c r="AY158" s="71">
        <f>SUMIF($H$258:$H$929,$H158,AY$258:AY$929)</f>
        <v>0</v>
      </c>
      <c r="AZ158" s="71">
        <f>SUMIF($H$258:$H$929,$H158,AZ$258:AZ$929)</f>
        <v>0</v>
      </c>
      <c r="BA158" s="71">
        <f>SUMIF($H$258:$H$929,$H158,BA$258:BA$929)</f>
        <v>0</v>
      </c>
      <c r="BB158" s="71"/>
      <c r="BC158" s="71">
        <f>SUMIF($H$258:$H$929,$H158,BC$258:BC$929)</f>
        <v>0</v>
      </c>
      <c r="BD158" s="71"/>
      <c r="BE158" s="71">
        <f>SUMIF($H$258:$H$929,$H158,BE$258:BE$929)</f>
        <v>0</v>
      </c>
      <c r="BF158" s="71">
        <f>SUMIF($H$258:$H$929,$H158,BF$258:BF$929)</f>
        <v>0</v>
      </c>
      <c r="BG158" s="71">
        <f>SUMIF($H$258:$H$929,$H158,BG$258:BG$929)</f>
        <v>0</v>
      </c>
      <c r="BH158" s="71">
        <f>SUMIF($H$258:$H$929,$H158,BH$258:BH$929)</f>
        <v>0</v>
      </c>
      <c r="BI158" s="71">
        <f>SUMIF($H$258:$H$929,$H158,BI$258:BI$929)</f>
        <v>0</v>
      </c>
      <c r="BJ158" s="71">
        <f>SUMIF($H$258:$H$928,$H158,BJ$258:BJ$928)</f>
        <v>0</v>
      </c>
      <c r="BK158" s="71">
        <f>SUMIF($H$258:$H$928,$H158,BK$258:BK$928)</f>
        <v>0</v>
      </c>
      <c r="BL158" s="71">
        <f>SUMIF($H$258:$H$928,$H158,BL$258:BL$928)</f>
        <v>0</v>
      </c>
      <c r="BM158" s="71">
        <f>SUMIF($H$258:$H$929,$H158,BM$258:BM$929)</f>
        <v>0</v>
      </c>
      <c r="BN158" s="71">
        <f>SUMIF($H$258:$H$929,$H158,BN$258:BN$929)</f>
        <v>0</v>
      </c>
      <c r="BO158" s="71">
        <f>SUMIF($H$258:$H$929,$H158,BO$258:BO$929)</f>
        <v>0</v>
      </c>
      <c r="BP158" s="71">
        <f>SUMIF($H$258:$H$929,$H158,BP$258:BP$929)</f>
        <v>0</v>
      </c>
      <c r="BQ158" s="71">
        <f>SUMIF($H$258:$H$929,$H158,BQ$258:BQ$929)</f>
        <v>0</v>
      </c>
      <c r="BR158" s="71">
        <f>SUMIF($H$258:$H$929,$H158,BR$258:BR$929)</f>
        <v>0</v>
      </c>
      <c r="BS158" s="71">
        <f>SUMIF($H$258:$H$929,$H158,BS$258:BS$929)</f>
        <v>0</v>
      </c>
      <c r="BT158" s="71">
        <f>SUMIF($H$258:$H$929,$H158,BT$258:BT$929)</f>
        <v>0</v>
      </c>
      <c r="BU158" s="71">
        <f>SUMIF($H$258:$H$929,$H158,BU$258:BU$929)</f>
        <v>0</v>
      </c>
      <c r="BV158" s="71">
        <f>SUMIF($H$258:$H$929,$H158,BV$258:BV$929)</f>
        <v>0</v>
      </c>
      <c r="BW158" s="71">
        <f>SUMIF($H$258:$H$929,$H158,BW$258:BW$929)</f>
        <v>0</v>
      </c>
      <c r="BX158" s="71">
        <f>SUMIF($H$258:$H$929,$H158,BX$258:BX$929)</f>
        <v>0</v>
      </c>
      <c r="BY158" s="71">
        <f>SUMIF($H$258:$H$929,$H158,BY$258:BY$929)</f>
        <v>0</v>
      </c>
      <c r="BZ158" s="71">
        <f>SUMIF($H$258:$H$929,$H158,BZ$258:BZ$929)</f>
        <v>0</v>
      </c>
      <c r="CA158" s="71">
        <f>SUMIF($H$258:$H$929,$H158,CA$258:CA$929)</f>
        <v>0</v>
      </c>
      <c r="CB158" s="71">
        <f>SUMIF($H$258:$H$929,$H158,CB$258:CB$929)</f>
        <v>0</v>
      </c>
      <c r="CC158" s="71">
        <f>SUMIF($H$258:$H$929,$H158,CC$258:CC$929)</f>
        <v>0</v>
      </c>
      <c r="CD158" s="71">
        <f>SUMIF($H$258:$H$929,$H158,CD$258:CD$929)</f>
        <v>0</v>
      </c>
      <c r="CE158" s="71">
        <f>SUMIF($H$258:$H$929,$H158,CE$258:CE$929)</f>
        <v>0</v>
      </c>
      <c r="CF158" s="71">
        <f>SUMIF($H$258:$H$929,$H158,CF$258:CF$929)</f>
        <v>0</v>
      </c>
      <c r="CG158" s="71">
        <f>SUMIF($H$258:$H$929,$H158,CG$258:CG$929)</f>
        <v>0</v>
      </c>
      <c r="CH158" s="71">
        <f>SUMIF($H$258:$H$929,$H158,CH$258:CH$929)</f>
        <v>0</v>
      </c>
      <c r="CI158" s="71">
        <f>SUMIF($H$258:$H$929,$H158,CI$258:CI$929)</f>
        <v>0</v>
      </c>
      <c r="CJ158" s="71">
        <f>SUMIF($H$258:$H$929,$H158,CJ$258:CJ$929)</f>
        <v>0</v>
      </c>
      <c r="CK158" s="71">
        <f>SUMIF($H$258:$H$929,$H158,CK$258:CK$929)</f>
        <v>0</v>
      </c>
      <c r="CL158" s="71">
        <f>SUMIF($H$258:$H$929,$H158,CL$258:CL$929)</f>
        <v>0</v>
      </c>
      <c r="CM158" s="71">
        <f>SUMIF($H$258:$H$929,$H158,CM$258:CM$929)</f>
        <v>0</v>
      </c>
      <c r="CN158" s="71">
        <f>SUMIF($H$258:$H$929,$H158,CN$258:CN$929)</f>
        <v>0</v>
      </c>
      <c r="CO158" s="71">
        <f>SUMIF($H$258:$H$929,$H158,CO$258:CO$929)</f>
        <v>0</v>
      </c>
      <c r="CP158" s="71">
        <f>SUMIF($H$258:$H$929,$H158,CP$258:CP$929)</f>
        <v>0</v>
      </c>
      <c r="CQ158" s="71">
        <f>SUMIF($H$258:$H$929,$H158,CQ$258:CQ$929)</f>
        <v>0</v>
      </c>
      <c r="CR158" s="71">
        <f>SUMIF($H$258:$H$929,$H158,CR$258:CR$929)</f>
        <v>0</v>
      </c>
      <c r="CS158" s="71">
        <f>SUMIF($H$258:$H$929,$H158,CS$258:CS$929)</f>
        <v>0</v>
      </c>
      <c r="CT158" s="71">
        <f>SUMIF($H$258:$H$929,$H158,CT$258:CT$929)</f>
        <v>0</v>
      </c>
      <c r="CU158" s="71">
        <f>SUMIF($H$258:$H$929,$H158,CU$258:CU$929)</f>
        <v>0</v>
      </c>
      <c r="CV158" s="71">
        <f>SUMIF($H$258:$H$929,$H158,CV$258:CV$929)</f>
        <v>0</v>
      </c>
      <c r="CW158" s="71">
        <f>SUMIF($H$258:$H$929,$H158,CW$258:CW$929)</f>
        <v>0</v>
      </c>
      <c r="CX158" s="71">
        <f>SUMIF($H$258:$H$929,$H158,CX$258:CX$929)</f>
        <v>0</v>
      </c>
      <c r="CY158" s="71">
        <f>SUMIF($H$258:$H$929,$H158,CY$258:CY$929)</f>
        <v>0</v>
      </c>
      <c r="CZ158" s="71">
        <f>SUMIF($H$258:$H$929,$H158,CZ$258:CZ$929)</f>
        <v>0</v>
      </c>
      <c r="DA158" s="70" t="s">
        <v>413</v>
      </c>
      <c r="DB158" s="56">
        <f>K158-CV158</f>
        <v>0</v>
      </c>
      <c r="DC158" s="55"/>
      <c r="DD158" s="7">
        <f>CV158/12</f>
        <v>0</v>
      </c>
      <c r="DE158" s="55"/>
    </row>
    <row r="159" spans="1:109" s="54" customFormat="1" ht="44.25" hidden="1" customHeight="1" x14ac:dyDescent="0.2">
      <c r="A159" s="98" t="str">
        <f>CONCATENATE("5001",H159)</f>
        <v>500156</v>
      </c>
      <c r="B159" s="65"/>
      <c r="C159" s="65"/>
      <c r="D159" s="65"/>
      <c r="E159" s="66" t="s">
        <v>118</v>
      </c>
      <c r="F159" s="66"/>
      <c r="G159" s="65"/>
      <c r="H159" s="104" t="s">
        <v>118</v>
      </c>
      <c r="I159" s="84" t="s">
        <v>362</v>
      </c>
      <c r="J159" s="85">
        <f>J160+J164+J172+J175+J180+J184+J188+J192+J196</f>
        <v>0</v>
      </c>
      <c r="K159" s="85">
        <f>K160+K164+K172+K175+K180+K184+K188+K192+K196</f>
        <v>0</v>
      </c>
      <c r="L159" s="85">
        <f>L160+L164+L172+L175+L180+L184+L188+L192+L196</f>
        <v>0</v>
      </c>
      <c r="M159" s="85">
        <f>M160+M164+M172+M175+M180+M184+M188+M192+M196</f>
        <v>0</v>
      </c>
      <c r="N159" s="85">
        <f>N160+N164+N172+N175+N180+N184+N188+N192+N196</f>
        <v>0</v>
      </c>
      <c r="O159" s="85">
        <f>O160+O164+O172+O175+O180+O184+O188+O192+O196</f>
        <v>0</v>
      </c>
      <c r="P159" s="85">
        <f>P160+P164+P172+P175+P180+P184+P188+P192+P196</f>
        <v>0</v>
      </c>
      <c r="Q159" s="85">
        <f>Q160+Q164+Q172+Q175+Q180+Q184+Q188+Q192+Q196</f>
        <v>0</v>
      </c>
      <c r="R159" s="85">
        <f>R160+R164+R172+R175+R180+R184+R188+R192+R196</f>
        <v>0</v>
      </c>
      <c r="S159" s="85">
        <f>S160+S164+S172+S175+S180+S184+S188+S192+S196</f>
        <v>0</v>
      </c>
      <c r="T159" s="85">
        <f>T160+T164+T172+T175+T180+T184+T188+T192+T196</f>
        <v>0</v>
      </c>
      <c r="U159" s="85">
        <f>U160+U164+U172+U175+U180+U184+U188+U192+U196</f>
        <v>0</v>
      </c>
      <c r="V159" s="85">
        <f>V160+V164+V172+V175+V180+V184+V188+V192+V196</f>
        <v>0</v>
      </c>
      <c r="W159" s="85">
        <f>W160+W164+W172+W175+W180+W184+W188+W192+W196</f>
        <v>0</v>
      </c>
      <c r="X159" s="85">
        <f>X160+X164+X172+X175+X180+X184+X188+X192+X196</f>
        <v>0</v>
      </c>
      <c r="Y159" s="85">
        <f>Y160+Y164+Y172+Y175+Y180+Y184+Y188+Y192+Y196</f>
        <v>0</v>
      </c>
      <c r="Z159" s="85">
        <f>Z160+Z164+Z172+Z175+Z180+Z184+Z188+Z192+Z196</f>
        <v>0</v>
      </c>
      <c r="AA159" s="85">
        <f>AA160+AA164+AA172+AA175+AA180+AA184+AA188+AA192+AA196</f>
        <v>0</v>
      </c>
      <c r="AB159" s="85">
        <f>AB160+AB164+AB172+AB175+AB180+AB184+AB188+AB192+AB196</f>
        <v>0</v>
      </c>
      <c r="AC159" s="85">
        <f>AC160+AC164+AC172+AC175+AC180+AC184+AC188+AC192+AC196</f>
        <v>0</v>
      </c>
      <c r="AD159" s="85">
        <f>AD160+AD164+AD172+AD175+AD180+AD184+AD188+AD192+AD196</f>
        <v>0</v>
      </c>
      <c r="AE159" s="85">
        <f>AE160+AE164+AE172+AE175+AE180+AE184+AE188+AE192+AE196</f>
        <v>0</v>
      </c>
      <c r="AF159" s="85">
        <f>AF160+AF164+AF172+AF175+AF180+AF184+AF188+AF192+AF196</f>
        <v>0</v>
      </c>
      <c r="AG159" s="85">
        <f>AG160+AG164+AG172+AG175+AG180+AG184+AG188+AG192+AG196</f>
        <v>0</v>
      </c>
      <c r="AH159" s="85">
        <f>AH160+AH164+AH172+AH175+AH180+AH184+AH188+AH192+AH196</f>
        <v>0</v>
      </c>
      <c r="AI159" s="85">
        <f>AI160+AI164+AI172+AI175+AI180+AI184+AI188+AI192+AI196</f>
        <v>0</v>
      </c>
      <c r="AJ159" s="85">
        <f>AJ160+AJ164+AJ172+AJ175+AJ180+AJ184+AJ188+AJ192+AJ196</f>
        <v>0</v>
      </c>
      <c r="AK159" s="85">
        <f>AK160+AK164+AK172+AK175+AK180+AK184+AK188+AK192+AK196</f>
        <v>0</v>
      </c>
      <c r="AL159" s="85">
        <f>AL160+AL164+AL172+AL175+AL180+AL184+AL188+AL192+AL196</f>
        <v>0</v>
      </c>
      <c r="AM159" s="85">
        <f>AM160+AM164+AM172+AM175+AM180+AM184+AM188+AM192+AM196</f>
        <v>0</v>
      </c>
      <c r="AN159" s="85">
        <f>AN160+AN164+AN172+AN175+AN180+AN184+AN188+AN192+AN196</f>
        <v>0</v>
      </c>
      <c r="AO159" s="85">
        <f>AO160+AO164+AO172+AO175+AO180+AO184+AO188+AO192+AO196</f>
        <v>0</v>
      </c>
      <c r="AP159" s="85">
        <f>AP160+AP164+AP172+AP175+AP180+AP184+AP188+AP192+AP196</f>
        <v>0</v>
      </c>
      <c r="AQ159" s="85">
        <f>AQ160+AQ164+AQ172+AQ175+AQ180+AQ184+AQ188+AQ192+AQ196</f>
        <v>0</v>
      </c>
      <c r="AR159" s="85">
        <f>AR160+AR164+AR172+AR175+AR180+AR184+AR188+AR192+AR196</f>
        <v>0</v>
      </c>
      <c r="AS159" s="85">
        <f>AS160+AS164+AS172+AS175+AS180+AS184+AS188+AS192+AS196</f>
        <v>0</v>
      </c>
      <c r="AT159" s="85">
        <f>AT160+AT164+AT172+AT175+AT180+AT184+AT188+AT192+AT196</f>
        <v>0</v>
      </c>
      <c r="AU159" s="85">
        <f>AU160+AU164+AU172+AU175+AU180+AU184+AU188+AU192+AU196</f>
        <v>0</v>
      </c>
      <c r="AV159" s="85">
        <f>AV160+AV164+AV172+AV175+AV180+AV184+AV188+AV192+AV196</f>
        <v>0</v>
      </c>
      <c r="AW159" s="85">
        <f>AW160+AW164+AW172+AW175+AW180+AW184+AW188+AW192+AW196</f>
        <v>0</v>
      </c>
      <c r="AX159" s="85">
        <f>AX160+AX164+AX172+AX175+AX180+AX184+AX188+AX192+AX196</f>
        <v>0</v>
      </c>
      <c r="AY159" s="85">
        <f>AY160+AY164+AY172+AY175+AY180+AY184+AY188+AY192+AY196</f>
        <v>0</v>
      </c>
      <c r="AZ159" s="85">
        <f>AZ160+AZ164+AZ172+AZ175+AZ180+AZ184+AZ188+AZ192+AZ196</f>
        <v>0</v>
      </c>
      <c r="BA159" s="85">
        <f>BA160+BA164+BA172+BA175+BA180+BA184+BA188+BA192+BA196</f>
        <v>0</v>
      </c>
      <c r="BB159" s="85"/>
      <c r="BC159" s="85">
        <f>BC160+BC164+BC172+BC175+BC180+BC184+BC188+BC192+BC196</f>
        <v>0</v>
      </c>
      <c r="BD159" s="85"/>
      <c r="BE159" s="85">
        <f>BE160+BE164+BE172+BE175+BE180+BE184+BE188+BE192+BE196</f>
        <v>0</v>
      </c>
      <c r="BF159" s="85">
        <f>BF160+BF164+BF172+BF175+BF180+BF184+BF188+BF192+BF196</f>
        <v>0</v>
      </c>
      <c r="BG159" s="85">
        <f>BG160+BG164+BG172+BG175+BG180+BG184+BG188+BG192+BG196</f>
        <v>0</v>
      </c>
      <c r="BH159" s="85">
        <f>BH160+BH164+BH172+BH175+BH180+BH184+BH188+BH192+BH196</f>
        <v>0</v>
      </c>
      <c r="BI159" s="85">
        <f>BI160+BI164+BI172+BI175+BI180+BI184+BI188+BI192+BI196</f>
        <v>0</v>
      </c>
      <c r="BJ159" s="85">
        <f>BJ160+BJ164+BJ172+BJ175+BJ180+BJ184+BJ188+BJ192+BJ196</f>
        <v>0</v>
      </c>
      <c r="BK159" s="85">
        <f>BK160+BK164+BK172+BK175+BK180+BK184+BK188+BK192+BK196</f>
        <v>0</v>
      </c>
      <c r="BL159" s="85">
        <f>BL160+BL164+BL172+BL175+BL180+BL184+BL188+BL192+BL196</f>
        <v>0</v>
      </c>
      <c r="BM159" s="85">
        <f>BM160+BM164+BM172+BM175+BM180+BM184+BM188+BM192+BM196</f>
        <v>0</v>
      </c>
      <c r="BN159" s="85">
        <f>BN160+BN164+BN172+BN175+BN180+BN184+BN188+BN192+BN196</f>
        <v>0</v>
      </c>
      <c r="BO159" s="85">
        <f>BO160+BO164+BO172+BO175+BO180+BO184+BO188+BO192+BO196</f>
        <v>0</v>
      </c>
      <c r="BP159" s="85">
        <f>BP160+BP164+BP172+BP175+BP180+BP184+BP188+BP192+BP196</f>
        <v>0</v>
      </c>
      <c r="BQ159" s="85">
        <f>BQ160+BQ164+BQ172+BQ175+BQ180+BQ184+BQ188+BQ192+BQ196</f>
        <v>0</v>
      </c>
      <c r="BR159" s="85">
        <f>BR160+BR164+BR172+BR175+BR180+BR184+BR188+BR192+BR196</f>
        <v>0</v>
      </c>
      <c r="BS159" s="85">
        <f>BS160+BS164+BS172+BS175+BS180+BS184+BS188+BS192+BS196</f>
        <v>0</v>
      </c>
      <c r="BT159" s="85">
        <f>BT160+BT164+BT172+BT175+BT180+BT184+BT188+BT192+BT196</f>
        <v>0</v>
      </c>
      <c r="BU159" s="85">
        <f>BU160+BU164+BU172+BU175+BU180+BU184+BU188+BU192+BU196</f>
        <v>0</v>
      </c>
      <c r="BV159" s="85">
        <f>BV160+BV164+BV172+BV175+BV180+BV184+BV188+BV192+BV196</f>
        <v>0</v>
      </c>
      <c r="BW159" s="85">
        <f>BW160+BW164+BW172+BW175+BW180+BW184+BW188+BW192+BW196</f>
        <v>0</v>
      </c>
      <c r="BX159" s="85">
        <f>BX160+BX164+BX172+BX175+BX180+BX184+BX188+BX192+BX196</f>
        <v>0</v>
      </c>
      <c r="BY159" s="85">
        <f>BY160+BY164+BY172+BY175+BY180+BY184+BY188+BY192+BY196</f>
        <v>0</v>
      </c>
      <c r="BZ159" s="85">
        <f>BZ160+BZ164+BZ172+BZ175+BZ180+BZ184+BZ188+BZ192+BZ196</f>
        <v>0</v>
      </c>
      <c r="CA159" s="85">
        <f>CA160+CA164+CA172+CA175+CA180+CA184+CA188+CA192+CA196</f>
        <v>0</v>
      </c>
      <c r="CB159" s="85">
        <f>CB160+CB164+CB172+CB175+CB180+CB184+CB188+CB192+CB196</f>
        <v>0</v>
      </c>
      <c r="CC159" s="85">
        <f>CC160+CC164+CC172+CC175+CC180+CC184+CC188+CC192+CC196</f>
        <v>0</v>
      </c>
      <c r="CD159" s="85">
        <f>CD160+CD164+CD172+CD175+CD180+CD184+CD188+CD192+CD196</f>
        <v>0</v>
      </c>
      <c r="CE159" s="85">
        <f>CE160+CE164+CE172+CE175+CE180+CE184+CE188+CE192+CE196</f>
        <v>0</v>
      </c>
      <c r="CF159" s="85">
        <f>CF160+CF164+CF172+CF175+CF180+CF184+CF188+CF192+CF196</f>
        <v>0</v>
      </c>
      <c r="CG159" s="85">
        <f>CG160+CG164+CG172+CG175+CG180+CG184+CG188+CG192+CG196</f>
        <v>0</v>
      </c>
      <c r="CH159" s="85">
        <f>CH160+CH164+CH172+CH175+CH180+CH184+CH188+CH192+CH196</f>
        <v>0</v>
      </c>
      <c r="CI159" s="85">
        <f>CI160+CI164+CI172+CI175+CI180+CI184+CI188+CI192+CI196</f>
        <v>0</v>
      </c>
      <c r="CJ159" s="85">
        <f>CJ160+CJ164+CJ172+CJ175+CJ180+CJ184+CJ188+CJ192+CJ196</f>
        <v>0</v>
      </c>
      <c r="CK159" s="85">
        <f>CK160+CK164+CK172+CK175+CK180+CK184+CK188+CK192+CK196</f>
        <v>0</v>
      </c>
      <c r="CL159" s="85">
        <f>CL160+CL164+CL172+CL175+CL180+CL184+CL188+CL192+CL196</f>
        <v>0</v>
      </c>
      <c r="CM159" s="85">
        <f>CM160+CM164+CM172+CM175+CM180+CM184+CM188+CM192+CM196</f>
        <v>0</v>
      </c>
      <c r="CN159" s="85">
        <f>CN160+CN164+CN172+CN175+CN180+CN184+CN188+CN192+CN196</f>
        <v>0</v>
      </c>
      <c r="CO159" s="85">
        <f>CO160+CO164+CO172+CO175+CO180+CO184+CO188+CO192+CO196</f>
        <v>0</v>
      </c>
      <c r="CP159" s="85">
        <f>CP160+CP164+CP172+CP175+CP180+CP184+CP188+CP192+CP196</f>
        <v>0</v>
      </c>
      <c r="CQ159" s="85">
        <f>CQ160+CQ164+CQ172+CQ175+CQ180+CQ184+CQ188+CQ192+CQ196</f>
        <v>0</v>
      </c>
      <c r="CR159" s="85">
        <f>CR160+CR164+CR172+CR175+CR180+CR184+CR188+CR192+CR196</f>
        <v>0</v>
      </c>
      <c r="CS159" s="85">
        <f>CS160+CS164+CS172+CS175+CS180+CS184+CS188+CS192+CS196</f>
        <v>0</v>
      </c>
      <c r="CT159" s="85">
        <f>CT160+CT164+CT172+CT175+CT180+CT184+CT188+CT192+CT196</f>
        <v>0</v>
      </c>
      <c r="CU159" s="85">
        <f>CU160+CU164+CU172+CU175+CU180+CU184+CU188+CU192+CU196</f>
        <v>0</v>
      </c>
      <c r="CV159" s="85">
        <f>CV160+CV164+CV172+CV175+CV180+CV184+CV188+CV192+CV196</f>
        <v>0</v>
      </c>
      <c r="CW159" s="85">
        <f>CW160+CW164+CW172+CW175+CW180+CW184+CW188+CW192+CW196</f>
        <v>0</v>
      </c>
      <c r="CX159" s="85">
        <f>CX160+CX164+CX172+CX175+CX180+CX184+CX188+CX192+CX196</f>
        <v>0</v>
      </c>
      <c r="CY159" s="85">
        <f>CY160+CY164+CY172+CY175+CY180+CY184+CY188+CY192+CY196</f>
        <v>0</v>
      </c>
      <c r="CZ159" s="85">
        <f>CZ160+CZ164+CZ172+CZ175+CZ180+CZ184+CZ188+CZ192+CZ196</f>
        <v>0</v>
      </c>
      <c r="DA159" s="104" t="s">
        <v>118</v>
      </c>
      <c r="DB159" s="56">
        <f>K159-CV159</f>
        <v>0</v>
      </c>
      <c r="DC159" s="55"/>
      <c r="DD159" s="7">
        <f>CV159/12</f>
        <v>0</v>
      </c>
      <c r="DE159" s="55"/>
    </row>
    <row r="160" spans="1:109" s="54" customFormat="1" ht="24.75" hidden="1" customHeight="1" x14ac:dyDescent="0.2">
      <c r="A160" s="98" t="str">
        <f>CONCATENATE("5001",H160)</f>
        <v>50015601</v>
      </c>
      <c r="B160" s="65"/>
      <c r="C160" s="65"/>
      <c r="D160" s="65"/>
      <c r="E160" s="66"/>
      <c r="F160" s="66" t="s">
        <v>91</v>
      </c>
      <c r="G160" s="65"/>
      <c r="H160" s="70" t="s">
        <v>188</v>
      </c>
      <c r="I160" s="101" t="s">
        <v>189</v>
      </c>
      <c r="J160" s="71">
        <f>SUMIF($H$258:$H$928,$H160,J$258:J$928)</f>
        <v>0</v>
      </c>
      <c r="K160" s="71">
        <f>SUMIF($H$258:$H$928,$H160,K$258:K$928)</f>
        <v>0</v>
      </c>
      <c r="L160" s="71">
        <f>SUMIF($H$258:$H$928,$H160,L$258:L$928)</f>
        <v>0</v>
      </c>
      <c r="M160" s="71">
        <f>SUMIF($H$258:$H$928,$H160,M$258:M$928)</f>
        <v>0</v>
      </c>
      <c r="N160" s="71">
        <f>SUMIF($H$258:$H$928,$H160,N$258:N$928)</f>
        <v>0</v>
      </c>
      <c r="O160" s="71">
        <f>SUMIF($H$258:$H$928,$H160,O$258:O$928)</f>
        <v>0</v>
      </c>
      <c r="P160" s="71">
        <f>SUMIF($H$258:$H$928,$H160,P$258:P$928)</f>
        <v>0</v>
      </c>
      <c r="Q160" s="71">
        <f>SUMIF($H$258:$H$928,$H160,Q$258:Q$928)</f>
        <v>0</v>
      </c>
      <c r="R160" s="71">
        <f>SUMIF($H$258:$H$928,$H160,R$258:R$928)</f>
        <v>0</v>
      </c>
      <c r="S160" s="71">
        <f>SUMIF($H$258:$H$928,$H160,S$258:S$928)</f>
        <v>0</v>
      </c>
      <c r="T160" s="71">
        <f>SUMIF($H$258:$H$928,$H160,T$258:T$928)</f>
        <v>0</v>
      </c>
      <c r="U160" s="71">
        <f>SUMIF($H$258:$H$928,$H160,U$258:U$928)</f>
        <v>0</v>
      </c>
      <c r="V160" s="71">
        <f>SUMIF($H$258:$H$928,$H160,V$258:V$928)</f>
        <v>0</v>
      </c>
      <c r="W160" s="71">
        <f>SUMIF($H$258:$H$928,$H160,W$258:W$928)</f>
        <v>0</v>
      </c>
      <c r="X160" s="71">
        <f>SUMIF($H$258:$H$928,$H160,X$258:X$928)</f>
        <v>0</v>
      </c>
      <c r="Y160" s="71">
        <f>SUMIF($H$258:$H$928,$H160,Y$258:Y$928)</f>
        <v>0</v>
      </c>
      <c r="Z160" s="71">
        <f>SUMIF($H$258:$H$928,$H160,Z$258:Z$928)</f>
        <v>0</v>
      </c>
      <c r="AA160" s="71">
        <f>SUMIF($H$258:$H$928,$H160,AA$258:AA$928)</f>
        <v>0</v>
      </c>
      <c r="AB160" s="71">
        <f>SUMIF($H$258:$H$928,$H160,AB$258:AB$928)</f>
        <v>0</v>
      </c>
      <c r="AC160" s="71">
        <f>SUMIF($H$258:$H$928,$H160,AC$258:AC$928)</f>
        <v>0</v>
      </c>
      <c r="AD160" s="71">
        <f>SUMIF($H$258:$H$928,$H160,AD$258:AD$928)</f>
        <v>0</v>
      </c>
      <c r="AE160" s="71">
        <f>SUMIF($H$258:$H$928,$H160,AE$258:AE$928)</f>
        <v>0</v>
      </c>
      <c r="AF160" s="71">
        <f>SUMIF($H$258:$H$928,$H160,AF$258:AF$928)</f>
        <v>0</v>
      </c>
      <c r="AG160" s="71">
        <f>SUMIF($H$258:$H$928,$H160,AG$258:AG$928)</f>
        <v>0</v>
      </c>
      <c r="AH160" s="71">
        <f>SUMIF($H$258:$H$928,$H160,AH$258:AH$928)</f>
        <v>0</v>
      </c>
      <c r="AI160" s="71">
        <f>SUMIF($H$258:$H$928,$H160,AI$258:AI$928)</f>
        <v>0</v>
      </c>
      <c r="AJ160" s="71">
        <f>SUMIF($H$258:$H$928,$H160,AJ$258:AJ$928)</f>
        <v>0</v>
      </c>
      <c r="AK160" s="71">
        <f>SUMIF($H$258:$H$928,$H160,AK$258:AK$928)</f>
        <v>0</v>
      </c>
      <c r="AL160" s="71">
        <f>SUMIF($H$258:$H$928,$H160,AL$258:AL$928)</f>
        <v>0</v>
      </c>
      <c r="AM160" s="71">
        <f>SUMIF($H$258:$H$928,$H160,AM$258:AM$928)</f>
        <v>0</v>
      </c>
      <c r="AN160" s="71">
        <f>SUMIF($H$258:$H$928,$H160,AN$258:AN$928)</f>
        <v>0</v>
      </c>
      <c r="AO160" s="71">
        <f>SUMIF($H$258:$H$928,$H160,AO$258:AO$928)</f>
        <v>0</v>
      </c>
      <c r="AP160" s="71">
        <f>SUMIF($H$258:$H$928,$H160,AP$258:AP$928)</f>
        <v>0</v>
      </c>
      <c r="AQ160" s="71">
        <f>SUMIF($H$258:$H$928,$H160,AQ$258:AQ$928)</f>
        <v>0</v>
      </c>
      <c r="AR160" s="71">
        <f>SUMIF($H$258:$H$928,$H160,AR$258:AR$928)</f>
        <v>0</v>
      </c>
      <c r="AS160" s="71">
        <f>SUMIF($H$258:$H$928,$H160,AS$258:AS$928)</f>
        <v>0</v>
      </c>
      <c r="AT160" s="71">
        <f>SUMIF($H$258:$H$928,$H160,AT$258:AT$928)</f>
        <v>0</v>
      </c>
      <c r="AU160" s="71">
        <f>SUMIF($H$258:$H$928,$H160,AU$258:AU$928)</f>
        <v>0</v>
      </c>
      <c r="AV160" s="71">
        <f>SUMIF($H$258:$H$928,$H160,AV$258:AV$928)</f>
        <v>0</v>
      </c>
      <c r="AW160" s="71">
        <f>SUMIF($H$258:$H$928,$H160,AW$258:AW$928)</f>
        <v>0</v>
      </c>
      <c r="AX160" s="71">
        <f>SUMIF($H$258:$H$929,$H160,AX$258:AX$929)</f>
        <v>0</v>
      </c>
      <c r="AY160" s="71">
        <f>SUMIF($H$258:$H$929,$H160,AY$258:AY$929)</f>
        <v>0</v>
      </c>
      <c r="AZ160" s="71">
        <f>SUMIF($H$258:$H$929,$H160,AZ$258:AZ$929)</f>
        <v>0</v>
      </c>
      <c r="BA160" s="71">
        <f>SUMIF($H$258:$H$929,$H160,BA$258:BA$929)</f>
        <v>0</v>
      </c>
      <c r="BB160" s="71"/>
      <c r="BC160" s="71">
        <f>SUMIF($H$258:$H$929,$H160,BC$258:BC$929)</f>
        <v>0</v>
      </c>
      <c r="BD160" s="71"/>
      <c r="BE160" s="71">
        <f>SUMIF($H$258:$H$929,$H160,BE$258:BE$929)</f>
        <v>0</v>
      </c>
      <c r="BF160" s="71">
        <f>SUMIF($H$258:$H$929,$H160,BF$258:BF$929)</f>
        <v>0</v>
      </c>
      <c r="BG160" s="71">
        <f>SUMIF($H$258:$H$929,$H160,BG$258:BG$929)</f>
        <v>0</v>
      </c>
      <c r="BH160" s="71">
        <f>SUMIF($H$258:$H$929,$H160,BH$258:BH$929)</f>
        <v>0</v>
      </c>
      <c r="BI160" s="71">
        <f>SUMIF($H$258:$H$929,$H160,BI$258:BI$929)</f>
        <v>0</v>
      </c>
      <c r="BJ160" s="71">
        <f>SUMIF($H$258:$H$928,$H160,BJ$258:BJ$928)</f>
        <v>0</v>
      </c>
      <c r="BK160" s="71">
        <f>SUMIF($H$258:$H$928,$H160,BK$258:BK$928)</f>
        <v>0</v>
      </c>
      <c r="BL160" s="71">
        <f>SUMIF($H$258:$H$928,$H160,BL$258:BL$928)</f>
        <v>0</v>
      </c>
      <c r="BM160" s="71">
        <f>SUMIF($H$258:$H$929,$H160,BM$258:BM$929)</f>
        <v>0</v>
      </c>
      <c r="BN160" s="71">
        <f>SUMIF($H$258:$H$929,$H160,BN$258:BN$929)</f>
        <v>0</v>
      </c>
      <c r="BO160" s="71">
        <f>SUMIF($H$258:$H$929,$H160,BO$258:BO$929)</f>
        <v>0</v>
      </c>
      <c r="BP160" s="71">
        <f>SUMIF($H$258:$H$929,$H160,BP$258:BP$929)</f>
        <v>0</v>
      </c>
      <c r="BQ160" s="71">
        <f>SUMIF($H$258:$H$929,$H160,BQ$258:BQ$929)</f>
        <v>0</v>
      </c>
      <c r="BR160" s="71">
        <f>SUMIF($H$258:$H$929,$H160,BR$258:BR$929)</f>
        <v>0</v>
      </c>
      <c r="BS160" s="71">
        <f>SUMIF($H$258:$H$929,$H160,BS$258:BS$929)</f>
        <v>0</v>
      </c>
      <c r="BT160" s="71">
        <f>SUMIF($H$258:$H$929,$H160,BT$258:BT$929)</f>
        <v>0</v>
      </c>
      <c r="BU160" s="71">
        <f>SUMIF($H$258:$H$929,$H160,BU$258:BU$929)</f>
        <v>0</v>
      </c>
      <c r="BV160" s="71">
        <f>SUMIF($H$258:$H$929,$H160,BV$258:BV$929)</f>
        <v>0</v>
      </c>
      <c r="BW160" s="71">
        <f>SUMIF($H$258:$H$929,$H160,BW$258:BW$929)</f>
        <v>0</v>
      </c>
      <c r="BX160" s="71">
        <f>SUMIF($H$258:$H$929,$H160,BX$258:BX$929)</f>
        <v>0</v>
      </c>
      <c r="BY160" s="71">
        <f>SUMIF($H$258:$H$929,$H160,BY$258:BY$929)</f>
        <v>0</v>
      </c>
      <c r="BZ160" s="71">
        <f>SUMIF($H$258:$H$929,$H160,BZ$258:BZ$929)</f>
        <v>0</v>
      </c>
      <c r="CA160" s="71">
        <f>SUMIF($H$258:$H$929,$H160,CA$258:CA$929)</f>
        <v>0</v>
      </c>
      <c r="CB160" s="71">
        <f>SUMIF($H$258:$H$929,$H160,CB$258:CB$929)</f>
        <v>0</v>
      </c>
      <c r="CC160" s="71">
        <f>SUMIF($H$258:$H$929,$H160,CC$258:CC$929)</f>
        <v>0</v>
      </c>
      <c r="CD160" s="71">
        <f>SUMIF($H$258:$H$929,$H160,CD$258:CD$929)</f>
        <v>0</v>
      </c>
      <c r="CE160" s="71">
        <f>SUMIF($H$258:$H$929,$H160,CE$258:CE$929)</f>
        <v>0</v>
      </c>
      <c r="CF160" s="71">
        <f>SUMIF($H$258:$H$929,$H160,CF$258:CF$929)</f>
        <v>0</v>
      </c>
      <c r="CG160" s="71">
        <f>SUMIF($H$258:$H$929,$H160,CG$258:CG$929)</f>
        <v>0</v>
      </c>
      <c r="CH160" s="71">
        <f>SUMIF($H$258:$H$929,$H160,CH$258:CH$929)</f>
        <v>0</v>
      </c>
      <c r="CI160" s="71">
        <f>SUMIF($H$258:$H$929,$H160,CI$258:CI$929)</f>
        <v>0</v>
      </c>
      <c r="CJ160" s="71">
        <f>SUMIF($H$258:$H$929,$H160,CJ$258:CJ$929)</f>
        <v>0</v>
      </c>
      <c r="CK160" s="71">
        <f>SUMIF($H$258:$H$929,$H160,CK$258:CK$929)</f>
        <v>0</v>
      </c>
      <c r="CL160" s="71">
        <f>SUMIF($H$258:$H$929,$H160,CL$258:CL$929)</f>
        <v>0</v>
      </c>
      <c r="CM160" s="71">
        <f>SUMIF($H$258:$H$929,$H160,CM$258:CM$929)</f>
        <v>0</v>
      </c>
      <c r="CN160" s="71">
        <f>SUMIF($H$258:$H$929,$H160,CN$258:CN$929)</f>
        <v>0</v>
      </c>
      <c r="CO160" s="71">
        <f>SUMIF($H$258:$H$929,$H160,CO$258:CO$929)</f>
        <v>0</v>
      </c>
      <c r="CP160" s="71">
        <f>SUMIF($H$258:$H$929,$H160,CP$258:CP$929)</f>
        <v>0</v>
      </c>
      <c r="CQ160" s="71">
        <f>SUMIF($H$258:$H$929,$H160,CQ$258:CQ$929)</f>
        <v>0</v>
      </c>
      <c r="CR160" s="71">
        <f>SUMIF($H$258:$H$929,$H160,CR$258:CR$929)</f>
        <v>0</v>
      </c>
      <c r="CS160" s="71">
        <f>SUMIF($H$258:$H$929,$H160,CS$258:CS$929)</f>
        <v>0</v>
      </c>
      <c r="CT160" s="71">
        <f>SUMIF($H$258:$H$929,$H160,CT$258:CT$929)</f>
        <v>0</v>
      </c>
      <c r="CU160" s="71">
        <f>SUMIF($H$258:$H$929,$H160,CU$258:CU$929)</f>
        <v>0</v>
      </c>
      <c r="CV160" s="71">
        <f>SUMIF($H$258:$H$929,$H160,CV$258:CV$929)</f>
        <v>0</v>
      </c>
      <c r="CW160" s="71">
        <f>SUMIF($H$258:$H$929,$H160,CW$258:CW$929)</f>
        <v>0</v>
      </c>
      <c r="CX160" s="71">
        <f>SUMIF($H$258:$H$929,$H160,CX$258:CX$929)</f>
        <v>0</v>
      </c>
      <c r="CY160" s="71">
        <f>SUMIF($H$258:$H$929,$H160,CY$258:CY$929)</f>
        <v>0</v>
      </c>
      <c r="CZ160" s="71">
        <f>SUMIF($H$258:$H$929,$H160,CZ$258:CZ$929)</f>
        <v>0</v>
      </c>
      <c r="DA160" s="70" t="s">
        <v>188</v>
      </c>
      <c r="DB160" s="56">
        <f>K160-CV160</f>
        <v>0</v>
      </c>
      <c r="DC160" s="55"/>
      <c r="DD160" s="7">
        <f>CV160/12</f>
        <v>0</v>
      </c>
      <c r="DE160" s="55"/>
    </row>
    <row r="161" spans="1:109" s="54" customFormat="1" ht="24.75" hidden="1" customHeight="1" x14ac:dyDescent="0.2">
      <c r="A161" s="98" t="str">
        <f>CONCATENATE("5001",H161)</f>
        <v>5001560101</v>
      </c>
      <c r="B161" s="65"/>
      <c r="C161" s="65"/>
      <c r="D161" s="65"/>
      <c r="E161" s="66"/>
      <c r="F161" s="66"/>
      <c r="G161" s="65" t="s">
        <v>91</v>
      </c>
      <c r="H161" s="70" t="s">
        <v>187</v>
      </c>
      <c r="I161" s="100" t="s">
        <v>108</v>
      </c>
      <c r="J161" s="71">
        <f>SUMIF($H$258:$H$928,$H161,J$258:J$928)</f>
        <v>0</v>
      </c>
      <c r="K161" s="71">
        <f>SUMIF($H$258:$H$928,$H161,K$258:K$928)</f>
        <v>0</v>
      </c>
      <c r="L161" s="71">
        <f>SUMIF($H$258:$H$928,$H161,L$258:L$928)</f>
        <v>0</v>
      </c>
      <c r="M161" s="71">
        <f>SUMIF($H$258:$H$928,$H161,M$258:M$928)</f>
        <v>0</v>
      </c>
      <c r="N161" s="71">
        <f>SUMIF($H$258:$H$928,$H161,N$258:N$928)</f>
        <v>0</v>
      </c>
      <c r="O161" s="71">
        <f>SUMIF($H$258:$H$928,$H161,O$258:O$928)</f>
        <v>0</v>
      </c>
      <c r="P161" s="71">
        <f>SUMIF($H$258:$H$928,$H161,P$258:P$928)</f>
        <v>0</v>
      </c>
      <c r="Q161" s="71">
        <f>SUMIF($H$258:$H$928,$H161,Q$258:Q$928)</f>
        <v>0</v>
      </c>
      <c r="R161" s="71">
        <f>SUMIF($H$258:$H$928,$H161,R$258:R$928)</f>
        <v>0</v>
      </c>
      <c r="S161" s="71">
        <f>SUMIF($H$258:$H$928,$H161,S$258:S$928)</f>
        <v>0</v>
      </c>
      <c r="T161" s="71">
        <f>SUMIF($H$258:$H$928,$H161,T$258:T$928)</f>
        <v>0</v>
      </c>
      <c r="U161" s="71">
        <f>SUMIF($H$258:$H$928,$H161,U$258:U$928)</f>
        <v>0</v>
      </c>
      <c r="V161" s="71">
        <f>SUMIF($H$258:$H$928,$H161,V$258:V$928)</f>
        <v>0</v>
      </c>
      <c r="W161" s="71">
        <f>SUMIF($H$258:$H$928,$H161,W$258:W$928)</f>
        <v>0</v>
      </c>
      <c r="X161" s="71">
        <f>SUMIF($H$258:$H$928,$H161,X$258:X$928)</f>
        <v>0</v>
      </c>
      <c r="Y161" s="71">
        <f>SUMIF($H$258:$H$928,$H161,Y$258:Y$928)</f>
        <v>0</v>
      </c>
      <c r="Z161" s="71">
        <f>SUMIF($H$258:$H$928,$H161,Z$258:Z$928)</f>
        <v>0</v>
      </c>
      <c r="AA161" s="71">
        <f>SUMIF($H$258:$H$928,$H161,AA$258:AA$928)</f>
        <v>0</v>
      </c>
      <c r="AB161" s="71">
        <f>SUMIF($H$258:$H$928,$H161,AB$258:AB$928)</f>
        <v>0</v>
      </c>
      <c r="AC161" s="71">
        <f>SUMIF($H$258:$H$928,$H161,AC$258:AC$928)</f>
        <v>0</v>
      </c>
      <c r="AD161" s="71">
        <f>SUMIF($H$258:$H$928,$H161,AD$258:AD$928)</f>
        <v>0</v>
      </c>
      <c r="AE161" s="71">
        <f>SUMIF($H$258:$H$928,$H161,AE$258:AE$928)</f>
        <v>0</v>
      </c>
      <c r="AF161" s="71">
        <f>SUMIF($H$258:$H$928,$H161,AF$258:AF$928)</f>
        <v>0</v>
      </c>
      <c r="AG161" s="71">
        <f>SUMIF($H$258:$H$928,$H161,AG$258:AG$928)</f>
        <v>0</v>
      </c>
      <c r="AH161" s="71">
        <f>SUMIF($H$258:$H$928,$H161,AH$258:AH$928)</f>
        <v>0</v>
      </c>
      <c r="AI161" s="71">
        <f>SUMIF($H$258:$H$928,$H161,AI$258:AI$928)</f>
        <v>0</v>
      </c>
      <c r="AJ161" s="71">
        <f>SUMIF($H$258:$H$928,$H161,AJ$258:AJ$928)</f>
        <v>0</v>
      </c>
      <c r="AK161" s="71">
        <f>SUMIF($H$258:$H$928,$H161,AK$258:AK$928)</f>
        <v>0</v>
      </c>
      <c r="AL161" s="71">
        <f>SUMIF($H$258:$H$928,$H161,AL$258:AL$928)</f>
        <v>0</v>
      </c>
      <c r="AM161" s="71">
        <f>SUMIF($H$258:$H$928,$H161,AM$258:AM$928)</f>
        <v>0</v>
      </c>
      <c r="AN161" s="71">
        <f>SUMIF($H$258:$H$928,$H161,AN$258:AN$928)</f>
        <v>0</v>
      </c>
      <c r="AO161" s="71">
        <f>SUMIF($H$258:$H$928,$H161,AO$258:AO$928)</f>
        <v>0</v>
      </c>
      <c r="AP161" s="71">
        <f>SUMIF($H$258:$H$928,$H161,AP$258:AP$928)</f>
        <v>0</v>
      </c>
      <c r="AQ161" s="71">
        <f>SUMIF($H$258:$H$928,$H161,AQ$258:AQ$928)</f>
        <v>0</v>
      </c>
      <c r="AR161" s="71">
        <f>SUMIF($H$258:$H$928,$H161,AR$258:AR$928)</f>
        <v>0</v>
      </c>
      <c r="AS161" s="71">
        <f>SUMIF($H$258:$H$928,$H161,AS$258:AS$928)</f>
        <v>0</v>
      </c>
      <c r="AT161" s="71">
        <f>SUMIF($H$258:$H$928,$H161,AT$258:AT$928)</f>
        <v>0</v>
      </c>
      <c r="AU161" s="71">
        <f>SUMIF($H$258:$H$928,$H161,AU$258:AU$928)</f>
        <v>0</v>
      </c>
      <c r="AV161" s="71">
        <f>SUMIF($H$258:$H$928,$H161,AV$258:AV$928)</f>
        <v>0</v>
      </c>
      <c r="AW161" s="71">
        <f>SUMIF($H$258:$H$928,$H161,AW$258:AW$928)</f>
        <v>0</v>
      </c>
      <c r="AX161" s="71">
        <f>SUMIF($H$258:$H$929,$H161,AX$258:AX$929)</f>
        <v>0</v>
      </c>
      <c r="AY161" s="71">
        <f>SUMIF($H$258:$H$929,$H161,AY$258:AY$929)</f>
        <v>0</v>
      </c>
      <c r="AZ161" s="71">
        <f>SUMIF($H$258:$H$929,$H161,AZ$258:AZ$929)</f>
        <v>0</v>
      </c>
      <c r="BA161" s="71">
        <f>SUMIF($H$258:$H$929,$H161,BA$258:BA$929)</f>
        <v>0</v>
      </c>
      <c r="BB161" s="71"/>
      <c r="BC161" s="71">
        <f>SUMIF($H$258:$H$929,$H161,BC$258:BC$929)</f>
        <v>0</v>
      </c>
      <c r="BD161" s="71"/>
      <c r="BE161" s="71">
        <f>SUMIF($H$258:$H$929,$H161,BE$258:BE$929)</f>
        <v>0</v>
      </c>
      <c r="BF161" s="71">
        <f>SUMIF($H$258:$H$929,$H161,BF$258:BF$929)</f>
        <v>0</v>
      </c>
      <c r="BG161" s="71">
        <f>SUMIF($H$258:$H$929,$H161,BG$258:BG$929)</f>
        <v>0</v>
      </c>
      <c r="BH161" s="71">
        <f>SUMIF($H$258:$H$929,$H161,BH$258:BH$929)</f>
        <v>0</v>
      </c>
      <c r="BI161" s="71">
        <f>SUMIF($H$258:$H$929,$H161,BI$258:BI$929)</f>
        <v>0</v>
      </c>
      <c r="BJ161" s="71">
        <f>SUMIF($H$258:$H$928,$H161,BJ$258:BJ$928)</f>
        <v>0</v>
      </c>
      <c r="BK161" s="71">
        <f>SUMIF($H$258:$H$928,$H161,BK$258:BK$928)</f>
        <v>0</v>
      </c>
      <c r="BL161" s="71">
        <f>SUMIF($H$258:$H$928,$H161,BL$258:BL$928)</f>
        <v>0</v>
      </c>
      <c r="BM161" s="71">
        <f>SUMIF($H$258:$H$929,$H161,BM$258:BM$929)</f>
        <v>0</v>
      </c>
      <c r="BN161" s="71">
        <f>SUMIF($H$258:$H$929,$H161,BN$258:BN$929)</f>
        <v>0</v>
      </c>
      <c r="BO161" s="71">
        <f>SUMIF($H$258:$H$929,$H161,BO$258:BO$929)</f>
        <v>0</v>
      </c>
      <c r="BP161" s="71">
        <f>SUMIF($H$258:$H$929,$H161,BP$258:BP$929)</f>
        <v>0</v>
      </c>
      <c r="BQ161" s="71">
        <f>SUMIF($H$258:$H$929,$H161,BQ$258:BQ$929)</f>
        <v>0</v>
      </c>
      <c r="BR161" s="71">
        <f>SUMIF($H$258:$H$929,$H161,BR$258:BR$929)</f>
        <v>0</v>
      </c>
      <c r="BS161" s="71">
        <f>SUMIF($H$258:$H$929,$H161,BS$258:BS$929)</f>
        <v>0</v>
      </c>
      <c r="BT161" s="71">
        <f>SUMIF($H$258:$H$929,$H161,BT$258:BT$929)</f>
        <v>0</v>
      </c>
      <c r="BU161" s="71">
        <f>SUMIF($H$258:$H$929,$H161,BU$258:BU$929)</f>
        <v>0</v>
      </c>
      <c r="BV161" s="71">
        <f>SUMIF($H$258:$H$929,$H161,BV$258:BV$929)</f>
        <v>0</v>
      </c>
      <c r="BW161" s="71">
        <f>SUMIF($H$258:$H$929,$H161,BW$258:BW$929)</f>
        <v>0</v>
      </c>
      <c r="BX161" s="71">
        <f>SUMIF($H$258:$H$929,$H161,BX$258:BX$929)</f>
        <v>0</v>
      </c>
      <c r="BY161" s="71">
        <f>SUMIF($H$258:$H$929,$H161,BY$258:BY$929)</f>
        <v>0</v>
      </c>
      <c r="BZ161" s="71">
        <f>SUMIF($H$258:$H$929,$H161,BZ$258:BZ$929)</f>
        <v>0</v>
      </c>
      <c r="CA161" s="71">
        <f>SUMIF($H$258:$H$929,$H161,CA$258:CA$929)</f>
        <v>0</v>
      </c>
      <c r="CB161" s="71">
        <f>SUMIF($H$258:$H$929,$H161,CB$258:CB$929)</f>
        <v>0</v>
      </c>
      <c r="CC161" s="71">
        <f>SUMIF($H$258:$H$929,$H161,CC$258:CC$929)</f>
        <v>0</v>
      </c>
      <c r="CD161" s="71">
        <f>SUMIF($H$258:$H$929,$H161,CD$258:CD$929)</f>
        <v>0</v>
      </c>
      <c r="CE161" s="71">
        <f>SUMIF($H$258:$H$929,$H161,CE$258:CE$929)</f>
        <v>0</v>
      </c>
      <c r="CF161" s="71">
        <f>SUMIF($H$258:$H$929,$H161,CF$258:CF$929)</f>
        <v>0</v>
      </c>
      <c r="CG161" s="71">
        <f>SUMIF($H$258:$H$929,$H161,CG$258:CG$929)</f>
        <v>0</v>
      </c>
      <c r="CH161" s="71">
        <f>SUMIF($H$258:$H$929,$H161,CH$258:CH$929)</f>
        <v>0</v>
      </c>
      <c r="CI161" s="71">
        <f>SUMIF($H$258:$H$929,$H161,CI$258:CI$929)</f>
        <v>0</v>
      </c>
      <c r="CJ161" s="71">
        <f>SUMIF($H$258:$H$929,$H161,CJ$258:CJ$929)</f>
        <v>0</v>
      </c>
      <c r="CK161" s="71">
        <f>SUMIF($H$258:$H$929,$H161,CK$258:CK$929)</f>
        <v>0</v>
      </c>
      <c r="CL161" s="71">
        <f>SUMIF($H$258:$H$929,$H161,CL$258:CL$929)</f>
        <v>0</v>
      </c>
      <c r="CM161" s="71">
        <f>SUMIF($H$258:$H$929,$H161,CM$258:CM$929)</f>
        <v>0</v>
      </c>
      <c r="CN161" s="71">
        <f>SUMIF($H$258:$H$929,$H161,CN$258:CN$929)</f>
        <v>0</v>
      </c>
      <c r="CO161" s="71">
        <f>SUMIF($H$258:$H$929,$H161,CO$258:CO$929)</f>
        <v>0</v>
      </c>
      <c r="CP161" s="71">
        <f>SUMIF($H$258:$H$929,$H161,CP$258:CP$929)</f>
        <v>0</v>
      </c>
      <c r="CQ161" s="71">
        <f>SUMIF($H$258:$H$929,$H161,CQ$258:CQ$929)</f>
        <v>0</v>
      </c>
      <c r="CR161" s="71">
        <f>SUMIF($H$258:$H$929,$H161,CR$258:CR$929)</f>
        <v>0</v>
      </c>
      <c r="CS161" s="71">
        <f>SUMIF($H$258:$H$929,$H161,CS$258:CS$929)</f>
        <v>0</v>
      </c>
      <c r="CT161" s="71">
        <f>SUMIF($H$258:$H$929,$H161,CT$258:CT$929)</f>
        <v>0</v>
      </c>
      <c r="CU161" s="71">
        <f>SUMIF($H$258:$H$929,$H161,CU$258:CU$929)</f>
        <v>0</v>
      </c>
      <c r="CV161" s="71">
        <f>SUMIF($H$258:$H$929,$H161,CV$258:CV$929)</f>
        <v>0</v>
      </c>
      <c r="CW161" s="71">
        <f>SUMIF($H$258:$H$929,$H161,CW$258:CW$929)</f>
        <v>0</v>
      </c>
      <c r="CX161" s="71">
        <f>SUMIF($H$258:$H$929,$H161,CX$258:CX$929)</f>
        <v>0</v>
      </c>
      <c r="CY161" s="71">
        <f>SUMIF($H$258:$H$929,$H161,CY$258:CY$929)</f>
        <v>0</v>
      </c>
      <c r="CZ161" s="71">
        <f>SUMIF($H$258:$H$929,$H161,CZ$258:CZ$929)</f>
        <v>0</v>
      </c>
      <c r="DA161" s="70" t="s">
        <v>187</v>
      </c>
      <c r="DB161" s="56">
        <f>K161-CV161</f>
        <v>0</v>
      </c>
      <c r="DC161" s="55"/>
      <c r="DD161" s="7">
        <f>CV161/12</f>
        <v>0</v>
      </c>
      <c r="DE161" s="55"/>
    </row>
    <row r="162" spans="1:109" s="54" customFormat="1" ht="24.75" hidden="1" customHeight="1" x14ac:dyDescent="0.2">
      <c r="A162" s="98" t="str">
        <f>CONCATENATE("5001",H162)</f>
        <v>5001560102</v>
      </c>
      <c r="B162" s="65"/>
      <c r="C162" s="65"/>
      <c r="D162" s="65"/>
      <c r="E162" s="66"/>
      <c r="F162" s="66"/>
      <c r="G162" s="65" t="s">
        <v>101</v>
      </c>
      <c r="H162" s="70" t="s">
        <v>186</v>
      </c>
      <c r="I162" s="100" t="s">
        <v>99</v>
      </c>
      <c r="J162" s="71">
        <f>SUMIF($H$258:$H$928,$H162,J$258:J$928)</f>
        <v>0</v>
      </c>
      <c r="K162" s="71">
        <f>SUMIF($H$258:$H$928,$H162,K$258:K$928)</f>
        <v>0</v>
      </c>
      <c r="L162" s="71">
        <f>SUMIF($H$258:$H$928,$H162,L$258:L$928)</f>
        <v>0</v>
      </c>
      <c r="M162" s="71">
        <f>SUMIF($H$258:$H$928,$H162,M$258:M$928)</f>
        <v>0</v>
      </c>
      <c r="N162" s="71">
        <f>SUMIF($H$258:$H$928,$H162,N$258:N$928)</f>
        <v>0</v>
      </c>
      <c r="O162" s="71">
        <f>SUMIF($H$258:$H$928,$H162,O$258:O$928)</f>
        <v>0</v>
      </c>
      <c r="P162" s="71">
        <f>SUMIF($H$258:$H$928,$H162,P$258:P$928)</f>
        <v>0</v>
      </c>
      <c r="Q162" s="71">
        <f>SUMIF($H$258:$H$928,$H162,Q$258:Q$928)</f>
        <v>0</v>
      </c>
      <c r="R162" s="71">
        <f>SUMIF($H$258:$H$928,$H162,R$258:R$928)</f>
        <v>0</v>
      </c>
      <c r="S162" s="71">
        <f>SUMIF($H$258:$H$928,$H162,S$258:S$928)</f>
        <v>0</v>
      </c>
      <c r="T162" s="71">
        <f>SUMIF($H$258:$H$928,$H162,T$258:T$928)</f>
        <v>0</v>
      </c>
      <c r="U162" s="71">
        <f>SUMIF($H$258:$H$928,$H162,U$258:U$928)</f>
        <v>0</v>
      </c>
      <c r="V162" s="71">
        <f>SUMIF($H$258:$H$928,$H162,V$258:V$928)</f>
        <v>0</v>
      </c>
      <c r="W162" s="71">
        <f>SUMIF($H$258:$H$928,$H162,W$258:W$928)</f>
        <v>0</v>
      </c>
      <c r="X162" s="71">
        <f>SUMIF($H$258:$H$928,$H162,X$258:X$928)</f>
        <v>0</v>
      </c>
      <c r="Y162" s="71">
        <f>SUMIF($H$258:$H$928,$H162,Y$258:Y$928)</f>
        <v>0</v>
      </c>
      <c r="Z162" s="71">
        <f>SUMIF($H$258:$H$928,$H162,Z$258:Z$928)</f>
        <v>0</v>
      </c>
      <c r="AA162" s="71">
        <f>SUMIF($H$258:$H$928,$H162,AA$258:AA$928)</f>
        <v>0</v>
      </c>
      <c r="AB162" s="71">
        <f>SUMIF($H$258:$H$928,$H162,AB$258:AB$928)</f>
        <v>0</v>
      </c>
      <c r="AC162" s="71">
        <f>SUMIF($H$258:$H$928,$H162,AC$258:AC$928)</f>
        <v>0</v>
      </c>
      <c r="AD162" s="71">
        <f>SUMIF($H$258:$H$928,$H162,AD$258:AD$928)</f>
        <v>0</v>
      </c>
      <c r="AE162" s="71">
        <f>SUMIF($H$258:$H$928,$H162,AE$258:AE$928)</f>
        <v>0</v>
      </c>
      <c r="AF162" s="71">
        <f>SUMIF($H$258:$H$928,$H162,AF$258:AF$928)</f>
        <v>0</v>
      </c>
      <c r="AG162" s="71">
        <f>SUMIF($H$258:$H$928,$H162,AG$258:AG$928)</f>
        <v>0</v>
      </c>
      <c r="AH162" s="71">
        <f>SUMIF($H$258:$H$928,$H162,AH$258:AH$928)</f>
        <v>0</v>
      </c>
      <c r="AI162" s="71">
        <f>SUMIF($H$258:$H$928,$H162,AI$258:AI$928)</f>
        <v>0</v>
      </c>
      <c r="AJ162" s="71">
        <f>SUMIF($H$258:$H$928,$H162,AJ$258:AJ$928)</f>
        <v>0</v>
      </c>
      <c r="AK162" s="71">
        <f>SUMIF($H$258:$H$928,$H162,AK$258:AK$928)</f>
        <v>0</v>
      </c>
      <c r="AL162" s="71">
        <f>SUMIF($H$258:$H$928,$H162,AL$258:AL$928)</f>
        <v>0</v>
      </c>
      <c r="AM162" s="71">
        <f>SUMIF($H$258:$H$928,$H162,AM$258:AM$928)</f>
        <v>0</v>
      </c>
      <c r="AN162" s="71">
        <f>SUMIF($H$258:$H$928,$H162,AN$258:AN$928)</f>
        <v>0</v>
      </c>
      <c r="AO162" s="71">
        <f>SUMIF($H$258:$H$928,$H162,AO$258:AO$928)</f>
        <v>0</v>
      </c>
      <c r="AP162" s="71">
        <f>SUMIF($H$258:$H$928,$H162,AP$258:AP$928)</f>
        <v>0</v>
      </c>
      <c r="AQ162" s="71">
        <f>SUMIF($H$258:$H$928,$H162,AQ$258:AQ$928)</f>
        <v>0</v>
      </c>
      <c r="AR162" s="71">
        <f>SUMIF($H$258:$H$928,$H162,AR$258:AR$928)</f>
        <v>0</v>
      </c>
      <c r="AS162" s="71">
        <f>SUMIF($H$258:$H$928,$H162,AS$258:AS$928)</f>
        <v>0</v>
      </c>
      <c r="AT162" s="71">
        <f>SUMIF($H$258:$H$928,$H162,AT$258:AT$928)</f>
        <v>0</v>
      </c>
      <c r="AU162" s="71">
        <f>SUMIF($H$258:$H$928,$H162,AU$258:AU$928)</f>
        <v>0</v>
      </c>
      <c r="AV162" s="71">
        <f>SUMIF($H$258:$H$928,$H162,AV$258:AV$928)</f>
        <v>0</v>
      </c>
      <c r="AW162" s="71">
        <f>SUMIF($H$258:$H$928,$H162,AW$258:AW$928)</f>
        <v>0</v>
      </c>
      <c r="AX162" s="71">
        <f>SUMIF($H$258:$H$929,$H162,AX$258:AX$929)</f>
        <v>0</v>
      </c>
      <c r="AY162" s="71">
        <f>SUMIF($H$258:$H$929,$H162,AY$258:AY$929)</f>
        <v>0</v>
      </c>
      <c r="AZ162" s="71">
        <f>SUMIF($H$258:$H$929,$H162,AZ$258:AZ$929)</f>
        <v>0</v>
      </c>
      <c r="BA162" s="71">
        <f>SUMIF($H$258:$H$929,$H162,BA$258:BA$929)</f>
        <v>0</v>
      </c>
      <c r="BB162" s="71"/>
      <c r="BC162" s="71">
        <f>SUMIF($H$258:$H$929,$H162,BC$258:BC$929)</f>
        <v>0</v>
      </c>
      <c r="BD162" s="71"/>
      <c r="BE162" s="71">
        <f>SUMIF($H$258:$H$929,$H162,BE$258:BE$929)</f>
        <v>0</v>
      </c>
      <c r="BF162" s="71">
        <f>SUMIF($H$258:$H$929,$H162,BF$258:BF$929)</f>
        <v>0</v>
      </c>
      <c r="BG162" s="71">
        <f>SUMIF($H$258:$H$929,$H162,BG$258:BG$929)</f>
        <v>0</v>
      </c>
      <c r="BH162" s="71">
        <f>SUMIF($H$258:$H$929,$H162,BH$258:BH$929)</f>
        <v>0</v>
      </c>
      <c r="BI162" s="71">
        <f>SUMIF($H$258:$H$929,$H162,BI$258:BI$929)</f>
        <v>0</v>
      </c>
      <c r="BJ162" s="71">
        <f>SUMIF($H$258:$H$928,$H162,BJ$258:BJ$928)</f>
        <v>0</v>
      </c>
      <c r="BK162" s="71">
        <f>SUMIF($H$258:$H$928,$H162,BK$258:BK$928)</f>
        <v>0</v>
      </c>
      <c r="BL162" s="71">
        <f>SUMIF($H$258:$H$928,$H162,BL$258:BL$928)</f>
        <v>0</v>
      </c>
      <c r="BM162" s="71">
        <f>SUMIF($H$258:$H$929,$H162,BM$258:BM$929)</f>
        <v>0</v>
      </c>
      <c r="BN162" s="71">
        <f>SUMIF($H$258:$H$929,$H162,BN$258:BN$929)</f>
        <v>0</v>
      </c>
      <c r="BO162" s="71">
        <f>SUMIF($H$258:$H$929,$H162,BO$258:BO$929)</f>
        <v>0</v>
      </c>
      <c r="BP162" s="71">
        <f>SUMIF($H$258:$H$929,$H162,BP$258:BP$929)</f>
        <v>0</v>
      </c>
      <c r="BQ162" s="71">
        <f>SUMIF($H$258:$H$929,$H162,BQ$258:BQ$929)</f>
        <v>0</v>
      </c>
      <c r="BR162" s="71">
        <f>SUMIF($H$258:$H$929,$H162,BR$258:BR$929)</f>
        <v>0</v>
      </c>
      <c r="BS162" s="71">
        <f>SUMIF($H$258:$H$929,$H162,BS$258:BS$929)</f>
        <v>0</v>
      </c>
      <c r="BT162" s="71">
        <f>SUMIF($H$258:$H$929,$H162,BT$258:BT$929)</f>
        <v>0</v>
      </c>
      <c r="BU162" s="71">
        <f>SUMIF($H$258:$H$929,$H162,BU$258:BU$929)</f>
        <v>0</v>
      </c>
      <c r="BV162" s="71">
        <f>SUMIF($H$258:$H$929,$H162,BV$258:BV$929)</f>
        <v>0</v>
      </c>
      <c r="BW162" s="71">
        <f>SUMIF($H$258:$H$929,$H162,BW$258:BW$929)</f>
        <v>0</v>
      </c>
      <c r="BX162" s="71">
        <f>SUMIF($H$258:$H$929,$H162,BX$258:BX$929)</f>
        <v>0</v>
      </c>
      <c r="BY162" s="71">
        <f>SUMIF($H$258:$H$929,$H162,BY$258:BY$929)</f>
        <v>0</v>
      </c>
      <c r="BZ162" s="71">
        <f>SUMIF($H$258:$H$929,$H162,BZ$258:BZ$929)</f>
        <v>0</v>
      </c>
      <c r="CA162" s="71">
        <f>SUMIF($H$258:$H$929,$H162,CA$258:CA$929)</f>
        <v>0</v>
      </c>
      <c r="CB162" s="71">
        <f>SUMIF($H$258:$H$929,$H162,CB$258:CB$929)</f>
        <v>0</v>
      </c>
      <c r="CC162" s="71">
        <f>SUMIF($H$258:$H$929,$H162,CC$258:CC$929)</f>
        <v>0</v>
      </c>
      <c r="CD162" s="71">
        <f>SUMIF($H$258:$H$929,$H162,CD$258:CD$929)</f>
        <v>0</v>
      </c>
      <c r="CE162" s="71">
        <f>SUMIF($H$258:$H$929,$H162,CE$258:CE$929)</f>
        <v>0</v>
      </c>
      <c r="CF162" s="71">
        <f>SUMIF($H$258:$H$929,$H162,CF$258:CF$929)</f>
        <v>0</v>
      </c>
      <c r="CG162" s="71">
        <f>SUMIF($H$258:$H$929,$H162,CG$258:CG$929)</f>
        <v>0</v>
      </c>
      <c r="CH162" s="71">
        <f>SUMIF($H$258:$H$929,$H162,CH$258:CH$929)</f>
        <v>0</v>
      </c>
      <c r="CI162" s="71">
        <f>SUMIF($H$258:$H$929,$H162,CI$258:CI$929)</f>
        <v>0</v>
      </c>
      <c r="CJ162" s="71">
        <f>SUMIF($H$258:$H$929,$H162,CJ$258:CJ$929)</f>
        <v>0</v>
      </c>
      <c r="CK162" s="71">
        <f>SUMIF($H$258:$H$929,$H162,CK$258:CK$929)</f>
        <v>0</v>
      </c>
      <c r="CL162" s="71">
        <f>SUMIF($H$258:$H$929,$H162,CL$258:CL$929)</f>
        <v>0</v>
      </c>
      <c r="CM162" s="71">
        <f>SUMIF($H$258:$H$929,$H162,CM$258:CM$929)</f>
        <v>0</v>
      </c>
      <c r="CN162" s="71">
        <f>SUMIF($H$258:$H$929,$H162,CN$258:CN$929)</f>
        <v>0</v>
      </c>
      <c r="CO162" s="71">
        <f>SUMIF($H$258:$H$929,$H162,CO$258:CO$929)</f>
        <v>0</v>
      </c>
      <c r="CP162" s="71">
        <f>SUMIF($H$258:$H$929,$H162,CP$258:CP$929)</f>
        <v>0</v>
      </c>
      <c r="CQ162" s="71">
        <f>SUMIF($H$258:$H$929,$H162,CQ$258:CQ$929)</f>
        <v>0</v>
      </c>
      <c r="CR162" s="71">
        <f>SUMIF($H$258:$H$929,$H162,CR$258:CR$929)</f>
        <v>0</v>
      </c>
      <c r="CS162" s="71">
        <f>SUMIF($H$258:$H$929,$H162,CS$258:CS$929)</f>
        <v>0</v>
      </c>
      <c r="CT162" s="71">
        <f>SUMIF($H$258:$H$929,$H162,CT$258:CT$929)</f>
        <v>0</v>
      </c>
      <c r="CU162" s="71">
        <f>SUMIF($H$258:$H$929,$H162,CU$258:CU$929)</f>
        <v>0</v>
      </c>
      <c r="CV162" s="71">
        <f>SUMIF($H$258:$H$929,$H162,CV$258:CV$929)</f>
        <v>0</v>
      </c>
      <c r="CW162" s="71">
        <f>SUMIF($H$258:$H$929,$H162,CW$258:CW$929)</f>
        <v>0</v>
      </c>
      <c r="CX162" s="71">
        <f>SUMIF($H$258:$H$929,$H162,CX$258:CX$929)</f>
        <v>0</v>
      </c>
      <c r="CY162" s="71">
        <f>SUMIF($H$258:$H$929,$H162,CY$258:CY$929)</f>
        <v>0</v>
      </c>
      <c r="CZ162" s="71">
        <f>SUMIF($H$258:$H$929,$H162,CZ$258:CZ$929)</f>
        <v>0</v>
      </c>
      <c r="DA162" s="70" t="s">
        <v>186</v>
      </c>
      <c r="DB162" s="56">
        <f>K162-CV162</f>
        <v>0</v>
      </c>
      <c r="DC162" s="55"/>
      <c r="DD162" s="7">
        <f>CV162/12</f>
        <v>0</v>
      </c>
      <c r="DE162" s="55"/>
    </row>
    <row r="163" spans="1:109" s="54" customFormat="1" ht="24.75" hidden="1" customHeight="1" x14ac:dyDescent="0.2">
      <c r="A163" s="98" t="str">
        <f>CONCATENATE("5001",H163)</f>
        <v>5001560103</v>
      </c>
      <c r="B163" s="65"/>
      <c r="C163" s="65"/>
      <c r="D163" s="65"/>
      <c r="E163" s="66"/>
      <c r="F163" s="66"/>
      <c r="G163" s="65" t="s">
        <v>129</v>
      </c>
      <c r="H163" s="70" t="s">
        <v>185</v>
      </c>
      <c r="I163" s="100" t="s">
        <v>177</v>
      </c>
      <c r="J163" s="71">
        <f>SUMIF($H$258:$H$928,$H163,J$258:J$928)</f>
        <v>0</v>
      </c>
      <c r="K163" s="71">
        <f>SUMIF($H$258:$H$928,$H163,K$258:K$928)</f>
        <v>0</v>
      </c>
      <c r="L163" s="71">
        <f>SUMIF($H$258:$H$928,$H163,L$258:L$928)</f>
        <v>0</v>
      </c>
      <c r="M163" s="71">
        <f>SUMIF($H$258:$H$928,$H163,M$258:M$928)</f>
        <v>0</v>
      </c>
      <c r="N163" s="71">
        <f>SUMIF($H$258:$H$928,$H163,N$258:N$928)</f>
        <v>0</v>
      </c>
      <c r="O163" s="71">
        <f>SUMIF($H$258:$H$928,$H163,O$258:O$928)</f>
        <v>0</v>
      </c>
      <c r="P163" s="71">
        <f>SUMIF($H$258:$H$928,$H163,P$258:P$928)</f>
        <v>0</v>
      </c>
      <c r="Q163" s="71">
        <f>SUMIF($H$258:$H$928,$H163,Q$258:Q$928)</f>
        <v>0</v>
      </c>
      <c r="R163" s="71">
        <f>SUMIF($H$258:$H$928,$H163,R$258:R$928)</f>
        <v>0</v>
      </c>
      <c r="S163" s="71">
        <f>SUMIF($H$258:$H$928,$H163,S$258:S$928)</f>
        <v>0</v>
      </c>
      <c r="T163" s="71">
        <f>SUMIF($H$258:$H$928,$H163,T$258:T$928)</f>
        <v>0</v>
      </c>
      <c r="U163" s="71">
        <f>SUMIF($H$258:$H$928,$H163,U$258:U$928)</f>
        <v>0</v>
      </c>
      <c r="V163" s="71">
        <f>SUMIF($H$258:$H$928,$H163,V$258:V$928)</f>
        <v>0</v>
      </c>
      <c r="W163" s="71">
        <f>SUMIF($H$258:$H$928,$H163,W$258:W$928)</f>
        <v>0</v>
      </c>
      <c r="X163" s="71">
        <f>SUMIF($H$258:$H$928,$H163,X$258:X$928)</f>
        <v>0</v>
      </c>
      <c r="Y163" s="71">
        <f>SUMIF($H$258:$H$928,$H163,Y$258:Y$928)</f>
        <v>0</v>
      </c>
      <c r="Z163" s="71">
        <f>SUMIF($H$258:$H$928,$H163,Z$258:Z$928)</f>
        <v>0</v>
      </c>
      <c r="AA163" s="71">
        <f>SUMIF($H$258:$H$928,$H163,AA$258:AA$928)</f>
        <v>0</v>
      </c>
      <c r="AB163" s="71">
        <f>SUMIF($H$258:$H$928,$H163,AB$258:AB$928)</f>
        <v>0</v>
      </c>
      <c r="AC163" s="71">
        <f>SUMIF($H$258:$H$928,$H163,AC$258:AC$928)</f>
        <v>0</v>
      </c>
      <c r="AD163" s="71">
        <f>SUMIF($H$258:$H$928,$H163,AD$258:AD$928)</f>
        <v>0</v>
      </c>
      <c r="AE163" s="71">
        <f>SUMIF($H$258:$H$928,$H163,AE$258:AE$928)</f>
        <v>0</v>
      </c>
      <c r="AF163" s="71">
        <f>SUMIF($H$258:$H$928,$H163,AF$258:AF$928)</f>
        <v>0</v>
      </c>
      <c r="AG163" s="71">
        <f>SUMIF($H$258:$H$928,$H163,AG$258:AG$928)</f>
        <v>0</v>
      </c>
      <c r="AH163" s="71">
        <f>SUMIF($H$258:$H$928,$H163,AH$258:AH$928)</f>
        <v>0</v>
      </c>
      <c r="AI163" s="71">
        <f>SUMIF($H$258:$H$928,$H163,AI$258:AI$928)</f>
        <v>0</v>
      </c>
      <c r="AJ163" s="71">
        <f>SUMIF($H$258:$H$928,$H163,AJ$258:AJ$928)</f>
        <v>0</v>
      </c>
      <c r="AK163" s="71">
        <f>SUMIF($H$258:$H$928,$H163,AK$258:AK$928)</f>
        <v>0</v>
      </c>
      <c r="AL163" s="71">
        <f>SUMIF($H$258:$H$928,$H163,AL$258:AL$928)</f>
        <v>0</v>
      </c>
      <c r="AM163" s="71">
        <f>SUMIF($H$258:$H$928,$H163,AM$258:AM$928)</f>
        <v>0</v>
      </c>
      <c r="AN163" s="71">
        <f>SUMIF($H$258:$H$928,$H163,AN$258:AN$928)</f>
        <v>0</v>
      </c>
      <c r="AO163" s="71">
        <f>SUMIF($H$258:$H$928,$H163,AO$258:AO$928)</f>
        <v>0</v>
      </c>
      <c r="AP163" s="71">
        <f>SUMIF($H$258:$H$928,$H163,AP$258:AP$928)</f>
        <v>0</v>
      </c>
      <c r="AQ163" s="71">
        <f>SUMIF($H$258:$H$928,$H163,AQ$258:AQ$928)</f>
        <v>0</v>
      </c>
      <c r="AR163" s="71">
        <f>SUMIF($H$258:$H$928,$H163,AR$258:AR$928)</f>
        <v>0</v>
      </c>
      <c r="AS163" s="71">
        <f>SUMIF($H$258:$H$928,$H163,AS$258:AS$928)</f>
        <v>0</v>
      </c>
      <c r="AT163" s="71">
        <f>SUMIF($H$258:$H$928,$H163,AT$258:AT$928)</f>
        <v>0</v>
      </c>
      <c r="AU163" s="71">
        <f>SUMIF($H$258:$H$928,$H163,AU$258:AU$928)</f>
        <v>0</v>
      </c>
      <c r="AV163" s="71">
        <f>SUMIF($H$258:$H$928,$H163,AV$258:AV$928)</f>
        <v>0</v>
      </c>
      <c r="AW163" s="71">
        <f>SUMIF($H$258:$H$928,$H163,AW$258:AW$928)</f>
        <v>0</v>
      </c>
      <c r="AX163" s="71">
        <f>SUMIF($H$258:$H$929,$H163,AX$258:AX$929)</f>
        <v>0</v>
      </c>
      <c r="AY163" s="71">
        <f>SUMIF($H$258:$H$929,$H163,AY$258:AY$929)</f>
        <v>0</v>
      </c>
      <c r="AZ163" s="71">
        <f>SUMIF($H$258:$H$929,$H163,AZ$258:AZ$929)</f>
        <v>0</v>
      </c>
      <c r="BA163" s="71">
        <f>SUMIF($H$258:$H$929,$H163,BA$258:BA$929)</f>
        <v>0</v>
      </c>
      <c r="BB163" s="71"/>
      <c r="BC163" s="71">
        <f>SUMIF($H$258:$H$929,$H163,BC$258:BC$929)</f>
        <v>0</v>
      </c>
      <c r="BD163" s="71"/>
      <c r="BE163" s="71">
        <f>SUMIF($H$258:$H$929,$H163,BE$258:BE$929)</f>
        <v>0</v>
      </c>
      <c r="BF163" s="71">
        <f>SUMIF($H$258:$H$929,$H163,BF$258:BF$929)</f>
        <v>0</v>
      </c>
      <c r="BG163" s="71">
        <f>SUMIF($H$258:$H$929,$H163,BG$258:BG$929)</f>
        <v>0</v>
      </c>
      <c r="BH163" s="71">
        <f>SUMIF($H$258:$H$929,$H163,BH$258:BH$929)</f>
        <v>0</v>
      </c>
      <c r="BI163" s="71">
        <f>SUMIF($H$258:$H$929,$H163,BI$258:BI$929)</f>
        <v>0</v>
      </c>
      <c r="BJ163" s="71">
        <f>SUMIF($H$258:$H$928,$H163,BJ$258:BJ$928)</f>
        <v>0</v>
      </c>
      <c r="BK163" s="71">
        <f>SUMIF($H$258:$H$928,$H163,BK$258:BK$928)</f>
        <v>0</v>
      </c>
      <c r="BL163" s="71">
        <f>SUMIF($H$258:$H$928,$H163,BL$258:BL$928)</f>
        <v>0</v>
      </c>
      <c r="BM163" s="71">
        <f>SUMIF($H$258:$H$929,$H163,BM$258:BM$929)</f>
        <v>0</v>
      </c>
      <c r="BN163" s="71">
        <f>SUMIF($H$258:$H$929,$H163,BN$258:BN$929)</f>
        <v>0</v>
      </c>
      <c r="BO163" s="71">
        <f>SUMIF($H$258:$H$929,$H163,BO$258:BO$929)</f>
        <v>0</v>
      </c>
      <c r="BP163" s="71">
        <f>SUMIF($H$258:$H$929,$H163,BP$258:BP$929)</f>
        <v>0</v>
      </c>
      <c r="BQ163" s="71">
        <f>SUMIF($H$258:$H$929,$H163,BQ$258:BQ$929)</f>
        <v>0</v>
      </c>
      <c r="BR163" s="71">
        <f>SUMIF($H$258:$H$929,$H163,BR$258:BR$929)</f>
        <v>0</v>
      </c>
      <c r="BS163" s="71">
        <f>SUMIF($H$258:$H$929,$H163,BS$258:BS$929)</f>
        <v>0</v>
      </c>
      <c r="BT163" s="71">
        <f>SUMIF($H$258:$H$929,$H163,BT$258:BT$929)</f>
        <v>0</v>
      </c>
      <c r="BU163" s="71">
        <f>SUMIF($H$258:$H$929,$H163,BU$258:BU$929)</f>
        <v>0</v>
      </c>
      <c r="BV163" s="71">
        <f>SUMIF($H$258:$H$929,$H163,BV$258:BV$929)</f>
        <v>0</v>
      </c>
      <c r="BW163" s="71">
        <f>SUMIF($H$258:$H$929,$H163,BW$258:BW$929)</f>
        <v>0</v>
      </c>
      <c r="BX163" s="71">
        <f>SUMIF($H$258:$H$929,$H163,BX$258:BX$929)</f>
        <v>0</v>
      </c>
      <c r="BY163" s="71">
        <f>SUMIF($H$258:$H$929,$H163,BY$258:BY$929)</f>
        <v>0</v>
      </c>
      <c r="BZ163" s="71">
        <f>SUMIF($H$258:$H$929,$H163,BZ$258:BZ$929)</f>
        <v>0</v>
      </c>
      <c r="CA163" s="71">
        <f>SUMIF($H$258:$H$929,$H163,CA$258:CA$929)</f>
        <v>0</v>
      </c>
      <c r="CB163" s="71">
        <f>SUMIF($H$258:$H$929,$H163,CB$258:CB$929)</f>
        <v>0</v>
      </c>
      <c r="CC163" s="71">
        <f>SUMIF($H$258:$H$929,$H163,CC$258:CC$929)</f>
        <v>0</v>
      </c>
      <c r="CD163" s="71">
        <f>SUMIF($H$258:$H$929,$H163,CD$258:CD$929)</f>
        <v>0</v>
      </c>
      <c r="CE163" s="71">
        <f>SUMIF($H$258:$H$929,$H163,CE$258:CE$929)</f>
        <v>0</v>
      </c>
      <c r="CF163" s="71">
        <f>SUMIF($H$258:$H$929,$H163,CF$258:CF$929)</f>
        <v>0</v>
      </c>
      <c r="CG163" s="71">
        <f>SUMIF($H$258:$H$929,$H163,CG$258:CG$929)</f>
        <v>0</v>
      </c>
      <c r="CH163" s="71">
        <f>SUMIF($H$258:$H$929,$H163,CH$258:CH$929)</f>
        <v>0</v>
      </c>
      <c r="CI163" s="71">
        <f>SUMIF($H$258:$H$929,$H163,CI$258:CI$929)</f>
        <v>0</v>
      </c>
      <c r="CJ163" s="71">
        <f>SUMIF($H$258:$H$929,$H163,CJ$258:CJ$929)</f>
        <v>0</v>
      </c>
      <c r="CK163" s="71">
        <f>SUMIF($H$258:$H$929,$H163,CK$258:CK$929)</f>
        <v>0</v>
      </c>
      <c r="CL163" s="71">
        <f>SUMIF($H$258:$H$929,$H163,CL$258:CL$929)</f>
        <v>0</v>
      </c>
      <c r="CM163" s="71">
        <f>SUMIF($H$258:$H$929,$H163,CM$258:CM$929)</f>
        <v>0</v>
      </c>
      <c r="CN163" s="71">
        <f>SUMIF($H$258:$H$929,$H163,CN$258:CN$929)</f>
        <v>0</v>
      </c>
      <c r="CO163" s="71">
        <f>SUMIF($H$258:$H$929,$H163,CO$258:CO$929)</f>
        <v>0</v>
      </c>
      <c r="CP163" s="71">
        <f>SUMIF($H$258:$H$929,$H163,CP$258:CP$929)</f>
        <v>0</v>
      </c>
      <c r="CQ163" s="71">
        <f>SUMIF($H$258:$H$929,$H163,CQ$258:CQ$929)</f>
        <v>0</v>
      </c>
      <c r="CR163" s="71">
        <f>SUMIF($H$258:$H$929,$H163,CR$258:CR$929)</f>
        <v>0</v>
      </c>
      <c r="CS163" s="71">
        <f>SUMIF($H$258:$H$929,$H163,CS$258:CS$929)</f>
        <v>0</v>
      </c>
      <c r="CT163" s="71">
        <f>SUMIF($H$258:$H$929,$H163,CT$258:CT$929)</f>
        <v>0</v>
      </c>
      <c r="CU163" s="71">
        <f>SUMIF($H$258:$H$929,$H163,CU$258:CU$929)</f>
        <v>0</v>
      </c>
      <c r="CV163" s="71">
        <f>SUMIF($H$258:$H$929,$H163,CV$258:CV$929)</f>
        <v>0</v>
      </c>
      <c r="CW163" s="71">
        <f>SUMIF($H$258:$H$929,$H163,CW$258:CW$929)</f>
        <v>0</v>
      </c>
      <c r="CX163" s="71">
        <f>SUMIF($H$258:$H$929,$H163,CX$258:CX$929)</f>
        <v>0</v>
      </c>
      <c r="CY163" s="71">
        <f>SUMIF($H$258:$H$929,$H163,CY$258:CY$929)</f>
        <v>0</v>
      </c>
      <c r="CZ163" s="71">
        <f>SUMIF($H$258:$H$929,$H163,CZ$258:CZ$929)</f>
        <v>0</v>
      </c>
      <c r="DA163" s="70" t="s">
        <v>185</v>
      </c>
      <c r="DB163" s="56">
        <f>K163-CV163</f>
        <v>0</v>
      </c>
      <c r="DC163" s="55"/>
      <c r="DD163" s="7">
        <f>CV163/12</f>
        <v>0</v>
      </c>
      <c r="DE163" s="55"/>
    </row>
    <row r="164" spans="1:109" s="54" customFormat="1" ht="21.75" hidden="1" customHeight="1" x14ac:dyDescent="0.2">
      <c r="A164" s="98" t="str">
        <f>CONCATENATE("5001",H164)</f>
        <v>50015602</v>
      </c>
      <c r="B164" s="65"/>
      <c r="C164" s="65"/>
      <c r="D164" s="65"/>
      <c r="E164" s="66"/>
      <c r="F164" s="66" t="s">
        <v>101</v>
      </c>
      <c r="G164" s="65"/>
      <c r="H164" s="70" t="s">
        <v>234</v>
      </c>
      <c r="I164" s="79" t="s">
        <v>233</v>
      </c>
      <c r="J164" s="71">
        <f>SUMIF($H$258:$H$928,$H164,J$258:J$928)</f>
        <v>0</v>
      </c>
      <c r="K164" s="71">
        <f>K165+K166+K167</f>
        <v>0</v>
      </c>
      <c r="L164" s="71">
        <f>L165+L166+L167</f>
        <v>0</v>
      </c>
      <c r="M164" s="71">
        <f>M165+M166+M167</f>
        <v>0</v>
      </c>
      <c r="N164" s="71">
        <f>N165+N166+N167</f>
        <v>0</v>
      </c>
      <c r="O164" s="71">
        <f>O165+O166+O167</f>
        <v>0</v>
      </c>
      <c r="P164" s="71">
        <f>P165+P166+P167</f>
        <v>0</v>
      </c>
      <c r="Q164" s="71">
        <f>Q165+Q166+Q167</f>
        <v>0</v>
      </c>
      <c r="R164" s="71">
        <f>R165+R166+R167</f>
        <v>0</v>
      </c>
      <c r="S164" s="71">
        <f>S165+S166+S167</f>
        <v>0</v>
      </c>
      <c r="T164" s="71">
        <f>T165+T166+T167</f>
        <v>0</v>
      </c>
      <c r="U164" s="71">
        <f>U165+U166+U167</f>
        <v>0</v>
      </c>
      <c r="V164" s="71">
        <f>V165+V166+V167</f>
        <v>0</v>
      </c>
      <c r="W164" s="71">
        <f>W165+W166+W167</f>
        <v>0</v>
      </c>
      <c r="X164" s="71">
        <f>X165+X166+X167</f>
        <v>0</v>
      </c>
      <c r="Y164" s="71">
        <f>Y165+Y166+Y167</f>
        <v>0</v>
      </c>
      <c r="Z164" s="71">
        <f>Z165+Z166+Z167</f>
        <v>0</v>
      </c>
      <c r="AA164" s="71">
        <f>AA165+AA166+AA167</f>
        <v>0</v>
      </c>
      <c r="AB164" s="71">
        <f>AB165+AB166+AB167</f>
        <v>0</v>
      </c>
      <c r="AC164" s="71">
        <f>AC165+AC166+AC167</f>
        <v>0</v>
      </c>
      <c r="AD164" s="71">
        <f>AD165+AD166+AD167</f>
        <v>0</v>
      </c>
      <c r="AE164" s="71">
        <f>AE165+AE166+AE167</f>
        <v>0</v>
      </c>
      <c r="AF164" s="71">
        <f>AF165+AF166+AF167</f>
        <v>0</v>
      </c>
      <c r="AG164" s="71">
        <f>AG165+AG166+AG167</f>
        <v>0</v>
      </c>
      <c r="AH164" s="71">
        <f>AH165+AH166+AH167</f>
        <v>0</v>
      </c>
      <c r="AI164" s="71">
        <f>AI165+AI166+AI167</f>
        <v>0</v>
      </c>
      <c r="AJ164" s="71">
        <f>AJ165+AJ166+AJ167</f>
        <v>0</v>
      </c>
      <c r="AK164" s="71">
        <f>AK165+AK166+AK167</f>
        <v>0</v>
      </c>
      <c r="AL164" s="71">
        <f>AL165+AL166+AL167</f>
        <v>0</v>
      </c>
      <c r="AM164" s="71">
        <f>AM165+AM166+AM167</f>
        <v>0</v>
      </c>
      <c r="AN164" s="71">
        <f>AN165+AN166+AN167</f>
        <v>0</v>
      </c>
      <c r="AO164" s="71">
        <f>AO165+AO166+AO167</f>
        <v>0</v>
      </c>
      <c r="AP164" s="71">
        <f>AP165+AP166+AP167</f>
        <v>0</v>
      </c>
      <c r="AQ164" s="71">
        <f>AQ165+AQ166+AQ167</f>
        <v>0</v>
      </c>
      <c r="AR164" s="71">
        <f>AR165+AR166+AR167</f>
        <v>0</v>
      </c>
      <c r="AS164" s="71">
        <f>AS165+AS166+AS167</f>
        <v>0</v>
      </c>
      <c r="AT164" s="71">
        <f>AT165+AT166+AT167</f>
        <v>0</v>
      </c>
      <c r="AU164" s="71">
        <f>AU165+AU166+AU167</f>
        <v>0</v>
      </c>
      <c r="AV164" s="71">
        <f>AV165+AV166+AV167</f>
        <v>0</v>
      </c>
      <c r="AW164" s="71">
        <f>AW165+AW166+AW167</f>
        <v>0</v>
      </c>
      <c r="AX164" s="71">
        <f>AX165+AX166+AX167</f>
        <v>0</v>
      </c>
      <c r="AY164" s="71">
        <f>AY165+AY166+AY167</f>
        <v>0</v>
      </c>
      <c r="AZ164" s="71">
        <f>AZ165+AZ166+AZ167</f>
        <v>0</v>
      </c>
      <c r="BA164" s="71">
        <f>BA165+BA166+BA167</f>
        <v>0</v>
      </c>
      <c r="BB164" s="71"/>
      <c r="BC164" s="71">
        <f>BC165+BC166+BC167</f>
        <v>0</v>
      </c>
      <c r="BD164" s="71"/>
      <c r="BE164" s="71">
        <f>BE165+BE166+BE167</f>
        <v>0</v>
      </c>
      <c r="BF164" s="71">
        <f>BF165+BF166+BF167</f>
        <v>0</v>
      </c>
      <c r="BG164" s="71">
        <f>BG165+BG166+BG167</f>
        <v>0</v>
      </c>
      <c r="BH164" s="71">
        <f>BH165+BH166+BH167</f>
        <v>0</v>
      </c>
      <c r="BI164" s="71">
        <f>BI165+BI166+BI167</f>
        <v>0</v>
      </c>
      <c r="BJ164" s="71">
        <f>BJ165+BJ166+BJ167</f>
        <v>0</v>
      </c>
      <c r="BK164" s="71">
        <f>BK165+BK166+BK167</f>
        <v>0</v>
      </c>
      <c r="BL164" s="71">
        <f>BL165+BL166+BL167</f>
        <v>0</v>
      </c>
      <c r="BM164" s="71">
        <f>BM165+BM166+BM167</f>
        <v>0</v>
      </c>
      <c r="BN164" s="71">
        <f>BN165+BN166+BN167</f>
        <v>0</v>
      </c>
      <c r="BO164" s="71">
        <f>BO165+BO166+BO167</f>
        <v>0</v>
      </c>
      <c r="BP164" s="71">
        <f>BP165+BP166+BP167</f>
        <v>0</v>
      </c>
      <c r="BQ164" s="71">
        <f>BQ165+BQ166+BQ167</f>
        <v>0</v>
      </c>
      <c r="BR164" s="71">
        <f>BR165+BR166+BR167</f>
        <v>0</v>
      </c>
      <c r="BS164" s="71">
        <f>BS165+BS166+BS167</f>
        <v>0</v>
      </c>
      <c r="BT164" s="71">
        <f>BT165+BT166+BT167</f>
        <v>0</v>
      </c>
      <c r="BU164" s="71">
        <f>BU165+BU166+BU167</f>
        <v>0</v>
      </c>
      <c r="BV164" s="71">
        <f>BV165+BV166+BV167</f>
        <v>0</v>
      </c>
      <c r="BW164" s="71">
        <f>BW165+BW166+BW167</f>
        <v>0</v>
      </c>
      <c r="BX164" s="71">
        <f>BX165+BX166+BX167</f>
        <v>0</v>
      </c>
      <c r="BY164" s="71">
        <f>BY165+BY166+BY167</f>
        <v>0</v>
      </c>
      <c r="BZ164" s="71">
        <f>BZ165+BZ166+BZ167</f>
        <v>0</v>
      </c>
      <c r="CA164" s="71">
        <f>CA165+CA166+CA167</f>
        <v>0</v>
      </c>
      <c r="CB164" s="71">
        <f>CB165+CB166+CB167</f>
        <v>0</v>
      </c>
      <c r="CC164" s="71">
        <f>CC165+CC166+CC167</f>
        <v>0</v>
      </c>
      <c r="CD164" s="71">
        <f>CD165+CD166+CD167</f>
        <v>0</v>
      </c>
      <c r="CE164" s="71">
        <f>CE165+CE166+CE167</f>
        <v>0</v>
      </c>
      <c r="CF164" s="71">
        <f>CF165+CF166+CF167</f>
        <v>0</v>
      </c>
      <c r="CG164" s="71">
        <f>CG165+CG166+CG167</f>
        <v>0</v>
      </c>
      <c r="CH164" s="71">
        <f>CH165+CH166+CH167</f>
        <v>0</v>
      </c>
      <c r="CI164" s="71">
        <f>CI165+CI166+CI167</f>
        <v>0</v>
      </c>
      <c r="CJ164" s="71">
        <f>CJ165+CJ166+CJ167</f>
        <v>0</v>
      </c>
      <c r="CK164" s="71">
        <f>CK165+CK166+CK167</f>
        <v>0</v>
      </c>
      <c r="CL164" s="71">
        <f>CL165+CL166+CL167</f>
        <v>0</v>
      </c>
      <c r="CM164" s="71">
        <f>CM165+CM166+CM167</f>
        <v>0</v>
      </c>
      <c r="CN164" s="71">
        <f>CN165+CN166+CN167</f>
        <v>0</v>
      </c>
      <c r="CO164" s="71">
        <f>CO165+CO166+CO167</f>
        <v>0</v>
      </c>
      <c r="CP164" s="71">
        <f>CP165+CP166+CP167</f>
        <v>0</v>
      </c>
      <c r="CQ164" s="71">
        <f>CQ165+CQ166+CQ167</f>
        <v>0</v>
      </c>
      <c r="CR164" s="71">
        <f>CR165+CR166+CR167</f>
        <v>0</v>
      </c>
      <c r="CS164" s="71">
        <f>CS165+CS166+CS167</f>
        <v>0</v>
      </c>
      <c r="CT164" s="71">
        <f>CT165+CT166+CT167</f>
        <v>0</v>
      </c>
      <c r="CU164" s="71">
        <f>CU165+CU166+CU167</f>
        <v>0</v>
      </c>
      <c r="CV164" s="71">
        <f>CV165+CV166+CV167</f>
        <v>0</v>
      </c>
      <c r="CW164" s="71">
        <f>CW165+CW166+CW167</f>
        <v>0</v>
      </c>
      <c r="CX164" s="71">
        <f>CX165+CX166+CX167</f>
        <v>0</v>
      </c>
      <c r="CY164" s="71">
        <f>CY165+CY166+CY167</f>
        <v>0</v>
      </c>
      <c r="CZ164" s="71">
        <f>CZ165+CZ166+CZ167</f>
        <v>0</v>
      </c>
      <c r="DA164" s="70" t="s">
        <v>234</v>
      </c>
      <c r="DB164" s="56">
        <f>K164-CV164</f>
        <v>0</v>
      </c>
      <c r="DC164" s="55"/>
      <c r="DD164" s="7">
        <f>CV164/12</f>
        <v>0</v>
      </c>
      <c r="DE164" s="55"/>
    </row>
    <row r="165" spans="1:109" s="54" customFormat="1" ht="21.75" hidden="1" customHeight="1" x14ac:dyDescent="0.2">
      <c r="A165" s="98" t="str">
        <f>CONCATENATE("5001",H165)</f>
        <v>5001560201</v>
      </c>
      <c r="B165" s="65"/>
      <c r="C165" s="65"/>
      <c r="D165" s="65"/>
      <c r="E165" s="66"/>
      <c r="F165" s="66"/>
      <c r="G165" s="65" t="s">
        <v>91</v>
      </c>
      <c r="H165" s="70" t="s">
        <v>232</v>
      </c>
      <c r="I165" s="100" t="s">
        <v>108</v>
      </c>
      <c r="J165" s="71">
        <f>SUMIF($H$258:$H$928,$H165,J$258:J$928)</f>
        <v>0</v>
      </c>
      <c r="K165" s="71">
        <f>SUMIF($H$258:$H$928,$H165,K$258:K$928)</f>
        <v>0</v>
      </c>
      <c r="L165" s="71">
        <f>SUMIF($H$258:$H$928,$H165,L$258:L$928)</f>
        <v>0</v>
      </c>
      <c r="M165" s="71">
        <f>SUMIF($H$258:$H$928,$H165,M$258:M$928)</f>
        <v>0</v>
      </c>
      <c r="N165" s="71">
        <f>SUMIF($H$258:$H$928,$H165,N$258:N$928)</f>
        <v>0</v>
      </c>
      <c r="O165" s="71">
        <f>SUMIF($H$258:$H$928,$H165,O$258:O$928)</f>
        <v>0</v>
      </c>
      <c r="P165" s="71">
        <f>SUMIF($H$258:$H$928,$H165,P$258:P$928)</f>
        <v>0</v>
      </c>
      <c r="Q165" s="71">
        <f>SUMIF($H$258:$H$928,$H165,Q$258:Q$928)</f>
        <v>0</v>
      </c>
      <c r="R165" s="71">
        <f>SUMIF($H$258:$H$928,$H165,R$258:R$928)</f>
        <v>0</v>
      </c>
      <c r="S165" s="71">
        <f>SUMIF($H$258:$H$928,$H165,S$258:S$928)</f>
        <v>0</v>
      </c>
      <c r="T165" s="71">
        <f>SUMIF($H$258:$H$928,$H165,T$258:T$928)</f>
        <v>0</v>
      </c>
      <c r="U165" s="71">
        <f>SUMIF($H$258:$H$928,$H165,U$258:U$928)</f>
        <v>0</v>
      </c>
      <c r="V165" s="71">
        <f>SUMIF($H$258:$H$928,$H165,V$258:V$928)</f>
        <v>0</v>
      </c>
      <c r="W165" s="71">
        <f>SUMIF($H$258:$H$928,$H165,W$258:W$928)</f>
        <v>0</v>
      </c>
      <c r="X165" s="71">
        <f>SUMIF($H$258:$H$928,$H165,X$258:X$928)</f>
        <v>0</v>
      </c>
      <c r="Y165" s="71">
        <f>SUMIF($H$258:$H$928,$H165,Y$258:Y$928)</f>
        <v>0</v>
      </c>
      <c r="Z165" s="71">
        <f>SUMIF($H$258:$H$928,$H165,Z$258:Z$928)</f>
        <v>0</v>
      </c>
      <c r="AA165" s="71">
        <f>SUMIF($H$258:$H$928,$H165,AA$258:AA$928)</f>
        <v>0</v>
      </c>
      <c r="AB165" s="71">
        <f>SUMIF($H$258:$H$928,$H165,AB$258:AB$928)</f>
        <v>0</v>
      </c>
      <c r="AC165" s="71">
        <f>SUMIF($H$258:$H$928,$H165,AC$258:AC$928)</f>
        <v>0</v>
      </c>
      <c r="AD165" s="71">
        <f>SUMIF($H$258:$H$928,$H165,AD$258:AD$928)</f>
        <v>0</v>
      </c>
      <c r="AE165" s="71">
        <f>SUMIF($H$258:$H$928,$H165,AE$258:AE$928)</f>
        <v>0</v>
      </c>
      <c r="AF165" s="71">
        <f>SUMIF($H$258:$H$928,$H165,AF$258:AF$928)</f>
        <v>0</v>
      </c>
      <c r="AG165" s="71">
        <f>SUMIF($H$258:$H$928,$H165,AG$258:AG$928)</f>
        <v>0</v>
      </c>
      <c r="AH165" s="71">
        <f>SUMIF($H$258:$H$928,$H165,AH$258:AH$928)</f>
        <v>0</v>
      </c>
      <c r="AI165" s="71">
        <f>SUMIF($H$258:$H$928,$H165,AI$258:AI$928)</f>
        <v>0</v>
      </c>
      <c r="AJ165" s="71">
        <f>SUMIF($H$258:$H$928,$H165,AJ$258:AJ$928)</f>
        <v>0</v>
      </c>
      <c r="AK165" s="71">
        <f>SUMIF($H$258:$H$928,$H165,AK$258:AK$928)</f>
        <v>0</v>
      </c>
      <c r="AL165" s="71">
        <f>SUMIF($H$258:$H$928,$H165,AL$258:AL$928)</f>
        <v>0</v>
      </c>
      <c r="AM165" s="71">
        <f>SUMIF($H$258:$H$928,$H165,AM$258:AM$928)</f>
        <v>0</v>
      </c>
      <c r="AN165" s="71">
        <f>SUMIF($H$258:$H$928,$H165,AN$258:AN$928)</f>
        <v>0</v>
      </c>
      <c r="AO165" s="71">
        <f>SUMIF($H$258:$H$928,$H165,AO$258:AO$928)</f>
        <v>0</v>
      </c>
      <c r="AP165" s="71">
        <f>SUMIF($H$258:$H$928,$H165,AP$258:AP$928)</f>
        <v>0</v>
      </c>
      <c r="AQ165" s="71">
        <f>SUMIF($H$258:$H$928,$H165,AQ$258:AQ$928)</f>
        <v>0</v>
      </c>
      <c r="AR165" s="71">
        <f>SUMIF($H$258:$H$928,$H165,AR$258:AR$928)</f>
        <v>0</v>
      </c>
      <c r="AS165" s="71">
        <f>SUMIF($H$258:$H$928,$H165,AS$258:AS$928)</f>
        <v>0</v>
      </c>
      <c r="AT165" s="71">
        <f>SUMIF($H$258:$H$928,$H165,AT$258:AT$928)</f>
        <v>0</v>
      </c>
      <c r="AU165" s="71">
        <f>SUMIF($H$258:$H$928,$H165,AU$258:AU$928)</f>
        <v>0</v>
      </c>
      <c r="AV165" s="71">
        <f>SUMIF($H$258:$H$928,$H165,AV$258:AV$928)</f>
        <v>0</v>
      </c>
      <c r="AW165" s="71">
        <f>SUMIF($H$258:$H$928,$H165,AW$258:AW$928)</f>
        <v>0</v>
      </c>
      <c r="AX165" s="71">
        <f>SUMIF($H$258:$H$929,$H165,AX$258:AX$929)</f>
        <v>0</v>
      </c>
      <c r="AY165" s="71">
        <f>SUMIF($H$258:$H$929,$H165,AY$258:AY$929)</f>
        <v>0</v>
      </c>
      <c r="AZ165" s="71">
        <f>SUMIF($H$258:$H$929,$H165,AZ$258:AZ$929)</f>
        <v>0</v>
      </c>
      <c r="BA165" s="71">
        <f>SUMIF($H$258:$H$929,$H165,BA$258:BA$929)</f>
        <v>0</v>
      </c>
      <c r="BB165" s="71"/>
      <c r="BC165" s="71">
        <f>SUMIF($H$258:$H$929,$H165,BC$258:BC$929)</f>
        <v>0</v>
      </c>
      <c r="BD165" s="71"/>
      <c r="BE165" s="71">
        <f>SUMIF($H$258:$H$929,$H165,BE$258:BE$929)</f>
        <v>0</v>
      </c>
      <c r="BF165" s="71">
        <f>SUMIF($H$258:$H$929,$H165,BF$258:BF$929)</f>
        <v>0</v>
      </c>
      <c r="BG165" s="71">
        <f>SUMIF($H$258:$H$929,$H165,BG$258:BG$929)</f>
        <v>0</v>
      </c>
      <c r="BH165" s="71">
        <f>SUMIF($H$258:$H$929,$H165,BH$258:BH$929)</f>
        <v>0</v>
      </c>
      <c r="BI165" s="71">
        <f>SUMIF($H$258:$H$929,$H165,BI$258:BI$929)</f>
        <v>0</v>
      </c>
      <c r="BJ165" s="71">
        <f>SUMIF($H$258:$H$928,$H165,BJ$258:BJ$928)</f>
        <v>0</v>
      </c>
      <c r="BK165" s="71">
        <f>SUMIF($H$258:$H$928,$H165,BK$258:BK$928)</f>
        <v>0</v>
      </c>
      <c r="BL165" s="71">
        <f>SUMIF($H$258:$H$928,$H165,BL$258:BL$928)</f>
        <v>0</v>
      </c>
      <c r="BM165" s="71">
        <f>SUMIF($H$258:$H$929,$H165,BM$258:BM$929)</f>
        <v>0</v>
      </c>
      <c r="BN165" s="71">
        <f>SUMIF($H$258:$H$929,$H165,BN$258:BN$929)</f>
        <v>0</v>
      </c>
      <c r="BO165" s="71">
        <f>SUMIF($H$258:$H$929,$H165,BO$258:BO$929)</f>
        <v>0</v>
      </c>
      <c r="BP165" s="71">
        <f>SUMIF($H$258:$H$929,$H165,BP$258:BP$929)</f>
        <v>0</v>
      </c>
      <c r="BQ165" s="71">
        <f>SUMIF($H$258:$H$929,$H165,BQ$258:BQ$929)</f>
        <v>0</v>
      </c>
      <c r="BR165" s="71">
        <f>SUMIF($H$258:$H$929,$H165,BR$258:BR$929)</f>
        <v>0</v>
      </c>
      <c r="BS165" s="71">
        <f>SUMIF($H$258:$H$929,$H165,BS$258:BS$929)</f>
        <v>0</v>
      </c>
      <c r="BT165" s="71">
        <f>SUMIF($H$258:$H$929,$H165,BT$258:BT$929)</f>
        <v>0</v>
      </c>
      <c r="BU165" s="71">
        <f>SUMIF($H$258:$H$929,$H165,BU$258:BU$929)</f>
        <v>0</v>
      </c>
      <c r="BV165" s="71">
        <f>SUMIF($H$258:$H$929,$H165,BV$258:BV$929)</f>
        <v>0</v>
      </c>
      <c r="BW165" s="71">
        <f>SUMIF($H$258:$H$929,$H165,BW$258:BW$929)</f>
        <v>0</v>
      </c>
      <c r="BX165" s="71">
        <f>SUMIF($H$258:$H$929,$H165,BX$258:BX$929)</f>
        <v>0</v>
      </c>
      <c r="BY165" s="71">
        <f>SUMIF($H$258:$H$929,$H165,BY$258:BY$929)</f>
        <v>0</v>
      </c>
      <c r="BZ165" s="71">
        <f>SUMIF($H$258:$H$929,$H165,BZ$258:BZ$929)</f>
        <v>0</v>
      </c>
      <c r="CA165" s="71">
        <f>SUMIF($H$258:$H$929,$H165,CA$258:CA$929)</f>
        <v>0</v>
      </c>
      <c r="CB165" s="71">
        <f>SUMIF($H$258:$H$929,$H165,CB$258:CB$929)</f>
        <v>0</v>
      </c>
      <c r="CC165" s="71">
        <f>SUMIF($H$258:$H$929,$H165,CC$258:CC$929)</f>
        <v>0</v>
      </c>
      <c r="CD165" s="71">
        <f>SUMIF($H$258:$H$929,$H165,CD$258:CD$929)</f>
        <v>0</v>
      </c>
      <c r="CE165" s="71">
        <f>SUMIF($H$258:$H$929,$H165,CE$258:CE$929)</f>
        <v>0</v>
      </c>
      <c r="CF165" s="71">
        <f>SUMIF($H$258:$H$929,$H165,CF$258:CF$929)</f>
        <v>0</v>
      </c>
      <c r="CG165" s="71">
        <f>SUMIF($H$258:$H$929,$H165,CG$258:CG$929)</f>
        <v>0</v>
      </c>
      <c r="CH165" s="71">
        <f>SUMIF($H$258:$H$929,$H165,CH$258:CH$929)</f>
        <v>0</v>
      </c>
      <c r="CI165" s="71">
        <f>SUMIF($H$258:$H$929,$H165,CI$258:CI$929)</f>
        <v>0</v>
      </c>
      <c r="CJ165" s="71">
        <f>SUMIF($H$258:$H$929,$H165,CJ$258:CJ$929)</f>
        <v>0</v>
      </c>
      <c r="CK165" s="71">
        <f>SUMIF($H$258:$H$929,$H165,CK$258:CK$929)</f>
        <v>0</v>
      </c>
      <c r="CL165" s="71">
        <f>SUMIF($H$258:$H$929,$H165,CL$258:CL$929)</f>
        <v>0</v>
      </c>
      <c r="CM165" s="71">
        <f>SUMIF($H$258:$H$929,$H165,CM$258:CM$929)</f>
        <v>0</v>
      </c>
      <c r="CN165" s="71">
        <f>SUMIF($H$258:$H$929,$H165,CN$258:CN$929)</f>
        <v>0</v>
      </c>
      <c r="CO165" s="71">
        <f>SUMIF($H$258:$H$929,$H165,CO$258:CO$929)</f>
        <v>0</v>
      </c>
      <c r="CP165" s="71">
        <f>SUMIF($H$258:$H$929,$H165,CP$258:CP$929)</f>
        <v>0</v>
      </c>
      <c r="CQ165" s="71">
        <f>SUMIF($H$258:$H$929,$H165,CQ$258:CQ$929)</f>
        <v>0</v>
      </c>
      <c r="CR165" s="71">
        <f>SUMIF($H$258:$H$929,$H165,CR$258:CR$929)</f>
        <v>0</v>
      </c>
      <c r="CS165" s="71">
        <f>SUMIF($H$258:$H$929,$H165,CS$258:CS$929)</f>
        <v>0</v>
      </c>
      <c r="CT165" s="71">
        <f>SUMIF($H$258:$H$929,$H165,CT$258:CT$929)</f>
        <v>0</v>
      </c>
      <c r="CU165" s="71">
        <f>SUMIF($H$258:$H$929,$H165,CU$258:CU$929)</f>
        <v>0</v>
      </c>
      <c r="CV165" s="71">
        <f>SUMIF($H$258:$H$929,$H165,CV$258:CV$929)</f>
        <v>0</v>
      </c>
      <c r="CW165" s="71">
        <f>SUMIF($H$258:$H$929,$H165,CW$258:CW$929)</f>
        <v>0</v>
      </c>
      <c r="CX165" s="71">
        <f>SUMIF($H$258:$H$929,$H165,CX$258:CX$929)</f>
        <v>0</v>
      </c>
      <c r="CY165" s="71">
        <f>SUMIF($H$258:$H$929,$H165,CY$258:CY$929)</f>
        <v>0</v>
      </c>
      <c r="CZ165" s="71">
        <f>SUMIF($H$258:$H$929,$H165,CZ$258:CZ$929)</f>
        <v>0</v>
      </c>
      <c r="DA165" s="70" t="s">
        <v>232</v>
      </c>
      <c r="DB165" s="56">
        <f>K165-CV165</f>
        <v>0</v>
      </c>
      <c r="DC165" s="55"/>
      <c r="DD165" s="7">
        <f>CV165/12</f>
        <v>0</v>
      </c>
      <c r="DE165" s="55"/>
    </row>
    <row r="166" spans="1:109" s="54" customFormat="1" ht="21.75" hidden="1" customHeight="1" x14ac:dyDescent="0.2">
      <c r="A166" s="98" t="str">
        <f>CONCATENATE("5001",H166)</f>
        <v>5001560202</v>
      </c>
      <c r="B166" s="65"/>
      <c r="C166" s="65"/>
      <c r="D166" s="65"/>
      <c r="E166" s="66"/>
      <c r="F166" s="66"/>
      <c r="G166" s="65" t="s">
        <v>101</v>
      </c>
      <c r="H166" s="70" t="s">
        <v>231</v>
      </c>
      <c r="I166" s="100" t="s">
        <v>99</v>
      </c>
      <c r="J166" s="71">
        <f>SUMIF($H$258:$H$928,$H166,J$258:J$928)</f>
        <v>0</v>
      </c>
      <c r="K166" s="71">
        <f>SUMIF($H$258:$H$928,$H166,K$258:K$928)</f>
        <v>0</v>
      </c>
      <c r="L166" s="71">
        <f>SUMIF($H$258:$H$928,$H166,L$258:L$928)</f>
        <v>0</v>
      </c>
      <c r="M166" s="71">
        <f>SUMIF($H$258:$H$928,$H166,M$258:M$928)</f>
        <v>0</v>
      </c>
      <c r="N166" s="71">
        <f>SUMIF($H$258:$H$928,$H166,N$258:N$928)</f>
        <v>0</v>
      </c>
      <c r="O166" s="71">
        <f>SUMIF($H$258:$H$928,$H166,O$258:O$928)</f>
        <v>0</v>
      </c>
      <c r="P166" s="71">
        <f>SUMIF($H$258:$H$928,$H166,P$258:P$928)</f>
        <v>0</v>
      </c>
      <c r="Q166" s="71">
        <f>SUMIF($H$258:$H$928,$H166,Q$258:Q$928)</f>
        <v>0</v>
      </c>
      <c r="R166" s="71">
        <f>SUMIF($H$258:$H$928,$H166,R$258:R$928)</f>
        <v>0</v>
      </c>
      <c r="S166" s="71">
        <f>SUMIF($H$258:$H$928,$H166,S$258:S$928)</f>
        <v>0</v>
      </c>
      <c r="T166" s="71">
        <f>SUMIF($H$258:$H$928,$H166,T$258:T$928)</f>
        <v>0</v>
      </c>
      <c r="U166" s="71">
        <f>SUMIF($H$258:$H$928,$H166,U$258:U$928)</f>
        <v>0</v>
      </c>
      <c r="V166" s="71">
        <f>SUMIF($H$258:$H$928,$H166,V$258:V$928)</f>
        <v>0</v>
      </c>
      <c r="W166" s="71">
        <f>SUMIF($H$258:$H$928,$H166,W$258:W$928)</f>
        <v>0</v>
      </c>
      <c r="X166" s="71">
        <f>SUMIF($H$258:$H$928,$H166,X$258:X$928)</f>
        <v>0</v>
      </c>
      <c r="Y166" s="71">
        <f>SUMIF($H$258:$H$928,$H166,Y$258:Y$928)</f>
        <v>0</v>
      </c>
      <c r="Z166" s="71">
        <f>SUMIF($H$258:$H$928,$H166,Z$258:Z$928)</f>
        <v>0</v>
      </c>
      <c r="AA166" s="71">
        <f>SUMIF($H$258:$H$928,$H166,AA$258:AA$928)</f>
        <v>0</v>
      </c>
      <c r="AB166" s="71">
        <f>SUMIF($H$258:$H$928,$H166,AB$258:AB$928)</f>
        <v>0</v>
      </c>
      <c r="AC166" s="71">
        <f>SUMIF($H$258:$H$928,$H166,AC$258:AC$928)</f>
        <v>0</v>
      </c>
      <c r="AD166" s="71">
        <f>SUMIF($H$258:$H$928,$H166,AD$258:AD$928)</f>
        <v>0</v>
      </c>
      <c r="AE166" s="71">
        <f>SUMIF($H$258:$H$928,$H166,AE$258:AE$928)</f>
        <v>0</v>
      </c>
      <c r="AF166" s="71">
        <f>SUMIF($H$258:$H$928,$H166,AF$258:AF$928)</f>
        <v>0</v>
      </c>
      <c r="AG166" s="71">
        <f>SUMIF($H$258:$H$928,$H166,AG$258:AG$928)</f>
        <v>0</v>
      </c>
      <c r="AH166" s="71">
        <f>SUMIF($H$258:$H$928,$H166,AH$258:AH$928)</f>
        <v>0</v>
      </c>
      <c r="AI166" s="71">
        <f>SUMIF($H$258:$H$928,$H166,AI$258:AI$928)</f>
        <v>0</v>
      </c>
      <c r="AJ166" s="71">
        <f>SUMIF($H$258:$H$928,$H166,AJ$258:AJ$928)</f>
        <v>0</v>
      </c>
      <c r="AK166" s="71">
        <f>SUMIF($H$258:$H$928,$H166,AK$258:AK$928)</f>
        <v>0</v>
      </c>
      <c r="AL166" s="71">
        <f>SUMIF($H$258:$H$928,$H166,AL$258:AL$928)</f>
        <v>0</v>
      </c>
      <c r="AM166" s="71">
        <f>SUMIF($H$258:$H$928,$H166,AM$258:AM$928)</f>
        <v>0</v>
      </c>
      <c r="AN166" s="71">
        <f>SUMIF($H$258:$H$928,$H166,AN$258:AN$928)</f>
        <v>0</v>
      </c>
      <c r="AO166" s="71">
        <f>SUMIF($H$258:$H$928,$H166,AO$258:AO$928)</f>
        <v>0</v>
      </c>
      <c r="AP166" s="71">
        <f>SUMIF($H$258:$H$928,$H166,AP$258:AP$928)</f>
        <v>0</v>
      </c>
      <c r="AQ166" s="71">
        <f>SUMIF($H$258:$H$928,$H166,AQ$258:AQ$928)</f>
        <v>0</v>
      </c>
      <c r="AR166" s="71">
        <f>SUMIF($H$258:$H$928,$H166,AR$258:AR$928)</f>
        <v>0</v>
      </c>
      <c r="AS166" s="71">
        <f>SUMIF($H$258:$H$928,$H166,AS$258:AS$928)</f>
        <v>0</v>
      </c>
      <c r="AT166" s="71">
        <f>SUMIF($H$258:$H$928,$H166,AT$258:AT$928)</f>
        <v>0</v>
      </c>
      <c r="AU166" s="71">
        <f>SUMIF($H$258:$H$928,$H166,AU$258:AU$928)</f>
        <v>0</v>
      </c>
      <c r="AV166" s="71">
        <f>SUMIF($H$258:$H$928,$H166,AV$258:AV$928)</f>
        <v>0</v>
      </c>
      <c r="AW166" s="71">
        <f>SUMIF($H$258:$H$928,$H166,AW$258:AW$928)</f>
        <v>0</v>
      </c>
      <c r="AX166" s="71">
        <f>SUMIF($H$258:$H$929,$H166,AX$258:AX$929)</f>
        <v>0</v>
      </c>
      <c r="AY166" s="71">
        <f>SUMIF($H$258:$H$929,$H166,AY$258:AY$929)</f>
        <v>0</v>
      </c>
      <c r="AZ166" s="71">
        <f>SUMIF($H$258:$H$929,$H166,AZ$258:AZ$929)</f>
        <v>0</v>
      </c>
      <c r="BA166" s="71">
        <f>SUMIF($H$258:$H$929,$H166,BA$258:BA$929)</f>
        <v>0</v>
      </c>
      <c r="BB166" s="71"/>
      <c r="BC166" s="71">
        <f>SUMIF($H$258:$H$929,$H166,BC$258:BC$929)</f>
        <v>0</v>
      </c>
      <c r="BD166" s="71"/>
      <c r="BE166" s="71">
        <f>SUMIF($H$258:$H$929,$H166,BE$258:BE$929)</f>
        <v>0</v>
      </c>
      <c r="BF166" s="71">
        <f>SUMIF($H$258:$H$929,$H166,BF$258:BF$929)</f>
        <v>0</v>
      </c>
      <c r="BG166" s="71">
        <f>SUMIF($H$258:$H$929,$H166,BG$258:BG$929)</f>
        <v>0</v>
      </c>
      <c r="BH166" s="71">
        <f>SUMIF($H$258:$H$929,$H166,BH$258:BH$929)</f>
        <v>0</v>
      </c>
      <c r="BI166" s="71">
        <f>SUMIF($H$258:$H$929,$H166,BI$258:BI$929)</f>
        <v>0</v>
      </c>
      <c r="BJ166" s="71">
        <f>SUMIF($H$258:$H$928,$H166,BJ$258:BJ$928)</f>
        <v>0</v>
      </c>
      <c r="BK166" s="71">
        <f>SUMIF($H$258:$H$928,$H166,BK$258:BK$928)</f>
        <v>0</v>
      </c>
      <c r="BL166" s="71">
        <f>SUMIF($H$258:$H$928,$H166,BL$258:BL$928)</f>
        <v>0</v>
      </c>
      <c r="BM166" s="71">
        <f>SUMIF($H$258:$H$929,$H166,BM$258:BM$929)</f>
        <v>0</v>
      </c>
      <c r="BN166" s="71">
        <f>SUMIF($H$258:$H$929,$H166,BN$258:BN$929)</f>
        <v>0</v>
      </c>
      <c r="BO166" s="71">
        <f>SUMIF($H$258:$H$929,$H166,BO$258:BO$929)</f>
        <v>0</v>
      </c>
      <c r="BP166" s="71">
        <f>SUMIF($H$258:$H$929,$H166,BP$258:BP$929)</f>
        <v>0</v>
      </c>
      <c r="BQ166" s="71">
        <f>SUMIF($H$258:$H$929,$H166,BQ$258:BQ$929)</f>
        <v>0</v>
      </c>
      <c r="BR166" s="71">
        <f>SUMIF($H$258:$H$929,$H166,BR$258:BR$929)</f>
        <v>0</v>
      </c>
      <c r="BS166" s="71">
        <f>SUMIF($H$258:$H$929,$H166,BS$258:BS$929)</f>
        <v>0</v>
      </c>
      <c r="BT166" s="71">
        <f>SUMIF($H$258:$H$929,$H166,BT$258:BT$929)</f>
        <v>0</v>
      </c>
      <c r="BU166" s="71">
        <f>SUMIF($H$258:$H$929,$H166,BU$258:BU$929)</f>
        <v>0</v>
      </c>
      <c r="BV166" s="71">
        <f>SUMIF($H$258:$H$929,$H166,BV$258:BV$929)</f>
        <v>0</v>
      </c>
      <c r="BW166" s="71">
        <f>SUMIF($H$258:$H$929,$H166,BW$258:BW$929)</f>
        <v>0</v>
      </c>
      <c r="BX166" s="71">
        <f>SUMIF($H$258:$H$929,$H166,BX$258:BX$929)</f>
        <v>0</v>
      </c>
      <c r="BY166" s="71">
        <f>SUMIF($H$258:$H$929,$H166,BY$258:BY$929)</f>
        <v>0</v>
      </c>
      <c r="BZ166" s="71">
        <f>SUMIF($H$258:$H$929,$H166,BZ$258:BZ$929)</f>
        <v>0</v>
      </c>
      <c r="CA166" s="71">
        <f>SUMIF($H$258:$H$929,$H166,CA$258:CA$929)</f>
        <v>0</v>
      </c>
      <c r="CB166" s="71">
        <f>SUMIF($H$258:$H$929,$H166,CB$258:CB$929)</f>
        <v>0</v>
      </c>
      <c r="CC166" s="71">
        <f>SUMIF($H$258:$H$929,$H166,CC$258:CC$929)</f>
        <v>0</v>
      </c>
      <c r="CD166" s="71">
        <f>SUMIF($H$258:$H$929,$H166,CD$258:CD$929)</f>
        <v>0</v>
      </c>
      <c r="CE166" s="71">
        <f>SUMIF($H$258:$H$929,$H166,CE$258:CE$929)</f>
        <v>0</v>
      </c>
      <c r="CF166" s="71">
        <f>SUMIF($H$258:$H$929,$H166,CF$258:CF$929)</f>
        <v>0</v>
      </c>
      <c r="CG166" s="71">
        <f>SUMIF($H$258:$H$929,$H166,CG$258:CG$929)</f>
        <v>0</v>
      </c>
      <c r="CH166" s="71">
        <f>SUMIF($H$258:$H$929,$H166,CH$258:CH$929)</f>
        <v>0</v>
      </c>
      <c r="CI166" s="71">
        <f>SUMIF($H$258:$H$929,$H166,CI$258:CI$929)</f>
        <v>0</v>
      </c>
      <c r="CJ166" s="71">
        <f>SUMIF($H$258:$H$929,$H166,CJ$258:CJ$929)</f>
        <v>0</v>
      </c>
      <c r="CK166" s="71">
        <f>SUMIF($H$258:$H$929,$H166,CK$258:CK$929)</f>
        <v>0</v>
      </c>
      <c r="CL166" s="71">
        <f>SUMIF($H$258:$H$929,$H166,CL$258:CL$929)</f>
        <v>0</v>
      </c>
      <c r="CM166" s="71">
        <f>SUMIF($H$258:$H$929,$H166,CM$258:CM$929)</f>
        <v>0</v>
      </c>
      <c r="CN166" s="71">
        <f>SUMIF($H$258:$H$929,$H166,CN$258:CN$929)</f>
        <v>0</v>
      </c>
      <c r="CO166" s="71">
        <f>SUMIF($H$258:$H$929,$H166,CO$258:CO$929)</f>
        <v>0</v>
      </c>
      <c r="CP166" s="71">
        <f>SUMIF($H$258:$H$929,$H166,CP$258:CP$929)</f>
        <v>0</v>
      </c>
      <c r="CQ166" s="71">
        <f>SUMIF($H$258:$H$929,$H166,CQ$258:CQ$929)</f>
        <v>0</v>
      </c>
      <c r="CR166" s="71">
        <f>SUMIF($H$258:$H$929,$H166,CR$258:CR$929)</f>
        <v>0</v>
      </c>
      <c r="CS166" s="71">
        <f>SUMIF($H$258:$H$929,$H166,CS$258:CS$929)</f>
        <v>0</v>
      </c>
      <c r="CT166" s="71">
        <f>SUMIF($H$258:$H$929,$H166,CT$258:CT$929)</f>
        <v>0</v>
      </c>
      <c r="CU166" s="71">
        <f>SUMIF($H$258:$H$929,$H166,CU$258:CU$929)</f>
        <v>0</v>
      </c>
      <c r="CV166" s="71">
        <f>SUMIF($H$258:$H$929,$H166,CV$258:CV$929)</f>
        <v>0</v>
      </c>
      <c r="CW166" s="71">
        <f>SUMIF($H$258:$H$929,$H166,CW$258:CW$929)</f>
        <v>0</v>
      </c>
      <c r="CX166" s="71">
        <f>SUMIF($H$258:$H$929,$H166,CX$258:CX$929)</f>
        <v>0</v>
      </c>
      <c r="CY166" s="71">
        <f>SUMIF($H$258:$H$929,$H166,CY$258:CY$929)</f>
        <v>0</v>
      </c>
      <c r="CZ166" s="71">
        <f>SUMIF($H$258:$H$929,$H166,CZ$258:CZ$929)</f>
        <v>0</v>
      </c>
      <c r="DA166" s="70" t="s">
        <v>231</v>
      </c>
      <c r="DB166" s="56">
        <f>K166-CV166</f>
        <v>0</v>
      </c>
      <c r="DC166" s="55"/>
      <c r="DD166" s="7">
        <f>CV166/12</f>
        <v>0</v>
      </c>
      <c r="DE166" s="55"/>
    </row>
    <row r="167" spans="1:109" s="54" customFormat="1" ht="21.75" hidden="1" customHeight="1" x14ac:dyDescent="0.2">
      <c r="A167" s="98" t="str">
        <f>CONCATENATE("5001",H167)</f>
        <v>5001560203</v>
      </c>
      <c r="B167" s="65"/>
      <c r="C167" s="65"/>
      <c r="D167" s="65"/>
      <c r="E167" s="66"/>
      <c r="F167" s="66"/>
      <c r="G167" s="65" t="s">
        <v>129</v>
      </c>
      <c r="H167" s="70" t="s">
        <v>230</v>
      </c>
      <c r="I167" s="100" t="s">
        <v>177</v>
      </c>
      <c r="J167" s="71">
        <f>SUMIF($H$258:$H$928,$H167,J$258:J$928)</f>
        <v>0</v>
      </c>
      <c r="K167" s="71">
        <f>SUMIF($H$258:$H$928,$H167,K$258:K$928)</f>
        <v>0</v>
      </c>
      <c r="L167" s="71">
        <f>SUMIF($H$258:$H$928,$H167,L$258:L$928)</f>
        <v>0</v>
      </c>
      <c r="M167" s="71">
        <f>SUMIF($H$258:$H$928,$H167,M$258:M$928)</f>
        <v>0</v>
      </c>
      <c r="N167" s="71">
        <f>SUMIF($H$258:$H$928,$H167,N$258:N$928)</f>
        <v>0</v>
      </c>
      <c r="O167" s="71">
        <f>SUMIF($H$258:$H$928,$H167,O$258:O$928)</f>
        <v>0</v>
      </c>
      <c r="P167" s="71">
        <f>SUMIF($H$258:$H$928,$H167,P$258:P$928)</f>
        <v>0</v>
      </c>
      <c r="Q167" s="71">
        <f>SUMIF($H$258:$H$928,$H167,Q$258:Q$928)</f>
        <v>0</v>
      </c>
      <c r="R167" s="71">
        <f>SUMIF($H$258:$H$928,$H167,R$258:R$928)</f>
        <v>0</v>
      </c>
      <c r="S167" s="71">
        <f>SUMIF($H$258:$H$928,$H167,S$258:S$928)</f>
        <v>0</v>
      </c>
      <c r="T167" s="71">
        <f>SUMIF($H$258:$H$928,$H167,T$258:T$928)</f>
        <v>0</v>
      </c>
      <c r="U167" s="71">
        <f>SUMIF($H$258:$H$928,$H167,U$258:U$928)</f>
        <v>0</v>
      </c>
      <c r="V167" s="71">
        <f>SUMIF($H$258:$H$928,$H167,V$258:V$928)</f>
        <v>0</v>
      </c>
      <c r="W167" s="71">
        <f>SUMIF($H$258:$H$928,$H167,W$258:W$928)</f>
        <v>0</v>
      </c>
      <c r="X167" s="71">
        <f>SUMIF($H$258:$H$928,$H167,X$258:X$928)</f>
        <v>0</v>
      </c>
      <c r="Y167" s="71">
        <f>SUMIF($H$258:$H$928,$H167,Y$258:Y$928)</f>
        <v>0</v>
      </c>
      <c r="Z167" s="71">
        <f>SUMIF($H$258:$H$928,$H167,Z$258:Z$928)</f>
        <v>0</v>
      </c>
      <c r="AA167" s="71">
        <f>SUMIF($H$258:$H$928,$H167,AA$258:AA$928)</f>
        <v>0</v>
      </c>
      <c r="AB167" s="71">
        <f>SUMIF($H$258:$H$928,$H167,AB$258:AB$928)</f>
        <v>0</v>
      </c>
      <c r="AC167" s="71">
        <f>SUMIF($H$258:$H$928,$H167,AC$258:AC$928)</f>
        <v>0</v>
      </c>
      <c r="AD167" s="71">
        <f>SUMIF($H$258:$H$928,$H167,AD$258:AD$928)</f>
        <v>0</v>
      </c>
      <c r="AE167" s="71">
        <f>SUMIF($H$258:$H$928,$H167,AE$258:AE$928)</f>
        <v>0</v>
      </c>
      <c r="AF167" s="71">
        <f>SUMIF($H$258:$H$928,$H167,AF$258:AF$928)</f>
        <v>0</v>
      </c>
      <c r="AG167" s="71">
        <f>SUMIF($H$258:$H$928,$H167,AG$258:AG$928)</f>
        <v>0</v>
      </c>
      <c r="AH167" s="71">
        <f>SUMIF($H$258:$H$928,$H167,AH$258:AH$928)</f>
        <v>0</v>
      </c>
      <c r="AI167" s="71">
        <f>SUMIF($H$258:$H$928,$H167,AI$258:AI$928)</f>
        <v>0</v>
      </c>
      <c r="AJ167" s="71">
        <f>SUMIF($H$258:$H$928,$H167,AJ$258:AJ$928)</f>
        <v>0</v>
      </c>
      <c r="AK167" s="71">
        <f>SUMIF($H$258:$H$928,$H167,AK$258:AK$928)</f>
        <v>0</v>
      </c>
      <c r="AL167" s="71">
        <f>SUMIF($H$258:$H$928,$H167,AL$258:AL$928)</f>
        <v>0</v>
      </c>
      <c r="AM167" s="71">
        <f>SUMIF($H$258:$H$928,$H167,AM$258:AM$928)</f>
        <v>0</v>
      </c>
      <c r="AN167" s="71">
        <f>SUMIF($H$258:$H$928,$H167,AN$258:AN$928)</f>
        <v>0</v>
      </c>
      <c r="AO167" s="71">
        <f>SUMIF($H$258:$H$928,$H167,AO$258:AO$928)</f>
        <v>0</v>
      </c>
      <c r="AP167" s="71">
        <f>SUMIF($H$258:$H$928,$H167,AP$258:AP$928)</f>
        <v>0</v>
      </c>
      <c r="AQ167" s="71">
        <f>SUMIF($H$258:$H$928,$H167,AQ$258:AQ$928)</f>
        <v>0</v>
      </c>
      <c r="AR167" s="71">
        <f>SUMIF($H$258:$H$928,$H167,AR$258:AR$928)</f>
        <v>0</v>
      </c>
      <c r="AS167" s="71">
        <f>SUMIF($H$258:$H$928,$H167,AS$258:AS$928)</f>
        <v>0</v>
      </c>
      <c r="AT167" s="71">
        <f>SUMIF($H$258:$H$928,$H167,AT$258:AT$928)</f>
        <v>0</v>
      </c>
      <c r="AU167" s="71">
        <f>SUMIF($H$258:$H$928,$H167,AU$258:AU$928)</f>
        <v>0</v>
      </c>
      <c r="AV167" s="71">
        <f>SUMIF($H$258:$H$928,$H167,AV$258:AV$928)</f>
        <v>0</v>
      </c>
      <c r="AW167" s="71">
        <f>SUMIF($H$258:$H$928,$H167,AW$258:AW$928)</f>
        <v>0</v>
      </c>
      <c r="AX167" s="71">
        <f>SUMIF($H$258:$H$929,$H167,AX$258:AX$929)</f>
        <v>0</v>
      </c>
      <c r="AY167" s="71">
        <f>SUMIF($H$258:$H$929,$H167,AY$258:AY$929)</f>
        <v>0</v>
      </c>
      <c r="AZ167" s="71">
        <f>SUMIF($H$258:$H$929,$H167,AZ$258:AZ$929)</f>
        <v>0</v>
      </c>
      <c r="BA167" s="71">
        <f>SUMIF($H$258:$H$929,$H167,BA$258:BA$929)</f>
        <v>0</v>
      </c>
      <c r="BB167" s="71"/>
      <c r="BC167" s="71">
        <f>SUMIF($H$258:$H$929,$H167,BC$258:BC$929)</f>
        <v>0</v>
      </c>
      <c r="BD167" s="71"/>
      <c r="BE167" s="71">
        <f>SUMIF($H$258:$H$929,$H167,BE$258:BE$929)</f>
        <v>0</v>
      </c>
      <c r="BF167" s="71">
        <f>SUMIF($H$258:$H$929,$H167,BF$258:BF$929)</f>
        <v>0</v>
      </c>
      <c r="BG167" s="71">
        <f>SUMIF($H$258:$H$929,$H167,BG$258:BG$929)</f>
        <v>0</v>
      </c>
      <c r="BH167" s="71">
        <f>SUMIF($H$258:$H$929,$H167,BH$258:BH$929)</f>
        <v>0</v>
      </c>
      <c r="BI167" s="71">
        <f>SUMIF($H$258:$H$929,$H167,BI$258:BI$929)</f>
        <v>0</v>
      </c>
      <c r="BJ167" s="71">
        <f>SUMIF($H$258:$H$928,$H167,BJ$258:BJ$928)</f>
        <v>0</v>
      </c>
      <c r="BK167" s="71">
        <f>SUMIF($H$258:$H$928,$H167,BK$258:BK$928)</f>
        <v>0</v>
      </c>
      <c r="BL167" s="71">
        <f>SUMIF($H$258:$H$928,$H167,BL$258:BL$928)</f>
        <v>0</v>
      </c>
      <c r="BM167" s="71">
        <f>SUMIF($H$258:$H$929,$H167,BM$258:BM$929)</f>
        <v>0</v>
      </c>
      <c r="BN167" s="71">
        <f>SUMIF($H$258:$H$929,$H167,BN$258:BN$929)</f>
        <v>0</v>
      </c>
      <c r="BO167" s="71">
        <f>SUMIF($H$258:$H$929,$H167,BO$258:BO$929)</f>
        <v>0</v>
      </c>
      <c r="BP167" s="71">
        <f>SUMIF($H$258:$H$929,$H167,BP$258:BP$929)</f>
        <v>0</v>
      </c>
      <c r="BQ167" s="71">
        <f>SUMIF($H$258:$H$929,$H167,BQ$258:BQ$929)</f>
        <v>0</v>
      </c>
      <c r="BR167" s="71">
        <f>SUMIF($H$258:$H$929,$H167,BR$258:BR$929)</f>
        <v>0</v>
      </c>
      <c r="BS167" s="71">
        <f>SUMIF($H$258:$H$929,$H167,BS$258:BS$929)</f>
        <v>0</v>
      </c>
      <c r="BT167" s="71">
        <f>SUMIF($H$258:$H$929,$H167,BT$258:BT$929)</f>
        <v>0</v>
      </c>
      <c r="BU167" s="71">
        <f>SUMIF($H$258:$H$929,$H167,BU$258:BU$929)</f>
        <v>0</v>
      </c>
      <c r="BV167" s="71">
        <f>SUMIF($H$258:$H$929,$H167,BV$258:BV$929)</f>
        <v>0</v>
      </c>
      <c r="BW167" s="71">
        <f>SUMIF($H$258:$H$929,$H167,BW$258:BW$929)</f>
        <v>0</v>
      </c>
      <c r="BX167" s="71">
        <f>SUMIF($H$258:$H$929,$H167,BX$258:BX$929)</f>
        <v>0</v>
      </c>
      <c r="BY167" s="71">
        <f>SUMIF($H$258:$H$929,$H167,BY$258:BY$929)</f>
        <v>0</v>
      </c>
      <c r="BZ167" s="71">
        <f>SUMIF($H$258:$H$929,$H167,BZ$258:BZ$929)</f>
        <v>0</v>
      </c>
      <c r="CA167" s="71">
        <f>SUMIF($H$258:$H$929,$H167,CA$258:CA$929)</f>
        <v>0</v>
      </c>
      <c r="CB167" s="71">
        <f>SUMIF($H$258:$H$929,$H167,CB$258:CB$929)</f>
        <v>0</v>
      </c>
      <c r="CC167" s="71">
        <f>SUMIF($H$258:$H$929,$H167,CC$258:CC$929)</f>
        <v>0</v>
      </c>
      <c r="CD167" s="71">
        <f>SUMIF($H$258:$H$929,$H167,CD$258:CD$929)</f>
        <v>0</v>
      </c>
      <c r="CE167" s="71">
        <f>SUMIF($H$258:$H$929,$H167,CE$258:CE$929)</f>
        <v>0</v>
      </c>
      <c r="CF167" s="71">
        <f>SUMIF($H$258:$H$929,$H167,CF$258:CF$929)</f>
        <v>0</v>
      </c>
      <c r="CG167" s="71">
        <f>SUMIF($H$258:$H$929,$H167,CG$258:CG$929)</f>
        <v>0</v>
      </c>
      <c r="CH167" s="71">
        <f>SUMIF($H$258:$H$929,$H167,CH$258:CH$929)</f>
        <v>0</v>
      </c>
      <c r="CI167" s="71">
        <f>SUMIF($H$258:$H$929,$H167,CI$258:CI$929)</f>
        <v>0</v>
      </c>
      <c r="CJ167" s="71">
        <f>SUMIF($H$258:$H$929,$H167,CJ$258:CJ$929)</f>
        <v>0</v>
      </c>
      <c r="CK167" s="71">
        <f>SUMIF($H$258:$H$929,$H167,CK$258:CK$929)</f>
        <v>0</v>
      </c>
      <c r="CL167" s="71">
        <f>SUMIF($H$258:$H$929,$H167,CL$258:CL$929)</f>
        <v>0</v>
      </c>
      <c r="CM167" s="71">
        <f>SUMIF($H$258:$H$929,$H167,CM$258:CM$929)</f>
        <v>0</v>
      </c>
      <c r="CN167" s="71">
        <f>SUMIF($H$258:$H$929,$H167,CN$258:CN$929)</f>
        <v>0</v>
      </c>
      <c r="CO167" s="71">
        <f>SUMIF($H$258:$H$929,$H167,CO$258:CO$929)</f>
        <v>0</v>
      </c>
      <c r="CP167" s="71">
        <f>SUMIF($H$258:$H$929,$H167,CP$258:CP$929)</f>
        <v>0</v>
      </c>
      <c r="CQ167" s="71">
        <f>SUMIF($H$258:$H$929,$H167,CQ$258:CQ$929)</f>
        <v>0</v>
      </c>
      <c r="CR167" s="71">
        <f>SUMIF($H$258:$H$929,$H167,CR$258:CR$929)</f>
        <v>0</v>
      </c>
      <c r="CS167" s="71">
        <f>SUMIF($H$258:$H$929,$H167,CS$258:CS$929)</f>
        <v>0</v>
      </c>
      <c r="CT167" s="71">
        <f>SUMIF($H$258:$H$929,$H167,CT$258:CT$929)</f>
        <v>0</v>
      </c>
      <c r="CU167" s="71">
        <f>SUMIF($H$258:$H$929,$H167,CU$258:CU$929)</f>
        <v>0</v>
      </c>
      <c r="CV167" s="71">
        <f>SUMIF($H$258:$H$929,$H167,CV$258:CV$929)</f>
        <v>0</v>
      </c>
      <c r="CW167" s="71">
        <f>SUMIF($H$258:$H$929,$H167,CW$258:CW$929)</f>
        <v>0</v>
      </c>
      <c r="CX167" s="71">
        <f>SUMIF($H$258:$H$929,$H167,CX$258:CX$929)</f>
        <v>0</v>
      </c>
      <c r="CY167" s="71">
        <f>SUMIF($H$258:$H$929,$H167,CY$258:CY$929)</f>
        <v>0</v>
      </c>
      <c r="CZ167" s="71">
        <f>SUMIF($H$258:$H$929,$H167,CZ$258:CZ$929)</f>
        <v>0</v>
      </c>
      <c r="DA167" s="70" t="s">
        <v>230</v>
      </c>
      <c r="DB167" s="56">
        <f>K167-CV167</f>
        <v>0</v>
      </c>
      <c r="DC167" s="55"/>
      <c r="DD167" s="7">
        <f>CV167/12</f>
        <v>0</v>
      </c>
      <c r="DE167" s="55"/>
    </row>
    <row r="168" spans="1:109" s="54" customFormat="1" ht="21.75" hidden="1" customHeight="1" x14ac:dyDescent="0.2">
      <c r="A168" s="98" t="str">
        <f>CONCATENATE("5001",H168)</f>
        <v>50015603</v>
      </c>
      <c r="B168" s="65"/>
      <c r="C168" s="65"/>
      <c r="D168" s="65"/>
      <c r="E168" s="66"/>
      <c r="F168" s="66" t="s">
        <v>129</v>
      </c>
      <c r="G168" s="65"/>
      <c r="H168" s="70" t="s">
        <v>183</v>
      </c>
      <c r="I168" s="100" t="s">
        <v>184</v>
      </c>
      <c r="J168" s="71">
        <f>SUMIF($H$258:$H$928,$H168,J$258:J$928)</f>
        <v>0</v>
      </c>
      <c r="K168" s="71">
        <f>SUMIF($H$258:$H$928,$H168,K$258:K$928)</f>
        <v>0</v>
      </c>
      <c r="L168" s="71">
        <f>SUMIF($H$258:$H$928,$H168,L$258:L$928)</f>
        <v>0</v>
      </c>
      <c r="M168" s="71">
        <f>SUMIF($H$258:$H$928,$H168,M$258:M$928)</f>
        <v>0</v>
      </c>
      <c r="N168" s="71">
        <f>SUMIF($H$258:$H$928,$H168,N$258:N$928)</f>
        <v>0</v>
      </c>
      <c r="O168" s="71">
        <f>SUMIF($H$258:$H$928,$H168,O$258:O$928)</f>
        <v>0</v>
      </c>
      <c r="P168" s="71">
        <f>SUMIF($H$258:$H$928,$H168,P$258:P$928)</f>
        <v>0</v>
      </c>
      <c r="Q168" s="71">
        <f>SUMIF($H$258:$H$928,$H168,Q$258:Q$928)</f>
        <v>0</v>
      </c>
      <c r="R168" s="71">
        <f>SUMIF($H$258:$H$928,$H168,R$258:R$928)</f>
        <v>0</v>
      </c>
      <c r="S168" s="71">
        <f>SUMIF($H$258:$H$928,$H168,S$258:S$928)</f>
        <v>0</v>
      </c>
      <c r="T168" s="71">
        <f>SUMIF($H$258:$H$928,$H168,T$258:T$928)</f>
        <v>0</v>
      </c>
      <c r="U168" s="71">
        <f>SUMIF($H$258:$H$928,$H168,U$258:U$928)</f>
        <v>0</v>
      </c>
      <c r="V168" s="71">
        <f>SUMIF($H$258:$H$928,$H168,V$258:V$928)</f>
        <v>0</v>
      </c>
      <c r="W168" s="71">
        <f>SUMIF($H$258:$H$928,$H168,W$258:W$928)</f>
        <v>0</v>
      </c>
      <c r="X168" s="71">
        <f>SUMIF($H$258:$H$928,$H168,X$258:X$928)</f>
        <v>0</v>
      </c>
      <c r="Y168" s="71">
        <f>SUMIF($H$258:$H$928,$H168,Y$258:Y$928)</f>
        <v>0</v>
      </c>
      <c r="Z168" s="71">
        <f>SUMIF($H$258:$H$928,$H168,Z$258:Z$928)</f>
        <v>0</v>
      </c>
      <c r="AA168" s="71">
        <f>SUMIF($H$258:$H$928,$H168,AA$258:AA$928)</f>
        <v>0</v>
      </c>
      <c r="AB168" s="71">
        <f>SUMIF($H$258:$H$928,$H168,AB$258:AB$928)</f>
        <v>0</v>
      </c>
      <c r="AC168" s="71">
        <f>SUMIF($H$258:$H$928,$H168,AC$258:AC$928)</f>
        <v>0</v>
      </c>
      <c r="AD168" s="71">
        <f>SUMIF($H$258:$H$928,$H168,AD$258:AD$928)</f>
        <v>0</v>
      </c>
      <c r="AE168" s="71">
        <f>SUMIF($H$258:$H$928,$H168,AE$258:AE$928)</f>
        <v>0</v>
      </c>
      <c r="AF168" s="71">
        <f>SUMIF($H$258:$H$928,$H168,AF$258:AF$928)</f>
        <v>0</v>
      </c>
      <c r="AG168" s="71">
        <f>SUMIF($H$258:$H$928,$H168,AG$258:AG$928)</f>
        <v>0</v>
      </c>
      <c r="AH168" s="71">
        <f>SUMIF($H$258:$H$928,$H168,AH$258:AH$928)</f>
        <v>0</v>
      </c>
      <c r="AI168" s="71">
        <f>SUMIF($H$258:$H$928,$H168,AI$258:AI$928)</f>
        <v>0</v>
      </c>
      <c r="AJ168" s="71">
        <f>SUMIF($H$258:$H$928,$H168,AJ$258:AJ$928)</f>
        <v>0</v>
      </c>
      <c r="AK168" s="71">
        <f>SUMIF($H$258:$H$928,$H168,AK$258:AK$928)</f>
        <v>0</v>
      </c>
      <c r="AL168" s="71">
        <f>SUMIF($H$258:$H$928,$H168,AL$258:AL$928)</f>
        <v>0</v>
      </c>
      <c r="AM168" s="71">
        <f>SUMIF($H$258:$H$928,$H168,AM$258:AM$928)</f>
        <v>0</v>
      </c>
      <c r="AN168" s="71">
        <f>SUMIF($H$258:$H$928,$H168,AN$258:AN$928)</f>
        <v>0</v>
      </c>
      <c r="AO168" s="71">
        <f>SUMIF($H$258:$H$928,$H168,AO$258:AO$928)</f>
        <v>0</v>
      </c>
      <c r="AP168" s="71">
        <f>SUMIF($H$258:$H$928,$H168,AP$258:AP$928)</f>
        <v>0</v>
      </c>
      <c r="AQ168" s="71">
        <f>SUMIF($H$258:$H$928,$H168,AQ$258:AQ$928)</f>
        <v>0</v>
      </c>
      <c r="AR168" s="71">
        <f>SUMIF($H$258:$H$928,$H168,AR$258:AR$928)</f>
        <v>0</v>
      </c>
      <c r="AS168" s="71">
        <f>SUMIF($H$258:$H$928,$H168,AS$258:AS$928)</f>
        <v>0</v>
      </c>
      <c r="AT168" s="71">
        <f>SUMIF($H$258:$H$928,$H168,AT$258:AT$928)</f>
        <v>0</v>
      </c>
      <c r="AU168" s="71">
        <f>SUMIF($H$258:$H$928,$H168,AU$258:AU$928)</f>
        <v>0</v>
      </c>
      <c r="AV168" s="71">
        <f>SUMIF($H$258:$H$928,$H168,AV$258:AV$928)</f>
        <v>0</v>
      </c>
      <c r="AW168" s="71">
        <f>SUMIF($H$258:$H$928,$H168,AW$258:AW$928)</f>
        <v>0</v>
      </c>
      <c r="AX168" s="71">
        <f>SUMIF($H$258:$H$929,$H168,AX$258:AX$929)</f>
        <v>0</v>
      </c>
      <c r="AY168" s="71">
        <f>SUMIF($H$258:$H$929,$H168,AY$258:AY$929)</f>
        <v>0</v>
      </c>
      <c r="AZ168" s="71">
        <f>SUMIF($H$258:$H$929,$H168,AZ$258:AZ$929)</f>
        <v>0</v>
      </c>
      <c r="BA168" s="71">
        <f>SUMIF($H$258:$H$929,$H168,BA$258:BA$929)</f>
        <v>0</v>
      </c>
      <c r="BB168" s="71"/>
      <c r="BC168" s="71">
        <f>SUMIF($H$258:$H$929,$H168,BC$258:BC$929)</f>
        <v>0</v>
      </c>
      <c r="BD168" s="71"/>
      <c r="BE168" s="71">
        <f>SUMIF($H$258:$H$929,$H168,BE$258:BE$929)</f>
        <v>0</v>
      </c>
      <c r="BF168" s="71">
        <f>SUMIF($H$258:$H$929,$H168,BF$258:BF$929)</f>
        <v>0</v>
      </c>
      <c r="BG168" s="71">
        <f>SUMIF($H$258:$H$929,$H168,BG$258:BG$929)</f>
        <v>0</v>
      </c>
      <c r="BH168" s="71">
        <f>SUMIF($H$258:$H$929,$H168,BH$258:BH$929)</f>
        <v>0</v>
      </c>
      <c r="BI168" s="71">
        <f>SUMIF($H$258:$H$929,$H168,BI$258:BI$929)</f>
        <v>0</v>
      </c>
      <c r="BJ168" s="71">
        <f>SUMIF($H$258:$H$928,$H168,BJ$258:BJ$928)</f>
        <v>0</v>
      </c>
      <c r="BK168" s="71">
        <f>SUMIF($H$258:$H$928,$H168,BK$258:BK$928)</f>
        <v>0</v>
      </c>
      <c r="BL168" s="71">
        <f>SUMIF($H$258:$H$928,$H168,BL$258:BL$928)</f>
        <v>0</v>
      </c>
      <c r="BM168" s="71">
        <f>SUMIF($H$258:$H$929,$H168,BM$258:BM$929)</f>
        <v>0</v>
      </c>
      <c r="BN168" s="71">
        <f>SUMIF($H$258:$H$929,$H168,BN$258:BN$929)</f>
        <v>0</v>
      </c>
      <c r="BO168" s="71">
        <f>SUMIF($H$258:$H$929,$H168,BO$258:BO$929)</f>
        <v>0</v>
      </c>
      <c r="BP168" s="71">
        <f>SUMIF($H$258:$H$929,$H168,BP$258:BP$929)</f>
        <v>0</v>
      </c>
      <c r="BQ168" s="71">
        <f>SUMIF($H$258:$H$929,$H168,BQ$258:BQ$929)</f>
        <v>0</v>
      </c>
      <c r="BR168" s="71">
        <f>SUMIF($H$258:$H$929,$H168,BR$258:BR$929)</f>
        <v>0</v>
      </c>
      <c r="BS168" s="71">
        <f>SUMIF($H$258:$H$929,$H168,BS$258:BS$929)</f>
        <v>0</v>
      </c>
      <c r="BT168" s="71">
        <f>SUMIF($H$258:$H$929,$H168,BT$258:BT$929)</f>
        <v>0</v>
      </c>
      <c r="BU168" s="71">
        <f>SUMIF($H$258:$H$929,$H168,BU$258:BU$929)</f>
        <v>0</v>
      </c>
      <c r="BV168" s="71">
        <f>SUMIF($H$258:$H$929,$H168,BV$258:BV$929)</f>
        <v>0</v>
      </c>
      <c r="BW168" s="71">
        <f>SUMIF($H$258:$H$929,$H168,BW$258:BW$929)</f>
        <v>0</v>
      </c>
      <c r="BX168" s="71">
        <f>SUMIF($H$258:$H$929,$H168,BX$258:BX$929)</f>
        <v>0</v>
      </c>
      <c r="BY168" s="71">
        <f>SUMIF($H$258:$H$929,$H168,BY$258:BY$929)</f>
        <v>0</v>
      </c>
      <c r="BZ168" s="71">
        <f>SUMIF($H$258:$H$929,$H168,BZ$258:BZ$929)</f>
        <v>0</v>
      </c>
      <c r="CA168" s="71">
        <f>SUMIF($H$258:$H$929,$H168,CA$258:CA$929)</f>
        <v>0</v>
      </c>
      <c r="CB168" s="71">
        <f>SUMIF($H$258:$H$929,$H168,CB$258:CB$929)</f>
        <v>0</v>
      </c>
      <c r="CC168" s="71">
        <f>SUMIF($H$258:$H$929,$H168,CC$258:CC$929)</f>
        <v>0</v>
      </c>
      <c r="CD168" s="71">
        <f>SUMIF($H$258:$H$929,$H168,CD$258:CD$929)</f>
        <v>0</v>
      </c>
      <c r="CE168" s="71">
        <f>SUMIF($H$258:$H$929,$H168,CE$258:CE$929)</f>
        <v>0</v>
      </c>
      <c r="CF168" s="71">
        <f>SUMIF($H$258:$H$929,$H168,CF$258:CF$929)</f>
        <v>0</v>
      </c>
      <c r="CG168" s="71">
        <f>SUMIF($H$258:$H$929,$H168,CG$258:CG$929)</f>
        <v>0</v>
      </c>
      <c r="CH168" s="71">
        <f>SUMIF($H$258:$H$929,$H168,CH$258:CH$929)</f>
        <v>0</v>
      </c>
      <c r="CI168" s="71">
        <f>SUMIF($H$258:$H$929,$H168,CI$258:CI$929)</f>
        <v>0</v>
      </c>
      <c r="CJ168" s="71">
        <f>SUMIF($H$258:$H$929,$H168,CJ$258:CJ$929)</f>
        <v>0</v>
      </c>
      <c r="CK168" s="71">
        <f>SUMIF($H$258:$H$929,$H168,CK$258:CK$929)</f>
        <v>0</v>
      </c>
      <c r="CL168" s="71">
        <f>SUMIF($H$258:$H$929,$H168,CL$258:CL$929)</f>
        <v>0</v>
      </c>
      <c r="CM168" s="71">
        <f>SUMIF($H$258:$H$929,$H168,CM$258:CM$929)</f>
        <v>0</v>
      </c>
      <c r="CN168" s="71">
        <f>SUMIF($H$258:$H$929,$H168,CN$258:CN$929)</f>
        <v>0</v>
      </c>
      <c r="CO168" s="71">
        <f>SUMIF($H$258:$H$929,$H168,CO$258:CO$929)</f>
        <v>0</v>
      </c>
      <c r="CP168" s="71">
        <f>SUMIF($H$258:$H$929,$H168,CP$258:CP$929)</f>
        <v>0</v>
      </c>
      <c r="CQ168" s="71">
        <f>SUMIF($H$258:$H$929,$H168,CQ$258:CQ$929)</f>
        <v>0</v>
      </c>
      <c r="CR168" s="71">
        <f>SUMIF($H$258:$H$929,$H168,CR$258:CR$929)</f>
        <v>0</v>
      </c>
      <c r="CS168" s="71">
        <f>SUMIF($H$258:$H$929,$H168,CS$258:CS$929)</f>
        <v>0</v>
      </c>
      <c r="CT168" s="71">
        <f>SUMIF($H$258:$H$929,$H168,CT$258:CT$929)</f>
        <v>0</v>
      </c>
      <c r="CU168" s="71">
        <f>SUMIF($H$258:$H$929,$H168,CU$258:CU$929)</f>
        <v>0</v>
      </c>
      <c r="CV168" s="71">
        <f>SUMIF($H$258:$H$929,$H168,CV$258:CV$929)</f>
        <v>0</v>
      </c>
      <c r="CW168" s="71">
        <f>SUMIF($H$258:$H$929,$H168,CW$258:CW$929)</f>
        <v>0</v>
      </c>
      <c r="CX168" s="71">
        <f>SUMIF($H$258:$H$929,$H168,CX$258:CX$929)</f>
        <v>0</v>
      </c>
      <c r="CY168" s="71">
        <f>SUMIF($H$258:$H$929,$H168,CY$258:CY$929)</f>
        <v>0</v>
      </c>
      <c r="CZ168" s="71">
        <f>SUMIF($H$258:$H$929,$H168,CZ$258:CZ$929)</f>
        <v>0</v>
      </c>
      <c r="DA168" s="70" t="s">
        <v>183</v>
      </c>
      <c r="DB168" s="56">
        <f>K168-CV168</f>
        <v>0</v>
      </c>
      <c r="DC168" s="55"/>
      <c r="DD168" s="7">
        <f>CV168/12</f>
        <v>0</v>
      </c>
      <c r="DE168" s="55"/>
    </row>
    <row r="169" spans="1:109" s="54" customFormat="1" ht="21.75" hidden="1" customHeight="1" x14ac:dyDescent="0.2">
      <c r="A169" s="98" t="str">
        <f>CONCATENATE("5001",H169)</f>
        <v>5001560301</v>
      </c>
      <c r="B169" s="65"/>
      <c r="C169" s="65"/>
      <c r="D169" s="65"/>
      <c r="E169" s="66"/>
      <c r="F169" s="66"/>
      <c r="G169" s="65" t="s">
        <v>91</v>
      </c>
      <c r="H169" s="70" t="s">
        <v>182</v>
      </c>
      <c r="I169" s="100" t="s">
        <v>108</v>
      </c>
      <c r="J169" s="71">
        <f>SUMIF($H$258:$H$928,$H169,J$258:J$928)</f>
        <v>0</v>
      </c>
      <c r="K169" s="71">
        <f>SUMIF($H$258:$H$928,$H169,K$258:K$928)</f>
        <v>0</v>
      </c>
      <c r="L169" s="71">
        <f>SUMIF($H$258:$H$928,$H169,L$258:L$928)</f>
        <v>0</v>
      </c>
      <c r="M169" s="71">
        <f>SUMIF($H$258:$H$928,$H169,M$258:M$928)</f>
        <v>0</v>
      </c>
      <c r="N169" s="71">
        <f>SUMIF($H$258:$H$928,$H169,N$258:N$928)</f>
        <v>0</v>
      </c>
      <c r="O169" s="71">
        <f>SUMIF($H$258:$H$928,$H169,O$258:O$928)</f>
        <v>0</v>
      </c>
      <c r="P169" s="71">
        <f>SUMIF($H$258:$H$928,$H169,P$258:P$928)</f>
        <v>0</v>
      </c>
      <c r="Q169" s="71">
        <f>SUMIF($H$258:$H$928,$H169,Q$258:Q$928)</f>
        <v>0</v>
      </c>
      <c r="R169" s="71">
        <f>SUMIF($H$258:$H$928,$H169,R$258:R$928)</f>
        <v>0</v>
      </c>
      <c r="S169" s="71">
        <f>SUMIF($H$258:$H$928,$H169,S$258:S$928)</f>
        <v>0</v>
      </c>
      <c r="T169" s="71">
        <f>SUMIF($H$258:$H$928,$H169,T$258:T$928)</f>
        <v>0</v>
      </c>
      <c r="U169" s="71">
        <f>SUMIF($H$258:$H$928,$H169,U$258:U$928)</f>
        <v>0</v>
      </c>
      <c r="V169" s="71">
        <f>SUMIF($H$258:$H$928,$H169,V$258:V$928)</f>
        <v>0</v>
      </c>
      <c r="W169" s="71">
        <f>SUMIF($H$258:$H$928,$H169,W$258:W$928)</f>
        <v>0</v>
      </c>
      <c r="X169" s="71">
        <f>SUMIF($H$258:$H$928,$H169,X$258:X$928)</f>
        <v>0</v>
      </c>
      <c r="Y169" s="71">
        <f>SUMIF($H$258:$H$928,$H169,Y$258:Y$928)</f>
        <v>0</v>
      </c>
      <c r="Z169" s="71">
        <f>SUMIF($H$258:$H$928,$H169,Z$258:Z$928)</f>
        <v>0</v>
      </c>
      <c r="AA169" s="71">
        <f>SUMIF($H$258:$H$928,$H169,AA$258:AA$928)</f>
        <v>0</v>
      </c>
      <c r="AB169" s="71">
        <f>SUMIF($H$258:$H$928,$H169,AB$258:AB$928)</f>
        <v>0</v>
      </c>
      <c r="AC169" s="71">
        <f>SUMIF($H$258:$H$928,$H169,AC$258:AC$928)</f>
        <v>0</v>
      </c>
      <c r="AD169" s="71">
        <f>SUMIF($H$258:$H$928,$H169,AD$258:AD$928)</f>
        <v>0</v>
      </c>
      <c r="AE169" s="71">
        <f>SUMIF($H$258:$H$928,$H169,AE$258:AE$928)</f>
        <v>0</v>
      </c>
      <c r="AF169" s="71">
        <f>SUMIF($H$258:$H$928,$H169,AF$258:AF$928)</f>
        <v>0</v>
      </c>
      <c r="AG169" s="71">
        <f>SUMIF($H$258:$H$928,$H169,AG$258:AG$928)</f>
        <v>0</v>
      </c>
      <c r="AH169" s="71">
        <f>SUMIF($H$258:$H$928,$H169,AH$258:AH$928)</f>
        <v>0</v>
      </c>
      <c r="AI169" s="71">
        <f>SUMIF($H$258:$H$928,$H169,AI$258:AI$928)</f>
        <v>0</v>
      </c>
      <c r="AJ169" s="71">
        <f>SUMIF($H$258:$H$928,$H169,AJ$258:AJ$928)</f>
        <v>0</v>
      </c>
      <c r="AK169" s="71">
        <f>SUMIF($H$258:$H$928,$H169,AK$258:AK$928)</f>
        <v>0</v>
      </c>
      <c r="AL169" s="71">
        <f>SUMIF($H$258:$H$928,$H169,AL$258:AL$928)</f>
        <v>0</v>
      </c>
      <c r="AM169" s="71">
        <f>SUMIF($H$258:$H$928,$H169,AM$258:AM$928)</f>
        <v>0</v>
      </c>
      <c r="AN169" s="71">
        <f>SUMIF($H$258:$H$928,$H169,AN$258:AN$928)</f>
        <v>0</v>
      </c>
      <c r="AO169" s="71">
        <f>SUMIF($H$258:$H$928,$H169,AO$258:AO$928)</f>
        <v>0</v>
      </c>
      <c r="AP169" s="71">
        <f>SUMIF($H$258:$H$928,$H169,AP$258:AP$928)</f>
        <v>0</v>
      </c>
      <c r="AQ169" s="71">
        <f>SUMIF($H$258:$H$928,$H169,AQ$258:AQ$928)</f>
        <v>0</v>
      </c>
      <c r="AR169" s="71">
        <f>SUMIF($H$258:$H$928,$H169,AR$258:AR$928)</f>
        <v>0</v>
      </c>
      <c r="AS169" s="71">
        <f>SUMIF($H$258:$H$928,$H169,AS$258:AS$928)</f>
        <v>0</v>
      </c>
      <c r="AT169" s="71">
        <f>SUMIF($H$258:$H$928,$H169,AT$258:AT$928)</f>
        <v>0</v>
      </c>
      <c r="AU169" s="71">
        <f>SUMIF($H$258:$H$928,$H169,AU$258:AU$928)</f>
        <v>0</v>
      </c>
      <c r="AV169" s="71">
        <f>SUMIF($H$258:$H$928,$H169,AV$258:AV$928)</f>
        <v>0</v>
      </c>
      <c r="AW169" s="71">
        <f>SUMIF($H$258:$H$928,$H169,AW$258:AW$928)</f>
        <v>0</v>
      </c>
      <c r="AX169" s="71">
        <f>SUMIF($H$258:$H$929,$H169,AX$258:AX$929)</f>
        <v>0</v>
      </c>
      <c r="AY169" s="71">
        <f>SUMIF($H$258:$H$929,$H169,AY$258:AY$929)</f>
        <v>0</v>
      </c>
      <c r="AZ169" s="71">
        <f>SUMIF($H$258:$H$929,$H169,AZ$258:AZ$929)</f>
        <v>0</v>
      </c>
      <c r="BA169" s="71">
        <f>SUMIF($H$258:$H$929,$H169,BA$258:BA$929)</f>
        <v>0</v>
      </c>
      <c r="BB169" s="71"/>
      <c r="BC169" s="71">
        <f>SUMIF($H$258:$H$929,$H169,BC$258:BC$929)</f>
        <v>0</v>
      </c>
      <c r="BD169" s="71"/>
      <c r="BE169" s="71">
        <f>SUMIF($H$258:$H$929,$H169,BE$258:BE$929)</f>
        <v>0</v>
      </c>
      <c r="BF169" s="71">
        <f>SUMIF($H$258:$H$929,$H169,BF$258:BF$929)</f>
        <v>0</v>
      </c>
      <c r="BG169" s="71">
        <f>SUMIF($H$258:$H$929,$H169,BG$258:BG$929)</f>
        <v>0</v>
      </c>
      <c r="BH169" s="71">
        <f>SUMIF($H$258:$H$929,$H169,BH$258:BH$929)</f>
        <v>0</v>
      </c>
      <c r="BI169" s="71">
        <f>SUMIF($H$258:$H$929,$H169,BI$258:BI$929)</f>
        <v>0</v>
      </c>
      <c r="BJ169" s="71">
        <f>SUMIF($H$258:$H$928,$H169,BJ$258:BJ$928)</f>
        <v>0</v>
      </c>
      <c r="BK169" s="71">
        <f>SUMIF($H$258:$H$928,$H169,BK$258:BK$928)</f>
        <v>0</v>
      </c>
      <c r="BL169" s="71">
        <f>SUMIF($H$258:$H$928,$H169,BL$258:BL$928)</f>
        <v>0</v>
      </c>
      <c r="BM169" s="71">
        <f>SUMIF($H$258:$H$929,$H169,BM$258:BM$929)</f>
        <v>0</v>
      </c>
      <c r="BN169" s="71">
        <f>SUMIF($H$258:$H$929,$H169,BN$258:BN$929)</f>
        <v>0</v>
      </c>
      <c r="BO169" s="71">
        <f>SUMIF($H$258:$H$929,$H169,BO$258:BO$929)</f>
        <v>0</v>
      </c>
      <c r="BP169" s="71">
        <f>SUMIF($H$258:$H$929,$H169,BP$258:BP$929)</f>
        <v>0</v>
      </c>
      <c r="BQ169" s="71">
        <f>SUMIF($H$258:$H$929,$H169,BQ$258:BQ$929)</f>
        <v>0</v>
      </c>
      <c r="BR169" s="71">
        <f>SUMIF($H$258:$H$929,$H169,BR$258:BR$929)</f>
        <v>0</v>
      </c>
      <c r="BS169" s="71">
        <f>SUMIF($H$258:$H$929,$H169,BS$258:BS$929)</f>
        <v>0</v>
      </c>
      <c r="BT169" s="71">
        <f>SUMIF($H$258:$H$929,$H169,BT$258:BT$929)</f>
        <v>0</v>
      </c>
      <c r="BU169" s="71">
        <f>SUMIF($H$258:$H$929,$H169,BU$258:BU$929)</f>
        <v>0</v>
      </c>
      <c r="BV169" s="71">
        <f>SUMIF($H$258:$H$929,$H169,BV$258:BV$929)</f>
        <v>0</v>
      </c>
      <c r="BW169" s="71">
        <f>SUMIF($H$258:$H$929,$H169,BW$258:BW$929)</f>
        <v>0</v>
      </c>
      <c r="BX169" s="71">
        <f>SUMIF($H$258:$H$929,$H169,BX$258:BX$929)</f>
        <v>0</v>
      </c>
      <c r="BY169" s="71">
        <f>SUMIF($H$258:$H$929,$H169,BY$258:BY$929)</f>
        <v>0</v>
      </c>
      <c r="BZ169" s="71">
        <f>SUMIF($H$258:$H$929,$H169,BZ$258:BZ$929)</f>
        <v>0</v>
      </c>
      <c r="CA169" s="71">
        <f>SUMIF($H$258:$H$929,$H169,CA$258:CA$929)</f>
        <v>0</v>
      </c>
      <c r="CB169" s="71">
        <f>SUMIF($H$258:$H$929,$H169,CB$258:CB$929)</f>
        <v>0</v>
      </c>
      <c r="CC169" s="71">
        <f>SUMIF($H$258:$H$929,$H169,CC$258:CC$929)</f>
        <v>0</v>
      </c>
      <c r="CD169" s="71">
        <f>SUMIF($H$258:$H$929,$H169,CD$258:CD$929)</f>
        <v>0</v>
      </c>
      <c r="CE169" s="71">
        <f>SUMIF($H$258:$H$929,$H169,CE$258:CE$929)</f>
        <v>0</v>
      </c>
      <c r="CF169" s="71">
        <f>SUMIF($H$258:$H$929,$H169,CF$258:CF$929)</f>
        <v>0</v>
      </c>
      <c r="CG169" s="71">
        <f>SUMIF($H$258:$H$929,$H169,CG$258:CG$929)</f>
        <v>0</v>
      </c>
      <c r="CH169" s="71">
        <f>SUMIF($H$258:$H$929,$H169,CH$258:CH$929)</f>
        <v>0</v>
      </c>
      <c r="CI169" s="71">
        <f>SUMIF($H$258:$H$929,$H169,CI$258:CI$929)</f>
        <v>0</v>
      </c>
      <c r="CJ169" s="71">
        <f>SUMIF($H$258:$H$929,$H169,CJ$258:CJ$929)</f>
        <v>0</v>
      </c>
      <c r="CK169" s="71">
        <f>SUMIF($H$258:$H$929,$H169,CK$258:CK$929)</f>
        <v>0</v>
      </c>
      <c r="CL169" s="71">
        <f>SUMIF($H$258:$H$929,$H169,CL$258:CL$929)</f>
        <v>0</v>
      </c>
      <c r="CM169" s="71">
        <f>SUMIF($H$258:$H$929,$H169,CM$258:CM$929)</f>
        <v>0</v>
      </c>
      <c r="CN169" s="71">
        <f>SUMIF($H$258:$H$929,$H169,CN$258:CN$929)</f>
        <v>0</v>
      </c>
      <c r="CO169" s="71">
        <f>SUMIF($H$258:$H$929,$H169,CO$258:CO$929)</f>
        <v>0</v>
      </c>
      <c r="CP169" s="71">
        <f>SUMIF($H$258:$H$929,$H169,CP$258:CP$929)</f>
        <v>0</v>
      </c>
      <c r="CQ169" s="71">
        <f>SUMIF($H$258:$H$929,$H169,CQ$258:CQ$929)</f>
        <v>0</v>
      </c>
      <c r="CR169" s="71">
        <f>SUMIF($H$258:$H$929,$H169,CR$258:CR$929)</f>
        <v>0</v>
      </c>
      <c r="CS169" s="71">
        <f>SUMIF($H$258:$H$929,$H169,CS$258:CS$929)</f>
        <v>0</v>
      </c>
      <c r="CT169" s="71">
        <f>SUMIF($H$258:$H$929,$H169,CT$258:CT$929)</f>
        <v>0</v>
      </c>
      <c r="CU169" s="71">
        <f>SUMIF($H$258:$H$929,$H169,CU$258:CU$929)</f>
        <v>0</v>
      </c>
      <c r="CV169" s="71">
        <f>SUMIF($H$258:$H$929,$H169,CV$258:CV$929)</f>
        <v>0</v>
      </c>
      <c r="CW169" s="71">
        <f>SUMIF($H$258:$H$929,$H169,CW$258:CW$929)</f>
        <v>0</v>
      </c>
      <c r="CX169" s="71">
        <f>SUMIF($H$258:$H$929,$H169,CX$258:CX$929)</f>
        <v>0</v>
      </c>
      <c r="CY169" s="71">
        <f>SUMIF($H$258:$H$929,$H169,CY$258:CY$929)</f>
        <v>0</v>
      </c>
      <c r="CZ169" s="71">
        <f>SUMIF($H$258:$H$929,$H169,CZ$258:CZ$929)</f>
        <v>0</v>
      </c>
      <c r="DA169" s="70" t="s">
        <v>182</v>
      </c>
      <c r="DB169" s="56">
        <f>K169-CV169</f>
        <v>0</v>
      </c>
      <c r="DC169" s="55"/>
      <c r="DD169" s="7">
        <f>CV169/12</f>
        <v>0</v>
      </c>
      <c r="DE169" s="55"/>
    </row>
    <row r="170" spans="1:109" s="54" customFormat="1" ht="21.75" hidden="1" customHeight="1" x14ac:dyDescent="0.2">
      <c r="A170" s="98" t="str">
        <f>CONCATENATE("5001",H170)</f>
        <v>5001560302</v>
      </c>
      <c r="B170" s="65"/>
      <c r="C170" s="65"/>
      <c r="D170" s="65"/>
      <c r="E170" s="66"/>
      <c r="F170" s="66"/>
      <c r="G170" s="65" t="s">
        <v>101</v>
      </c>
      <c r="H170" s="70" t="s">
        <v>181</v>
      </c>
      <c r="I170" s="100" t="s">
        <v>99</v>
      </c>
      <c r="J170" s="71">
        <f>SUMIF($H$258:$H$928,$H170,J$258:J$928)</f>
        <v>0</v>
      </c>
      <c r="K170" s="71">
        <f>SUMIF($H$258:$H$928,$H170,K$258:K$928)</f>
        <v>0</v>
      </c>
      <c r="L170" s="71">
        <f>SUMIF($H$258:$H$928,$H170,L$258:L$928)</f>
        <v>0</v>
      </c>
      <c r="M170" s="71">
        <f>SUMIF($H$258:$H$928,$H170,M$258:M$928)</f>
        <v>0</v>
      </c>
      <c r="N170" s="71">
        <f>SUMIF($H$258:$H$928,$H170,N$258:N$928)</f>
        <v>0</v>
      </c>
      <c r="O170" s="71">
        <f>SUMIF($H$258:$H$928,$H170,O$258:O$928)</f>
        <v>0</v>
      </c>
      <c r="P170" s="71">
        <f>SUMIF($H$258:$H$928,$H170,P$258:P$928)</f>
        <v>0</v>
      </c>
      <c r="Q170" s="71">
        <f>SUMIF($H$258:$H$928,$H170,Q$258:Q$928)</f>
        <v>0</v>
      </c>
      <c r="R170" s="71">
        <f>SUMIF($H$258:$H$928,$H170,R$258:R$928)</f>
        <v>0</v>
      </c>
      <c r="S170" s="71">
        <f>SUMIF($H$258:$H$928,$H170,S$258:S$928)</f>
        <v>0</v>
      </c>
      <c r="T170" s="71">
        <f>SUMIF($H$258:$H$928,$H170,T$258:T$928)</f>
        <v>0</v>
      </c>
      <c r="U170" s="71">
        <f>SUMIF($H$258:$H$928,$H170,U$258:U$928)</f>
        <v>0</v>
      </c>
      <c r="V170" s="71">
        <f>SUMIF($H$258:$H$928,$H170,V$258:V$928)</f>
        <v>0</v>
      </c>
      <c r="W170" s="71">
        <f>SUMIF($H$258:$H$928,$H170,W$258:W$928)</f>
        <v>0</v>
      </c>
      <c r="X170" s="71">
        <f>SUMIF($H$258:$H$928,$H170,X$258:X$928)</f>
        <v>0</v>
      </c>
      <c r="Y170" s="71">
        <f>SUMIF($H$258:$H$928,$H170,Y$258:Y$928)</f>
        <v>0</v>
      </c>
      <c r="Z170" s="71">
        <f>SUMIF($H$258:$H$928,$H170,Z$258:Z$928)</f>
        <v>0</v>
      </c>
      <c r="AA170" s="71">
        <f>SUMIF($H$258:$H$928,$H170,AA$258:AA$928)</f>
        <v>0</v>
      </c>
      <c r="AB170" s="71">
        <f>SUMIF($H$258:$H$928,$H170,AB$258:AB$928)</f>
        <v>0</v>
      </c>
      <c r="AC170" s="71">
        <f>SUMIF($H$258:$H$928,$H170,AC$258:AC$928)</f>
        <v>0</v>
      </c>
      <c r="AD170" s="71">
        <f>SUMIF($H$258:$H$928,$H170,AD$258:AD$928)</f>
        <v>0</v>
      </c>
      <c r="AE170" s="71">
        <f>SUMIF($H$258:$H$928,$H170,AE$258:AE$928)</f>
        <v>0</v>
      </c>
      <c r="AF170" s="71">
        <f>SUMIF($H$258:$H$928,$H170,AF$258:AF$928)</f>
        <v>0</v>
      </c>
      <c r="AG170" s="71">
        <f>SUMIF($H$258:$H$928,$H170,AG$258:AG$928)</f>
        <v>0</v>
      </c>
      <c r="AH170" s="71">
        <f>SUMIF($H$258:$H$928,$H170,AH$258:AH$928)</f>
        <v>0</v>
      </c>
      <c r="AI170" s="71">
        <f>SUMIF($H$258:$H$928,$H170,AI$258:AI$928)</f>
        <v>0</v>
      </c>
      <c r="AJ170" s="71">
        <f>SUMIF($H$258:$H$928,$H170,AJ$258:AJ$928)</f>
        <v>0</v>
      </c>
      <c r="AK170" s="71">
        <f>SUMIF($H$258:$H$928,$H170,AK$258:AK$928)</f>
        <v>0</v>
      </c>
      <c r="AL170" s="71">
        <f>SUMIF($H$258:$H$928,$H170,AL$258:AL$928)</f>
        <v>0</v>
      </c>
      <c r="AM170" s="71">
        <f>SUMIF($H$258:$H$928,$H170,AM$258:AM$928)</f>
        <v>0</v>
      </c>
      <c r="AN170" s="71">
        <f>SUMIF($H$258:$H$928,$H170,AN$258:AN$928)</f>
        <v>0</v>
      </c>
      <c r="AO170" s="71">
        <f>SUMIF($H$258:$H$928,$H170,AO$258:AO$928)</f>
        <v>0</v>
      </c>
      <c r="AP170" s="71">
        <f>SUMIF($H$258:$H$928,$H170,AP$258:AP$928)</f>
        <v>0</v>
      </c>
      <c r="AQ170" s="71">
        <f>SUMIF($H$258:$H$928,$H170,AQ$258:AQ$928)</f>
        <v>0</v>
      </c>
      <c r="AR170" s="71">
        <f>SUMIF($H$258:$H$928,$H170,AR$258:AR$928)</f>
        <v>0</v>
      </c>
      <c r="AS170" s="71">
        <f>SUMIF($H$258:$H$928,$H170,AS$258:AS$928)</f>
        <v>0</v>
      </c>
      <c r="AT170" s="71">
        <f>SUMIF($H$258:$H$928,$H170,AT$258:AT$928)</f>
        <v>0</v>
      </c>
      <c r="AU170" s="71">
        <f>SUMIF($H$258:$H$928,$H170,AU$258:AU$928)</f>
        <v>0</v>
      </c>
      <c r="AV170" s="71">
        <f>SUMIF($H$258:$H$928,$H170,AV$258:AV$928)</f>
        <v>0</v>
      </c>
      <c r="AW170" s="71">
        <f>SUMIF($H$258:$H$928,$H170,AW$258:AW$928)</f>
        <v>0</v>
      </c>
      <c r="AX170" s="71">
        <f>SUMIF($H$258:$H$929,$H170,AX$258:AX$929)</f>
        <v>0</v>
      </c>
      <c r="AY170" s="71">
        <f>SUMIF($H$258:$H$929,$H170,AY$258:AY$929)</f>
        <v>0</v>
      </c>
      <c r="AZ170" s="71">
        <f>SUMIF($H$258:$H$929,$H170,AZ$258:AZ$929)</f>
        <v>0</v>
      </c>
      <c r="BA170" s="71">
        <f>SUMIF($H$258:$H$929,$H170,BA$258:BA$929)</f>
        <v>0</v>
      </c>
      <c r="BB170" s="71"/>
      <c r="BC170" s="71">
        <f>SUMIF($H$258:$H$929,$H170,BC$258:BC$929)</f>
        <v>0</v>
      </c>
      <c r="BD170" s="71"/>
      <c r="BE170" s="71">
        <f>SUMIF($H$258:$H$929,$H170,BE$258:BE$929)</f>
        <v>0</v>
      </c>
      <c r="BF170" s="71">
        <f>SUMIF($H$258:$H$929,$H170,BF$258:BF$929)</f>
        <v>0</v>
      </c>
      <c r="BG170" s="71">
        <f>SUMIF($H$258:$H$929,$H170,BG$258:BG$929)</f>
        <v>0</v>
      </c>
      <c r="BH170" s="71">
        <f>SUMIF($H$258:$H$929,$H170,BH$258:BH$929)</f>
        <v>0</v>
      </c>
      <c r="BI170" s="71">
        <f>SUMIF($H$258:$H$929,$H170,BI$258:BI$929)</f>
        <v>0</v>
      </c>
      <c r="BJ170" s="71">
        <f>SUMIF($H$258:$H$928,$H170,BJ$258:BJ$928)</f>
        <v>0</v>
      </c>
      <c r="BK170" s="71">
        <f>SUMIF($H$258:$H$928,$H170,BK$258:BK$928)</f>
        <v>0</v>
      </c>
      <c r="BL170" s="71">
        <f>SUMIF($H$258:$H$928,$H170,BL$258:BL$928)</f>
        <v>0</v>
      </c>
      <c r="BM170" s="71">
        <f>SUMIF($H$258:$H$929,$H170,BM$258:BM$929)</f>
        <v>0</v>
      </c>
      <c r="BN170" s="71">
        <f>SUMIF($H$258:$H$929,$H170,BN$258:BN$929)</f>
        <v>0</v>
      </c>
      <c r="BO170" s="71">
        <f>SUMIF($H$258:$H$929,$H170,BO$258:BO$929)</f>
        <v>0</v>
      </c>
      <c r="BP170" s="71">
        <f>SUMIF($H$258:$H$929,$H170,BP$258:BP$929)</f>
        <v>0</v>
      </c>
      <c r="BQ170" s="71">
        <f>SUMIF($H$258:$H$929,$H170,BQ$258:BQ$929)</f>
        <v>0</v>
      </c>
      <c r="BR170" s="71">
        <f>SUMIF($H$258:$H$929,$H170,BR$258:BR$929)</f>
        <v>0</v>
      </c>
      <c r="BS170" s="71">
        <f>SUMIF($H$258:$H$929,$H170,BS$258:BS$929)</f>
        <v>0</v>
      </c>
      <c r="BT170" s="71">
        <f>SUMIF($H$258:$H$929,$H170,BT$258:BT$929)</f>
        <v>0</v>
      </c>
      <c r="BU170" s="71">
        <f>SUMIF($H$258:$H$929,$H170,BU$258:BU$929)</f>
        <v>0</v>
      </c>
      <c r="BV170" s="71">
        <f>SUMIF($H$258:$H$929,$H170,BV$258:BV$929)</f>
        <v>0</v>
      </c>
      <c r="BW170" s="71">
        <f>SUMIF($H$258:$H$929,$H170,BW$258:BW$929)</f>
        <v>0</v>
      </c>
      <c r="BX170" s="71">
        <f>SUMIF($H$258:$H$929,$H170,BX$258:BX$929)</f>
        <v>0</v>
      </c>
      <c r="BY170" s="71">
        <f>SUMIF($H$258:$H$929,$H170,BY$258:BY$929)</f>
        <v>0</v>
      </c>
      <c r="BZ170" s="71">
        <f>SUMIF($H$258:$H$929,$H170,BZ$258:BZ$929)</f>
        <v>0</v>
      </c>
      <c r="CA170" s="71">
        <f>SUMIF($H$258:$H$929,$H170,CA$258:CA$929)</f>
        <v>0</v>
      </c>
      <c r="CB170" s="71">
        <f>SUMIF($H$258:$H$929,$H170,CB$258:CB$929)</f>
        <v>0</v>
      </c>
      <c r="CC170" s="71">
        <f>SUMIF($H$258:$H$929,$H170,CC$258:CC$929)</f>
        <v>0</v>
      </c>
      <c r="CD170" s="71">
        <f>SUMIF($H$258:$H$929,$H170,CD$258:CD$929)</f>
        <v>0</v>
      </c>
      <c r="CE170" s="71">
        <f>SUMIF($H$258:$H$929,$H170,CE$258:CE$929)</f>
        <v>0</v>
      </c>
      <c r="CF170" s="71">
        <f>SUMIF($H$258:$H$929,$H170,CF$258:CF$929)</f>
        <v>0</v>
      </c>
      <c r="CG170" s="71">
        <f>SUMIF($H$258:$H$929,$H170,CG$258:CG$929)</f>
        <v>0</v>
      </c>
      <c r="CH170" s="71">
        <f>SUMIF($H$258:$H$929,$H170,CH$258:CH$929)</f>
        <v>0</v>
      </c>
      <c r="CI170" s="71">
        <f>SUMIF($H$258:$H$929,$H170,CI$258:CI$929)</f>
        <v>0</v>
      </c>
      <c r="CJ170" s="71">
        <f>SUMIF($H$258:$H$929,$H170,CJ$258:CJ$929)</f>
        <v>0</v>
      </c>
      <c r="CK170" s="71">
        <f>SUMIF($H$258:$H$929,$H170,CK$258:CK$929)</f>
        <v>0</v>
      </c>
      <c r="CL170" s="71">
        <f>SUMIF($H$258:$H$929,$H170,CL$258:CL$929)</f>
        <v>0</v>
      </c>
      <c r="CM170" s="71">
        <f>SUMIF($H$258:$H$929,$H170,CM$258:CM$929)</f>
        <v>0</v>
      </c>
      <c r="CN170" s="71">
        <f>SUMIF($H$258:$H$929,$H170,CN$258:CN$929)</f>
        <v>0</v>
      </c>
      <c r="CO170" s="71">
        <f>SUMIF($H$258:$H$929,$H170,CO$258:CO$929)</f>
        <v>0</v>
      </c>
      <c r="CP170" s="71">
        <f>SUMIF($H$258:$H$929,$H170,CP$258:CP$929)</f>
        <v>0</v>
      </c>
      <c r="CQ170" s="71">
        <f>SUMIF($H$258:$H$929,$H170,CQ$258:CQ$929)</f>
        <v>0</v>
      </c>
      <c r="CR170" s="71">
        <f>SUMIF($H$258:$H$929,$H170,CR$258:CR$929)</f>
        <v>0</v>
      </c>
      <c r="CS170" s="71">
        <f>SUMIF($H$258:$H$929,$H170,CS$258:CS$929)</f>
        <v>0</v>
      </c>
      <c r="CT170" s="71">
        <f>SUMIF($H$258:$H$929,$H170,CT$258:CT$929)</f>
        <v>0</v>
      </c>
      <c r="CU170" s="71">
        <f>SUMIF($H$258:$H$929,$H170,CU$258:CU$929)</f>
        <v>0</v>
      </c>
      <c r="CV170" s="71">
        <f>SUMIF($H$258:$H$929,$H170,CV$258:CV$929)</f>
        <v>0</v>
      </c>
      <c r="CW170" s="71">
        <f>SUMIF($H$258:$H$929,$H170,CW$258:CW$929)</f>
        <v>0</v>
      </c>
      <c r="CX170" s="71">
        <f>SUMIF($H$258:$H$929,$H170,CX$258:CX$929)</f>
        <v>0</v>
      </c>
      <c r="CY170" s="71">
        <f>SUMIF($H$258:$H$929,$H170,CY$258:CY$929)</f>
        <v>0</v>
      </c>
      <c r="CZ170" s="71">
        <f>SUMIF($H$258:$H$929,$H170,CZ$258:CZ$929)</f>
        <v>0</v>
      </c>
      <c r="DA170" s="70" t="s">
        <v>181</v>
      </c>
      <c r="DB170" s="56">
        <f>K170-CV170</f>
        <v>0</v>
      </c>
      <c r="DC170" s="55"/>
      <c r="DD170" s="7">
        <f>CV170/12</f>
        <v>0</v>
      </c>
      <c r="DE170" s="55"/>
    </row>
    <row r="171" spans="1:109" s="54" customFormat="1" ht="21.75" hidden="1" customHeight="1" x14ac:dyDescent="0.2">
      <c r="A171" s="98" t="str">
        <f>CONCATENATE("5001",H171)</f>
        <v>5001560303</v>
      </c>
      <c r="B171" s="65"/>
      <c r="C171" s="65"/>
      <c r="D171" s="65"/>
      <c r="E171" s="66"/>
      <c r="F171" s="66"/>
      <c r="G171" s="65" t="s">
        <v>129</v>
      </c>
      <c r="H171" s="70" t="s">
        <v>180</v>
      </c>
      <c r="I171" s="100" t="s">
        <v>177</v>
      </c>
      <c r="J171" s="71">
        <f>SUMIF($H$258:$H$928,$H171,J$258:J$928)</f>
        <v>0</v>
      </c>
      <c r="K171" s="71">
        <f>SUMIF($H$258:$H$928,$H171,K$258:K$928)</f>
        <v>0</v>
      </c>
      <c r="L171" s="71">
        <f>SUMIF($H$258:$H$928,$H171,L$258:L$928)</f>
        <v>0</v>
      </c>
      <c r="M171" s="71">
        <f>SUMIF($H$258:$H$928,$H171,M$258:M$928)</f>
        <v>0</v>
      </c>
      <c r="N171" s="71">
        <f>SUMIF($H$258:$H$928,$H171,N$258:N$928)</f>
        <v>0</v>
      </c>
      <c r="O171" s="71">
        <f>SUMIF($H$258:$H$928,$H171,O$258:O$928)</f>
        <v>0</v>
      </c>
      <c r="P171" s="71">
        <f>SUMIF($H$258:$H$928,$H171,P$258:P$928)</f>
        <v>0</v>
      </c>
      <c r="Q171" s="71">
        <f>SUMIF($H$258:$H$928,$H171,Q$258:Q$928)</f>
        <v>0</v>
      </c>
      <c r="R171" s="71">
        <f>SUMIF($H$258:$H$928,$H171,R$258:R$928)</f>
        <v>0</v>
      </c>
      <c r="S171" s="71">
        <f>SUMIF($H$258:$H$928,$H171,S$258:S$928)</f>
        <v>0</v>
      </c>
      <c r="T171" s="71">
        <f>SUMIF($H$258:$H$928,$H171,T$258:T$928)</f>
        <v>0</v>
      </c>
      <c r="U171" s="71">
        <f>SUMIF($H$258:$H$928,$H171,U$258:U$928)</f>
        <v>0</v>
      </c>
      <c r="V171" s="71">
        <f>SUMIF($H$258:$H$928,$H171,V$258:V$928)</f>
        <v>0</v>
      </c>
      <c r="W171" s="71">
        <f>SUMIF($H$258:$H$928,$H171,W$258:W$928)</f>
        <v>0</v>
      </c>
      <c r="X171" s="71">
        <f>SUMIF($H$258:$H$928,$H171,X$258:X$928)</f>
        <v>0</v>
      </c>
      <c r="Y171" s="71">
        <f>SUMIF($H$258:$H$928,$H171,Y$258:Y$928)</f>
        <v>0</v>
      </c>
      <c r="Z171" s="71">
        <f>SUMIF($H$258:$H$928,$H171,Z$258:Z$928)</f>
        <v>0</v>
      </c>
      <c r="AA171" s="71">
        <f>SUMIF($H$258:$H$928,$H171,AA$258:AA$928)</f>
        <v>0</v>
      </c>
      <c r="AB171" s="71">
        <f>SUMIF($H$258:$H$928,$H171,AB$258:AB$928)</f>
        <v>0</v>
      </c>
      <c r="AC171" s="71">
        <f>SUMIF($H$258:$H$928,$H171,AC$258:AC$928)</f>
        <v>0</v>
      </c>
      <c r="AD171" s="71">
        <f>SUMIF($H$258:$H$928,$H171,AD$258:AD$928)</f>
        <v>0</v>
      </c>
      <c r="AE171" s="71">
        <f>SUMIF($H$258:$H$928,$H171,AE$258:AE$928)</f>
        <v>0</v>
      </c>
      <c r="AF171" s="71">
        <f>SUMIF($H$258:$H$928,$H171,AF$258:AF$928)</f>
        <v>0</v>
      </c>
      <c r="AG171" s="71">
        <f>SUMIF($H$258:$H$928,$H171,AG$258:AG$928)</f>
        <v>0</v>
      </c>
      <c r="AH171" s="71">
        <f>SUMIF($H$258:$H$928,$H171,AH$258:AH$928)</f>
        <v>0</v>
      </c>
      <c r="AI171" s="71">
        <f>SUMIF($H$258:$H$928,$H171,AI$258:AI$928)</f>
        <v>0</v>
      </c>
      <c r="AJ171" s="71">
        <f>SUMIF($H$258:$H$928,$H171,AJ$258:AJ$928)</f>
        <v>0</v>
      </c>
      <c r="AK171" s="71">
        <f>SUMIF($H$258:$H$928,$H171,AK$258:AK$928)</f>
        <v>0</v>
      </c>
      <c r="AL171" s="71">
        <f>SUMIF($H$258:$H$928,$H171,AL$258:AL$928)</f>
        <v>0</v>
      </c>
      <c r="AM171" s="71">
        <f>SUMIF($H$258:$H$928,$H171,AM$258:AM$928)</f>
        <v>0</v>
      </c>
      <c r="AN171" s="71">
        <f>SUMIF($H$258:$H$928,$H171,AN$258:AN$928)</f>
        <v>0</v>
      </c>
      <c r="AO171" s="71">
        <f>SUMIF($H$258:$H$928,$H171,AO$258:AO$928)</f>
        <v>0</v>
      </c>
      <c r="AP171" s="71">
        <f>SUMIF($H$258:$H$928,$H171,AP$258:AP$928)</f>
        <v>0</v>
      </c>
      <c r="AQ171" s="71">
        <f>SUMIF($H$258:$H$928,$H171,AQ$258:AQ$928)</f>
        <v>0</v>
      </c>
      <c r="AR171" s="71">
        <f>SUMIF($H$258:$H$928,$H171,AR$258:AR$928)</f>
        <v>0</v>
      </c>
      <c r="AS171" s="71">
        <f>SUMIF($H$258:$H$928,$H171,AS$258:AS$928)</f>
        <v>0</v>
      </c>
      <c r="AT171" s="71">
        <f>SUMIF($H$258:$H$928,$H171,AT$258:AT$928)</f>
        <v>0</v>
      </c>
      <c r="AU171" s="71">
        <f>SUMIF($H$258:$H$928,$H171,AU$258:AU$928)</f>
        <v>0</v>
      </c>
      <c r="AV171" s="71">
        <f>SUMIF($H$258:$H$928,$H171,AV$258:AV$928)</f>
        <v>0</v>
      </c>
      <c r="AW171" s="71">
        <f>SUMIF($H$258:$H$928,$H171,AW$258:AW$928)</f>
        <v>0</v>
      </c>
      <c r="AX171" s="71">
        <f>SUMIF($H$258:$H$929,$H171,AX$258:AX$929)</f>
        <v>0</v>
      </c>
      <c r="AY171" s="71">
        <f>SUMIF($H$258:$H$929,$H171,AY$258:AY$929)</f>
        <v>0</v>
      </c>
      <c r="AZ171" s="71">
        <f>SUMIF($H$258:$H$929,$H171,AZ$258:AZ$929)</f>
        <v>0</v>
      </c>
      <c r="BA171" s="71">
        <f>SUMIF($H$258:$H$929,$H171,BA$258:BA$929)</f>
        <v>0</v>
      </c>
      <c r="BB171" s="71"/>
      <c r="BC171" s="71">
        <f>SUMIF($H$258:$H$929,$H171,BC$258:BC$929)</f>
        <v>0</v>
      </c>
      <c r="BD171" s="71"/>
      <c r="BE171" s="71">
        <f>SUMIF($H$258:$H$929,$H171,BE$258:BE$929)</f>
        <v>0</v>
      </c>
      <c r="BF171" s="71">
        <f>SUMIF($H$258:$H$929,$H171,BF$258:BF$929)</f>
        <v>0</v>
      </c>
      <c r="BG171" s="71">
        <f>SUMIF($H$258:$H$929,$H171,BG$258:BG$929)</f>
        <v>0</v>
      </c>
      <c r="BH171" s="71">
        <f>SUMIF($H$258:$H$929,$H171,BH$258:BH$929)</f>
        <v>0</v>
      </c>
      <c r="BI171" s="71">
        <f>SUMIF($H$258:$H$929,$H171,BI$258:BI$929)</f>
        <v>0</v>
      </c>
      <c r="BJ171" s="71">
        <f>SUMIF($H$258:$H$928,$H171,BJ$258:BJ$928)</f>
        <v>0</v>
      </c>
      <c r="BK171" s="71">
        <f>SUMIF($H$258:$H$928,$H171,BK$258:BK$928)</f>
        <v>0</v>
      </c>
      <c r="BL171" s="71">
        <f>SUMIF($H$258:$H$928,$H171,BL$258:BL$928)</f>
        <v>0</v>
      </c>
      <c r="BM171" s="71">
        <f>SUMIF($H$258:$H$929,$H171,BM$258:BM$929)</f>
        <v>0</v>
      </c>
      <c r="BN171" s="71">
        <f>SUMIF($H$258:$H$929,$H171,BN$258:BN$929)</f>
        <v>0</v>
      </c>
      <c r="BO171" s="71">
        <f>SUMIF($H$258:$H$929,$H171,BO$258:BO$929)</f>
        <v>0</v>
      </c>
      <c r="BP171" s="71">
        <f>SUMIF($H$258:$H$929,$H171,BP$258:BP$929)</f>
        <v>0</v>
      </c>
      <c r="BQ171" s="71">
        <f>SUMIF($H$258:$H$929,$H171,BQ$258:BQ$929)</f>
        <v>0</v>
      </c>
      <c r="BR171" s="71">
        <f>SUMIF($H$258:$H$929,$H171,BR$258:BR$929)</f>
        <v>0</v>
      </c>
      <c r="BS171" s="71">
        <f>SUMIF($H$258:$H$929,$H171,BS$258:BS$929)</f>
        <v>0</v>
      </c>
      <c r="BT171" s="71">
        <f>SUMIF($H$258:$H$929,$H171,BT$258:BT$929)</f>
        <v>0</v>
      </c>
      <c r="BU171" s="71">
        <f>SUMIF($H$258:$H$929,$H171,BU$258:BU$929)</f>
        <v>0</v>
      </c>
      <c r="BV171" s="71">
        <f>SUMIF($H$258:$H$929,$H171,BV$258:BV$929)</f>
        <v>0</v>
      </c>
      <c r="BW171" s="71">
        <f>SUMIF($H$258:$H$929,$H171,BW$258:BW$929)</f>
        <v>0</v>
      </c>
      <c r="BX171" s="71">
        <f>SUMIF($H$258:$H$929,$H171,BX$258:BX$929)</f>
        <v>0</v>
      </c>
      <c r="BY171" s="71">
        <f>SUMIF($H$258:$H$929,$H171,BY$258:BY$929)</f>
        <v>0</v>
      </c>
      <c r="BZ171" s="71">
        <f>SUMIF($H$258:$H$929,$H171,BZ$258:BZ$929)</f>
        <v>0</v>
      </c>
      <c r="CA171" s="71">
        <f>SUMIF($H$258:$H$929,$H171,CA$258:CA$929)</f>
        <v>0</v>
      </c>
      <c r="CB171" s="71">
        <f>SUMIF($H$258:$H$929,$H171,CB$258:CB$929)</f>
        <v>0</v>
      </c>
      <c r="CC171" s="71">
        <f>SUMIF($H$258:$H$929,$H171,CC$258:CC$929)</f>
        <v>0</v>
      </c>
      <c r="CD171" s="71">
        <f>SUMIF($H$258:$H$929,$H171,CD$258:CD$929)</f>
        <v>0</v>
      </c>
      <c r="CE171" s="71">
        <f>SUMIF($H$258:$H$929,$H171,CE$258:CE$929)</f>
        <v>0</v>
      </c>
      <c r="CF171" s="71">
        <f>SUMIF($H$258:$H$929,$H171,CF$258:CF$929)</f>
        <v>0</v>
      </c>
      <c r="CG171" s="71">
        <f>SUMIF($H$258:$H$929,$H171,CG$258:CG$929)</f>
        <v>0</v>
      </c>
      <c r="CH171" s="71">
        <f>SUMIF($H$258:$H$929,$H171,CH$258:CH$929)</f>
        <v>0</v>
      </c>
      <c r="CI171" s="71">
        <f>SUMIF($H$258:$H$929,$H171,CI$258:CI$929)</f>
        <v>0</v>
      </c>
      <c r="CJ171" s="71">
        <f>SUMIF($H$258:$H$929,$H171,CJ$258:CJ$929)</f>
        <v>0</v>
      </c>
      <c r="CK171" s="71">
        <f>SUMIF($H$258:$H$929,$H171,CK$258:CK$929)</f>
        <v>0</v>
      </c>
      <c r="CL171" s="71">
        <f>SUMIF($H$258:$H$929,$H171,CL$258:CL$929)</f>
        <v>0</v>
      </c>
      <c r="CM171" s="71">
        <f>SUMIF($H$258:$H$929,$H171,CM$258:CM$929)</f>
        <v>0</v>
      </c>
      <c r="CN171" s="71">
        <f>SUMIF($H$258:$H$929,$H171,CN$258:CN$929)</f>
        <v>0</v>
      </c>
      <c r="CO171" s="71">
        <f>SUMIF($H$258:$H$929,$H171,CO$258:CO$929)</f>
        <v>0</v>
      </c>
      <c r="CP171" s="71">
        <f>SUMIF($H$258:$H$929,$H171,CP$258:CP$929)</f>
        <v>0</v>
      </c>
      <c r="CQ171" s="71">
        <f>SUMIF($H$258:$H$929,$H171,CQ$258:CQ$929)</f>
        <v>0</v>
      </c>
      <c r="CR171" s="71">
        <f>SUMIF($H$258:$H$929,$H171,CR$258:CR$929)</f>
        <v>0</v>
      </c>
      <c r="CS171" s="71">
        <f>SUMIF($H$258:$H$929,$H171,CS$258:CS$929)</f>
        <v>0</v>
      </c>
      <c r="CT171" s="71">
        <f>SUMIF($H$258:$H$929,$H171,CT$258:CT$929)</f>
        <v>0</v>
      </c>
      <c r="CU171" s="71">
        <f>SUMIF($H$258:$H$929,$H171,CU$258:CU$929)</f>
        <v>0</v>
      </c>
      <c r="CV171" s="71">
        <f>SUMIF($H$258:$H$929,$H171,CV$258:CV$929)</f>
        <v>0</v>
      </c>
      <c r="CW171" s="71">
        <f>SUMIF($H$258:$H$929,$H171,CW$258:CW$929)</f>
        <v>0</v>
      </c>
      <c r="CX171" s="71">
        <f>SUMIF($H$258:$H$929,$H171,CX$258:CX$929)</f>
        <v>0</v>
      </c>
      <c r="CY171" s="71">
        <f>SUMIF($H$258:$H$929,$H171,CY$258:CY$929)</f>
        <v>0</v>
      </c>
      <c r="CZ171" s="71">
        <f>SUMIF($H$258:$H$929,$H171,CZ$258:CZ$929)</f>
        <v>0</v>
      </c>
      <c r="DA171" s="70" t="s">
        <v>180</v>
      </c>
      <c r="DB171" s="56">
        <f>K171-CV171</f>
        <v>0</v>
      </c>
      <c r="DC171" s="55"/>
      <c r="DD171" s="7">
        <f>CV171/12</f>
        <v>0</v>
      </c>
      <c r="DE171" s="55"/>
    </row>
    <row r="172" spans="1:109" s="54" customFormat="1" ht="20.25" hidden="1" customHeight="1" x14ac:dyDescent="0.2">
      <c r="A172" s="98" t="str">
        <f>CONCATENATE("5001",H172)</f>
        <v>50015608</v>
      </c>
      <c r="B172" s="65"/>
      <c r="C172" s="65"/>
      <c r="D172" s="65"/>
      <c r="E172" s="66"/>
      <c r="F172" s="66" t="s">
        <v>116</v>
      </c>
      <c r="G172" s="65"/>
      <c r="H172" s="70" t="s">
        <v>115</v>
      </c>
      <c r="I172" s="79" t="s">
        <v>114</v>
      </c>
      <c r="J172" s="71">
        <f>SUMIF($H$258:$H$928,$H172,J$258:J$928)</f>
        <v>0</v>
      </c>
      <c r="K172" s="71">
        <f>SUMIF($H$258:$H$928,$H172,K$258:K$928)</f>
        <v>0</v>
      </c>
      <c r="L172" s="71">
        <f>SUMIF($H$258:$H$928,$H172,L$258:L$928)</f>
        <v>0</v>
      </c>
      <c r="M172" s="71">
        <f>SUMIF($H$258:$H$928,$H172,M$258:M$928)</f>
        <v>0</v>
      </c>
      <c r="N172" s="71">
        <f>SUMIF($H$258:$H$928,$H172,N$258:N$928)</f>
        <v>0</v>
      </c>
      <c r="O172" s="71">
        <f>SUMIF($H$258:$H$928,$H172,O$258:O$928)</f>
        <v>0</v>
      </c>
      <c r="P172" s="71">
        <f>SUMIF($H$258:$H$928,$H172,P$258:P$928)</f>
        <v>0</v>
      </c>
      <c r="Q172" s="71">
        <f>SUMIF($H$258:$H$928,$H172,Q$258:Q$928)</f>
        <v>0</v>
      </c>
      <c r="R172" s="71">
        <f>SUMIF($H$258:$H$928,$H172,R$258:R$928)</f>
        <v>0</v>
      </c>
      <c r="S172" s="71">
        <f>SUMIF($H$258:$H$928,$H172,S$258:S$928)</f>
        <v>0</v>
      </c>
      <c r="T172" s="71">
        <f>SUMIF($H$258:$H$928,$H172,T$258:T$928)</f>
        <v>0</v>
      </c>
      <c r="U172" s="71">
        <f>SUMIF($H$258:$H$928,$H172,U$258:U$928)</f>
        <v>0</v>
      </c>
      <c r="V172" s="71">
        <f>SUMIF($H$258:$H$928,$H172,V$258:V$928)</f>
        <v>0</v>
      </c>
      <c r="W172" s="71">
        <f>SUMIF($H$258:$H$928,$H172,W$258:W$928)</f>
        <v>0</v>
      </c>
      <c r="X172" s="71">
        <f>SUMIF($H$258:$H$928,$H172,X$258:X$928)</f>
        <v>0</v>
      </c>
      <c r="Y172" s="71">
        <f>SUMIF($H$258:$H$928,$H172,Y$258:Y$928)</f>
        <v>0</v>
      </c>
      <c r="Z172" s="71">
        <f>SUMIF($H$258:$H$928,$H172,Z$258:Z$928)</f>
        <v>0</v>
      </c>
      <c r="AA172" s="71">
        <f>SUMIF($H$258:$H$928,$H172,AA$258:AA$928)</f>
        <v>0</v>
      </c>
      <c r="AB172" s="71">
        <f>SUMIF($H$258:$H$928,$H172,AB$258:AB$928)</f>
        <v>0</v>
      </c>
      <c r="AC172" s="71">
        <f>SUMIF($H$258:$H$928,$H172,AC$258:AC$928)</f>
        <v>0</v>
      </c>
      <c r="AD172" s="71">
        <f>SUMIF($H$258:$H$928,$H172,AD$258:AD$928)</f>
        <v>0</v>
      </c>
      <c r="AE172" s="71">
        <f>SUMIF($H$258:$H$928,$H172,AE$258:AE$928)</f>
        <v>0</v>
      </c>
      <c r="AF172" s="71">
        <f>SUMIF($H$258:$H$928,$H172,AF$258:AF$928)</f>
        <v>0</v>
      </c>
      <c r="AG172" s="71">
        <f>SUMIF($H$258:$H$928,$H172,AG$258:AG$928)</f>
        <v>0</v>
      </c>
      <c r="AH172" s="71">
        <f>SUMIF($H$258:$H$928,$H172,AH$258:AH$928)</f>
        <v>0</v>
      </c>
      <c r="AI172" s="71">
        <f>SUMIF($H$258:$H$928,$H172,AI$258:AI$928)</f>
        <v>0</v>
      </c>
      <c r="AJ172" s="71">
        <f>SUMIF($H$258:$H$928,$H172,AJ$258:AJ$928)</f>
        <v>0</v>
      </c>
      <c r="AK172" s="71">
        <f>SUMIF($H$258:$H$928,$H172,AK$258:AK$928)</f>
        <v>0</v>
      </c>
      <c r="AL172" s="71">
        <f>SUMIF($H$258:$H$928,$H172,AL$258:AL$928)</f>
        <v>0</v>
      </c>
      <c r="AM172" s="71">
        <f>SUMIF($H$258:$H$928,$H172,AM$258:AM$928)</f>
        <v>0</v>
      </c>
      <c r="AN172" s="71">
        <f>SUMIF($H$258:$H$928,$H172,AN$258:AN$928)</f>
        <v>0</v>
      </c>
      <c r="AO172" s="71">
        <f>SUMIF($H$258:$H$928,$H172,AO$258:AO$928)</f>
        <v>0</v>
      </c>
      <c r="AP172" s="71">
        <f>SUMIF($H$258:$H$928,$H172,AP$258:AP$928)</f>
        <v>0</v>
      </c>
      <c r="AQ172" s="71">
        <f>SUMIF($H$258:$H$928,$H172,AQ$258:AQ$928)</f>
        <v>0</v>
      </c>
      <c r="AR172" s="71">
        <f>SUMIF($H$258:$H$928,$H172,AR$258:AR$928)</f>
        <v>0</v>
      </c>
      <c r="AS172" s="71">
        <f>SUMIF($H$258:$H$928,$H172,AS$258:AS$928)</f>
        <v>0</v>
      </c>
      <c r="AT172" s="71">
        <f>SUMIF($H$258:$H$928,$H172,AT$258:AT$928)</f>
        <v>0</v>
      </c>
      <c r="AU172" s="71">
        <f>SUMIF($H$258:$H$928,$H172,AU$258:AU$928)</f>
        <v>0</v>
      </c>
      <c r="AV172" s="71">
        <f>SUMIF($H$258:$H$928,$H172,AV$258:AV$928)</f>
        <v>0</v>
      </c>
      <c r="AW172" s="71">
        <f>SUMIF($H$258:$H$928,$H172,AW$258:AW$928)</f>
        <v>0</v>
      </c>
      <c r="AX172" s="71">
        <f>SUMIF($H$258:$H$929,$H172,AX$258:AX$929)</f>
        <v>0</v>
      </c>
      <c r="AY172" s="71">
        <f>SUMIF($H$258:$H$929,$H172,AY$258:AY$929)</f>
        <v>0</v>
      </c>
      <c r="AZ172" s="71">
        <f>SUMIF($H$258:$H$929,$H172,AZ$258:AZ$929)</f>
        <v>0</v>
      </c>
      <c r="BA172" s="71">
        <f>SUMIF($H$258:$H$929,$H172,BA$258:BA$929)</f>
        <v>0</v>
      </c>
      <c r="BB172" s="71"/>
      <c r="BC172" s="71">
        <f>SUMIF($H$258:$H$929,$H172,BC$258:BC$929)</f>
        <v>0</v>
      </c>
      <c r="BD172" s="71"/>
      <c r="BE172" s="71">
        <f>SUMIF($H$258:$H$929,$H172,BE$258:BE$929)</f>
        <v>0</v>
      </c>
      <c r="BF172" s="71">
        <f>SUMIF($H$258:$H$929,$H172,BF$258:BF$929)</f>
        <v>0</v>
      </c>
      <c r="BG172" s="71">
        <f>SUMIF($H$258:$H$929,$H172,BG$258:BG$929)</f>
        <v>0</v>
      </c>
      <c r="BH172" s="71">
        <f>SUMIF($H$258:$H$929,$H172,BH$258:BH$929)</f>
        <v>0</v>
      </c>
      <c r="BI172" s="71">
        <f>SUMIF($H$258:$H$929,$H172,BI$258:BI$929)</f>
        <v>0</v>
      </c>
      <c r="BJ172" s="71">
        <f>SUMIF($H$258:$H$928,$H172,BJ$258:BJ$928)</f>
        <v>0</v>
      </c>
      <c r="BK172" s="71">
        <f>SUMIF($H$258:$H$928,$H172,BK$258:BK$928)</f>
        <v>0</v>
      </c>
      <c r="BL172" s="71">
        <f>SUMIF($H$258:$H$928,$H172,BL$258:BL$928)</f>
        <v>0</v>
      </c>
      <c r="BM172" s="71">
        <f>SUMIF($H$258:$H$929,$H172,BM$258:BM$929)</f>
        <v>0</v>
      </c>
      <c r="BN172" s="71">
        <f>SUMIF($H$258:$H$929,$H172,BN$258:BN$929)</f>
        <v>0</v>
      </c>
      <c r="BO172" s="71">
        <f>SUMIF($H$258:$H$929,$H172,BO$258:BO$929)</f>
        <v>0</v>
      </c>
      <c r="BP172" s="71">
        <f>SUMIF($H$258:$H$929,$H172,BP$258:BP$929)</f>
        <v>0</v>
      </c>
      <c r="BQ172" s="71">
        <f>SUMIF($H$258:$H$929,$H172,BQ$258:BQ$929)</f>
        <v>0</v>
      </c>
      <c r="BR172" s="71">
        <f>SUMIF($H$258:$H$929,$H172,BR$258:BR$929)</f>
        <v>0</v>
      </c>
      <c r="BS172" s="71">
        <f>SUMIF($H$258:$H$929,$H172,BS$258:BS$929)</f>
        <v>0</v>
      </c>
      <c r="BT172" s="71">
        <f>SUMIF($H$258:$H$929,$H172,BT$258:BT$929)</f>
        <v>0</v>
      </c>
      <c r="BU172" s="71">
        <f>SUMIF($H$258:$H$929,$H172,BU$258:BU$929)</f>
        <v>0</v>
      </c>
      <c r="BV172" s="71">
        <f>SUMIF($H$258:$H$929,$H172,BV$258:BV$929)</f>
        <v>0</v>
      </c>
      <c r="BW172" s="71">
        <f>SUMIF($H$258:$H$929,$H172,BW$258:BW$929)</f>
        <v>0</v>
      </c>
      <c r="BX172" s="71">
        <f>SUMIF($H$258:$H$929,$H172,BX$258:BX$929)</f>
        <v>0</v>
      </c>
      <c r="BY172" s="71">
        <f>SUMIF($H$258:$H$929,$H172,BY$258:BY$929)</f>
        <v>0</v>
      </c>
      <c r="BZ172" s="71">
        <f>SUMIF($H$258:$H$929,$H172,BZ$258:BZ$929)</f>
        <v>0</v>
      </c>
      <c r="CA172" s="71">
        <f>SUMIF($H$258:$H$929,$H172,CA$258:CA$929)</f>
        <v>0</v>
      </c>
      <c r="CB172" s="71">
        <f>SUMIF($H$258:$H$929,$H172,CB$258:CB$929)</f>
        <v>0</v>
      </c>
      <c r="CC172" s="71">
        <f>SUMIF($H$258:$H$929,$H172,CC$258:CC$929)</f>
        <v>0</v>
      </c>
      <c r="CD172" s="71">
        <f>SUMIF($H$258:$H$929,$H172,CD$258:CD$929)</f>
        <v>0</v>
      </c>
      <c r="CE172" s="71">
        <f>SUMIF($H$258:$H$929,$H172,CE$258:CE$929)</f>
        <v>0</v>
      </c>
      <c r="CF172" s="71">
        <f>SUMIF($H$258:$H$929,$H172,CF$258:CF$929)</f>
        <v>0</v>
      </c>
      <c r="CG172" s="71">
        <f>SUMIF($H$258:$H$929,$H172,CG$258:CG$929)</f>
        <v>0</v>
      </c>
      <c r="CH172" s="71">
        <f>SUMIF($H$258:$H$929,$H172,CH$258:CH$929)</f>
        <v>0</v>
      </c>
      <c r="CI172" s="71">
        <f>SUMIF($H$258:$H$929,$H172,CI$258:CI$929)</f>
        <v>0</v>
      </c>
      <c r="CJ172" s="71">
        <f>SUMIF($H$258:$H$929,$H172,CJ$258:CJ$929)</f>
        <v>0</v>
      </c>
      <c r="CK172" s="71">
        <f>SUMIF($H$258:$H$929,$H172,CK$258:CK$929)</f>
        <v>0</v>
      </c>
      <c r="CL172" s="71">
        <f>SUMIF($H$258:$H$929,$H172,CL$258:CL$929)</f>
        <v>0</v>
      </c>
      <c r="CM172" s="71">
        <f>SUMIF($H$258:$H$929,$H172,CM$258:CM$929)</f>
        <v>0</v>
      </c>
      <c r="CN172" s="71">
        <f>SUMIF($H$258:$H$929,$H172,CN$258:CN$929)</f>
        <v>0</v>
      </c>
      <c r="CO172" s="71">
        <f>SUMIF($H$258:$H$929,$H172,CO$258:CO$929)</f>
        <v>0</v>
      </c>
      <c r="CP172" s="71">
        <f>SUMIF($H$258:$H$929,$H172,CP$258:CP$929)</f>
        <v>0</v>
      </c>
      <c r="CQ172" s="71">
        <f>SUMIF($H$258:$H$929,$H172,CQ$258:CQ$929)</f>
        <v>0</v>
      </c>
      <c r="CR172" s="71">
        <f>SUMIF($H$258:$H$929,$H172,CR$258:CR$929)</f>
        <v>0</v>
      </c>
      <c r="CS172" s="71">
        <f>SUMIF($H$258:$H$929,$H172,CS$258:CS$929)</f>
        <v>0</v>
      </c>
      <c r="CT172" s="71">
        <f>SUMIF($H$258:$H$929,$H172,CT$258:CT$929)</f>
        <v>0</v>
      </c>
      <c r="CU172" s="71">
        <f>SUMIF($H$258:$H$929,$H172,CU$258:CU$929)</f>
        <v>0</v>
      </c>
      <c r="CV172" s="71">
        <f>SUMIF($H$258:$H$929,$H172,CV$258:CV$929)</f>
        <v>0</v>
      </c>
      <c r="CW172" s="71">
        <f>SUMIF($H$258:$H$929,$H172,CW$258:CW$929)</f>
        <v>0</v>
      </c>
      <c r="CX172" s="71">
        <f>SUMIF($H$258:$H$929,$H172,CX$258:CX$929)</f>
        <v>0</v>
      </c>
      <c r="CY172" s="71">
        <f>SUMIF($H$258:$H$929,$H172,CY$258:CY$929)</f>
        <v>0</v>
      </c>
      <c r="CZ172" s="71">
        <f>SUMIF($H$258:$H$929,$H172,CZ$258:CZ$929)</f>
        <v>0</v>
      </c>
      <c r="DA172" s="70" t="s">
        <v>115</v>
      </c>
      <c r="DB172" s="56">
        <f>K172-CV172</f>
        <v>0</v>
      </c>
      <c r="DC172" s="55"/>
      <c r="DD172" s="7">
        <f>CV172/12</f>
        <v>0</v>
      </c>
      <c r="DE172" s="55"/>
    </row>
    <row r="173" spans="1:109" s="54" customFormat="1" ht="20.25" hidden="1" customHeight="1" x14ac:dyDescent="0.2">
      <c r="A173" s="98" t="str">
        <f>CONCATENATE("5001",H173)</f>
        <v>5001560801</v>
      </c>
      <c r="B173" s="65"/>
      <c r="C173" s="65"/>
      <c r="D173" s="65"/>
      <c r="E173" s="66"/>
      <c r="F173" s="66"/>
      <c r="G173" s="65" t="s">
        <v>91</v>
      </c>
      <c r="H173" s="70" t="s">
        <v>179</v>
      </c>
      <c r="I173" s="100" t="s">
        <v>108</v>
      </c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  <c r="CQ173" s="71"/>
      <c r="CR173" s="71"/>
      <c r="CS173" s="71"/>
      <c r="CT173" s="71"/>
      <c r="CU173" s="71"/>
      <c r="CV173" s="71"/>
      <c r="CW173" s="71"/>
      <c r="CX173" s="71"/>
      <c r="CY173" s="71"/>
      <c r="CZ173" s="71"/>
      <c r="DA173" s="70" t="s">
        <v>179</v>
      </c>
      <c r="DB173" s="56">
        <f>K173-CV173</f>
        <v>0</v>
      </c>
      <c r="DC173" s="55"/>
      <c r="DD173" s="7">
        <f>CV173/12</f>
        <v>0</v>
      </c>
      <c r="DE173" s="55"/>
    </row>
    <row r="174" spans="1:109" s="54" customFormat="1" ht="20.25" hidden="1" customHeight="1" x14ac:dyDescent="0.2">
      <c r="A174" s="98" t="str">
        <f>CONCATENATE("5001",H174)</f>
        <v>5001560802</v>
      </c>
      <c r="B174" s="65"/>
      <c r="C174" s="65"/>
      <c r="D174" s="65"/>
      <c r="E174" s="66"/>
      <c r="F174" s="66"/>
      <c r="G174" s="65" t="s">
        <v>101</v>
      </c>
      <c r="H174" s="70" t="s">
        <v>113</v>
      </c>
      <c r="I174" s="100" t="s">
        <v>99</v>
      </c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  <c r="CQ174" s="71"/>
      <c r="CR174" s="71"/>
      <c r="CS174" s="71"/>
      <c r="CT174" s="71"/>
      <c r="CU174" s="71"/>
      <c r="CV174" s="71"/>
      <c r="CW174" s="71"/>
      <c r="CX174" s="71"/>
      <c r="CY174" s="71"/>
      <c r="CZ174" s="71"/>
      <c r="DA174" s="70" t="s">
        <v>113</v>
      </c>
      <c r="DB174" s="56">
        <f>K174-CV174</f>
        <v>0</v>
      </c>
      <c r="DC174" s="55"/>
      <c r="DD174" s="7">
        <f>CV174/12</f>
        <v>0</v>
      </c>
      <c r="DE174" s="55"/>
    </row>
    <row r="175" spans="1:109" s="54" customFormat="1" ht="22.5" hidden="1" customHeight="1" x14ac:dyDescent="0.2">
      <c r="A175" s="98" t="str">
        <f>CONCATENATE("5001",H175)</f>
        <v>5001560803</v>
      </c>
      <c r="B175" s="65"/>
      <c r="C175" s="65"/>
      <c r="D175" s="65"/>
      <c r="E175" s="66"/>
      <c r="F175" s="66"/>
      <c r="G175" s="65" t="s">
        <v>129</v>
      </c>
      <c r="H175" s="70" t="s">
        <v>178</v>
      </c>
      <c r="I175" s="100" t="s">
        <v>177</v>
      </c>
      <c r="J175" s="71">
        <f>SUMIF($H$258:$H$928,$H175,J$258:J$928)</f>
        <v>0</v>
      </c>
      <c r="K175" s="71">
        <f>SUMIF($H$258:$H$928,$H175,K$258:K$928)</f>
        <v>0</v>
      </c>
      <c r="L175" s="71">
        <f>SUMIF($H$258:$H$928,$H175,L$258:L$928)</f>
        <v>0</v>
      </c>
      <c r="M175" s="71">
        <f>SUMIF($H$258:$H$928,$H175,M$258:M$928)</f>
        <v>0</v>
      </c>
      <c r="N175" s="71">
        <f>SUMIF($H$258:$H$928,$H175,N$258:N$928)</f>
        <v>0</v>
      </c>
      <c r="O175" s="71">
        <f>SUMIF($H$258:$H$928,$H175,O$258:O$928)</f>
        <v>0</v>
      </c>
      <c r="P175" s="71">
        <f>SUMIF($H$258:$H$928,$H175,P$258:P$928)</f>
        <v>0</v>
      </c>
      <c r="Q175" s="71">
        <f>SUMIF($H$258:$H$928,$H175,Q$258:Q$928)</f>
        <v>0</v>
      </c>
      <c r="R175" s="71">
        <f>SUMIF($H$258:$H$928,$H175,R$258:R$928)</f>
        <v>0</v>
      </c>
      <c r="S175" s="71">
        <f>SUMIF($H$258:$H$928,$H175,S$258:S$928)</f>
        <v>0</v>
      </c>
      <c r="T175" s="71">
        <f>SUMIF($H$258:$H$928,$H175,T$258:T$928)</f>
        <v>0</v>
      </c>
      <c r="U175" s="71">
        <f>SUMIF($H$258:$H$928,$H175,U$258:U$928)</f>
        <v>0</v>
      </c>
      <c r="V175" s="71">
        <f>SUMIF($H$258:$H$928,$H175,V$258:V$928)</f>
        <v>0</v>
      </c>
      <c r="W175" s="71">
        <f>SUMIF($H$258:$H$928,$H175,W$258:W$928)</f>
        <v>0</v>
      </c>
      <c r="X175" s="71">
        <f>SUMIF($H$258:$H$928,$H175,X$258:X$928)</f>
        <v>0</v>
      </c>
      <c r="Y175" s="71">
        <f>SUMIF($H$258:$H$928,$H175,Y$258:Y$928)</f>
        <v>0</v>
      </c>
      <c r="Z175" s="71">
        <f>SUMIF($H$258:$H$928,$H175,Z$258:Z$928)</f>
        <v>0</v>
      </c>
      <c r="AA175" s="71">
        <f>SUMIF($H$258:$H$928,$H175,AA$258:AA$928)</f>
        <v>0</v>
      </c>
      <c r="AB175" s="71">
        <f>SUMIF($H$258:$H$928,$H175,AB$258:AB$928)</f>
        <v>0</v>
      </c>
      <c r="AC175" s="71">
        <f>SUMIF($H$258:$H$928,$H175,AC$258:AC$928)</f>
        <v>0</v>
      </c>
      <c r="AD175" s="71">
        <f>SUMIF($H$258:$H$928,$H175,AD$258:AD$928)</f>
        <v>0</v>
      </c>
      <c r="AE175" s="71">
        <f>SUMIF($H$258:$H$928,$H175,AE$258:AE$928)</f>
        <v>0</v>
      </c>
      <c r="AF175" s="71">
        <f>SUMIF($H$258:$H$928,$H175,AF$258:AF$928)</f>
        <v>0</v>
      </c>
      <c r="AG175" s="71">
        <f>SUMIF($H$258:$H$928,$H175,AG$258:AG$928)</f>
        <v>0</v>
      </c>
      <c r="AH175" s="71">
        <f>SUMIF($H$258:$H$928,$H175,AH$258:AH$928)</f>
        <v>0</v>
      </c>
      <c r="AI175" s="71">
        <f>SUMIF($H$258:$H$928,$H175,AI$258:AI$928)</f>
        <v>0</v>
      </c>
      <c r="AJ175" s="71">
        <f>SUMIF($H$258:$H$928,$H175,AJ$258:AJ$928)</f>
        <v>0</v>
      </c>
      <c r="AK175" s="71">
        <f>SUMIF($H$258:$H$928,$H175,AK$258:AK$928)</f>
        <v>0</v>
      </c>
      <c r="AL175" s="71">
        <f>SUMIF($H$258:$H$928,$H175,AL$258:AL$928)</f>
        <v>0</v>
      </c>
      <c r="AM175" s="71">
        <f>SUMIF($H$258:$H$928,$H175,AM$258:AM$928)</f>
        <v>0</v>
      </c>
      <c r="AN175" s="71">
        <f>SUMIF($H$258:$H$928,$H175,AN$258:AN$928)</f>
        <v>0</v>
      </c>
      <c r="AO175" s="71">
        <f>SUMIF($H$258:$H$928,$H175,AO$258:AO$928)</f>
        <v>0</v>
      </c>
      <c r="AP175" s="71">
        <f>SUMIF($H$258:$H$928,$H175,AP$258:AP$928)</f>
        <v>0</v>
      </c>
      <c r="AQ175" s="71">
        <f>SUMIF($H$258:$H$928,$H175,AQ$258:AQ$928)</f>
        <v>0</v>
      </c>
      <c r="AR175" s="71">
        <f>SUMIF($H$258:$H$928,$H175,AR$258:AR$928)</f>
        <v>0</v>
      </c>
      <c r="AS175" s="71">
        <f>SUMIF($H$258:$H$928,$H175,AS$258:AS$928)</f>
        <v>0</v>
      </c>
      <c r="AT175" s="71">
        <f>SUMIF($H$258:$H$928,$H175,AT$258:AT$928)</f>
        <v>0</v>
      </c>
      <c r="AU175" s="71">
        <f>SUMIF($H$258:$H$928,$H175,AU$258:AU$928)</f>
        <v>0</v>
      </c>
      <c r="AV175" s="71">
        <f>SUMIF($H$258:$H$928,$H175,AV$258:AV$928)</f>
        <v>0</v>
      </c>
      <c r="AW175" s="71">
        <f>SUMIF($H$258:$H$928,$H175,AW$258:AW$928)</f>
        <v>0</v>
      </c>
      <c r="AX175" s="71">
        <f>SUMIF($H$258:$H$929,$H175,AX$258:AX$929)</f>
        <v>0</v>
      </c>
      <c r="AY175" s="71">
        <f>SUMIF($H$258:$H$929,$H175,AY$258:AY$929)</f>
        <v>0</v>
      </c>
      <c r="AZ175" s="71">
        <f>SUMIF($H$258:$H$929,$H175,AZ$258:AZ$929)</f>
        <v>0</v>
      </c>
      <c r="BA175" s="71">
        <f>SUMIF($H$258:$H$929,$H175,BA$258:BA$929)</f>
        <v>0</v>
      </c>
      <c r="BB175" s="71"/>
      <c r="BC175" s="71">
        <f>SUMIF($H$258:$H$929,$H175,BC$258:BC$929)</f>
        <v>0</v>
      </c>
      <c r="BD175" s="71"/>
      <c r="BE175" s="71">
        <f>SUMIF($H$258:$H$929,$H175,BE$258:BE$929)</f>
        <v>0</v>
      </c>
      <c r="BF175" s="71">
        <f>SUMIF($H$258:$H$929,$H175,BF$258:BF$929)</f>
        <v>0</v>
      </c>
      <c r="BG175" s="71">
        <f>SUMIF($H$258:$H$929,$H175,BG$258:BG$929)</f>
        <v>0</v>
      </c>
      <c r="BH175" s="71">
        <f>SUMIF($H$258:$H$929,$H175,BH$258:BH$929)</f>
        <v>0</v>
      </c>
      <c r="BI175" s="71">
        <f>SUMIF($H$258:$H$929,$H175,BI$258:BI$929)</f>
        <v>0</v>
      </c>
      <c r="BJ175" s="71">
        <f>SUMIF($H$258:$H$928,$H175,BJ$258:BJ$928)</f>
        <v>0</v>
      </c>
      <c r="BK175" s="71">
        <f>SUMIF($H$258:$H$928,$H175,BK$258:BK$928)</f>
        <v>0</v>
      </c>
      <c r="BL175" s="71">
        <f>SUMIF($H$258:$H$928,$H175,BL$258:BL$928)</f>
        <v>0</v>
      </c>
      <c r="BM175" s="71">
        <f>SUMIF($H$258:$H$929,$H175,BM$258:BM$929)</f>
        <v>0</v>
      </c>
      <c r="BN175" s="71">
        <f>SUMIF($H$258:$H$929,$H175,BN$258:BN$929)</f>
        <v>0</v>
      </c>
      <c r="BO175" s="71">
        <f>SUMIF($H$258:$H$929,$H175,BO$258:BO$929)</f>
        <v>0</v>
      </c>
      <c r="BP175" s="71">
        <f>SUMIF($H$258:$H$929,$H175,BP$258:BP$929)</f>
        <v>0</v>
      </c>
      <c r="BQ175" s="71">
        <f>SUMIF($H$258:$H$929,$H175,BQ$258:BQ$929)</f>
        <v>0</v>
      </c>
      <c r="BR175" s="71">
        <f>SUMIF($H$258:$H$929,$H175,BR$258:BR$929)</f>
        <v>0</v>
      </c>
      <c r="BS175" s="71">
        <f>SUMIF($H$258:$H$929,$H175,BS$258:BS$929)</f>
        <v>0</v>
      </c>
      <c r="BT175" s="71">
        <f>SUMIF($H$258:$H$929,$H175,BT$258:BT$929)</f>
        <v>0</v>
      </c>
      <c r="BU175" s="71">
        <f>SUMIF($H$258:$H$929,$H175,BU$258:BU$929)</f>
        <v>0</v>
      </c>
      <c r="BV175" s="71">
        <f>SUMIF($H$258:$H$929,$H175,BV$258:BV$929)</f>
        <v>0</v>
      </c>
      <c r="BW175" s="71">
        <f>SUMIF($H$258:$H$929,$H175,BW$258:BW$929)</f>
        <v>0</v>
      </c>
      <c r="BX175" s="71">
        <f>SUMIF($H$258:$H$929,$H175,BX$258:BX$929)</f>
        <v>0</v>
      </c>
      <c r="BY175" s="71">
        <f>SUMIF($H$258:$H$929,$H175,BY$258:BY$929)</f>
        <v>0</v>
      </c>
      <c r="BZ175" s="71">
        <f>SUMIF($H$258:$H$929,$H175,BZ$258:BZ$929)</f>
        <v>0</v>
      </c>
      <c r="CA175" s="71">
        <f>SUMIF($H$258:$H$929,$H175,CA$258:CA$929)</f>
        <v>0</v>
      </c>
      <c r="CB175" s="71">
        <f>SUMIF($H$258:$H$929,$H175,CB$258:CB$929)</f>
        <v>0</v>
      </c>
      <c r="CC175" s="71">
        <f>SUMIF($H$258:$H$929,$H175,CC$258:CC$929)</f>
        <v>0</v>
      </c>
      <c r="CD175" s="71">
        <f>SUMIF($H$258:$H$929,$H175,CD$258:CD$929)</f>
        <v>0</v>
      </c>
      <c r="CE175" s="71">
        <f>SUMIF($H$258:$H$929,$H175,CE$258:CE$929)</f>
        <v>0</v>
      </c>
      <c r="CF175" s="71">
        <f>SUMIF($H$258:$H$929,$H175,CF$258:CF$929)</f>
        <v>0</v>
      </c>
      <c r="CG175" s="71">
        <f>SUMIF($H$258:$H$929,$H175,CG$258:CG$929)</f>
        <v>0</v>
      </c>
      <c r="CH175" s="71">
        <f>SUMIF($H$258:$H$929,$H175,CH$258:CH$929)</f>
        <v>0</v>
      </c>
      <c r="CI175" s="71">
        <f>SUMIF($H$258:$H$929,$H175,CI$258:CI$929)</f>
        <v>0</v>
      </c>
      <c r="CJ175" s="71">
        <f>SUMIF($H$258:$H$929,$H175,CJ$258:CJ$929)</f>
        <v>0</v>
      </c>
      <c r="CK175" s="71">
        <f>SUMIF($H$258:$H$929,$H175,CK$258:CK$929)</f>
        <v>0</v>
      </c>
      <c r="CL175" s="71">
        <f>SUMIF($H$258:$H$929,$H175,CL$258:CL$929)</f>
        <v>0</v>
      </c>
      <c r="CM175" s="71">
        <f>SUMIF($H$258:$H$929,$H175,CM$258:CM$929)</f>
        <v>0</v>
      </c>
      <c r="CN175" s="71">
        <f>SUMIF($H$258:$H$929,$H175,CN$258:CN$929)</f>
        <v>0</v>
      </c>
      <c r="CO175" s="71">
        <f>SUMIF($H$258:$H$929,$H175,CO$258:CO$929)</f>
        <v>0</v>
      </c>
      <c r="CP175" s="71">
        <f>SUMIF($H$258:$H$929,$H175,CP$258:CP$929)</f>
        <v>0</v>
      </c>
      <c r="CQ175" s="71">
        <f>SUMIF($H$258:$H$929,$H175,CQ$258:CQ$929)</f>
        <v>0</v>
      </c>
      <c r="CR175" s="71">
        <f>SUMIF($H$258:$H$929,$H175,CR$258:CR$929)</f>
        <v>0</v>
      </c>
      <c r="CS175" s="71">
        <f>SUMIF($H$258:$H$929,$H175,CS$258:CS$929)</f>
        <v>0</v>
      </c>
      <c r="CT175" s="71">
        <f>SUMIF($H$258:$H$929,$H175,CT$258:CT$929)</f>
        <v>0</v>
      </c>
      <c r="CU175" s="71">
        <f>SUMIF($H$258:$H$929,$H175,CU$258:CU$929)</f>
        <v>0</v>
      </c>
      <c r="CV175" s="71">
        <f>SUMIF($H$258:$H$929,$H175,CV$258:CV$929)</f>
        <v>0</v>
      </c>
      <c r="CW175" s="71">
        <f>SUMIF($H$258:$H$929,$H175,CW$258:CW$929)</f>
        <v>0</v>
      </c>
      <c r="CX175" s="71">
        <f>SUMIF($H$258:$H$929,$H175,CX$258:CX$929)</f>
        <v>0</v>
      </c>
      <c r="CY175" s="71">
        <f>SUMIF($H$258:$H$929,$H175,CY$258:CY$929)</f>
        <v>0</v>
      </c>
      <c r="CZ175" s="71">
        <f>SUMIF($H$258:$H$929,$H175,CZ$258:CZ$929)</f>
        <v>0</v>
      </c>
      <c r="DA175" s="70" t="s">
        <v>178</v>
      </c>
      <c r="DB175" s="56">
        <f>K175-CV175</f>
        <v>0</v>
      </c>
      <c r="DC175" s="55"/>
      <c r="DD175" s="7">
        <f>CV175/12</f>
        <v>0</v>
      </c>
      <c r="DE175" s="55"/>
    </row>
    <row r="176" spans="1:109" s="54" customFormat="1" ht="22.5" hidden="1" customHeight="1" x14ac:dyDescent="0.2">
      <c r="A176" s="98"/>
      <c r="B176" s="65"/>
      <c r="C176" s="65"/>
      <c r="D176" s="65"/>
      <c r="E176" s="66"/>
      <c r="F176" s="66" t="s">
        <v>360</v>
      </c>
      <c r="G176" s="65"/>
      <c r="H176" s="70" t="s">
        <v>346</v>
      </c>
      <c r="I176" s="100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  <c r="CQ176" s="71"/>
      <c r="CR176" s="71"/>
      <c r="CS176" s="71"/>
      <c r="CT176" s="71"/>
      <c r="CU176" s="71"/>
      <c r="CV176" s="71"/>
      <c r="CW176" s="71"/>
      <c r="CX176" s="71"/>
      <c r="CY176" s="71"/>
      <c r="CZ176" s="71"/>
      <c r="DA176" s="70" t="s">
        <v>346</v>
      </c>
      <c r="DB176" s="56">
        <f>K176-CV176</f>
        <v>0</v>
      </c>
      <c r="DC176" s="55"/>
      <c r="DD176" s="7">
        <f>CV176/12</f>
        <v>0</v>
      </c>
      <c r="DE176" s="55"/>
    </row>
    <row r="177" spans="1:109" s="54" customFormat="1" ht="22.5" hidden="1" customHeight="1" x14ac:dyDescent="0.2">
      <c r="A177" s="98"/>
      <c r="B177" s="65"/>
      <c r="C177" s="65"/>
      <c r="D177" s="65"/>
      <c r="E177" s="66"/>
      <c r="F177" s="66"/>
      <c r="G177" s="65" t="s">
        <v>91</v>
      </c>
      <c r="H177" s="70" t="s">
        <v>437</v>
      </c>
      <c r="I177" s="100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  <c r="CI177" s="71"/>
      <c r="CJ177" s="71"/>
      <c r="CK177" s="71"/>
      <c r="CL177" s="71"/>
      <c r="CM177" s="71"/>
      <c r="CN177" s="71"/>
      <c r="CO177" s="71"/>
      <c r="CP177" s="71"/>
      <c r="CQ177" s="71"/>
      <c r="CR177" s="71"/>
      <c r="CS177" s="71"/>
      <c r="CT177" s="71"/>
      <c r="CU177" s="71"/>
      <c r="CV177" s="71"/>
      <c r="CW177" s="71"/>
      <c r="CX177" s="71"/>
      <c r="CY177" s="71"/>
      <c r="CZ177" s="71"/>
      <c r="DA177" s="70" t="s">
        <v>437</v>
      </c>
      <c r="DB177" s="56">
        <f>K177-CV177</f>
        <v>0</v>
      </c>
      <c r="DC177" s="55"/>
      <c r="DD177" s="7">
        <f>CV177/12</f>
        <v>0</v>
      </c>
      <c r="DE177" s="55"/>
    </row>
    <row r="178" spans="1:109" s="54" customFormat="1" ht="22.5" hidden="1" customHeight="1" x14ac:dyDescent="0.2">
      <c r="A178" s="98"/>
      <c r="B178" s="65"/>
      <c r="C178" s="65"/>
      <c r="D178" s="65"/>
      <c r="E178" s="66"/>
      <c r="F178" s="66"/>
      <c r="G178" s="65" t="s">
        <v>101</v>
      </c>
      <c r="H178" s="70"/>
      <c r="I178" s="100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  <c r="AX178" s="71"/>
      <c r="AY178" s="71"/>
      <c r="AZ178" s="71"/>
      <c r="BA178" s="71"/>
      <c r="BB178" s="71"/>
      <c r="BC178" s="71"/>
      <c r="BD178" s="71"/>
      <c r="BE178" s="71"/>
      <c r="BF178" s="71"/>
      <c r="BG178" s="71"/>
      <c r="BH178" s="71"/>
      <c r="BI178" s="71"/>
      <c r="BJ178" s="71"/>
      <c r="BK178" s="71"/>
      <c r="BL178" s="71"/>
      <c r="BM178" s="71"/>
      <c r="BN178" s="71"/>
      <c r="BO178" s="71"/>
      <c r="BP178" s="71"/>
      <c r="BQ178" s="71"/>
      <c r="BR178" s="71"/>
      <c r="BS178" s="71"/>
      <c r="BT178" s="71"/>
      <c r="BU178" s="71"/>
      <c r="BV178" s="71"/>
      <c r="BW178" s="71"/>
      <c r="BX178" s="71"/>
      <c r="BY178" s="71"/>
      <c r="BZ178" s="71"/>
      <c r="CA178" s="71"/>
      <c r="CB178" s="71"/>
      <c r="CC178" s="71"/>
      <c r="CD178" s="71"/>
      <c r="CE178" s="71"/>
      <c r="CF178" s="71"/>
      <c r="CG178" s="71"/>
      <c r="CH178" s="71"/>
      <c r="CI178" s="71"/>
      <c r="CJ178" s="71"/>
      <c r="CK178" s="71"/>
      <c r="CL178" s="71"/>
      <c r="CM178" s="71"/>
      <c r="CN178" s="71"/>
      <c r="CO178" s="71"/>
      <c r="CP178" s="71"/>
      <c r="CQ178" s="71"/>
      <c r="CR178" s="71"/>
      <c r="CS178" s="71"/>
      <c r="CT178" s="71"/>
      <c r="CU178" s="71"/>
      <c r="CV178" s="71"/>
      <c r="CW178" s="71"/>
      <c r="CX178" s="71"/>
      <c r="CY178" s="71"/>
      <c r="CZ178" s="71"/>
      <c r="DA178" s="70"/>
      <c r="DB178" s="56">
        <f>K178-CV178</f>
        <v>0</v>
      </c>
      <c r="DC178" s="55"/>
      <c r="DD178" s="7">
        <f>CV178/12</f>
        <v>0</v>
      </c>
      <c r="DE178" s="55"/>
    </row>
    <row r="179" spans="1:109" s="54" customFormat="1" ht="22.5" hidden="1" customHeight="1" x14ac:dyDescent="0.2">
      <c r="A179" s="98"/>
      <c r="B179" s="65"/>
      <c r="C179" s="65"/>
      <c r="D179" s="65"/>
      <c r="E179" s="66"/>
      <c r="F179" s="66"/>
      <c r="G179" s="65" t="s">
        <v>129</v>
      </c>
      <c r="H179" s="70"/>
      <c r="I179" s="100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  <c r="AX179" s="71"/>
      <c r="AY179" s="71"/>
      <c r="AZ179" s="71"/>
      <c r="BA179" s="71"/>
      <c r="BB179" s="71"/>
      <c r="BC179" s="71"/>
      <c r="BD179" s="71"/>
      <c r="BE179" s="71"/>
      <c r="BF179" s="71"/>
      <c r="BG179" s="71"/>
      <c r="BH179" s="71"/>
      <c r="BI179" s="71"/>
      <c r="BJ179" s="71"/>
      <c r="BK179" s="71"/>
      <c r="BL179" s="71"/>
      <c r="BM179" s="71"/>
      <c r="BN179" s="71"/>
      <c r="BO179" s="71"/>
      <c r="BP179" s="71"/>
      <c r="BQ179" s="71"/>
      <c r="BR179" s="71"/>
      <c r="BS179" s="71"/>
      <c r="BT179" s="71"/>
      <c r="BU179" s="71"/>
      <c r="BV179" s="71"/>
      <c r="BW179" s="71"/>
      <c r="BX179" s="71"/>
      <c r="BY179" s="71"/>
      <c r="BZ179" s="71"/>
      <c r="CA179" s="71"/>
      <c r="CB179" s="71"/>
      <c r="CC179" s="71"/>
      <c r="CD179" s="71"/>
      <c r="CE179" s="71"/>
      <c r="CF179" s="71"/>
      <c r="CG179" s="71"/>
      <c r="CH179" s="71"/>
      <c r="CI179" s="71"/>
      <c r="CJ179" s="71"/>
      <c r="CK179" s="71"/>
      <c r="CL179" s="71"/>
      <c r="CM179" s="71"/>
      <c r="CN179" s="71"/>
      <c r="CO179" s="71"/>
      <c r="CP179" s="71"/>
      <c r="CQ179" s="71"/>
      <c r="CR179" s="71"/>
      <c r="CS179" s="71"/>
      <c r="CT179" s="71"/>
      <c r="CU179" s="71"/>
      <c r="CV179" s="71"/>
      <c r="CW179" s="71"/>
      <c r="CX179" s="71"/>
      <c r="CY179" s="71"/>
      <c r="CZ179" s="71"/>
      <c r="DA179" s="70"/>
      <c r="DB179" s="56">
        <f>K179-CV179</f>
        <v>0</v>
      </c>
      <c r="DC179" s="55"/>
      <c r="DD179" s="7">
        <f>CV179/12</f>
        <v>0</v>
      </c>
      <c r="DE179" s="55"/>
    </row>
    <row r="180" spans="1:109" s="54" customFormat="1" ht="21" hidden="1" customHeight="1" x14ac:dyDescent="0.2">
      <c r="A180" s="98" t="str">
        <f>CONCATENATE("5001",H180)</f>
        <v>50015616</v>
      </c>
      <c r="B180" s="65"/>
      <c r="C180" s="65"/>
      <c r="D180" s="65"/>
      <c r="E180" s="66"/>
      <c r="F180" s="66" t="s">
        <v>104</v>
      </c>
      <c r="G180" s="65"/>
      <c r="H180" s="70" t="s">
        <v>141</v>
      </c>
      <c r="I180" s="79" t="s">
        <v>102</v>
      </c>
      <c r="J180" s="71">
        <f>SUMIF($H$258:$H$928,$H180,J$258:J$928)</f>
        <v>0</v>
      </c>
      <c r="K180" s="71">
        <f>SUMIF($H$258:$H$928,$H180,K$258:K$928)</f>
        <v>0</v>
      </c>
      <c r="L180" s="71">
        <f>SUMIF($H$258:$H$928,$H180,L$258:L$928)</f>
        <v>0</v>
      </c>
      <c r="M180" s="71">
        <f>SUMIF($H$258:$H$928,$H180,M$258:M$928)</f>
        <v>0</v>
      </c>
      <c r="N180" s="71">
        <f>SUMIF($H$258:$H$928,$H180,N$258:N$928)</f>
        <v>0</v>
      </c>
      <c r="O180" s="71">
        <f>SUMIF($H$258:$H$928,$H180,O$258:O$928)</f>
        <v>0</v>
      </c>
      <c r="P180" s="71">
        <f>SUMIF($H$258:$H$928,$H180,P$258:P$928)</f>
        <v>0</v>
      </c>
      <c r="Q180" s="71">
        <f>SUMIF($H$258:$H$928,$H180,Q$258:Q$928)</f>
        <v>0</v>
      </c>
      <c r="R180" s="71">
        <f>SUMIF($H$258:$H$928,$H180,R$258:R$928)</f>
        <v>0</v>
      </c>
      <c r="S180" s="71">
        <f>SUMIF($H$258:$H$928,$H180,S$258:S$928)</f>
        <v>0</v>
      </c>
      <c r="T180" s="71">
        <f>SUMIF($H$258:$H$928,$H180,T$258:T$928)</f>
        <v>0</v>
      </c>
      <c r="U180" s="71">
        <f>SUMIF($H$258:$H$928,$H180,U$258:U$928)</f>
        <v>0</v>
      </c>
      <c r="V180" s="71">
        <f>SUMIF($H$258:$H$928,$H180,V$258:V$928)</f>
        <v>0</v>
      </c>
      <c r="W180" s="71">
        <f>SUMIF($H$258:$H$928,$H180,W$258:W$928)</f>
        <v>0</v>
      </c>
      <c r="X180" s="71">
        <f>SUMIF($H$258:$H$928,$H180,X$258:X$928)</f>
        <v>0</v>
      </c>
      <c r="Y180" s="71">
        <f>SUMIF($H$258:$H$928,$H180,Y$258:Y$928)</f>
        <v>0</v>
      </c>
      <c r="Z180" s="71">
        <f>SUMIF($H$258:$H$928,$H180,Z$258:Z$928)</f>
        <v>0</v>
      </c>
      <c r="AA180" s="71">
        <f>SUMIF($H$258:$H$928,$H180,AA$258:AA$928)</f>
        <v>0</v>
      </c>
      <c r="AB180" s="71">
        <f>SUMIF($H$258:$H$928,$H180,AB$258:AB$928)</f>
        <v>0</v>
      </c>
      <c r="AC180" s="71">
        <f>SUMIF($H$258:$H$928,$H180,AC$258:AC$928)</f>
        <v>0</v>
      </c>
      <c r="AD180" s="71">
        <f>SUMIF($H$258:$H$928,$H180,AD$258:AD$928)</f>
        <v>0</v>
      </c>
      <c r="AE180" s="71">
        <f>SUMIF($H$258:$H$928,$H180,AE$258:AE$928)</f>
        <v>0</v>
      </c>
      <c r="AF180" s="71">
        <f>SUMIF($H$258:$H$928,$H180,AF$258:AF$928)</f>
        <v>0</v>
      </c>
      <c r="AG180" s="71">
        <f>SUMIF($H$258:$H$928,$H180,AG$258:AG$928)</f>
        <v>0</v>
      </c>
      <c r="AH180" s="71">
        <f>SUMIF($H$258:$H$928,$H180,AH$258:AH$928)</f>
        <v>0</v>
      </c>
      <c r="AI180" s="71">
        <f>SUMIF($H$258:$H$928,$H180,AI$258:AI$928)</f>
        <v>0</v>
      </c>
      <c r="AJ180" s="71">
        <f>SUMIF($H$258:$H$928,$H180,AJ$258:AJ$928)</f>
        <v>0</v>
      </c>
      <c r="AK180" s="71">
        <f>SUMIF($H$258:$H$928,$H180,AK$258:AK$928)</f>
        <v>0</v>
      </c>
      <c r="AL180" s="71">
        <f>SUMIF($H$258:$H$928,$H180,AL$258:AL$928)</f>
        <v>0</v>
      </c>
      <c r="AM180" s="71">
        <f>SUMIF($H$258:$H$928,$H180,AM$258:AM$928)</f>
        <v>0</v>
      </c>
      <c r="AN180" s="71">
        <f>SUMIF($H$258:$H$928,$H180,AN$258:AN$928)</f>
        <v>0</v>
      </c>
      <c r="AO180" s="71">
        <f>SUMIF($H$258:$H$928,$H180,AO$258:AO$928)</f>
        <v>0</v>
      </c>
      <c r="AP180" s="71">
        <f>SUMIF($H$258:$H$928,$H180,AP$258:AP$928)</f>
        <v>0</v>
      </c>
      <c r="AQ180" s="71">
        <f>SUMIF($H$258:$H$928,$H180,AQ$258:AQ$928)</f>
        <v>0</v>
      </c>
      <c r="AR180" s="71">
        <f>SUMIF($H$258:$H$928,$H180,AR$258:AR$928)</f>
        <v>0</v>
      </c>
      <c r="AS180" s="71">
        <f>SUMIF($H$258:$H$928,$H180,AS$258:AS$928)</f>
        <v>0</v>
      </c>
      <c r="AT180" s="71">
        <f>SUMIF($H$258:$H$928,$H180,AT$258:AT$928)</f>
        <v>0</v>
      </c>
      <c r="AU180" s="71">
        <f>SUMIF($H$258:$H$928,$H180,AU$258:AU$928)</f>
        <v>0</v>
      </c>
      <c r="AV180" s="71">
        <f>SUMIF($H$258:$H$928,$H180,AV$258:AV$928)</f>
        <v>0</v>
      </c>
      <c r="AW180" s="71">
        <f>SUMIF($H$258:$H$928,$H180,AW$258:AW$928)</f>
        <v>0</v>
      </c>
      <c r="AX180" s="71">
        <f>SUMIF($H$258:$H$929,$H180,AX$258:AX$929)</f>
        <v>0</v>
      </c>
      <c r="AY180" s="71">
        <f>SUMIF($H$258:$H$929,$H180,AY$258:AY$929)</f>
        <v>0</v>
      </c>
      <c r="AZ180" s="71">
        <f>SUMIF($H$258:$H$929,$H180,AZ$258:AZ$929)</f>
        <v>0</v>
      </c>
      <c r="BA180" s="71">
        <f>SUMIF($H$258:$H$929,$H180,BA$258:BA$929)</f>
        <v>0</v>
      </c>
      <c r="BB180" s="71"/>
      <c r="BC180" s="71">
        <f>SUMIF($H$258:$H$929,$H180,BC$258:BC$929)</f>
        <v>0</v>
      </c>
      <c r="BD180" s="71"/>
      <c r="BE180" s="71">
        <f>SUMIF($H$258:$H$929,$H180,BE$258:BE$929)</f>
        <v>0</v>
      </c>
      <c r="BF180" s="71">
        <f>SUMIF($H$258:$H$929,$H180,BF$258:BF$929)</f>
        <v>0</v>
      </c>
      <c r="BG180" s="71">
        <f>SUMIF($H$258:$H$929,$H180,BG$258:BG$929)</f>
        <v>0</v>
      </c>
      <c r="BH180" s="71">
        <f>SUMIF($H$258:$H$929,$H180,BH$258:BH$929)</f>
        <v>0</v>
      </c>
      <c r="BI180" s="71">
        <f>SUMIF($H$258:$H$929,$H180,BI$258:BI$929)</f>
        <v>0</v>
      </c>
      <c r="BJ180" s="71">
        <f>SUMIF($H$258:$H$928,$H180,BJ$258:BJ$928)</f>
        <v>0</v>
      </c>
      <c r="BK180" s="71">
        <f>SUMIF($H$258:$H$928,$H180,BK$258:BK$928)</f>
        <v>0</v>
      </c>
      <c r="BL180" s="71">
        <f>SUMIF($H$258:$H$928,$H180,BL$258:BL$928)</f>
        <v>0</v>
      </c>
      <c r="BM180" s="71">
        <f>SUMIF($H$258:$H$929,$H180,BM$258:BM$929)</f>
        <v>0</v>
      </c>
      <c r="BN180" s="71">
        <f>SUMIF($H$258:$H$929,$H180,BN$258:BN$929)</f>
        <v>0</v>
      </c>
      <c r="BO180" s="71">
        <f>SUMIF($H$258:$H$929,$H180,BO$258:BO$929)</f>
        <v>0</v>
      </c>
      <c r="BP180" s="71">
        <f>SUMIF($H$258:$H$929,$H180,BP$258:BP$929)</f>
        <v>0</v>
      </c>
      <c r="BQ180" s="71">
        <f>SUMIF($H$258:$H$929,$H180,BQ$258:BQ$929)</f>
        <v>0</v>
      </c>
      <c r="BR180" s="71">
        <f>SUMIF($H$258:$H$929,$H180,BR$258:BR$929)</f>
        <v>0</v>
      </c>
      <c r="BS180" s="71">
        <f>SUMIF($H$258:$H$929,$H180,BS$258:BS$929)</f>
        <v>0</v>
      </c>
      <c r="BT180" s="71">
        <f>SUMIF($H$258:$H$929,$H180,BT$258:BT$929)</f>
        <v>0</v>
      </c>
      <c r="BU180" s="71">
        <f>SUMIF($H$258:$H$929,$H180,BU$258:BU$929)</f>
        <v>0</v>
      </c>
      <c r="BV180" s="71">
        <f>SUMIF($H$258:$H$929,$H180,BV$258:BV$929)</f>
        <v>0</v>
      </c>
      <c r="BW180" s="71">
        <f>SUMIF($H$258:$H$929,$H180,BW$258:BW$929)</f>
        <v>0</v>
      </c>
      <c r="BX180" s="71">
        <f>SUMIF($H$258:$H$929,$H180,BX$258:BX$929)</f>
        <v>0</v>
      </c>
      <c r="BY180" s="71">
        <f>SUMIF($H$258:$H$929,$H180,BY$258:BY$929)</f>
        <v>0</v>
      </c>
      <c r="BZ180" s="71">
        <f>SUMIF($H$258:$H$929,$H180,BZ$258:BZ$929)</f>
        <v>0</v>
      </c>
      <c r="CA180" s="71">
        <f>SUMIF($H$258:$H$929,$H180,CA$258:CA$929)</f>
        <v>0</v>
      </c>
      <c r="CB180" s="71">
        <f>SUMIF($H$258:$H$929,$H180,CB$258:CB$929)</f>
        <v>0</v>
      </c>
      <c r="CC180" s="71">
        <f>SUMIF($H$258:$H$929,$H180,CC$258:CC$929)</f>
        <v>0</v>
      </c>
      <c r="CD180" s="71">
        <f>SUMIF($H$258:$H$929,$H180,CD$258:CD$929)</f>
        <v>0</v>
      </c>
      <c r="CE180" s="71">
        <f>SUMIF($H$258:$H$929,$H180,CE$258:CE$929)</f>
        <v>0</v>
      </c>
      <c r="CF180" s="71">
        <f>SUMIF($H$258:$H$929,$H180,CF$258:CF$929)</f>
        <v>0</v>
      </c>
      <c r="CG180" s="71">
        <f>SUMIF($H$258:$H$929,$H180,CG$258:CG$929)</f>
        <v>0</v>
      </c>
      <c r="CH180" s="71">
        <f>SUMIF($H$258:$H$929,$H180,CH$258:CH$929)</f>
        <v>0</v>
      </c>
      <c r="CI180" s="71">
        <f>SUMIF($H$258:$H$929,$H180,CI$258:CI$929)</f>
        <v>0</v>
      </c>
      <c r="CJ180" s="71">
        <f>SUMIF($H$258:$H$929,$H180,CJ$258:CJ$929)</f>
        <v>0</v>
      </c>
      <c r="CK180" s="71">
        <f>SUMIF($H$258:$H$929,$H180,CK$258:CK$929)</f>
        <v>0</v>
      </c>
      <c r="CL180" s="71">
        <f>SUMIF($H$258:$H$929,$H180,CL$258:CL$929)</f>
        <v>0</v>
      </c>
      <c r="CM180" s="71">
        <f>SUMIF($H$258:$H$929,$H180,CM$258:CM$929)</f>
        <v>0</v>
      </c>
      <c r="CN180" s="71">
        <f>SUMIF($H$258:$H$929,$H180,CN$258:CN$929)</f>
        <v>0</v>
      </c>
      <c r="CO180" s="71">
        <f>SUMIF($H$258:$H$929,$H180,CO$258:CO$929)</f>
        <v>0</v>
      </c>
      <c r="CP180" s="71">
        <f>SUMIF($H$258:$H$929,$H180,CP$258:CP$929)</f>
        <v>0</v>
      </c>
      <c r="CQ180" s="71">
        <f>SUMIF($H$258:$H$929,$H180,CQ$258:CQ$929)</f>
        <v>0</v>
      </c>
      <c r="CR180" s="71">
        <f>SUMIF($H$258:$H$929,$H180,CR$258:CR$929)</f>
        <v>0</v>
      </c>
      <c r="CS180" s="71">
        <f>SUMIF($H$258:$H$929,$H180,CS$258:CS$929)</f>
        <v>0</v>
      </c>
      <c r="CT180" s="71">
        <f>SUMIF($H$258:$H$929,$H180,CT$258:CT$929)</f>
        <v>0</v>
      </c>
      <c r="CU180" s="71">
        <f>SUMIF($H$258:$H$929,$H180,CU$258:CU$929)</f>
        <v>0</v>
      </c>
      <c r="CV180" s="71">
        <f>SUMIF($H$258:$H$929,$H180,CV$258:CV$929)</f>
        <v>0</v>
      </c>
      <c r="CW180" s="71">
        <f>SUMIF($H$258:$H$929,$H180,CW$258:CW$929)</f>
        <v>0</v>
      </c>
      <c r="CX180" s="71">
        <f>SUMIF($H$258:$H$929,$H180,CX$258:CX$929)</f>
        <v>0</v>
      </c>
      <c r="CY180" s="71">
        <f>SUMIF($H$258:$H$929,$H180,CY$258:CY$929)</f>
        <v>0</v>
      </c>
      <c r="CZ180" s="71">
        <f>SUMIF($H$258:$H$929,$H180,CZ$258:CZ$929)</f>
        <v>0</v>
      </c>
      <c r="DA180" s="70" t="s">
        <v>141</v>
      </c>
      <c r="DB180" s="56">
        <f>K180-CV180</f>
        <v>0</v>
      </c>
      <c r="DC180" s="55"/>
      <c r="DD180" s="7">
        <f>CV180/12</f>
        <v>0</v>
      </c>
      <c r="DE180" s="55"/>
    </row>
    <row r="181" spans="1:109" s="54" customFormat="1" ht="21" hidden="1" customHeight="1" x14ac:dyDescent="0.2">
      <c r="A181" s="98" t="str">
        <f>CONCATENATE("5001",H181)</f>
        <v>5001561601</v>
      </c>
      <c r="B181" s="65"/>
      <c r="C181" s="65"/>
      <c r="D181" s="65"/>
      <c r="E181" s="66"/>
      <c r="F181" s="66"/>
      <c r="G181" s="65" t="s">
        <v>91</v>
      </c>
      <c r="H181" s="70" t="s">
        <v>140</v>
      </c>
      <c r="I181" s="100" t="s">
        <v>108</v>
      </c>
      <c r="J181" s="71">
        <f>SUMIF($H$258:$H$928,$H181,J$258:J$928)</f>
        <v>0</v>
      </c>
      <c r="K181" s="71">
        <f>SUMIF($H$258:$H$928,$H181,K$258:K$928)</f>
        <v>0</v>
      </c>
      <c r="L181" s="71">
        <f>SUMIF($H$258:$H$928,$H181,L$258:L$928)</f>
        <v>0</v>
      </c>
      <c r="M181" s="71">
        <f>SUMIF($H$258:$H$928,$H181,M$258:M$928)</f>
        <v>0</v>
      </c>
      <c r="N181" s="71">
        <f>SUMIF($H$258:$H$928,$H181,N$258:N$928)</f>
        <v>0</v>
      </c>
      <c r="O181" s="71">
        <f>SUMIF($H$258:$H$928,$H181,O$258:O$928)</f>
        <v>0</v>
      </c>
      <c r="P181" s="71">
        <f>SUMIF($H$258:$H$928,$H181,P$258:P$928)</f>
        <v>0</v>
      </c>
      <c r="Q181" s="71">
        <f>SUMIF($H$258:$H$928,$H181,Q$258:Q$928)</f>
        <v>0</v>
      </c>
      <c r="R181" s="71">
        <f>SUMIF($H$258:$H$928,$H181,R$258:R$928)</f>
        <v>0</v>
      </c>
      <c r="S181" s="71">
        <f>SUMIF($H$258:$H$928,$H181,S$258:S$928)</f>
        <v>0</v>
      </c>
      <c r="T181" s="71">
        <f>SUMIF($H$258:$H$928,$H181,T$258:T$928)</f>
        <v>0</v>
      </c>
      <c r="U181" s="71">
        <f>SUMIF($H$258:$H$928,$H181,U$258:U$928)</f>
        <v>0</v>
      </c>
      <c r="V181" s="71">
        <f>SUMIF($H$258:$H$928,$H181,V$258:V$928)</f>
        <v>0</v>
      </c>
      <c r="W181" s="71">
        <f>SUMIF($H$258:$H$928,$H181,W$258:W$928)</f>
        <v>0</v>
      </c>
      <c r="X181" s="71">
        <f>SUMIF($H$258:$H$928,$H181,X$258:X$928)</f>
        <v>0</v>
      </c>
      <c r="Y181" s="71">
        <f>SUMIF($H$258:$H$928,$H181,Y$258:Y$928)</f>
        <v>0</v>
      </c>
      <c r="Z181" s="71">
        <f>SUMIF($H$258:$H$928,$H181,Z$258:Z$928)</f>
        <v>0</v>
      </c>
      <c r="AA181" s="71">
        <f>SUMIF($H$258:$H$928,$H181,AA$258:AA$928)</f>
        <v>0</v>
      </c>
      <c r="AB181" s="71">
        <f>SUMIF($H$258:$H$928,$H181,AB$258:AB$928)</f>
        <v>0</v>
      </c>
      <c r="AC181" s="71">
        <f>SUMIF($H$258:$H$928,$H181,AC$258:AC$928)</f>
        <v>0</v>
      </c>
      <c r="AD181" s="71">
        <f>SUMIF($H$258:$H$928,$H181,AD$258:AD$928)</f>
        <v>0</v>
      </c>
      <c r="AE181" s="71">
        <f>SUMIF($H$258:$H$928,$H181,AE$258:AE$928)</f>
        <v>0</v>
      </c>
      <c r="AF181" s="71">
        <f>SUMIF($H$258:$H$928,$H181,AF$258:AF$928)</f>
        <v>0</v>
      </c>
      <c r="AG181" s="71">
        <f>SUMIF($H$258:$H$928,$H181,AG$258:AG$928)</f>
        <v>0</v>
      </c>
      <c r="AH181" s="71">
        <f>SUMIF($H$258:$H$928,$H181,AH$258:AH$928)</f>
        <v>0</v>
      </c>
      <c r="AI181" s="71">
        <f>SUMIF($H$258:$H$928,$H181,AI$258:AI$928)</f>
        <v>0</v>
      </c>
      <c r="AJ181" s="71">
        <f>SUMIF($H$258:$H$928,$H181,AJ$258:AJ$928)</f>
        <v>0</v>
      </c>
      <c r="AK181" s="71">
        <f>SUMIF($H$258:$H$928,$H181,AK$258:AK$928)</f>
        <v>0</v>
      </c>
      <c r="AL181" s="71">
        <f>SUMIF($H$258:$H$928,$H181,AL$258:AL$928)</f>
        <v>0</v>
      </c>
      <c r="AM181" s="71">
        <f>SUMIF($H$258:$H$928,$H181,AM$258:AM$928)</f>
        <v>0</v>
      </c>
      <c r="AN181" s="71">
        <f>SUMIF($H$258:$H$928,$H181,AN$258:AN$928)</f>
        <v>0</v>
      </c>
      <c r="AO181" s="71">
        <f>SUMIF($H$258:$H$928,$H181,AO$258:AO$928)</f>
        <v>0</v>
      </c>
      <c r="AP181" s="71">
        <f>SUMIF($H$258:$H$928,$H181,AP$258:AP$928)</f>
        <v>0</v>
      </c>
      <c r="AQ181" s="71">
        <f>SUMIF($H$258:$H$928,$H181,AQ$258:AQ$928)</f>
        <v>0</v>
      </c>
      <c r="AR181" s="71">
        <f>SUMIF($H$258:$H$928,$H181,AR$258:AR$928)</f>
        <v>0</v>
      </c>
      <c r="AS181" s="71">
        <f>SUMIF($H$258:$H$928,$H181,AS$258:AS$928)</f>
        <v>0</v>
      </c>
      <c r="AT181" s="71">
        <f>SUMIF($H$258:$H$928,$H181,AT$258:AT$928)</f>
        <v>0</v>
      </c>
      <c r="AU181" s="71">
        <f>SUMIF($H$258:$H$928,$H181,AU$258:AU$928)</f>
        <v>0</v>
      </c>
      <c r="AV181" s="71">
        <f>SUMIF($H$258:$H$928,$H181,AV$258:AV$928)</f>
        <v>0</v>
      </c>
      <c r="AW181" s="71">
        <f>SUMIF($H$258:$H$928,$H181,AW$258:AW$928)</f>
        <v>0</v>
      </c>
      <c r="AX181" s="71">
        <f>SUMIF($H$258:$H$929,$H181,AX$258:AX$929)</f>
        <v>0</v>
      </c>
      <c r="AY181" s="71">
        <f>SUMIF($H$258:$H$929,$H181,AY$258:AY$929)</f>
        <v>0</v>
      </c>
      <c r="AZ181" s="71">
        <f>SUMIF($H$258:$H$929,$H181,AZ$258:AZ$929)</f>
        <v>0</v>
      </c>
      <c r="BA181" s="71">
        <f>SUMIF($H$258:$H$929,$H181,BA$258:BA$929)</f>
        <v>0</v>
      </c>
      <c r="BB181" s="71"/>
      <c r="BC181" s="71">
        <f>SUMIF($H$258:$H$929,$H181,BC$258:BC$929)</f>
        <v>0</v>
      </c>
      <c r="BD181" s="71"/>
      <c r="BE181" s="71">
        <f>SUMIF($H$258:$H$929,$H181,BE$258:BE$929)</f>
        <v>0</v>
      </c>
      <c r="BF181" s="71">
        <f>SUMIF($H$258:$H$929,$H181,BF$258:BF$929)</f>
        <v>0</v>
      </c>
      <c r="BG181" s="71">
        <f>SUMIF($H$258:$H$929,$H181,BG$258:BG$929)</f>
        <v>0</v>
      </c>
      <c r="BH181" s="71">
        <f>SUMIF($H$258:$H$929,$H181,BH$258:BH$929)</f>
        <v>0</v>
      </c>
      <c r="BI181" s="71">
        <f>SUMIF($H$258:$H$929,$H181,BI$258:BI$929)</f>
        <v>0</v>
      </c>
      <c r="BJ181" s="71">
        <f>SUMIF($H$258:$H$928,$H181,BJ$258:BJ$928)</f>
        <v>0</v>
      </c>
      <c r="BK181" s="71">
        <f>SUMIF($H$258:$H$928,$H181,BK$258:BK$928)</f>
        <v>0</v>
      </c>
      <c r="BL181" s="71">
        <f>SUMIF($H$258:$H$928,$H181,BL$258:BL$928)</f>
        <v>0</v>
      </c>
      <c r="BM181" s="71">
        <f>SUMIF($H$258:$H$929,$H181,BM$258:BM$929)</f>
        <v>0</v>
      </c>
      <c r="BN181" s="71">
        <f>SUMIF($H$258:$H$929,$H181,BN$258:BN$929)</f>
        <v>0</v>
      </c>
      <c r="BO181" s="71">
        <f>SUMIF($H$258:$H$929,$H181,BO$258:BO$929)</f>
        <v>0</v>
      </c>
      <c r="BP181" s="71">
        <f>SUMIF($H$258:$H$929,$H181,BP$258:BP$929)</f>
        <v>0</v>
      </c>
      <c r="BQ181" s="71">
        <f>SUMIF($H$258:$H$929,$H181,BQ$258:BQ$929)</f>
        <v>0</v>
      </c>
      <c r="BR181" s="71">
        <f>SUMIF($H$258:$H$929,$H181,BR$258:BR$929)</f>
        <v>0</v>
      </c>
      <c r="BS181" s="71">
        <f>SUMIF($H$258:$H$929,$H181,BS$258:BS$929)</f>
        <v>0</v>
      </c>
      <c r="BT181" s="71">
        <f>SUMIF($H$258:$H$929,$H181,BT$258:BT$929)</f>
        <v>0</v>
      </c>
      <c r="BU181" s="71">
        <f>SUMIF($H$258:$H$929,$H181,BU$258:BU$929)</f>
        <v>0</v>
      </c>
      <c r="BV181" s="71">
        <f>SUMIF($H$258:$H$929,$H181,BV$258:BV$929)</f>
        <v>0</v>
      </c>
      <c r="BW181" s="71">
        <f>SUMIF($H$258:$H$929,$H181,BW$258:BW$929)</f>
        <v>0</v>
      </c>
      <c r="BX181" s="71">
        <f>SUMIF($H$258:$H$929,$H181,BX$258:BX$929)</f>
        <v>0</v>
      </c>
      <c r="BY181" s="71">
        <f>SUMIF($H$258:$H$929,$H181,BY$258:BY$929)</f>
        <v>0</v>
      </c>
      <c r="BZ181" s="71">
        <f>SUMIF($H$258:$H$929,$H181,BZ$258:BZ$929)</f>
        <v>0</v>
      </c>
      <c r="CA181" s="71">
        <f>SUMIF($H$258:$H$929,$H181,CA$258:CA$929)</f>
        <v>0</v>
      </c>
      <c r="CB181" s="71">
        <f>SUMIF($H$258:$H$929,$H181,CB$258:CB$929)</f>
        <v>0</v>
      </c>
      <c r="CC181" s="71">
        <f>SUMIF($H$258:$H$929,$H181,CC$258:CC$929)</f>
        <v>0</v>
      </c>
      <c r="CD181" s="71">
        <f>SUMIF($H$258:$H$929,$H181,CD$258:CD$929)</f>
        <v>0</v>
      </c>
      <c r="CE181" s="71">
        <f>SUMIF($H$258:$H$929,$H181,CE$258:CE$929)</f>
        <v>0</v>
      </c>
      <c r="CF181" s="71">
        <f>SUMIF($H$258:$H$929,$H181,CF$258:CF$929)</f>
        <v>0</v>
      </c>
      <c r="CG181" s="71">
        <f>SUMIF($H$258:$H$929,$H181,CG$258:CG$929)</f>
        <v>0</v>
      </c>
      <c r="CH181" s="71">
        <f>SUMIF($H$258:$H$929,$H181,CH$258:CH$929)</f>
        <v>0</v>
      </c>
      <c r="CI181" s="71">
        <f>SUMIF($H$258:$H$929,$H181,CI$258:CI$929)</f>
        <v>0</v>
      </c>
      <c r="CJ181" s="71">
        <f>SUMIF($H$258:$H$929,$H181,CJ$258:CJ$929)</f>
        <v>0</v>
      </c>
      <c r="CK181" s="71">
        <f>SUMIF($H$258:$H$929,$H181,CK$258:CK$929)</f>
        <v>0</v>
      </c>
      <c r="CL181" s="71">
        <f>SUMIF($H$258:$H$929,$H181,CL$258:CL$929)</f>
        <v>0</v>
      </c>
      <c r="CM181" s="71">
        <f>SUMIF($H$258:$H$929,$H181,CM$258:CM$929)</f>
        <v>0</v>
      </c>
      <c r="CN181" s="71">
        <f>SUMIF($H$258:$H$929,$H181,CN$258:CN$929)</f>
        <v>0</v>
      </c>
      <c r="CO181" s="71">
        <f>SUMIF($H$258:$H$929,$H181,CO$258:CO$929)</f>
        <v>0</v>
      </c>
      <c r="CP181" s="71">
        <f>SUMIF($H$258:$H$929,$H181,CP$258:CP$929)</f>
        <v>0</v>
      </c>
      <c r="CQ181" s="71">
        <f>SUMIF($H$258:$H$929,$H181,CQ$258:CQ$929)</f>
        <v>0</v>
      </c>
      <c r="CR181" s="71">
        <f>SUMIF($H$258:$H$929,$H181,CR$258:CR$929)</f>
        <v>0</v>
      </c>
      <c r="CS181" s="71">
        <f>SUMIF($H$258:$H$929,$H181,CS$258:CS$929)</f>
        <v>0</v>
      </c>
      <c r="CT181" s="71">
        <f>SUMIF($H$258:$H$929,$H181,CT$258:CT$929)</f>
        <v>0</v>
      </c>
      <c r="CU181" s="71">
        <f>SUMIF($H$258:$H$929,$H181,CU$258:CU$929)</f>
        <v>0</v>
      </c>
      <c r="CV181" s="71">
        <f>SUMIF($H$258:$H$929,$H181,CV$258:CV$929)</f>
        <v>0</v>
      </c>
      <c r="CW181" s="71">
        <f>SUMIF($H$258:$H$929,$H181,CW$258:CW$929)</f>
        <v>0</v>
      </c>
      <c r="CX181" s="71">
        <f>SUMIF($H$258:$H$929,$H181,CX$258:CX$929)</f>
        <v>0</v>
      </c>
      <c r="CY181" s="71">
        <f>SUMIF($H$258:$H$929,$H181,CY$258:CY$929)</f>
        <v>0</v>
      </c>
      <c r="CZ181" s="71">
        <f>SUMIF($H$258:$H$929,$H181,CZ$258:CZ$929)</f>
        <v>0</v>
      </c>
      <c r="DA181" s="70" t="s">
        <v>140</v>
      </c>
      <c r="DB181" s="56">
        <f>K181-CV181</f>
        <v>0</v>
      </c>
      <c r="DC181" s="55"/>
      <c r="DD181" s="7">
        <f>CV181/12</f>
        <v>0</v>
      </c>
      <c r="DE181" s="55"/>
    </row>
    <row r="182" spans="1:109" s="54" customFormat="1" ht="21" hidden="1" customHeight="1" x14ac:dyDescent="0.2">
      <c r="A182" s="98" t="str">
        <f>CONCATENATE("5001",H182)</f>
        <v>5001561602</v>
      </c>
      <c r="B182" s="65"/>
      <c r="C182" s="65"/>
      <c r="D182" s="65"/>
      <c r="E182" s="66"/>
      <c r="F182" s="66"/>
      <c r="G182" s="65" t="s">
        <v>101</v>
      </c>
      <c r="H182" s="70" t="s">
        <v>139</v>
      </c>
      <c r="I182" s="100" t="s">
        <v>99</v>
      </c>
      <c r="J182" s="71">
        <f>SUMIF($H$258:$H$928,$H182,J$258:J$928)</f>
        <v>0</v>
      </c>
      <c r="K182" s="71">
        <f>SUMIF($H$258:$H$928,$H182,K$258:K$928)</f>
        <v>0</v>
      </c>
      <c r="L182" s="71">
        <f>SUMIF($H$258:$H$928,$H182,L$258:L$928)</f>
        <v>0</v>
      </c>
      <c r="M182" s="71">
        <f>SUMIF($H$258:$H$928,$H182,M$258:M$928)</f>
        <v>0</v>
      </c>
      <c r="N182" s="71">
        <f>SUMIF($H$258:$H$928,$H182,N$258:N$928)</f>
        <v>0</v>
      </c>
      <c r="O182" s="71">
        <f>SUMIF($H$258:$H$928,$H182,O$258:O$928)</f>
        <v>0</v>
      </c>
      <c r="P182" s="71">
        <f>SUMIF($H$258:$H$928,$H182,P$258:P$928)</f>
        <v>0</v>
      </c>
      <c r="Q182" s="71">
        <f>SUMIF($H$258:$H$928,$H182,Q$258:Q$928)</f>
        <v>0</v>
      </c>
      <c r="R182" s="71">
        <f>SUMIF($H$258:$H$928,$H182,R$258:R$928)</f>
        <v>0</v>
      </c>
      <c r="S182" s="71">
        <f>SUMIF($H$258:$H$928,$H182,S$258:S$928)</f>
        <v>0</v>
      </c>
      <c r="T182" s="71">
        <f>SUMIF($H$258:$H$928,$H182,T$258:T$928)</f>
        <v>0</v>
      </c>
      <c r="U182" s="71">
        <f>SUMIF($H$258:$H$928,$H182,U$258:U$928)</f>
        <v>0</v>
      </c>
      <c r="V182" s="71">
        <f>SUMIF($H$258:$H$928,$H182,V$258:V$928)</f>
        <v>0</v>
      </c>
      <c r="W182" s="71">
        <f>SUMIF($H$258:$H$928,$H182,W$258:W$928)</f>
        <v>0</v>
      </c>
      <c r="X182" s="71">
        <f>SUMIF($H$258:$H$928,$H182,X$258:X$928)</f>
        <v>0</v>
      </c>
      <c r="Y182" s="71">
        <f>SUMIF($H$258:$H$928,$H182,Y$258:Y$928)</f>
        <v>0</v>
      </c>
      <c r="Z182" s="71">
        <f>SUMIF($H$258:$H$928,$H182,Z$258:Z$928)</f>
        <v>0</v>
      </c>
      <c r="AA182" s="71">
        <f>SUMIF($H$258:$H$928,$H182,AA$258:AA$928)</f>
        <v>0</v>
      </c>
      <c r="AB182" s="71">
        <f>SUMIF($H$258:$H$928,$H182,AB$258:AB$928)</f>
        <v>0</v>
      </c>
      <c r="AC182" s="71">
        <f>SUMIF($H$258:$H$928,$H182,AC$258:AC$928)</f>
        <v>0</v>
      </c>
      <c r="AD182" s="71">
        <f>SUMIF($H$258:$H$928,$H182,AD$258:AD$928)</f>
        <v>0</v>
      </c>
      <c r="AE182" s="71">
        <f>SUMIF($H$258:$H$928,$H182,AE$258:AE$928)</f>
        <v>0</v>
      </c>
      <c r="AF182" s="71">
        <f>SUMIF($H$258:$H$928,$H182,AF$258:AF$928)</f>
        <v>0</v>
      </c>
      <c r="AG182" s="71">
        <f>SUMIF($H$258:$H$928,$H182,AG$258:AG$928)</f>
        <v>0</v>
      </c>
      <c r="AH182" s="71">
        <f>SUMIF($H$258:$H$928,$H182,AH$258:AH$928)</f>
        <v>0</v>
      </c>
      <c r="AI182" s="71">
        <f>SUMIF($H$258:$H$928,$H182,AI$258:AI$928)</f>
        <v>0</v>
      </c>
      <c r="AJ182" s="71">
        <f>SUMIF($H$258:$H$928,$H182,AJ$258:AJ$928)</f>
        <v>0</v>
      </c>
      <c r="AK182" s="71">
        <f>SUMIF($H$258:$H$928,$H182,AK$258:AK$928)</f>
        <v>0</v>
      </c>
      <c r="AL182" s="71">
        <f>SUMIF($H$258:$H$928,$H182,AL$258:AL$928)</f>
        <v>0</v>
      </c>
      <c r="AM182" s="71">
        <f>SUMIF($H$258:$H$928,$H182,AM$258:AM$928)</f>
        <v>0</v>
      </c>
      <c r="AN182" s="71">
        <f>SUMIF($H$258:$H$928,$H182,AN$258:AN$928)</f>
        <v>0</v>
      </c>
      <c r="AO182" s="71">
        <f>SUMIF($H$258:$H$928,$H182,AO$258:AO$928)</f>
        <v>0</v>
      </c>
      <c r="AP182" s="71">
        <f>SUMIF($H$258:$H$928,$H182,AP$258:AP$928)</f>
        <v>0</v>
      </c>
      <c r="AQ182" s="71">
        <f>SUMIF($H$258:$H$928,$H182,AQ$258:AQ$928)</f>
        <v>0</v>
      </c>
      <c r="AR182" s="71">
        <f>SUMIF($H$258:$H$928,$H182,AR$258:AR$928)</f>
        <v>0</v>
      </c>
      <c r="AS182" s="71">
        <f>SUMIF($H$258:$H$928,$H182,AS$258:AS$928)</f>
        <v>0</v>
      </c>
      <c r="AT182" s="71">
        <f>SUMIF($H$258:$H$928,$H182,AT$258:AT$928)</f>
        <v>0</v>
      </c>
      <c r="AU182" s="71">
        <f>SUMIF($H$258:$H$928,$H182,AU$258:AU$928)</f>
        <v>0</v>
      </c>
      <c r="AV182" s="71">
        <f>SUMIF($H$258:$H$928,$H182,AV$258:AV$928)</f>
        <v>0</v>
      </c>
      <c r="AW182" s="71">
        <f>SUMIF($H$258:$H$928,$H182,AW$258:AW$928)</f>
        <v>0</v>
      </c>
      <c r="AX182" s="71">
        <f>SUMIF($H$258:$H$929,$H182,AX$258:AX$929)</f>
        <v>0</v>
      </c>
      <c r="AY182" s="71">
        <f>SUMIF($H$258:$H$929,$H182,AY$258:AY$929)</f>
        <v>0</v>
      </c>
      <c r="AZ182" s="71">
        <f>SUMIF($H$258:$H$929,$H182,AZ$258:AZ$929)</f>
        <v>0</v>
      </c>
      <c r="BA182" s="71">
        <f>SUMIF($H$258:$H$929,$H182,BA$258:BA$929)</f>
        <v>0</v>
      </c>
      <c r="BB182" s="71"/>
      <c r="BC182" s="71">
        <f>SUMIF($H$258:$H$929,$H182,BC$258:BC$929)</f>
        <v>0</v>
      </c>
      <c r="BD182" s="71"/>
      <c r="BE182" s="71">
        <f>SUMIF($H$258:$H$929,$H182,BE$258:BE$929)</f>
        <v>0</v>
      </c>
      <c r="BF182" s="71">
        <f>SUMIF($H$258:$H$929,$H182,BF$258:BF$929)</f>
        <v>0</v>
      </c>
      <c r="BG182" s="71">
        <f>SUMIF($H$258:$H$929,$H182,BG$258:BG$929)</f>
        <v>0</v>
      </c>
      <c r="BH182" s="71">
        <f>SUMIF($H$258:$H$929,$H182,BH$258:BH$929)</f>
        <v>0</v>
      </c>
      <c r="BI182" s="71">
        <f>SUMIF($H$258:$H$929,$H182,BI$258:BI$929)</f>
        <v>0</v>
      </c>
      <c r="BJ182" s="71">
        <f>SUMIF($H$258:$H$928,$H182,BJ$258:BJ$928)</f>
        <v>0</v>
      </c>
      <c r="BK182" s="71">
        <f>SUMIF($H$258:$H$928,$H182,BK$258:BK$928)</f>
        <v>0</v>
      </c>
      <c r="BL182" s="71">
        <f>SUMIF($H$258:$H$928,$H182,BL$258:BL$928)</f>
        <v>0</v>
      </c>
      <c r="BM182" s="71">
        <f>SUMIF($H$258:$H$929,$H182,BM$258:BM$929)</f>
        <v>0</v>
      </c>
      <c r="BN182" s="71">
        <f>SUMIF($H$258:$H$929,$H182,BN$258:BN$929)</f>
        <v>0</v>
      </c>
      <c r="BO182" s="71">
        <f>SUMIF($H$258:$H$929,$H182,BO$258:BO$929)</f>
        <v>0</v>
      </c>
      <c r="BP182" s="71">
        <f>SUMIF($H$258:$H$929,$H182,BP$258:BP$929)</f>
        <v>0</v>
      </c>
      <c r="BQ182" s="71">
        <f>SUMIF($H$258:$H$929,$H182,BQ$258:BQ$929)</f>
        <v>0</v>
      </c>
      <c r="BR182" s="71">
        <f>SUMIF($H$258:$H$929,$H182,BR$258:BR$929)</f>
        <v>0</v>
      </c>
      <c r="BS182" s="71">
        <f>SUMIF($H$258:$H$929,$H182,BS$258:BS$929)</f>
        <v>0</v>
      </c>
      <c r="BT182" s="71">
        <f>SUMIF($H$258:$H$929,$H182,BT$258:BT$929)</f>
        <v>0</v>
      </c>
      <c r="BU182" s="71">
        <f>SUMIF($H$258:$H$929,$H182,BU$258:BU$929)</f>
        <v>0</v>
      </c>
      <c r="BV182" s="71">
        <f>SUMIF($H$258:$H$929,$H182,BV$258:BV$929)</f>
        <v>0</v>
      </c>
      <c r="BW182" s="71">
        <f>SUMIF($H$258:$H$929,$H182,BW$258:BW$929)</f>
        <v>0</v>
      </c>
      <c r="BX182" s="71">
        <f>SUMIF($H$258:$H$929,$H182,BX$258:BX$929)</f>
        <v>0</v>
      </c>
      <c r="BY182" s="71">
        <f>SUMIF($H$258:$H$929,$H182,BY$258:BY$929)</f>
        <v>0</v>
      </c>
      <c r="BZ182" s="71">
        <f>SUMIF($H$258:$H$929,$H182,BZ$258:BZ$929)</f>
        <v>0</v>
      </c>
      <c r="CA182" s="71">
        <f>SUMIF($H$258:$H$929,$H182,CA$258:CA$929)</f>
        <v>0</v>
      </c>
      <c r="CB182" s="71">
        <f>SUMIF($H$258:$H$929,$H182,CB$258:CB$929)</f>
        <v>0</v>
      </c>
      <c r="CC182" s="71">
        <f>SUMIF($H$258:$H$929,$H182,CC$258:CC$929)</f>
        <v>0</v>
      </c>
      <c r="CD182" s="71">
        <f>SUMIF($H$258:$H$929,$H182,CD$258:CD$929)</f>
        <v>0</v>
      </c>
      <c r="CE182" s="71">
        <f>SUMIF($H$258:$H$929,$H182,CE$258:CE$929)</f>
        <v>0</v>
      </c>
      <c r="CF182" s="71">
        <f>SUMIF($H$258:$H$929,$H182,CF$258:CF$929)</f>
        <v>0</v>
      </c>
      <c r="CG182" s="71">
        <f>SUMIF($H$258:$H$929,$H182,CG$258:CG$929)</f>
        <v>0</v>
      </c>
      <c r="CH182" s="71">
        <f>SUMIF($H$258:$H$929,$H182,CH$258:CH$929)</f>
        <v>0</v>
      </c>
      <c r="CI182" s="71">
        <f>SUMIF($H$258:$H$929,$H182,CI$258:CI$929)</f>
        <v>0</v>
      </c>
      <c r="CJ182" s="71">
        <f>SUMIF($H$258:$H$929,$H182,CJ$258:CJ$929)</f>
        <v>0</v>
      </c>
      <c r="CK182" s="71">
        <f>SUMIF($H$258:$H$929,$H182,CK$258:CK$929)</f>
        <v>0</v>
      </c>
      <c r="CL182" s="71">
        <f>SUMIF($H$258:$H$929,$H182,CL$258:CL$929)</f>
        <v>0</v>
      </c>
      <c r="CM182" s="71">
        <f>SUMIF($H$258:$H$929,$H182,CM$258:CM$929)</f>
        <v>0</v>
      </c>
      <c r="CN182" s="71">
        <f>SUMIF($H$258:$H$929,$H182,CN$258:CN$929)</f>
        <v>0</v>
      </c>
      <c r="CO182" s="71">
        <f>SUMIF($H$258:$H$929,$H182,CO$258:CO$929)</f>
        <v>0</v>
      </c>
      <c r="CP182" s="71">
        <f>SUMIF($H$258:$H$929,$H182,CP$258:CP$929)</f>
        <v>0</v>
      </c>
      <c r="CQ182" s="71">
        <f>SUMIF($H$258:$H$929,$H182,CQ$258:CQ$929)</f>
        <v>0</v>
      </c>
      <c r="CR182" s="71">
        <f>SUMIF($H$258:$H$929,$H182,CR$258:CR$929)</f>
        <v>0</v>
      </c>
      <c r="CS182" s="71">
        <f>SUMIF($H$258:$H$929,$H182,CS$258:CS$929)</f>
        <v>0</v>
      </c>
      <c r="CT182" s="71">
        <f>SUMIF($H$258:$H$929,$H182,CT$258:CT$929)</f>
        <v>0</v>
      </c>
      <c r="CU182" s="71">
        <f>SUMIF($H$258:$H$929,$H182,CU$258:CU$929)</f>
        <v>0</v>
      </c>
      <c r="CV182" s="71">
        <f>SUMIF($H$258:$H$929,$H182,CV$258:CV$929)</f>
        <v>0</v>
      </c>
      <c r="CW182" s="71">
        <f>SUMIF($H$258:$H$929,$H182,CW$258:CW$929)</f>
        <v>0</v>
      </c>
      <c r="CX182" s="71">
        <f>SUMIF($H$258:$H$929,$H182,CX$258:CX$929)</f>
        <v>0</v>
      </c>
      <c r="CY182" s="71">
        <f>SUMIF($H$258:$H$929,$H182,CY$258:CY$929)</f>
        <v>0</v>
      </c>
      <c r="CZ182" s="71">
        <f>SUMIF($H$258:$H$929,$H182,CZ$258:CZ$929)</f>
        <v>0</v>
      </c>
      <c r="DA182" s="70" t="s">
        <v>139</v>
      </c>
      <c r="DB182" s="56">
        <f>K182-CV182</f>
        <v>0</v>
      </c>
      <c r="DC182" s="55"/>
      <c r="DD182" s="7">
        <f>CV182/12</f>
        <v>0</v>
      </c>
      <c r="DE182" s="55"/>
    </row>
    <row r="183" spans="1:109" s="54" customFormat="1" ht="21" hidden="1" customHeight="1" x14ac:dyDescent="0.2">
      <c r="A183" s="98" t="str">
        <f>CONCATENATE("5001",H183)</f>
        <v>5001561603</v>
      </c>
      <c r="B183" s="65"/>
      <c r="C183" s="65"/>
      <c r="D183" s="65"/>
      <c r="E183" s="66"/>
      <c r="F183" s="66"/>
      <c r="G183" s="65" t="s">
        <v>129</v>
      </c>
      <c r="H183" s="70" t="s">
        <v>176</v>
      </c>
      <c r="I183" s="100" t="s">
        <v>177</v>
      </c>
      <c r="J183" s="71">
        <f>SUMIF($H$258:$H$928,$H183,J$258:J$928)</f>
        <v>0</v>
      </c>
      <c r="K183" s="71">
        <f>SUMIF($H$258:$H$928,$H183,K$258:K$928)</f>
        <v>0</v>
      </c>
      <c r="L183" s="71">
        <f>SUMIF($H$258:$H$928,$H183,L$258:L$928)</f>
        <v>0</v>
      </c>
      <c r="M183" s="71">
        <f>SUMIF($H$258:$H$928,$H183,M$258:M$928)</f>
        <v>0</v>
      </c>
      <c r="N183" s="71">
        <f>SUMIF($H$258:$H$928,$H183,N$258:N$928)</f>
        <v>0</v>
      </c>
      <c r="O183" s="71">
        <f>SUMIF($H$258:$H$928,$H183,O$258:O$928)</f>
        <v>0</v>
      </c>
      <c r="P183" s="71">
        <f>SUMIF($H$258:$H$928,$H183,P$258:P$928)</f>
        <v>0</v>
      </c>
      <c r="Q183" s="71">
        <f>SUMIF($H$258:$H$928,$H183,Q$258:Q$928)</f>
        <v>0</v>
      </c>
      <c r="R183" s="71">
        <f>SUMIF($H$258:$H$928,$H183,R$258:R$928)</f>
        <v>0</v>
      </c>
      <c r="S183" s="71">
        <f>SUMIF($H$258:$H$928,$H183,S$258:S$928)</f>
        <v>0</v>
      </c>
      <c r="T183" s="71">
        <f>SUMIF($H$258:$H$928,$H183,T$258:T$928)</f>
        <v>0</v>
      </c>
      <c r="U183" s="71">
        <f>SUMIF($H$258:$H$928,$H183,U$258:U$928)</f>
        <v>0</v>
      </c>
      <c r="V183" s="71">
        <f>SUMIF($H$258:$H$928,$H183,V$258:V$928)</f>
        <v>0</v>
      </c>
      <c r="W183" s="71">
        <f>SUMIF($H$258:$H$928,$H183,W$258:W$928)</f>
        <v>0</v>
      </c>
      <c r="X183" s="71">
        <f>SUMIF($H$258:$H$928,$H183,X$258:X$928)</f>
        <v>0</v>
      </c>
      <c r="Y183" s="71">
        <f>SUMIF($H$258:$H$928,$H183,Y$258:Y$928)</f>
        <v>0</v>
      </c>
      <c r="Z183" s="71">
        <f>SUMIF($H$258:$H$928,$H183,Z$258:Z$928)</f>
        <v>0</v>
      </c>
      <c r="AA183" s="71">
        <f>SUMIF($H$258:$H$928,$H183,AA$258:AA$928)</f>
        <v>0</v>
      </c>
      <c r="AB183" s="71">
        <f>SUMIF($H$258:$H$928,$H183,AB$258:AB$928)</f>
        <v>0</v>
      </c>
      <c r="AC183" s="71">
        <f>SUMIF($H$258:$H$928,$H183,AC$258:AC$928)</f>
        <v>0</v>
      </c>
      <c r="AD183" s="71">
        <f>SUMIF($H$258:$H$928,$H183,AD$258:AD$928)</f>
        <v>0</v>
      </c>
      <c r="AE183" s="71">
        <f>SUMIF($H$258:$H$928,$H183,AE$258:AE$928)</f>
        <v>0</v>
      </c>
      <c r="AF183" s="71">
        <f>SUMIF($H$258:$H$928,$H183,AF$258:AF$928)</f>
        <v>0</v>
      </c>
      <c r="AG183" s="71">
        <f>SUMIF($H$258:$H$928,$H183,AG$258:AG$928)</f>
        <v>0</v>
      </c>
      <c r="AH183" s="71">
        <f>SUMIF($H$258:$H$928,$H183,AH$258:AH$928)</f>
        <v>0</v>
      </c>
      <c r="AI183" s="71">
        <f>SUMIF($H$258:$H$928,$H183,AI$258:AI$928)</f>
        <v>0</v>
      </c>
      <c r="AJ183" s="71">
        <f>SUMIF($H$258:$H$928,$H183,AJ$258:AJ$928)</f>
        <v>0</v>
      </c>
      <c r="AK183" s="71">
        <f>SUMIF($H$258:$H$928,$H183,AK$258:AK$928)</f>
        <v>0</v>
      </c>
      <c r="AL183" s="71">
        <f>SUMIF($H$258:$H$928,$H183,AL$258:AL$928)</f>
        <v>0</v>
      </c>
      <c r="AM183" s="71">
        <f>SUMIF($H$258:$H$928,$H183,AM$258:AM$928)</f>
        <v>0</v>
      </c>
      <c r="AN183" s="71">
        <f>SUMIF($H$258:$H$928,$H183,AN$258:AN$928)</f>
        <v>0</v>
      </c>
      <c r="AO183" s="71">
        <f>SUMIF($H$258:$H$928,$H183,AO$258:AO$928)</f>
        <v>0</v>
      </c>
      <c r="AP183" s="71">
        <f>SUMIF($H$258:$H$928,$H183,AP$258:AP$928)</f>
        <v>0</v>
      </c>
      <c r="AQ183" s="71">
        <f>SUMIF($H$258:$H$928,$H183,AQ$258:AQ$928)</f>
        <v>0</v>
      </c>
      <c r="AR183" s="71">
        <f>SUMIF($H$258:$H$928,$H183,AR$258:AR$928)</f>
        <v>0</v>
      </c>
      <c r="AS183" s="71">
        <f>SUMIF($H$258:$H$928,$H183,AS$258:AS$928)</f>
        <v>0</v>
      </c>
      <c r="AT183" s="71">
        <f>SUMIF($H$258:$H$928,$H183,AT$258:AT$928)</f>
        <v>0</v>
      </c>
      <c r="AU183" s="71">
        <f>SUMIF($H$258:$H$928,$H183,AU$258:AU$928)</f>
        <v>0</v>
      </c>
      <c r="AV183" s="71">
        <f>SUMIF($H$258:$H$928,$H183,AV$258:AV$928)</f>
        <v>0</v>
      </c>
      <c r="AW183" s="71">
        <f>SUMIF($H$258:$H$928,$H183,AW$258:AW$928)</f>
        <v>0</v>
      </c>
      <c r="AX183" s="71">
        <f>SUMIF($H$258:$H$929,$H183,AX$258:AX$929)</f>
        <v>0</v>
      </c>
      <c r="AY183" s="71">
        <f>SUMIF($H$258:$H$929,$H183,AY$258:AY$929)</f>
        <v>0</v>
      </c>
      <c r="AZ183" s="71">
        <f>SUMIF($H$258:$H$929,$H183,AZ$258:AZ$929)</f>
        <v>0</v>
      </c>
      <c r="BA183" s="71">
        <f>SUMIF($H$258:$H$929,$H183,BA$258:BA$929)</f>
        <v>0</v>
      </c>
      <c r="BB183" s="71"/>
      <c r="BC183" s="71">
        <f>SUMIF($H$258:$H$929,$H183,BC$258:BC$929)</f>
        <v>0</v>
      </c>
      <c r="BD183" s="71"/>
      <c r="BE183" s="71">
        <f>SUMIF($H$258:$H$929,$H183,BE$258:BE$929)</f>
        <v>0</v>
      </c>
      <c r="BF183" s="71">
        <f>SUMIF($H$258:$H$929,$H183,BF$258:BF$929)</f>
        <v>0</v>
      </c>
      <c r="BG183" s="71">
        <f>SUMIF($H$258:$H$929,$H183,BG$258:BG$929)</f>
        <v>0</v>
      </c>
      <c r="BH183" s="71">
        <f>SUMIF($H$258:$H$929,$H183,BH$258:BH$929)</f>
        <v>0</v>
      </c>
      <c r="BI183" s="71">
        <f>SUMIF($H$258:$H$929,$H183,BI$258:BI$929)</f>
        <v>0</v>
      </c>
      <c r="BJ183" s="71">
        <f>SUMIF($H$258:$H$928,$H183,BJ$258:BJ$928)</f>
        <v>0</v>
      </c>
      <c r="BK183" s="71">
        <f>SUMIF($H$258:$H$928,$H183,BK$258:BK$928)</f>
        <v>0</v>
      </c>
      <c r="BL183" s="71">
        <f>SUMIF($H$258:$H$928,$H183,BL$258:BL$928)</f>
        <v>0</v>
      </c>
      <c r="BM183" s="71">
        <f>SUMIF($H$258:$H$929,$H183,BM$258:BM$929)</f>
        <v>0</v>
      </c>
      <c r="BN183" s="71">
        <f>SUMIF($H$258:$H$929,$H183,BN$258:BN$929)</f>
        <v>0</v>
      </c>
      <c r="BO183" s="71">
        <f>SUMIF($H$258:$H$929,$H183,BO$258:BO$929)</f>
        <v>0</v>
      </c>
      <c r="BP183" s="71">
        <f>SUMIF($H$258:$H$929,$H183,BP$258:BP$929)</f>
        <v>0</v>
      </c>
      <c r="BQ183" s="71">
        <f>SUMIF($H$258:$H$929,$H183,BQ$258:BQ$929)</f>
        <v>0</v>
      </c>
      <c r="BR183" s="71">
        <f>SUMIF($H$258:$H$929,$H183,BR$258:BR$929)</f>
        <v>0</v>
      </c>
      <c r="BS183" s="71">
        <f>SUMIF($H$258:$H$929,$H183,BS$258:BS$929)</f>
        <v>0</v>
      </c>
      <c r="BT183" s="71">
        <f>SUMIF($H$258:$H$929,$H183,BT$258:BT$929)</f>
        <v>0</v>
      </c>
      <c r="BU183" s="71">
        <f>SUMIF($H$258:$H$929,$H183,BU$258:BU$929)</f>
        <v>0</v>
      </c>
      <c r="BV183" s="71">
        <f>SUMIF($H$258:$H$929,$H183,BV$258:BV$929)</f>
        <v>0</v>
      </c>
      <c r="BW183" s="71">
        <f>SUMIF($H$258:$H$929,$H183,BW$258:BW$929)</f>
        <v>0</v>
      </c>
      <c r="BX183" s="71">
        <f>SUMIF($H$258:$H$929,$H183,BX$258:BX$929)</f>
        <v>0</v>
      </c>
      <c r="BY183" s="71">
        <f>SUMIF($H$258:$H$929,$H183,BY$258:BY$929)</f>
        <v>0</v>
      </c>
      <c r="BZ183" s="71">
        <f>SUMIF($H$258:$H$929,$H183,BZ$258:BZ$929)</f>
        <v>0</v>
      </c>
      <c r="CA183" s="71">
        <f>SUMIF($H$258:$H$929,$H183,CA$258:CA$929)</f>
        <v>0</v>
      </c>
      <c r="CB183" s="71">
        <f>SUMIF($H$258:$H$929,$H183,CB$258:CB$929)</f>
        <v>0</v>
      </c>
      <c r="CC183" s="71">
        <f>SUMIF($H$258:$H$929,$H183,CC$258:CC$929)</f>
        <v>0</v>
      </c>
      <c r="CD183" s="71">
        <f>SUMIF($H$258:$H$929,$H183,CD$258:CD$929)</f>
        <v>0</v>
      </c>
      <c r="CE183" s="71">
        <f>SUMIF($H$258:$H$929,$H183,CE$258:CE$929)</f>
        <v>0</v>
      </c>
      <c r="CF183" s="71">
        <f>SUMIF($H$258:$H$929,$H183,CF$258:CF$929)</f>
        <v>0</v>
      </c>
      <c r="CG183" s="71">
        <f>SUMIF($H$258:$H$929,$H183,CG$258:CG$929)</f>
        <v>0</v>
      </c>
      <c r="CH183" s="71">
        <f>SUMIF($H$258:$H$929,$H183,CH$258:CH$929)</f>
        <v>0</v>
      </c>
      <c r="CI183" s="71">
        <f>SUMIF($H$258:$H$929,$H183,CI$258:CI$929)</f>
        <v>0</v>
      </c>
      <c r="CJ183" s="71">
        <f>SUMIF($H$258:$H$929,$H183,CJ$258:CJ$929)</f>
        <v>0</v>
      </c>
      <c r="CK183" s="71">
        <f>SUMIF($H$258:$H$929,$H183,CK$258:CK$929)</f>
        <v>0</v>
      </c>
      <c r="CL183" s="71">
        <f>SUMIF($H$258:$H$929,$H183,CL$258:CL$929)</f>
        <v>0</v>
      </c>
      <c r="CM183" s="71">
        <f>SUMIF($H$258:$H$929,$H183,CM$258:CM$929)</f>
        <v>0</v>
      </c>
      <c r="CN183" s="71">
        <f>SUMIF($H$258:$H$929,$H183,CN$258:CN$929)</f>
        <v>0</v>
      </c>
      <c r="CO183" s="71">
        <f>SUMIF($H$258:$H$929,$H183,CO$258:CO$929)</f>
        <v>0</v>
      </c>
      <c r="CP183" s="71">
        <f>SUMIF($H$258:$H$929,$H183,CP$258:CP$929)</f>
        <v>0</v>
      </c>
      <c r="CQ183" s="71">
        <f>SUMIF($H$258:$H$929,$H183,CQ$258:CQ$929)</f>
        <v>0</v>
      </c>
      <c r="CR183" s="71">
        <f>SUMIF($H$258:$H$929,$H183,CR$258:CR$929)</f>
        <v>0</v>
      </c>
      <c r="CS183" s="71">
        <f>SUMIF($H$258:$H$929,$H183,CS$258:CS$929)</f>
        <v>0</v>
      </c>
      <c r="CT183" s="71">
        <f>SUMIF($H$258:$H$929,$H183,CT$258:CT$929)</f>
        <v>0</v>
      </c>
      <c r="CU183" s="71">
        <f>SUMIF($H$258:$H$929,$H183,CU$258:CU$929)</f>
        <v>0</v>
      </c>
      <c r="CV183" s="71">
        <f>SUMIF($H$258:$H$929,$H183,CV$258:CV$929)</f>
        <v>0</v>
      </c>
      <c r="CW183" s="71">
        <f>SUMIF($H$258:$H$929,$H183,CW$258:CW$929)</f>
        <v>0</v>
      </c>
      <c r="CX183" s="71">
        <f>SUMIF($H$258:$H$929,$H183,CX$258:CX$929)</f>
        <v>0</v>
      </c>
      <c r="CY183" s="71">
        <f>SUMIF($H$258:$H$929,$H183,CY$258:CY$929)</f>
        <v>0</v>
      </c>
      <c r="CZ183" s="71">
        <f>SUMIF($H$258:$H$929,$H183,CZ$258:CZ$929)</f>
        <v>0</v>
      </c>
      <c r="DA183" s="70" t="s">
        <v>176</v>
      </c>
      <c r="DB183" s="56">
        <f>K183-CV183</f>
        <v>0</v>
      </c>
      <c r="DC183" s="55"/>
      <c r="DD183" s="7">
        <f>CV183/12</f>
        <v>0</v>
      </c>
      <c r="DE183" s="55"/>
    </row>
    <row r="184" spans="1:109" s="54" customFormat="1" ht="21" hidden="1" customHeight="1" x14ac:dyDescent="0.2">
      <c r="A184" s="98" t="str">
        <f>CONCATENATE("5001",H184)</f>
        <v>50015617</v>
      </c>
      <c r="B184" s="65"/>
      <c r="C184" s="65"/>
      <c r="D184" s="65"/>
      <c r="E184" s="66"/>
      <c r="F184" s="66" t="s">
        <v>112</v>
      </c>
      <c r="G184" s="65"/>
      <c r="H184" s="70" t="s">
        <v>111</v>
      </c>
      <c r="I184" s="79"/>
      <c r="J184" s="71">
        <f>SUMIF($H$258:$H$928,$H184,J$258:J$928)</f>
        <v>0</v>
      </c>
      <c r="K184" s="71">
        <f>SUMIF($H$258:$H$928,$H184,K$258:K$928)</f>
        <v>0</v>
      </c>
      <c r="L184" s="71">
        <f>SUMIF($H$258:$H$928,$H184,L$258:L$928)</f>
        <v>0</v>
      </c>
      <c r="M184" s="71">
        <f>SUMIF($H$258:$H$928,$H184,M$258:M$928)</f>
        <v>0</v>
      </c>
      <c r="N184" s="71">
        <f>SUMIF($H$258:$H$928,$H184,N$258:N$928)</f>
        <v>0</v>
      </c>
      <c r="O184" s="71">
        <f>SUMIF($H$258:$H$928,$H184,O$258:O$928)</f>
        <v>0</v>
      </c>
      <c r="P184" s="71">
        <f>SUMIF($H$258:$H$928,$H184,P$258:P$928)</f>
        <v>0</v>
      </c>
      <c r="Q184" s="71">
        <f>SUMIF($H$258:$H$928,$H184,Q$258:Q$928)</f>
        <v>0</v>
      </c>
      <c r="R184" s="71">
        <f>SUMIF($H$258:$H$928,$H184,R$258:R$928)</f>
        <v>0</v>
      </c>
      <c r="S184" s="71">
        <f>SUMIF($H$258:$H$928,$H184,S$258:S$928)</f>
        <v>0</v>
      </c>
      <c r="T184" s="71">
        <f>SUMIF($H$258:$H$928,$H184,T$258:T$928)</f>
        <v>0</v>
      </c>
      <c r="U184" s="71">
        <f>SUMIF($H$258:$H$928,$H184,U$258:U$928)</f>
        <v>0</v>
      </c>
      <c r="V184" s="71">
        <f>SUMIF($H$258:$H$928,$H184,V$258:V$928)</f>
        <v>0</v>
      </c>
      <c r="W184" s="71">
        <f>SUMIF($H$258:$H$928,$H184,W$258:W$928)</f>
        <v>0</v>
      </c>
      <c r="X184" s="71">
        <f>SUMIF($H$258:$H$928,$H184,X$258:X$928)</f>
        <v>0</v>
      </c>
      <c r="Y184" s="71">
        <f>SUMIF($H$258:$H$928,$H184,Y$258:Y$928)</f>
        <v>0</v>
      </c>
      <c r="Z184" s="71">
        <f>SUMIF($H$258:$H$928,$H184,Z$258:Z$928)</f>
        <v>0</v>
      </c>
      <c r="AA184" s="71">
        <f>SUMIF($H$258:$H$928,$H184,AA$258:AA$928)</f>
        <v>0</v>
      </c>
      <c r="AB184" s="71">
        <f>SUMIF($H$258:$H$928,$H184,AB$258:AB$928)</f>
        <v>0</v>
      </c>
      <c r="AC184" s="71">
        <f>SUMIF($H$258:$H$928,$H184,AC$258:AC$928)</f>
        <v>0</v>
      </c>
      <c r="AD184" s="71">
        <f>SUMIF($H$258:$H$928,$H184,AD$258:AD$928)</f>
        <v>0</v>
      </c>
      <c r="AE184" s="71">
        <f>SUMIF($H$258:$H$928,$H184,AE$258:AE$928)</f>
        <v>0</v>
      </c>
      <c r="AF184" s="71">
        <f>SUMIF($H$258:$H$928,$H184,AF$258:AF$928)</f>
        <v>0</v>
      </c>
      <c r="AG184" s="71">
        <f>SUMIF($H$258:$H$928,$H184,AG$258:AG$928)</f>
        <v>0</v>
      </c>
      <c r="AH184" s="71">
        <f>SUMIF($H$258:$H$928,$H184,AH$258:AH$928)</f>
        <v>0</v>
      </c>
      <c r="AI184" s="71">
        <f>SUMIF($H$258:$H$928,$H184,AI$258:AI$928)</f>
        <v>0</v>
      </c>
      <c r="AJ184" s="71">
        <f>SUMIF($H$258:$H$928,$H184,AJ$258:AJ$928)</f>
        <v>0</v>
      </c>
      <c r="AK184" s="71">
        <f>SUMIF($H$258:$H$928,$H184,AK$258:AK$928)</f>
        <v>0</v>
      </c>
      <c r="AL184" s="71">
        <f>SUMIF($H$258:$H$928,$H184,AL$258:AL$928)</f>
        <v>0</v>
      </c>
      <c r="AM184" s="71">
        <f>SUMIF($H$258:$H$928,$H184,AM$258:AM$928)</f>
        <v>0</v>
      </c>
      <c r="AN184" s="71">
        <f>SUMIF($H$258:$H$928,$H184,AN$258:AN$928)</f>
        <v>0</v>
      </c>
      <c r="AO184" s="71">
        <f>SUMIF($H$258:$H$928,$H184,AO$258:AO$928)</f>
        <v>0</v>
      </c>
      <c r="AP184" s="71">
        <f>SUMIF($H$258:$H$928,$H184,AP$258:AP$928)</f>
        <v>0</v>
      </c>
      <c r="AQ184" s="71">
        <f>SUMIF($H$258:$H$928,$H184,AQ$258:AQ$928)</f>
        <v>0</v>
      </c>
      <c r="AR184" s="71">
        <f>SUMIF($H$258:$H$928,$H184,AR$258:AR$928)</f>
        <v>0</v>
      </c>
      <c r="AS184" s="71">
        <f>SUMIF($H$258:$H$928,$H184,AS$258:AS$928)</f>
        <v>0</v>
      </c>
      <c r="AT184" s="71">
        <f>SUMIF($H$258:$H$928,$H184,AT$258:AT$928)</f>
        <v>0</v>
      </c>
      <c r="AU184" s="71">
        <f>SUMIF($H$258:$H$928,$H184,AU$258:AU$928)</f>
        <v>0</v>
      </c>
      <c r="AV184" s="71">
        <f>SUMIF($H$258:$H$928,$H184,AV$258:AV$928)</f>
        <v>0</v>
      </c>
      <c r="AW184" s="71">
        <f>SUMIF($H$258:$H$928,$H184,AW$258:AW$928)</f>
        <v>0</v>
      </c>
      <c r="AX184" s="71">
        <f>SUMIF($H$258:$H$929,$H184,AX$258:AX$929)</f>
        <v>0</v>
      </c>
      <c r="AY184" s="71">
        <f>SUMIF($H$258:$H$929,$H184,AY$258:AY$929)</f>
        <v>0</v>
      </c>
      <c r="AZ184" s="71">
        <f>SUMIF($H$258:$H$929,$H184,AZ$258:AZ$929)</f>
        <v>0</v>
      </c>
      <c r="BA184" s="71">
        <f>SUMIF($H$258:$H$929,$H184,BA$258:BA$929)</f>
        <v>0</v>
      </c>
      <c r="BB184" s="71"/>
      <c r="BC184" s="71">
        <f>SUMIF($H$258:$H$929,$H184,BC$258:BC$929)</f>
        <v>0</v>
      </c>
      <c r="BD184" s="71"/>
      <c r="BE184" s="71">
        <f>SUMIF($H$258:$H$929,$H184,BE$258:BE$929)</f>
        <v>0</v>
      </c>
      <c r="BF184" s="71">
        <f>SUMIF($H$258:$H$929,$H184,BF$258:BF$929)</f>
        <v>0</v>
      </c>
      <c r="BG184" s="71">
        <f>SUMIF($H$258:$H$929,$H184,BG$258:BG$929)</f>
        <v>0</v>
      </c>
      <c r="BH184" s="71">
        <f>SUMIF($H$258:$H$929,$H184,BH$258:BH$929)</f>
        <v>0</v>
      </c>
      <c r="BI184" s="71">
        <f>SUMIF($H$258:$H$929,$H184,BI$258:BI$929)</f>
        <v>0</v>
      </c>
      <c r="BJ184" s="71">
        <f>SUMIF($H$258:$H$928,$H184,BJ$258:BJ$928)</f>
        <v>0</v>
      </c>
      <c r="BK184" s="71">
        <f>SUMIF($H$258:$H$928,$H184,BK$258:BK$928)</f>
        <v>0</v>
      </c>
      <c r="BL184" s="71">
        <f>SUMIF($H$258:$H$928,$H184,BL$258:BL$928)</f>
        <v>0</v>
      </c>
      <c r="BM184" s="71">
        <f>SUMIF($H$258:$H$929,$H184,BM$258:BM$929)</f>
        <v>0</v>
      </c>
      <c r="BN184" s="71">
        <f>SUMIF($H$258:$H$929,$H184,BN$258:BN$929)</f>
        <v>0</v>
      </c>
      <c r="BO184" s="71">
        <f>SUMIF($H$258:$H$929,$H184,BO$258:BO$929)</f>
        <v>0</v>
      </c>
      <c r="BP184" s="71">
        <f>SUMIF($H$258:$H$929,$H184,BP$258:BP$929)</f>
        <v>0</v>
      </c>
      <c r="BQ184" s="71">
        <f>SUMIF($H$258:$H$929,$H184,BQ$258:BQ$929)</f>
        <v>0</v>
      </c>
      <c r="BR184" s="71">
        <f>SUMIF($H$258:$H$929,$H184,BR$258:BR$929)</f>
        <v>0</v>
      </c>
      <c r="BS184" s="71">
        <f>SUMIF($H$258:$H$929,$H184,BS$258:BS$929)</f>
        <v>0</v>
      </c>
      <c r="BT184" s="71">
        <f>SUMIF($H$258:$H$929,$H184,BT$258:BT$929)</f>
        <v>0</v>
      </c>
      <c r="BU184" s="71">
        <f>SUMIF($H$258:$H$929,$H184,BU$258:BU$929)</f>
        <v>0</v>
      </c>
      <c r="BV184" s="71">
        <f>SUMIF($H$258:$H$929,$H184,BV$258:BV$929)</f>
        <v>0</v>
      </c>
      <c r="BW184" s="71">
        <f>SUMIF($H$258:$H$929,$H184,BW$258:BW$929)</f>
        <v>0</v>
      </c>
      <c r="BX184" s="71">
        <f>SUMIF($H$258:$H$929,$H184,BX$258:BX$929)</f>
        <v>0</v>
      </c>
      <c r="BY184" s="71">
        <f>SUMIF($H$258:$H$929,$H184,BY$258:BY$929)</f>
        <v>0</v>
      </c>
      <c r="BZ184" s="71">
        <f>SUMIF($H$258:$H$929,$H184,BZ$258:BZ$929)</f>
        <v>0</v>
      </c>
      <c r="CA184" s="71">
        <f>SUMIF($H$258:$H$929,$H184,CA$258:CA$929)</f>
        <v>0</v>
      </c>
      <c r="CB184" s="71">
        <f>SUMIF($H$258:$H$929,$H184,CB$258:CB$929)</f>
        <v>0</v>
      </c>
      <c r="CC184" s="71">
        <f>SUMIF($H$258:$H$929,$H184,CC$258:CC$929)</f>
        <v>0</v>
      </c>
      <c r="CD184" s="71">
        <f>SUMIF($H$258:$H$929,$H184,CD$258:CD$929)</f>
        <v>0</v>
      </c>
      <c r="CE184" s="71">
        <f>SUMIF($H$258:$H$929,$H184,CE$258:CE$929)</f>
        <v>0</v>
      </c>
      <c r="CF184" s="71">
        <f>SUMIF($H$258:$H$929,$H184,CF$258:CF$929)</f>
        <v>0</v>
      </c>
      <c r="CG184" s="71">
        <f>SUMIF($H$258:$H$929,$H184,CG$258:CG$929)</f>
        <v>0</v>
      </c>
      <c r="CH184" s="71">
        <f>SUMIF($H$258:$H$929,$H184,CH$258:CH$929)</f>
        <v>0</v>
      </c>
      <c r="CI184" s="71">
        <f>SUMIF($H$258:$H$929,$H184,CI$258:CI$929)</f>
        <v>0</v>
      </c>
      <c r="CJ184" s="71">
        <f>SUMIF($H$258:$H$929,$H184,CJ$258:CJ$929)</f>
        <v>0</v>
      </c>
      <c r="CK184" s="71">
        <f>SUMIF($H$258:$H$929,$H184,CK$258:CK$929)</f>
        <v>0</v>
      </c>
      <c r="CL184" s="71">
        <f>SUMIF($H$258:$H$929,$H184,CL$258:CL$929)</f>
        <v>0</v>
      </c>
      <c r="CM184" s="71">
        <f>SUMIF($H$258:$H$929,$H184,CM$258:CM$929)</f>
        <v>0</v>
      </c>
      <c r="CN184" s="71">
        <f>SUMIF($H$258:$H$929,$H184,CN$258:CN$929)</f>
        <v>0</v>
      </c>
      <c r="CO184" s="71">
        <f>SUMIF($H$258:$H$929,$H184,CO$258:CO$929)</f>
        <v>0</v>
      </c>
      <c r="CP184" s="71">
        <f>SUMIF($H$258:$H$929,$H184,CP$258:CP$929)</f>
        <v>0</v>
      </c>
      <c r="CQ184" s="71">
        <f>SUMIF($H$258:$H$929,$H184,CQ$258:CQ$929)</f>
        <v>0</v>
      </c>
      <c r="CR184" s="71">
        <f>SUMIF($H$258:$H$929,$H184,CR$258:CR$929)</f>
        <v>0</v>
      </c>
      <c r="CS184" s="71">
        <f>SUMIF($H$258:$H$929,$H184,CS$258:CS$929)</f>
        <v>0</v>
      </c>
      <c r="CT184" s="71">
        <f>SUMIF($H$258:$H$929,$H184,CT$258:CT$929)</f>
        <v>0</v>
      </c>
      <c r="CU184" s="71">
        <f>SUMIF($H$258:$H$929,$H184,CU$258:CU$929)</f>
        <v>0</v>
      </c>
      <c r="CV184" s="71">
        <f>SUMIF($H$258:$H$929,$H184,CV$258:CV$929)</f>
        <v>0</v>
      </c>
      <c r="CW184" s="71">
        <f>SUMIF($H$258:$H$929,$H184,CW$258:CW$929)</f>
        <v>0</v>
      </c>
      <c r="CX184" s="71">
        <f>SUMIF($H$258:$H$929,$H184,CX$258:CX$929)</f>
        <v>0</v>
      </c>
      <c r="CY184" s="71">
        <f>SUMIF($H$258:$H$929,$H184,CY$258:CY$929)</f>
        <v>0</v>
      </c>
      <c r="CZ184" s="71">
        <f>SUMIF($H$258:$H$929,$H184,CZ$258:CZ$929)</f>
        <v>0</v>
      </c>
      <c r="DA184" s="70" t="s">
        <v>111</v>
      </c>
      <c r="DB184" s="56">
        <f>K184-CV184</f>
        <v>0</v>
      </c>
      <c r="DC184" s="55"/>
      <c r="DD184" s="7">
        <f>CV184/12</f>
        <v>0</v>
      </c>
      <c r="DE184" s="55"/>
    </row>
    <row r="185" spans="1:109" s="54" customFormat="1" ht="21" hidden="1" customHeight="1" x14ac:dyDescent="0.2">
      <c r="A185" s="98" t="str">
        <f>CONCATENATE("5001",H185)</f>
        <v>5001561701</v>
      </c>
      <c r="B185" s="65"/>
      <c r="C185" s="65"/>
      <c r="D185" s="65"/>
      <c r="E185" s="66"/>
      <c r="F185" s="66"/>
      <c r="G185" s="65"/>
      <c r="H185" s="70" t="s">
        <v>109</v>
      </c>
      <c r="I185" s="100" t="s">
        <v>108</v>
      </c>
      <c r="J185" s="71">
        <f>SUMIF($H$258:$H$928,$H185,J$258:J$928)</f>
        <v>0</v>
      </c>
      <c r="K185" s="71">
        <f>SUMIF($H$258:$H$928,$H185,K$258:K$928)</f>
        <v>0</v>
      </c>
      <c r="L185" s="71">
        <f>SUMIF($H$258:$H$928,$H185,L$258:L$928)</f>
        <v>0</v>
      </c>
      <c r="M185" s="71">
        <f>SUMIF($H$258:$H$928,$H185,M$258:M$928)</f>
        <v>0</v>
      </c>
      <c r="N185" s="71">
        <f>SUMIF($H$258:$H$928,$H185,N$258:N$928)</f>
        <v>0</v>
      </c>
      <c r="O185" s="71">
        <f>SUMIF($H$258:$H$928,$H185,O$258:O$928)</f>
        <v>0</v>
      </c>
      <c r="P185" s="71">
        <f>SUMIF($H$258:$H$928,$H185,P$258:P$928)</f>
        <v>0</v>
      </c>
      <c r="Q185" s="71">
        <f>SUMIF($H$258:$H$928,$H185,Q$258:Q$928)</f>
        <v>0</v>
      </c>
      <c r="R185" s="71">
        <f>SUMIF($H$258:$H$928,$H185,R$258:R$928)</f>
        <v>0</v>
      </c>
      <c r="S185" s="71">
        <f>SUMIF($H$258:$H$928,$H185,S$258:S$928)</f>
        <v>0</v>
      </c>
      <c r="T185" s="71">
        <f>SUMIF($H$258:$H$928,$H185,T$258:T$928)</f>
        <v>0</v>
      </c>
      <c r="U185" s="71">
        <f>SUMIF($H$258:$H$928,$H185,U$258:U$928)</f>
        <v>0</v>
      </c>
      <c r="V185" s="71">
        <f>SUMIF($H$258:$H$928,$H185,V$258:V$928)</f>
        <v>0</v>
      </c>
      <c r="W185" s="71">
        <f>SUMIF($H$258:$H$928,$H185,W$258:W$928)</f>
        <v>0</v>
      </c>
      <c r="X185" s="71">
        <f>SUMIF($H$258:$H$928,$H185,X$258:X$928)</f>
        <v>0</v>
      </c>
      <c r="Y185" s="71">
        <f>SUMIF($H$258:$H$928,$H185,Y$258:Y$928)</f>
        <v>0</v>
      </c>
      <c r="Z185" s="71">
        <f>SUMIF($H$258:$H$928,$H185,Z$258:Z$928)</f>
        <v>0</v>
      </c>
      <c r="AA185" s="71">
        <f>SUMIF($H$258:$H$928,$H185,AA$258:AA$928)</f>
        <v>0</v>
      </c>
      <c r="AB185" s="71">
        <f>SUMIF($H$258:$H$928,$H185,AB$258:AB$928)</f>
        <v>0</v>
      </c>
      <c r="AC185" s="71">
        <f>SUMIF($H$258:$H$928,$H185,AC$258:AC$928)</f>
        <v>0</v>
      </c>
      <c r="AD185" s="71">
        <f>SUMIF($H$258:$H$928,$H185,AD$258:AD$928)</f>
        <v>0</v>
      </c>
      <c r="AE185" s="71">
        <f>SUMIF($H$258:$H$928,$H185,AE$258:AE$928)</f>
        <v>0</v>
      </c>
      <c r="AF185" s="71">
        <f>SUMIF($H$258:$H$928,$H185,AF$258:AF$928)</f>
        <v>0</v>
      </c>
      <c r="AG185" s="71">
        <f>SUMIF($H$258:$H$928,$H185,AG$258:AG$928)</f>
        <v>0</v>
      </c>
      <c r="AH185" s="71">
        <f>SUMIF($H$258:$H$928,$H185,AH$258:AH$928)</f>
        <v>0</v>
      </c>
      <c r="AI185" s="71">
        <f>SUMIF($H$258:$H$928,$H185,AI$258:AI$928)</f>
        <v>0</v>
      </c>
      <c r="AJ185" s="71">
        <f>SUMIF($H$258:$H$928,$H185,AJ$258:AJ$928)</f>
        <v>0</v>
      </c>
      <c r="AK185" s="71">
        <f>SUMIF($H$258:$H$928,$H185,AK$258:AK$928)</f>
        <v>0</v>
      </c>
      <c r="AL185" s="71">
        <f>SUMIF($H$258:$H$928,$H185,AL$258:AL$928)</f>
        <v>0</v>
      </c>
      <c r="AM185" s="71">
        <f>SUMIF($H$258:$H$928,$H185,AM$258:AM$928)</f>
        <v>0</v>
      </c>
      <c r="AN185" s="71">
        <f>SUMIF($H$258:$H$928,$H185,AN$258:AN$928)</f>
        <v>0</v>
      </c>
      <c r="AO185" s="71">
        <f>SUMIF($H$258:$H$928,$H185,AO$258:AO$928)</f>
        <v>0</v>
      </c>
      <c r="AP185" s="71">
        <f>SUMIF($H$258:$H$928,$H185,AP$258:AP$928)</f>
        <v>0</v>
      </c>
      <c r="AQ185" s="71">
        <f>SUMIF($H$258:$H$928,$H185,AQ$258:AQ$928)</f>
        <v>0</v>
      </c>
      <c r="AR185" s="71">
        <f>SUMIF($H$258:$H$928,$H185,AR$258:AR$928)</f>
        <v>0</v>
      </c>
      <c r="AS185" s="71">
        <f>SUMIF($H$258:$H$928,$H185,AS$258:AS$928)</f>
        <v>0</v>
      </c>
      <c r="AT185" s="71">
        <f>SUMIF($H$258:$H$928,$H185,AT$258:AT$928)</f>
        <v>0</v>
      </c>
      <c r="AU185" s="71">
        <f>SUMIF($H$258:$H$928,$H185,AU$258:AU$928)</f>
        <v>0</v>
      </c>
      <c r="AV185" s="71">
        <f>SUMIF($H$258:$H$928,$H185,AV$258:AV$928)</f>
        <v>0</v>
      </c>
      <c r="AW185" s="71">
        <f>SUMIF($H$258:$H$928,$H185,AW$258:AW$928)</f>
        <v>0</v>
      </c>
      <c r="AX185" s="71">
        <f>SUMIF($H$258:$H$929,$H185,AX$258:AX$929)</f>
        <v>0</v>
      </c>
      <c r="AY185" s="71">
        <f>SUMIF($H$258:$H$929,$H185,AY$258:AY$929)</f>
        <v>0</v>
      </c>
      <c r="AZ185" s="71">
        <f>SUMIF($H$258:$H$929,$H185,AZ$258:AZ$929)</f>
        <v>0</v>
      </c>
      <c r="BA185" s="71">
        <f>SUMIF($H$258:$H$929,$H185,BA$258:BA$929)</f>
        <v>0</v>
      </c>
      <c r="BB185" s="71"/>
      <c r="BC185" s="71">
        <f>SUMIF($H$258:$H$929,$H185,BC$258:BC$929)</f>
        <v>0</v>
      </c>
      <c r="BD185" s="71"/>
      <c r="BE185" s="71">
        <f>SUMIF($H$258:$H$929,$H185,BE$258:BE$929)</f>
        <v>0</v>
      </c>
      <c r="BF185" s="71">
        <f>SUMIF($H$258:$H$929,$H185,BF$258:BF$929)</f>
        <v>0</v>
      </c>
      <c r="BG185" s="71">
        <f>SUMIF($H$258:$H$929,$H185,BG$258:BG$929)</f>
        <v>0</v>
      </c>
      <c r="BH185" s="71">
        <f>SUMIF($H$258:$H$929,$H185,BH$258:BH$929)</f>
        <v>0</v>
      </c>
      <c r="BI185" s="71">
        <f>SUMIF($H$258:$H$929,$H185,BI$258:BI$929)</f>
        <v>0</v>
      </c>
      <c r="BJ185" s="71">
        <f>SUMIF($H$258:$H$928,$H185,BJ$258:BJ$928)</f>
        <v>0</v>
      </c>
      <c r="BK185" s="71">
        <f>SUMIF($H$258:$H$928,$H185,BK$258:BK$928)</f>
        <v>0</v>
      </c>
      <c r="BL185" s="71">
        <f>SUMIF($H$258:$H$928,$H185,BL$258:BL$928)</f>
        <v>0</v>
      </c>
      <c r="BM185" s="71">
        <f>SUMIF($H$258:$H$929,$H185,BM$258:BM$929)</f>
        <v>0</v>
      </c>
      <c r="BN185" s="71">
        <f>SUMIF($H$258:$H$929,$H185,BN$258:BN$929)</f>
        <v>0</v>
      </c>
      <c r="BO185" s="71">
        <f>SUMIF($H$258:$H$929,$H185,BO$258:BO$929)</f>
        <v>0</v>
      </c>
      <c r="BP185" s="71">
        <f>SUMIF($H$258:$H$929,$H185,BP$258:BP$929)</f>
        <v>0</v>
      </c>
      <c r="BQ185" s="71">
        <f>SUMIF($H$258:$H$929,$H185,BQ$258:BQ$929)</f>
        <v>0</v>
      </c>
      <c r="BR185" s="71">
        <f>SUMIF($H$258:$H$929,$H185,BR$258:BR$929)</f>
        <v>0</v>
      </c>
      <c r="BS185" s="71">
        <f>SUMIF($H$258:$H$929,$H185,BS$258:BS$929)</f>
        <v>0</v>
      </c>
      <c r="BT185" s="71">
        <f>SUMIF($H$258:$H$929,$H185,BT$258:BT$929)</f>
        <v>0</v>
      </c>
      <c r="BU185" s="71">
        <f>SUMIF($H$258:$H$929,$H185,BU$258:BU$929)</f>
        <v>0</v>
      </c>
      <c r="BV185" s="71">
        <f>SUMIF($H$258:$H$929,$H185,BV$258:BV$929)</f>
        <v>0</v>
      </c>
      <c r="BW185" s="71">
        <f>SUMIF($H$258:$H$929,$H185,BW$258:BW$929)</f>
        <v>0</v>
      </c>
      <c r="BX185" s="71">
        <f>SUMIF($H$258:$H$929,$H185,BX$258:BX$929)</f>
        <v>0</v>
      </c>
      <c r="BY185" s="71">
        <f>SUMIF($H$258:$H$929,$H185,BY$258:BY$929)</f>
        <v>0</v>
      </c>
      <c r="BZ185" s="71">
        <f>SUMIF($H$258:$H$929,$H185,BZ$258:BZ$929)</f>
        <v>0</v>
      </c>
      <c r="CA185" s="71">
        <f>SUMIF($H$258:$H$929,$H185,CA$258:CA$929)</f>
        <v>0</v>
      </c>
      <c r="CB185" s="71">
        <f>SUMIF($H$258:$H$929,$H185,CB$258:CB$929)</f>
        <v>0</v>
      </c>
      <c r="CC185" s="71">
        <f>SUMIF($H$258:$H$929,$H185,CC$258:CC$929)</f>
        <v>0</v>
      </c>
      <c r="CD185" s="71">
        <f>SUMIF($H$258:$H$929,$H185,CD$258:CD$929)</f>
        <v>0</v>
      </c>
      <c r="CE185" s="71">
        <f>SUMIF($H$258:$H$929,$H185,CE$258:CE$929)</f>
        <v>0</v>
      </c>
      <c r="CF185" s="71">
        <f>SUMIF($H$258:$H$929,$H185,CF$258:CF$929)</f>
        <v>0</v>
      </c>
      <c r="CG185" s="71">
        <f>SUMIF($H$258:$H$929,$H185,CG$258:CG$929)</f>
        <v>0</v>
      </c>
      <c r="CH185" s="71">
        <f>SUMIF($H$258:$H$929,$H185,CH$258:CH$929)</f>
        <v>0</v>
      </c>
      <c r="CI185" s="71">
        <f>SUMIF($H$258:$H$929,$H185,CI$258:CI$929)</f>
        <v>0</v>
      </c>
      <c r="CJ185" s="71">
        <f>SUMIF($H$258:$H$929,$H185,CJ$258:CJ$929)</f>
        <v>0</v>
      </c>
      <c r="CK185" s="71">
        <f>SUMIF($H$258:$H$929,$H185,CK$258:CK$929)</f>
        <v>0</v>
      </c>
      <c r="CL185" s="71">
        <f>SUMIF($H$258:$H$929,$H185,CL$258:CL$929)</f>
        <v>0</v>
      </c>
      <c r="CM185" s="71">
        <f>SUMIF($H$258:$H$929,$H185,CM$258:CM$929)</f>
        <v>0</v>
      </c>
      <c r="CN185" s="71">
        <f>SUMIF($H$258:$H$929,$H185,CN$258:CN$929)</f>
        <v>0</v>
      </c>
      <c r="CO185" s="71">
        <f>SUMIF($H$258:$H$929,$H185,CO$258:CO$929)</f>
        <v>0</v>
      </c>
      <c r="CP185" s="71">
        <f>SUMIF($H$258:$H$929,$H185,CP$258:CP$929)</f>
        <v>0</v>
      </c>
      <c r="CQ185" s="71">
        <f>SUMIF($H$258:$H$929,$H185,CQ$258:CQ$929)</f>
        <v>0</v>
      </c>
      <c r="CR185" s="71">
        <f>SUMIF($H$258:$H$929,$H185,CR$258:CR$929)</f>
        <v>0</v>
      </c>
      <c r="CS185" s="71">
        <f>SUMIF($H$258:$H$929,$H185,CS$258:CS$929)</f>
        <v>0</v>
      </c>
      <c r="CT185" s="71">
        <f>SUMIF($H$258:$H$929,$H185,CT$258:CT$929)</f>
        <v>0</v>
      </c>
      <c r="CU185" s="71">
        <f>SUMIF($H$258:$H$929,$H185,CU$258:CU$929)</f>
        <v>0</v>
      </c>
      <c r="CV185" s="71">
        <f>SUMIF($H$258:$H$929,$H185,CV$258:CV$929)</f>
        <v>0</v>
      </c>
      <c r="CW185" s="71">
        <f>SUMIF($H$258:$H$929,$H185,CW$258:CW$929)</f>
        <v>0</v>
      </c>
      <c r="CX185" s="71">
        <f>SUMIF($H$258:$H$929,$H185,CX$258:CX$929)</f>
        <v>0</v>
      </c>
      <c r="CY185" s="71">
        <f>SUMIF($H$258:$H$929,$H185,CY$258:CY$929)</f>
        <v>0</v>
      </c>
      <c r="CZ185" s="71">
        <f>SUMIF($H$258:$H$929,$H185,CZ$258:CZ$929)</f>
        <v>0</v>
      </c>
      <c r="DA185" s="70" t="s">
        <v>109</v>
      </c>
      <c r="DB185" s="56">
        <f>K185-CV185</f>
        <v>0</v>
      </c>
      <c r="DC185" s="55"/>
      <c r="DD185" s="7">
        <f>CV185/12</f>
        <v>0</v>
      </c>
      <c r="DE185" s="55"/>
    </row>
    <row r="186" spans="1:109" s="54" customFormat="1" ht="21" hidden="1" customHeight="1" x14ac:dyDescent="0.2">
      <c r="A186" s="98" t="str">
        <f>CONCATENATE("5001",H186)</f>
        <v>5001561702</v>
      </c>
      <c r="B186" s="65"/>
      <c r="C186" s="65"/>
      <c r="D186" s="65"/>
      <c r="E186" s="66"/>
      <c r="F186" s="66"/>
      <c r="G186" s="65" t="s">
        <v>101</v>
      </c>
      <c r="H186" s="70" t="s">
        <v>107</v>
      </c>
      <c r="I186" s="100" t="s">
        <v>99</v>
      </c>
      <c r="J186" s="71">
        <f>SUMIF($H$258:$H$928,$H186,J$258:J$928)</f>
        <v>0</v>
      </c>
      <c r="K186" s="71">
        <f>SUMIF($H$258:$H$928,$H186,K$258:K$928)</f>
        <v>0</v>
      </c>
      <c r="L186" s="71">
        <f>SUMIF($H$258:$H$928,$H186,L$258:L$928)</f>
        <v>0</v>
      </c>
      <c r="M186" s="71">
        <f>SUMIF($H$258:$H$928,$H186,M$258:M$928)</f>
        <v>0</v>
      </c>
      <c r="N186" s="71">
        <f>SUMIF($H$258:$H$928,$H186,N$258:N$928)</f>
        <v>0</v>
      </c>
      <c r="O186" s="71">
        <f>SUMIF($H$258:$H$928,$H186,O$258:O$928)</f>
        <v>0</v>
      </c>
      <c r="P186" s="71">
        <f>SUMIF($H$258:$H$928,$H186,P$258:P$928)</f>
        <v>0</v>
      </c>
      <c r="Q186" s="71">
        <f>SUMIF($H$258:$H$928,$H186,Q$258:Q$928)</f>
        <v>0</v>
      </c>
      <c r="R186" s="71">
        <f>SUMIF($H$258:$H$928,$H186,R$258:R$928)</f>
        <v>0</v>
      </c>
      <c r="S186" s="71">
        <f>SUMIF($H$258:$H$928,$H186,S$258:S$928)</f>
        <v>0</v>
      </c>
      <c r="T186" s="71">
        <f>SUMIF($H$258:$H$928,$H186,T$258:T$928)</f>
        <v>0</v>
      </c>
      <c r="U186" s="71">
        <f>SUMIF($H$258:$H$928,$H186,U$258:U$928)</f>
        <v>0</v>
      </c>
      <c r="V186" s="71">
        <f>SUMIF($H$258:$H$928,$H186,V$258:V$928)</f>
        <v>0</v>
      </c>
      <c r="W186" s="71">
        <f>SUMIF($H$258:$H$928,$H186,W$258:W$928)</f>
        <v>0</v>
      </c>
      <c r="X186" s="71">
        <f>SUMIF($H$258:$H$928,$H186,X$258:X$928)</f>
        <v>0</v>
      </c>
      <c r="Y186" s="71">
        <f>SUMIF($H$258:$H$928,$H186,Y$258:Y$928)</f>
        <v>0</v>
      </c>
      <c r="Z186" s="71">
        <f>SUMIF($H$258:$H$928,$H186,Z$258:Z$928)</f>
        <v>0</v>
      </c>
      <c r="AA186" s="71">
        <f>SUMIF($H$258:$H$928,$H186,AA$258:AA$928)</f>
        <v>0</v>
      </c>
      <c r="AB186" s="71">
        <f>SUMIF($H$258:$H$928,$H186,AB$258:AB$928)</f>
        <v>0</v>
      </c>
      <c r="AC186" s="71">
        <f>SUMIF($H$258:$H$928,$H186,AC$258:AC$928)</f>
        <v>0</v>
      </c>
      <c r="AD186" s="71">
        <f>SUMIF($H$258:$H$928,$H186,AD$258:AD$928)</f>
        <v>0</v>
      </c>
      <c r="AE186" s="71">
        <f>SUMIF($H$258:$H$928,$H186,AE$258:AE$928)</f>
        <v>0</v>
      </c>
      <c r="AF186" s="71">
        <f>SUMIF($H$258:$H$928,$H186,AF$258:AF$928)</f>
        <v>0</v>
      </c>
      <c r="AG186" s="71">
        <f>SUMIF($H$258:$H$928,$H186,AG$258:AG$928)</f>
        <v>0</v>
      </c>
      <c r="AH186" s="71">
        <f>SUMIF($H$258:$H$928,$H186,AH$258:AH$928)</f>
        <v>0</v>
      </c>
      <c r="AI186" s="71">
        <f>SUMIF($H$258:$H$928,$H186,AI$258:AI$928)</f>
        <v>0</v>
      </c>
      <c r="AJ186" s="71">
        <f>SUMIF($H$258:$H$928,$H186,AJ$258:AJ$928)</f>
        <v>0</v>
      </c>
      <c r="AK186" s="71">
        <f>SUMIF($H$258:$H$928,$H186,AK$258:AK$928)</f>
        <v>0</v>
      </c>
      <c r="AL186" s="71">
        <f>SUMIF($H$258:$H$928,$H186,AL$258:AL$928)</f>
        <v>0</v>
      </c>
      <c r="AM186" s="71">
        <f>SUMIF($H$258:$H$928,$H186,AM$258:AM$928)</f>
        <v>0</v>
      </c>
      <c r="AN186" s="71">
        <f>SUMIF($H$258:$H$928,$H186,AN$258:AN$928)</f>
        <v>0</v>
      </c>
      <c r="AO186" s="71">
        <f>SUMIF($H$258:$H$928,$H186,AO$258:AO$928)</f>
        <v>0</v>
      </c>
      <c r="AP186" s="71">
        <f>SUMIF($H$258:$H$928,$H186,AP$258:AP$928)</f>
        <v>0</v>
      </c>
      <c r="AQ186" s="71">
        <f>SUMIF($H$258:$H$928,$H186,AQ$258:AQ$928)</f>
        <v>0</v>
      </c>
      <c r="AR186" s="71">
        <f>SUMIF($H$258:$H$928,$H186,AR$258:AR$928)</f>
        <v>0</v>
      </c>
      <c r="AS186" s="71">
        <f>SUMIF($H$258:$H$928,$H186,AS$258:AS$928)</f>
        <v>0</v>
      </c>
      <c r="AT186" s="71">
        <f>SUMIF($H$258:$H$928,$H186,AT$258:AT$928)</f>
        <v>0</v>
      </c>
      <c r="AU186" s="71">
        <f>SUMIF($H$258:$H$928,$H186,AU$258:AU$928)</f>
        <v>0</v>
      </c>
      <c r="AV186" s="71">
        <f>SUMIF($H$258:$H$928,$H186,AV$258:AV$928)</f>
        <v>0</v>
      </c>
      <c r="AW186" s="71">
        <f>SUMIF($H$258:$H$928,$H186,AW$258:AW$928)</f>
        <v>0</v>
      </c>
      <c r="AX186" s="71">
        <f>SUMIF($H$258:$H$929,$H186,AX$258:AX$929)</f>
        <v>0</v>
      </c>
      <c r="AY186" s="71">
        <f>SUMIF($H$258:$H$929,$H186,AY$258:AY$929)</f>
        <v>0</v>
      </c>
      <c r="AZ186" s="71">
        <f>SUMIF($H$258:$H$929,$H186,AZ$258:AZ$929)</f>
        <v>0</v>
      </c>
      <c r="BA186" s="71">
        <f>SUMIF($H$258:$H$929,$H186,BA$258:BA$929)</f>
        <v>0</v>
      </c>
      <c r="BB186" s="71"/>
      <c r="BC186" s="71">
        <f>SUMIF($H$258:$H$929,$H186,BC$258:BC$929)</f>
        <v>0</v>
      </c>
      <c r="BD186" s="71"/>
      <c r="BE186" s="71">
        <f>SUMIF($H$258:$H$929,$H186,BE$258:BE$929)</f>
        <v>0</v>
      </c>
      <c r="BF186" s="71">
        <f>SUMIF($H$258:$H$929,$H186,BF$258:BF$929)</f>
        <v>0</v>
      </c>
      <c r="BG186" s="71">
        <f>SUMIF($H$258:$H$929,$H186,BG$258:BG$929)</f>
        <v>0</v>
      </c>
      <c r="BH186" s="71">
        <f>SUMIF($H$258:$H$929,$H186,BH$258:BH$929)</f>
        <v>0</v>
      </c>
      <c r="BI186" s="71">
        <f>SUMIF($H$258:$H$929,$H186,BI$258:BI$929)</f>
        <v>0</v>
      </c>
      <c r="BJ186" s="71">
        <f>SUMIF($H$258:$H$928,$H186,BJ$258:BJ$928)</f>
        <v>0</v>
      </c>
      <c r="BK186" s="71">
        <f>SUMIF($H$258:$H$928,$H186,BK$258:BK$928)</f>
        <v>0</v>
      </c>
      <c r="BL186" s="71">
        <f>SUMIF($H$258:$H$928,$H186,BL$258:BL$928)</f>
        <v>0</v>
      </c>
      <c r="BM186" s="71">
        <f>SUMIF($H$258:$H$929,$H186,BM$258:BM$929)</f>
        <v>0</v>
      </c>
      <c r="BN186" s="71">
        <f>SUMIF($H$258:$H$929,$H186,BN$258:BN$929)</f>
        <v>0</v>
      </c>
      <c r="BO186" s="71">
        <f>SUMIF($H$258:$H$929,$H186,BO$258:BO$929)</f>
        <v>0</v>
      </c>
      <c r="BP186" s="71">
        <f>SUMIF($H$258:$H$929,$H186,BP$258:BP$929)</f>
        <v>0</v>
      </c>
      <c r="BQ186" s="71">
        <f>SUMIF($H$258:$H$929,$H186,BQ$258:BQ$929)</f>
        <v>0</v>
      </c>
      <c r="BR186" s="71">
        <f>SUMIF($H$258:$H$929,$H186,BR$258:BR$929)</f>
        <v>0</v>
      </c>
      <c r="BS186" s="71">
        <f>SUMIF($H$258:$H$929,$H186,BS$258:BS$929)</f>
        <v>0</v>
      </c>
      <c r="BT186" s="71">
        <f>SUMIF($H$258:$H$929,$H186,BT$258:BT$929)</f>
        <v>0</v>
      </c>
      <c r="BU186" s="71">
        <f>SUMIF($H$258:$H$929,$H186,BU$258:BU$929)</f>
        <v>0</v>
      </c>
      <c r="BV186" s="71">
        <f>SUMIF($H$258:$H$929,$H186,BV$258:BV$929)</f>
        <v>0</v>
      </c>
      <c r="BW186" s="71">
        <f>SUMIF($H$258:$H$929,$H186,BW$258:BW$929)</f>
        <v>0</v>
      </c>
      <c r="BX186" s="71">
        <f>SUMIF($H$258:$H$929,$H186,BX$258:BX$929)</f>
        <v>0</v>
      </c>
      <c r="BY186" s="71">
        <f>SUMIF($H$258:$H$929,$H186,BY$258:BY$929)</f>
        <v>0</v>
      </c>
      <c r="BZ186" s="71">
        <f>SUMIF($H$258:$H$929,$H186,BZ$258:BZ$929)</f>
        <v>0</v>
      </c>
      <c r="CA186" s="71">
        <f>SUMIF($H$258:$H$929,$H186,CA$258:CA$929)</f>
        <v>0</v>
      </c>
      <c r="CB186" s="71">
        <f>SUMIF($H$258:$H$929,$H186,CB$258:CB$929)</f>
        <v>0</v>
      </c>
      <c r="CC186" s="71">
        <f>SUMIF($H$258:$H$929,$H186,CC$258:CC$929)</f>
        <v>0</v>
      </c>
      <c r="CD186" s="71">
        <f>SUMIF($H$258:$H$929,$H186,CD$258:CD$929)</f>
        <v>0</v>
      </c>
      <c r="CE186" s="71">
        <f>SUMIF($H$258:$H$929,$H186,CE$258:CE$929)</f>
        <v>0</v>
      </c>
      <c r="CF186" s="71">
        <f>SUMIF($H$258:$H$929,$H186,CF$258:CF$929)</f>
        <v>0</v>
      </c>
      <c r="CG186" s="71">
        <f>SUMIF($H$258:$H$929,$H186,CG$258:CG$929)</f>
        <v>0</v>
      </c>
      <c r="CH186" s="71">
        <f>SUMIF($H$258:$H$929,$H186,CH$258:CH$929)</f>
        <v>0</v>
      </c>
      <c r="CI186" s="71">
        <f>SUMIF($H$258:$H$929,$H186,CI$258:CI$929)</f>
        <v>0</v>
      </c>
      <c r="CJ186" s="71">
        <f>SUMIF($H$258:$H$929,$H186,CJ$258:CJ$929)</f>
        <v>0</v>
      </c>
      <c r="CK186" s="71">
        <f>SUMIF($H$258:$H$929,$H186,CK$258:CK$929)</f>
        <v>0</v>
      </c>
      <c r="CL186" s="71">
        <f>SUMIF($H$258:$H$929,$H186,CL$258:CL$929)</f>
        <v>0</v>
      </c>
      <c r="CM186" s="71">
        <f>SUMIF($H$258:$H$929,$H186,CM$258:CM$929)</f>
        <v>0</v>
      </c>
      <c r="CN186" s="71">
        <f>SUMIF($H$258:$H$929,$H186,CN$258:CN$929)</f>
        <v>0</v>
      </c>
      <c r="CO186" s="71">
        <f>SUMIF($H$258:$H$929,$H186,CO$258:CO$929)</f>
        <v>0</v>
      </c>
      <c r="CP186" s="71">
        <f>SUMIF($H$258:$H$929,$H186,CP$258:CP$929)</f>
        <v>0</v>
      </c>
      <c r="CQ186" s="71">
        <f>SUMIF($H$258:$H$929,$H186,CQ$258:CQ$929)</f>
        <v>0</v>
      </c>
      <c r="CR186" s="71">
        <f>SUMIF($H$258:$H$929,$H186,CR$258:CR$929)</f>
        <v>0</v>
      </c>
      <c r="CS186" s="71">
        <f>SUMIF($H$258:$H$929,$H186,CS$258:CS$929)</f>
        <v>0</v>
      </c>
      <c r="CT186" s="71">
        <f>SUMIF($H$258:$H$929,$H186,CT$258:CT$929)</f>
        <v>0</v>
      </c>
      <c r="CU186" s="71">
        <f>SUMIF($H$258:$H$929,$H186,CU$258:CU$929)</f>
        <v>0</v>
      </c>
      <c r="CV186" s="71">
        <f>SUMIF($H$258:$H$929,$H186,CV$258:CV$929)</f>
        <v>0</v>
      </c>
      <c r="CW186" s="71">
        <f>SUMIF($H$258:$H$929,$H186,CW$258:CW$929)</f>
        <v>0</v>
      </c>
      <c r="CX186" s="71">
        <f>SUMIF($H$258:$H$929,$H186,CX$258:CX$929)</f>
        <v>0</v>
      </c>
      <c r="CY186" s="71">
        <f>SUMIF($H$258:$H$929,$H186,CY$258:CY$929)</f>
        <v>0</v>
      </c>
      <c r="CZ186" s="71">
        <f>SUMIF($H$258:$H$929,$H186,CZ$258:CZ$929)</f>
        <v>0</v>
      </c>
      <c r="DA186" s="70" t="s">
        <v>107</v>
      </c>
      <c r="DB186" s="56">
        <f>K186-CV186</f>
        <v>0</v>
      </c>
      <c r="DC186" s="55"/>
      <c r="DD186" s="7">
        <f>CV186/12</f>
        <v>0</v>
      </c>
      <c r="DE186" s="55"/>
    </row>
    <row r="187" spans="1:109" s="54" customFormat="1" ht="21" hidden="1" customHeight="1" x14ac:dyDescent="0.2">
      <c r="A187" s="98" t="str">
        <f>CONCATENATE("5001",H187)</f>
        <v>5001561703</v>
      </c>
      <c r="B187" s="65"/>
      <c r="C187" s="65"/>
      <c r="D187" s="65"/>
      <c r="E187" s="66"/>
      <c r="F187" s="66"/>
      <c r="G187" s="65"/>
      <c r="H187" s="70" t="s">
        <v>409</v>
      </c>
      <c r="I187" s="100" t="s">
        <v>177</v>
      </c>
      <c r="J187" s="71">
        <f>SUMIF($H$258:$H$928,$H187,J$258:J$928)</f>
        <v>0</v>
      </c>
      <c r="K187" s="71">
        <f>SUMIF($H$258:$H$928,$H187,K$258:K$928)</f>
        <v>0</v>
      </c>
      <c r="L187" s="71">
        <f>SUMIF($H$258:$H$928,$H187,L$258:L$928)</f>
        <v>0</v>
      </c>
      <c r="M187" s="71">
        <f>SUMIF($H$258:$H$928,$H187,M$258:M$928)</f>
        <v>0</v>
      </c>
      <c r="N187" s="71">
        <f>SUMIF($H$258:$H$928,$H187,N$258:N$928)</f>
        <v>0</v>
      </c>
      <c r="O187" s="71">
        <f>SUMIF($H$258:$H$928,$H187,O$258:O$928)</f>
        <v>0</v>
      </c>
      <c r="P187" s="71">
        <f>SUMIF($H$258:$H$928,$H187,P$258:P$928)</f>
        <v>0</v>
      </c>
      <c r="Q187" s="71">
        <f>SUMIF($H$258:$H$928,$H187,Q$258:Q$928)</f>
        <v>0</v>
      </c>
      <c r="R187" s="71">
        <f>SUMIF($H$258:$H$928,$H187,R$258:R$928)</f>
        <v>0</v>
      </c>
      <c r="S187" s="71">
        <f>SUMIF($H$258:$H$928,$H187,S$258:S$928)</f>
        <v>0</v>
      </c>
      <c r="T187" s="71">
        <f>SUMIF($H$258:$H$928,$H187,T$258:T$928)</f>
        <v>0</v>
      </c>
      <c r="U187" s="71">
        <f>SUMIF($H$258:$H$928,$H187,U$258:U$928)</f>
        <v>0</v>
      </c>
      <c r="V187" s="71">
        <f>SUMIF($H$258:$H$928,$H187,V$258:V$928)</f>
        <v>0</v>
      </c>
      <c r="W187" s="71">
        <f>SUMIF($H$258:$H$928,$H187,W$258:W$928)</f>
        <v>0</v>
      </c>
      <c r="X187" s="71">
        <f>SUMIF($H$258:$H$928,$H187,X$258:X$928)</f>
        <v>0</v>
      </c>
      <c r="Y187" s="71">
        <f>SUMIF($H$258:$H$928,$H187,Y$258:Y$928)</f>
        <v>0</v>
      </c>
      <c r="Z187" s="71">
        <f>SUMIF($H$258:$H$928,$H187,Z$258:Z$928)</f>
        <v>0</v>
      </c>
      <c r="AA187" s="71">
        <f>SUMIF($H$258:$H$928,$H187,AA$258:AA$928)</f>
        <v>0</v>
      </c>
      <c r="AB187" s="71">
        <f>SUMIF($H$258:$H$928,$H187,AB$258:AB$928)</f>
        <v>0</v>
      </c>
      <c r="AC187" s="71">
        <f>SUMIF($H$258:$H$928,$H187,AC$258:AC$928)</f>
        <v>0</v>
      </c>
      <c r="AD187" s="71">
        <f>SUMIF($H$258:$H$928,$H187,AD$258:AD$928)</f>
        <v>0</v>
      </c>
      <c r="AE187" s="71">
        <f>SUMIF($H$258:$H$928,$H187,AE$258:AE$928)</f>
        <v>0</v>
      </c>
      <c r="AF187" s="71">
        <f>SUMIF($H$258:$H$928,$H187,AF$258:AF$928)</f>
        <v>0</v>
      </c>
      <c r="AG187" s="71">
        <f>SUMIF($H$258:$H$928,$H187,AG$258:AG$928)</f>
        <v>0</v>
      </c>
      <c r="AH187" s="71">
        <f>SUMIF($H$258:$H$928,$H187,AH$258:AH$928)</f>
        <v>0</v>
      </c>
      <c r="AI187" s="71">
        <f>SUMIF($H$258:$H$928,$H187,AI$258:AI$928)</f>
        <v>0</v>
      </c>
      <c r="AJ187" s="71">
        <f>SUMIF($H$258:$H$928,$H187,AJ$258:AJ$928)</f>
        <v>0</v>
      </c>
      <c r="AK187" s="71">
        <f>SUMIF($H$258:$H$928,$H187,AK$258:AK$928)</f>
        <v>0</v>
      </c>
      <c r="AL187" s="71">
        <f>SUMIF($H$258:$H$928,$H187,AL$258:AL$928)</f>
        <v>0</v>
      </c>
      <c r="AM187" s="71">
        <f>SUMIF($H$258:$H$928,$H187,AM$258:AM$928)</f>
        <v>0</v>
      </c>
      <c r="AN187" s="71">
        <f>SUMIF($H$258:$H$928,$H187,AN$258:AN$928)</f>
        <v>0</v>
      </c>
      <c r="AO187" s="71">
        <f>SUMIF($H$258:$H$928,$H187,AO$258:AO$928)</f>
        <v>0</v>
      </c>
      <c r="AP187" s="71">
        <f>SUMIF($H$258:$H$928,$H187,AP$258:AP$928)</f>
        <v>0</v>
      </c>
      <c r="AQ187" s="71">
        <f>SUMIF($H$258:$H$928,$H187,AQ$258:AQ$928)</f>
        <v>0</v>
      </c>
      <c r="AR187" s="71">
        <f>SUMIF($H$258:$H$928,$H187,AR$258:AR$928)</f>
        <v>0</v>
      </c>
      <c r="AS187" s="71">
        <f>SUMIF($H$258:$H$928,$H187,AS$258:AS$928)</f>
        <v>0</v>
      </c>
      <c r="AT187" s="71">
        <f>SUMIF($H$258:$H$928,$H187,AT$258:AT$928)</f>
        <v>0</v>
      </c>
      <c r="AU187" s="71">
        <f>SUMIF($H$258:$H$928,$H187,AU$258:AU$928)</f>
        <v>0</v>
      </c>
      <c r="AV187" s="71">
        <f>SUMIF($H$258:$H$928,$H187,AV$258:AV$928)</f>
        <v>0</v>
      </c>
      <c r="AW187" s="71">
        <f>SUMIF($H$258:$H$928,$H187,AW$258:AW$928)</f>
        <v>0</v>
      </c>
      <c r="AX187" s="71">
        <f>SUMIF($H$258:$H$929,$H187,AX$258:AX$929)</f>
        <v>0</v>
      </c>
      <c r="AY187" s="71">
        <f>SUMIF($H$258:$H$929,$H187,AY$258:AY$929)</f>
        <v>0</v>
      </c>
      <c r="AZ187" s="71">
        <f>SUMIF($H$258:$H$929,$H187,AZ$258:AZ$929)</f>
        <v>0</v>
      </c>
      <c r="BA187" s="71">
        <f>SUMIF($H$258:$H$929,$H187,BA$258:BA$929)</f>
        <v>0</v>
      </c>
      <c r="BB187" s="71"/>
      <c r="BC187" s="71">
        <f>SUMIF($H$258:$H$929,$H187,BC$258:BC$929)</f>
        <v>0</v>
      </c>
      <c r="BD187" s="71"/>
      <c r="BE187" s="71">
        <f>SUMIF($H$258:$H$929,$H187,BE$258:BE$929)</f>
        <v>0</v>
      </c>
      <c r="BF187" s="71">
        <f>SUMIF($H$258:$H$929,$H187,BF$258:BF$929)</f>
        <v>0</v>
      </c>
      <c r="BG187" s="71">
        <f>SUMIF($H$258:$H$929,$H187,BG$258:BG$929)</f>
        <v>0</v>
      </c>
      <c r="BH187" s="71">
        <f>SUMIF($H$258:$H$929,$H187,BH$258:BH$929)</f>
        <v>0</v>
      </c>
      <c r="BI187" s="71">
        <f>SUMIF($H$258:$H$929,$H187,BI$258:BI$929)</f>
        <v>0</v>
      </c>
      <c r="BJ187" s="71">
        <f>SUMIF($H$258:$H$928,$H187,BJ$258:BJ$928)</f>
        <v>0</v>
      </c>
      <c r="BK187" s="71">
        <f>SUMIF($H$258:$H$928,$H187,BK$258:BK$928)</f>
        <v>0</v>
      </c>
      <c r="BL187" s="71">
        <f>SUMIF($H$258:$H$928,$H187,BL$258:BL$928)</f>
        <v>0</v>
      </c>
      <c r="BM187" s="71">
        <f>SUMIF($H$258:$H$929,$H187,BM$258:BM$929)</f>
        <v>0</v>
      </c>
      <c r="BN187" s="71">
        <f>SUMIF($H$258:$H$929,$H187,BN$258:BN$929)</f>
        <v>0</v>
      </c>
      <c r="BO187" s="71">
        <f>SUMIF($H$258:$H$929,$H187,BO$258:BO$929)</f>
        <v>0</v>
      </c>
      <c r="BP187" s="71">
        <f>SUMIF($H$258:$H$929,$H187,BP$258:BP$929)</f>
        <v>0</v>
      </c>
      <c r="BQ187" s="71">
        <f>SUMIF($H$258:$H$929,$H187,BQ$258:BQ$929)</f>
        <v>0</v>
      </c>
      <c r="BR187" s="71">
        <f>SUMIF($H$258:$H$929,$H187,BR$258:BR$929)</f>
        <v>0</v>
      </c>
      <c r="BS187" s="71">
        <f>SUMIF($H$258:$H$929,$H187,BS$258:BS$929)</f>
        <v>0</v>
      </c>
      <c r="BT187" s="71">
        <f>SUMIF($H$258:$H$929,$H187,BT$258:BT$929)</f>
        <v>0</v>
      </c>
      <c r="BU187" s="71">
        <f>SUMIF($H$258:$H$929,$H187,BU$258:BU$929)</f>
        <v>0</v>
      </c>
      <c r="BV187" s="71">
        <f>SUMIF($H$258:$H$929,$H187,BV$258:BV$929)</f>
        <v>0</v>
      </c>
      <c r="BW187" s="71">
        <f>SUMIF($H$258:$H$929,$H187,BW$258:BW$929)</f>
        <v>0</v>
      </c>
      <c r="BX187" s="71">
        <f>SUMIF($H$258:$H$929,$H187,BX$258:BX$929)</f>
        <v>0</v>
      </c>
      <c r="BY187" s="71">
        <f>SUMIF($H$258:$H$929,$H187,BY$258:BY$929)</f>
        <v>0</v>
      </c>
      <c r="BZ187" s="71">
        <f>SUMIF($H$258:$H$929,$H187,BZ$258:BZ$929)</f>
        <v>0</v>
      </c>
      <c r="CA187" s="71">
        <f>SUMIF($H$258:$H$929,$H187,CA$258:CA$929)</f>
        <v>0</v>
      </c>
      <c r="CB187" s="71">
        <f>SUMIF($H$258:$H$929,$H187,CB$258:CB$929)</f>
        <v>0</v>
      </c>
      <c r="CC187" s="71">
        <f>SUMIF($H$258:$H$929,$H187,CC$258:CC$929)</f>
        <v>0</v>
      </c>
      <c r="CD187" s="71">
        <f>SUMIF($H$258:$H$929,$H187,CD$258:CD$929)</f>
        <v>0</v>
      </c>
      <c r="CE187" s="71">
        <f>SUMIF($H$258:$H$929,$H187,CE$258:CE$929)</f>
        <v>0</v>
      </c>
      <c r="CF187" s="71">
        <f>SUMIF($H$258:$H$929,$H187,CF$258:CF$929)</f>
        <v>0</v>
      </c>
      <c r="CG187" s="71">
        <f>SUMIF($H$258:$H$929,$H187,CG$258:CG$929)</f>
        <v>0</v>
      </c>
      <c r="CH187" s="71">
        <f>SUMIF($H$258:$H$929,$H187,CH$258:CH$929)</f>
        <v>0</v>
      </c>
      <c r="CI187" s="71">
        <f>SUMIF($H$258:$H$929,$H187,CI$258:CI$929)</f>
        <v>0</v>
      </c>
      <c r="CJ187" s="71">
        <f>SUMIF($H$258:$H$929,$H187,CJ$258:CJ$929)</f>
        <v>0</v>
      </c>
      <c r="CK187" s="71">
        <f>SUMIF($H$258:$H$929,$H187,CK$258:CK$929)</f>
        <v>0</v>
      </c>
      <c r="CL187" s="71">
        <f>SUMIF($H$258:$H$929,$H187,CL$258:CL$929)</f>
        <v>0</v>
      </c>
      <c r="CM187" s="71">
        <f>SUMIF($H$258:$H$929,$H187,CM$258:CM$929)</f>
        <v>0</v>
      </c>
      <c r="CN187" s="71">
        <f>SUMIF($H$258:$H$929,$H187,CN$258:CN$929)</f>
        <v>0</v>
      </c>
      <c r="CO187" s="71">
        <f>SUMIF($H$258:$H$929,$H187,CO$258:CO$929)</f>
        <v>0</v>
      </c>
      <c r="CP187" s="71">
        <f>SUMIF($H$258:$H$929,$H187,CP$258:CP$929)</f>
        <v>0</v>
      </c>
      <c r="CQ187" s="71">
        <f>SUMIF($H$258:$H$929,$H187,CQ$258:CQ$929)</f>
        <v>0</v>
      </c>
      <c r="CR187" s="71">
        <f>SUMIF($H$258:$H$929,$H187,CR$258:CR$929)</f>
        <v>0</v>
      </c>
      <c r="CS187" s="71">
        <f>SUMIF($H$258:$H$929,$H187,CS$258:CS$929)</f>
        <v>0</v>
      </c>
      <c r="CT187" s="71">
        <f>SUMIF($H$258:$H$929,$H187,CT$258:CT$929)</f>
        <v>0</v>
      </c>
      <c r="CU187" s="71">
        <f>SUMIF($H$258:$H$929,$H187,CU$258:CU$929)</f>
        <v>0</v>
      </c>
      <c r="CV187" s="71">
        <f>SUMIF($H$258:$H$929,$H187,CV$258:CV$929)</f>
        <v>0</v>
      </c>
      <c r="CW187" s="71">
        <f>SUMIF($H$258:$H$929,$H187,CW$258:CW$929)</f>
        <v>0</v>
      </c>
      <c r="CX187" s="71">
        <f>SUMIF($H$258:$H$929,$H187,CX$258:CX$929)</f>
        <v>0</v>
      </c>
      <c r="CY187" s="71">
        <f>SUMIF($H$258:$H$929,$H187,CY$258:CY$929)</f>
        <v>0</v>
      </c>
      <c r="CZ187" s="71">
        <f>SUMIF($H$258:$H$929,$H187,CZ$258:CZ$929)</f>
        <v>0</v>
      </c>
      <c r="DA187" s="70" t="s">
        <v>409</v>
      </c>
      <c r="DB187" s="56">
        <f>K187-CV187</f>
        <v>0</v>
      </c>
      <c r="DC187" s="55"/>
      <c r="DD187" s="7">
        <f>CV187/12</f>
        <v>0</v>
      </c>
      <c r="DE187" s="55"/>
    </row>
    <row r="188" spans="1:109" s="54" customFormat="1" ht="19.5" hidden="1" customHeight="1" x14ac:dyDescent="0.2">
      <c r="A188" s="98" t="str">
        <f>CONCATENATE("5001",H188)</f>
        <v>50015618</v>
      </c>
      <c r="B188" s="65"/>
      <c r="C188" s="65"/>
      <c r="D188" s="65"/>
      <c r="E188" s="66"/>
      <c r="F188" s="66" t="s">
        <v>138</v>
      </c>
      <c r="G188" s="65"/>
      <c r="H188" s="70" t="s">
        <v>136</v>
      </c>
      <c r="I188" s="83" t="s">
        <v>137</v>
      </c>
      <c r="J188" s="71">
        <f>SUMIF($H$258:$H$928,$H188,J$258:J$928)</f>
        <v>0</v>
      </c>
      <c r="K188" s="71">
        <f>SUMIF($H$258:$H$928,$H188,K$258:K$928)</f>
        <v>0</v>
      </c>
      <c r="L188" s="71">
        <f>SUMIF($H$258:$H$928,$H188,L$258:L$928)</f>
        <v>0</v>
      </c>
      <c r="M188" s="71">
        <f>SUMIF($H$258:$H$928,$H188,M$258:M$928)</f>
        <v>0</v>
      </c>
      <c r="N188" s="71">
        <f>SUMIF($H$258:$H$928,$H188,N$258:N$928)</f>
        <v>0</v>
      </c>
      <c r="O188" s="71">
        <f>SUMIF($H$258:$H$928,$H188,O$258:O$928)</f>
        <v>0</v>
      </c>
      <c r="P188" s="71">
        <f>SUMIF($H$258:$H$928,$H188,P$258:P$928)</f>
        <v>0</v>
      </c>
      <c r="Q188" s="71">
        <f>SUMIF($H$258:$H$928,$H188,Q$258:Q$928)</f>
        <v>0</v>
      </c>
      <c r="R188" s="71">
        <f>SUMIF($H$258:$H$928,$H188,R$258:R$928)</f>
        <v>0</v>
      </c>
      <c r="S188" s="71">
        <f>SUMIF($H$258:$H$928,$H188,S$258:S$928)</f>
        <v>0</v>
      </c>
      <c r="T188" s="71">
        <f>SUMIF($H$258:$H$928,$H188,T$258:T$928)</f>
        <v>0</v>
      </c>
      <c r="U188" s="71">
        <f>SUMIF($H$258:$H$928,$H188,U$258:U$928)</f>
        <v>0</v>
      </c>
      <c r="V188" s="71">
        <f>SUMIF($H$258:$H$928,$H188,V$258:V$928)</f>
        <v>0</v>
      </c>
      <c r="W188" s="71">
        <f>SUMIF($H$258:$H$928,$H188,W$258:W$928)</f>
        <v>0</v>
      </c>
      <c r="X188" s="71">
        <f>SUMIF($H$258:$H$928,$H188,X$258:X$928)</f>
        <v>0</v>
      </c>
      <c r="Y188" s="71">
        <f>SUMIF($H$258:$H$928,$H188,Y$258:Y$928)</f>
        <v>0</v>
      </c>
      <c r="Z188" s="71">
        <f>SUMIF($H$258:$H$928,$H188,Z$258:Z$928)</f>
        <v>0</v>
      </c>
      <c r="AA188" s="71">
        <f>SUMIF($H$258:$H$928,$H188,AA$258:AA$928)</f>
        <v>0</v>
      </c>
      <c r="AB188" s="71">
        <f>SUMIF($H$258:$H$928,$H188,AB$258:AB$928)</f>
        <v>0</v>
      </c>
      <c r="AC188" s="71">
        <f>SUMIF($H$258:$H$928,$H188,AC$258:AC$928)</f>
        <v>0</v>
      </c>
      <c r="AD188" s="71">
        <f>SUMIF($H$258:$H$928,$H188,AD$258:AD$928)</f>
        <v>0</v>
      </c>
      <c r="AE188" s="71">
        <f>SUMIF($H$258:$H$928,$H188,AE$258:AE$928)</f>
        <v>0</v>
      </c>
      <c r="AF188" s="71">
        <f>SUMIF($H$258:$H$928,$H188,AF$258:AF$928)</f>
        <v>0</v>
      </c>
      <c r="AG188" s="71">
        <f>SUMIF($H$258:$H$928,$H188,AG$258:AG$928)</f>
        <v>0</v>
      </c>
      <c r="AH188" s="71">
        <f>SUMIF($H$258:$H$928,$H188,AH$258:AH$928)</f>
        <v>0</v>
      </c>
      <c r="AI188" s="71">
        <f>SUMIF($H$258:$H$928,$H188,AI$258:AI$928)</f>
        <v>0</v>
      </c>
      <c r="AJ188" s="71">
        <f>SUMIF($H$258:$H$928,$H188,AJ$258:AJ$928)</f>
        <v>0</v>
      </c>
      <c r="AK188" s="71">
        <f>SUMIF($H$258:$H$928,$H188,AK$258:AK$928)</f>
        <v>0</v>
      </c>
      <c r="AL188" s="71">
        <f>SUMIF($H$258:$H$928,$H188,AL$258:AL$928)</f>
        <v>0</v>
      </c>
      <c r="AM188" s="71">
        <f>SUMIF($H$258:$H$928,$H188,AM$258:AM$928)</f>
        <v>0</v>
      </c>
      <c r="AN188" s="71">
        <f>SUMIF($H$258:$H$928,$H188,AN$258:AN$928)</f>
        <v>0</v>
      </c>
      <c r="AO188" s="71">
        <f>SUMIF($H$258:$H$928,$H188,AO$258:AO$928)</f>
        <v>0</v>
      </c>
      <c r="AP188" s="71">
        <f>SUMIF($H$258:$H$928,$H188,AP$258:AP$928)</f>
        <v>0</v>
      </c>
      <c r="AQ188" s="71">
        <f>SUMIF($H$258:$H$928,$H188,AQ$258:AQ$928)</f>
        <v>0</v>
      </c>
      <c r="AR188" s="71">
        <f>SUMIF($H$258:$H$928,$H188,AR$258:AR$928)</f>
        <v>0</v>
      </c>
      <c r="AS188" s="71">
        <f>SUMIF($H$258:$H$928,$H188,AS$258:AS$928)</f>
        <v>0</v>
      </c>
      <c r="AT188" s="71">
        <f>SUMIF($H$258:$H$928,$H188,AT$258:AT$928)</f>
        <v>0</v>
      </c>
      <c r="AU188" s="71">
        <f>SUMIF($H$258:$H$928,$H188,AU$258:AU$928)</f>
        <v>0</v>
      </c>
      <c r="AV188" s="71">
        <f>SUMIF($H$258:$H$928,$H188,AV$258:AV$928)</f>
        <v>0</v>
      </c>
      <c r="AW188" s="71">
        <f>SUMIF($H$258:$H$928,$H188,AW$258:AW$928)</f>
        <v>0</v>
      </c>
      <c r="AX188" s="71">
        <f>SUMIF($H$258:$H$929,$H188,AX$258:AX$929)</f>
        <v>0</v>
      </c>
      <c r="AY188" s="71">
        <f>SUMIF($H$258:$H$929,$H188,AY$258:AY$929)</f>
        <v>0</v>
      </c>
      <c r="AZ188" s="71">
        <f>SUMIF($H$258:$H$929,$H188,AZ$258:AZ$929)</f>
        <v>0</v>
      </c>
      <c r="BA188" s="71">
        <f>SUMIF($H$258:$H$929,$H188,BA$258:BA$929)</f>
        <v>0</v>
      </c>
      <c r="BB188" s="71"/>
      <c r="BC188" s="71">
        <f>SUMIF($H$258:$H$929,$H188,BC$258:BC$929)</f>
        <v>0</v>
      </c>
      <c r="BD188" s="71"/>
      <c r="BE188" s="71">
        <f>SUMIF($H$258:$H$929,$H188,BE$258:BE$929)</f>
        <v>0</v>
      </c>
      <c r="BF188" s="71">
        <f>SUMIF($H$258:$H$929,$H188,BF$258:BF$929)</f>
        <v>0</v>
      </c>
      <c r="BG188" s="71">
        <f>SUMIF($H$258:$H$929,$H188,BG$258:BG$929)</f>
        <v>0</v>
      </c>
      <c r="BH188" s="71">
        <f>SUMIF($H$258:$H$929,$H188,BH$258:BH$929)</f>
        <v>0</v>
      </c>
      <c r="BI188" s="71">
        <f>SUMIF($H$258:$H$929,$H188,BI$258:BI$929)</f>
        <v>0</v>
      </c>
      <c r="BJ188" s="71">
        <f>SUMIF($H$258:$H$928,$H188,BJ$258:BJ$928)</f>
        <v>0</v>
      </c>
      <c r="BK188" s="71">
        <f>SUMIF($H$258:$H$928,$H188,BK$258:BK$928)</f>
        <v>0</v>
      </c>
      <c r="BL188" s="71">
        <f>SUMIF($H$258:$H$928,$H188,BL$258:BL$928)</f>
        <v>0</v>
      </c>
      <c r="BM188" s="71">
        <f>SUMIF($H$258:$H$929,$H188,BM$258:BM$929)</f>
        <v>0</v>
      </c>
      <c r="BN188" s="71">
        <f>SUMIF($H$258:$H$929,$H188,BN$258:BN$929)</f>
        <v>0</v>
      </c>
      <c r="BO188" s="71">
        <f>SUMIF($H$258:$H$929,$H188,BO$258:BO$929)</f>
        <v>0</v>
      </c>
      <c r="BP188" s="71">
        <f>SUMIF($H$258:$H$929,$H188,BP$258:BP$929)</f>
        <v>0</v>
      </c>
      <c r="BQ188" s="71">
        <f>SUMIF($H$258:$H$929,$H188,BQ$258:BQ$929)</f>
        <v>0</v>
      </c>
      <c r="BR188" s="71">
        <f>SUMIF($H$258:$H$929,$H188,BR$258:BR$929)</f>
        <v>0</v>
      </c>
      <c r="BS188" s="71">
        <f>SUMIF($H$258:$H$929,$H188,BS$258:BS$929)</f>
        <v>0</v>
      </c>
      <c r="BT188" s="71">
        <f>SUMIF($H$258:$H$929,$H188,BT$258:BT$929)</f>
        <v>0</v>
      </c>
      <c r="BU188" s="71">
        <f>SUMIF($H$258:$H$929,$H188,BU$258:BU$929)</f>
        <v>0</v>
      </c>
      <c r="BV188" s="71">
        <f>SUMIF($H$258:$H$929,$H188,BV$258:BV$929)</f>
        <v>0</v>
      </c>
      <c r="BW188" s="71">
        <f>SUMIF($H$258:$H$929,$H188,BW$258:BW$929)</f>
        <v>0</v>
      </c>
      <c r="BX188" s="71">
        <f>SUMIF($H$258:$H$929,$H188,BX$258:BX$929)</f>
        <v>0</v>
      </c>
      <c r="BY188" s="71">
        <f>SUMIF($H$258:$H$929,$H188,BY$258:BY$929)</f>
        <v>0</v>
      </c>
      <c r="BZ188" s="71">
        <f>SUMIF($H$258:$H$929,$H188,BZ$258:BZ$929)</f>
        <v>0</v>
      </c>
      <c r="CA188" s="71">
        <f>SUMIF($H$258:$H$929,$H188,CA$258:CA$929)</f>
        <v>0</v>
      </c>
      <c r="CB188" s="71">
        <f>SUMIF($H$258:$H$929,$H188,CB$258:CB$929)</f>
        <v>0</v>
      </c>
      <c r="CC188" s="71">
        <f>SUMIF($H$258:$H$929,$H188,CC$258:CC$929)</f>
        <v>0</v>
      </c>
      <c r="CD188" s="71">
        <f>SUMIF($H$258:$H$929,$H188,CD$258:CD$929)</f>
        <v>0</v>
      </c>
      <c r="CE188" s="71">
        <f>SUMIF($H$258:$H$929,$H188,CE$258:CE$929)</f>
        <v>0</v>
      </c>
      <c r="CF188" s="71">
        <f>SUMIF($H$258:$H$929,$H188,CF$258:CF$929)</f>
        <v>0</v>
      </c>
      <c r="CG188" s="71">
        <f>SUMIF($H$258:$H$929,$H188,CG$258:CG$929)</f>
        <v>0</v>
      </c>
      <c r="CH188" s="71">
        <f>SUMIF($H$258:$H$929,$H188,CH$258:CH$929)</f>
        <v>0</v>
      </c>
      <c r="CI188" s="71">
        <f>SUMIF($H$258:$H$929,$H188,CI$258:CI$929)</f>
        <v>0</v>
      </c>
      <c r="CJ188" s="71">
        <f>SUMIF($H$258:$H$929,$H188,CJ$258:CJ$929)</f>
        <v>0</v>
      </c>
      <c r="CK188" s="71">
        <f>SUMIF($H$258:$H$929,$H188,CK$258:CK$929)</f>
        <v>0</v>
      </c>
      <c r="CL188" s="71">
        <f>SUMIF($H$258:$H$929,$H188,CL$258:CL$929)</f>
        <v>0</v>
      </c>
      <c r="CM188" s="71">
        <f>SUMIF($H$258:$H$929,$H188,CM$258:CM$929)</f>
        <v>0</v>
      </c>
      <c r="CN188" s="71">
        <f>SUMIF($H$258:$H$929,$H188,CN$258:CN$929)</f>
        <v>0</v>
      </c>
      <c r="CO188" s="71">
        <f>SUMIF($H$258:$H$929,$H188,CO$258:CO$929)</f>
        <v>0</v>
      </c>
      <c r="CP188" s="71">
        <f>SUMIF($H$258:$H$929,$H188,CP$258:CP$929)</f>
        <v>0</v>
      </c>
      <c r="CQ188" s="71">
        <f>SUMIF($H$258:$H$929,$H188,CQ$258:CQ$929)</f>
        <v>0</v>
      </c>
      <c r="CR188" s="71">
        <f>SUMIF($H$258:$H$929,$H188,CR$258:CR$929)</f>
        <v>0</v>
      </c>
      <c r="CS188" s="71">
        <f>SUMIF($H$258:$H$929,$H188,CS$258:CS$929)</f>
        <v>0</v>
      </c>
      <c r="CT188" s="71">
        <f>SUMIF($H$258:$H$929,$H188,CT$258:CT$929)</f>
        <v>0</v>
      </c>
      <c r="CU188" s="71">
        <f>SUMIF($H$258:$H$929,$H188,CU$258:CU$929)</f>
        <v>0</v>
      </c>
      <c r="CV188" s="71">
        <f>SUMIF($H$258:$H$929,$H188,CV$258:CV$929)</f>
        <v>0</v>
      </c>
      <c r="CW188" s="71">
        <f>SUMIF($H$258:$H$929,$H188,CW$258:CW$929)</f>
        <v>0</v>
      </c>
      <c r="CX188" s="71">
        <f>SUMIF($H$258:$H$929,$H188,CX$258:CX$929)</f>
        <v>0</v>
      </c>
      <c r="CY188" s="71">
        <f>SUMIF($H$258:$H$929,$H188,CY$258:CY$929)</f>
        <v>0</v>
      </c>
      <c r="CZ188" s="71">
        <f>SUMIF($H$258:$H$929,$H188,CZ$258:CZ$929)</f>
        <v>0</v>
      </c>
      <c r="DA188" s="70" t="s">
        <v>136</v>
      </c>
      <c r="DB188" s="56">
        <f>K188-CV188</f>
        <v>0</v>
      </c>
      <c r="DC188" s="55"/>
      <c r="DD188" s="7">
        <f>CV188/12</f>
        <v>0</v>
      </c>
      <c r="DE188" s="55"/>
    </row>
    <row r="189" spans="1:109" s="54" customFormat="1" ht="31.5" hidden="1" customHeight="1" x14ac:dyDescent="0.2">
      <c r="A189" s="98" t="str">
        <f>CONCATENATE("5001",H189)</f>
        <v>5001561801</v>
      </c>
      <c r="B189" s="65"/>
      <c r="C189" s="65"/>
      <c r="D189" s="65"/>
      <c r="E189" s="66"/>
      <c r="F189" s="66"/>
      <c r="G189" s="65"/>
      <c r="H189" s="70" t="s">
        <v>135</v>
      </c>
      <c r="I189" s="100" t="s">
        <v>108</v>
      </c>
      <c r="J189" s="71">
        <f>SUMIF($H$258:$H$928,$H189,J$258:J$928)</f>
        <v>0</v>
      </c>
      <c r="K189" s="71">
        <f>SUMIF($H$258:$H$928,$H189,K$258:K$928)</f>
        <v>0</v>
      </c>
      <c r="L189" s="71">
        <f>SUMIF($H$258:$H$928,$H189,L$258:L$928)</f>
        <v>0</v>
      </c>
      <c r="M189" s="71">
        <f>SUMIF($H$258:$H$928,$H189,M$258:M$928)</f>
        <v>0</v>
      </c>
      <c r="N189" s="71">
        <f>SUMIF($H$258:$H$928,$H189,N$258:N$928)</f>
        <v>0</v>
      </c>
      <c r="O189" s="71">
        <f>SUMIF($H$258:$H$928,$H189,O$258:O$928)</f>
        <v>0</v>
      </c>
      <c r="P189" s="71">
        <f>SUMIF($H$258:$H$928,$H189,P$258:P$928)</f>
        <v>0</v>
      </c>
      <c r="Q189" s="71">
        <f>SUMIF($H$258:$H$928,$H189,Q$258:Q$928)</f>
        <v>0</v>
      </c>
      <c r="R189" s="71">
        <f>SUMIF($H$258:$H$928,$H189,R$258:R$928)</f>
        <v>0</v>
      </c>
      <c r="S189" s="71">
        <f>SUMIF($H$258:$H$928,$H189,S$258:S$928)</f>
        <v>0</v>
      </c>
      <c r="T189" s="71">
        <f>SUMIF($H$258:$H$928,$H189,T$258:T$928)</f>
        <v>0</v>
      </c>
      <c r="U189" s="71">
        <f>SUMIF($H$258:$H$928,$H189,U$258:U$928)</f>
        <v>0</v>
      </c>
      <c r="V189" s="71">
        <f>SUMIF($H$258:$H$928,$H189,V$258:V$928)</f>
        <v>0</v>
      </c>
      <c r="W189" s="71">
        <f>SUMIF($H$258:$H$928,$H189,W$258:W$928)</f>
        <v>0</v>
      </c>
      <c r="X189" s="71">
        <f>SUMIF($H$258:$H$928,$H189,X$258:X$928)</f>
        <v>0</v>
      </c>
      <c r="Y189" s="71">
        <f>SUMIF($H$258:$H$928,$H189,Y$258:Y$928)</f>
        <v>0</v>
      </c>
      <c r="Z189" s="71">
        <f>SUMIF($H$258:$H$928,$H189,Z$258:Z$928)</f>
        <v>0</v>
      </c>
      <c r="AA189" s="71">
        <f>SUMIF($H$258:$H$928,$H189,AA$258:AA$928)</f>
        <v>0</v>
      </c>
      <c r="AB189" s="71">
        <f>SUMIF($H$258:$H$928,$H189,AB$258:AB$928)</f>
        <v>0</v>
      </c>
      <c r="AC189" s="71">
        <f>SUMIF($H$258:$H$928,$H189,AC$258:AC$928)</f>
        <v>0</v>
      </c>
      <c r="AD189" s="71">
        <f>SUMIF($H$258:$H$928,$H189,AD$258:AD$928)</f>
        <v>0</v>
      </c>
      <c r="AE189" s="71">
        <f>SUMIF($H$258:$H$928,$H189,AE$258:AE$928)</f>
        <v>0</v>
      </c>
      <c r="AF189" s="71">
        <f>SUMIF($H$258:$H$928,$H189,AF$258:AF$928)</f>
        <v>0</v>
      </c>
      <c r="AG189" s="71">
        <f>SUMIF($H$258:$H$928,$H189,AG$258:AG$928)</f>
        <v>0</v>
      </c>
      <c r="AH189" s="71">
        <f>SUMIF($H$258:$H$928,$H189,AH$258:AH$928)</f>
        <v>0</v>
      </c>
      <c r="AI189" s="71">
        <f>SUMIF($H$258:$H$928,$H189,AI$258:AI$928)</f>
        <v>0</v>
      </c>
      <c r="AJ189" s="71">
        <f>SUMIF($H$258:$H$928,$H189,AJ$258:AJ$928)</f>
        <v>0</v>
      </c>
      <c r="AK189" s="71">
        <f>SUMIF($H$258:$H$928,$H189,AK$258:AK$928)</f>
        <v>0</v>
      </c>
      <c r="AL189" s="71">
        <f>SUMIF($H$258:$H$928,$H189,AL$258:AL$928)</f>
        <v>0</v>
      </c>
      <c r="AM189" s="71">
        <f>SUMIF($H$258:$H$928,$H189,AM$258:AM$928)</f>
        <v>0</v>
      </c>
      <c r="AN189" s="71">
        <f>SUMIF($H$258:$H$928,$H189,AN$258:AN$928)</f>
        <v>0</v>
      </c>
      <c r="AO189" s="71">
        <f>SUMIF($H$258:$H$928,$H189,AO$258:AO$928)</f>
        <v>0</v>
      </c>
      <c r="AP189" s="71">
        <f>SUMIF($H$258:$H$928,$H189,AP$258:AP$928)</f>
        <v>0</v>
      </c>
      <c r="AQ189" s="71">
        <f>SUMIF($H$258:$H$928,$H189,AQ$258:AQ$928)</f>
        <v>0</v>
      </c>
      <c r="AR189" s="71">
        <f>SUMIF($H$258:$H$928,$H189,AR$258:AR$928)</f>
        <v>0</v>
      </c>
      <c r="AS189" s="71">
        <f>SUMIF($H$258:$H$928,$H189,AS$258:AS$928)</f>
        <v>0</v>
      </c>
      <c r="AT189" s="71">
        <f>SUMIF($H$258:$H$928,$H189,AT$258:AT$928)</f>
        <v>0</v>
      </c>
      <c r="AU189" s="71">
        <f>SUMIF($H$258:$H$928,$H189,AU$258:AU$928)</f>
        <v>0</v>
      </c>
      <c r="AV189" s="71">
        <f>SUMIF($H$258:$H$928,$H189,AV$258:AV$928)</f>
        <v>0</v>
      </c>
      <c r="AW189" s="71">
        <f>SUMIF($H$258:$H$928,$H189,AW$258:AW$928)</f>
        <v>0</v>
      </c>
      <c r="AX189" s="71">
        <f>SUMIF($H$258:$H$929,$H189,AX$258:AX$929)</f>
        <v>0</v>
      </c>
      <c r="AY189" s="71">
        <f>SUMIF($H$258:$H$929,$H189,AY$258:AY$929)</f>
        <v>0</v>
      </c>
      <c r="AZ189" s="71">
        <f>SUMIF($H$258:$H$929,$H189,AZ$258:AZ$929)</f>
        <v>0</v>
      </c>
      <c r="BA189" s="71">
        <f>SUMIF($H$258:$H$929,$H189,BA$258:BA$929)</f>
        <v>0</v>
      </c>
      <c r="BB189" s="71"/>
      <c r="BC189" s="71">
        <f>SUMIF($H$258:$H$929,$H189,BC$258:BC$929)</f>
        <v>0</v>
      </c>
      <c r="BD189" s="71"/>
      <c r="BE189" s="71">
        <f>SUMIF($H$258:$H$929,$H189,BE$258:BE$929)</f>
        <v>0</v>
      </c>
      <c r="BF189" s="71">
        <f>SUMIF($H$258:$H$929,$H189,BF$258:BF$929)</f>
        <v>0</v>
      </c>
      <c r="BG189" s="71">
        <f>SUMIF($H$258:$H$929,$H189,BG$258:BG$929)</f>
        <v>0</v>
      </c>
      <c r="BH189" s="71">
        <f>SUMIF($H$258:$H$929,$H189,BH$258:BH$929)</f>
        <v>0</v>
      </c>
      <c r="BI189" s="71">
        <f>SUMIF($H$258:$H$929,$H189,BI$258:BI$929)</f>
        <v>0</v>
      </c>
      <c r="BJ189" s="71">
        <f>SUMIF($H$258:$H$928,$H189,BJ$258:BJ$928)</f>
        <v>0</v>
      </c>
      <c r="BK189" s="71">
        <f>SUMIF($H$258:$H$928,$H189,BK$258:BK$928)</f>
        <v>0</v>
      </c>
      <c r="BL189" s="71">
        <f>SUMIF($H$258:$H$928,$H189,BL$258:BL$928)</f>
        <v>0</v>
      </c>
      <c r="BM189" s="71">
        <f>SUMIF($H$258:$H$929,$H189,BM$258:BM$929)</f>
        <v>0</v>
      </c>
      <c r="BN189" s="71">
        <f>SUMIF($H$258:$H$929,$H189,BN$258:BN$929)</f>
        <v>0</v>
      </c>
      <c r="BO189" s="71">
        <f>SUMIF($H$258:$H$929,$H189,BO$258:BO$929)</f>
        <v>0</v>
      </c>
      <c r="BP189" s="71">
        <f>SUMIF($H$258:$H$929,$H189,BP$258:BP$929)</f>
        <v>0</v>
      </c>
      <c r="BQ189" s="71">
        <f>SUMIF($H$258:$H$929,$H189,BQ$258:BQ$929)</f>
        <v>0</v>
      </c>
      <c r="BR189" s="71">
        <f>SUMIF($H$258:$H$929,$H189,BR$258:BR$929)</f>
        <v>0</v>
      </c>
      <c r="BS189" s="71">
        <f>SUMIF($H$258:$H$929,$H189,BS$258:BS$929)</f>
        <v>0</v>
      </c>
      <c r="BT189" s="71">
        <f>SUMIF($H$258:$H$929,$H189,BT$258:BT$929)</f>
        <v>0</v>
      </c>
      <c r="BU189" s="71">
        <f>SUMIF($H$258:$H$929,$H189,BU$258:BU$929)</f>
        <v>0</v>
      </c>
      <c r="BV189" s="71">
        <f>SUMIF($H$258:$H$929,$H189,BV$258:BV$929)</f>
        <v>0</v>
      </c>
      <c r="BW189" s="71">
        <f>SUMIF($H$258:$H$929,$H189,BW$258:BW$929)</f>
        <v>0</v>
      </c>
      <c r="BX189" s="71">
        <f>SUMIF($H$258:$H$929,$H189,BX$258:BX$929)</f>
        <v>0</v>
      </c>
      <c r="BY189" s="71">
        <f>SUMIF($H$258:$H$929,$H189,BY$258:BY$929)</f>
        <v>0</v>
      </c>
      <c r="BZ189" s="71">
        <f>SUMIF($H$258:$H$929,$H189,BZ$258:BZ$929)</f>
        <v>0</v>
      </c>
      <c r="CA189" s="71">
        <f>SUMIF($H$258:$H$929,$H189,CA$258:CA$929)</f>
        <v>0</v>
      </c>
      <c r="CB189" s="71">
        <f>SUMIF($H$258:$H$929,$H189,CB$258:CB$929)</f>
        <v>0</v>
      </c>
      <c r="CC189" s="71">
        <f>SUMIF($H$258:$H$929,$H189,CC$258:CC$929)</f>
        <v>0</v>
      </c>
      <c r="CD189" s="71">
        <f>SUMIF($H$258:$H$929,$H189,CD$258:CD$929)</f>
        <v>0</v>
      </c>
      <c r="CE189" s="71">
        <f>SUMIF($H$258:$H$929,$H189,CE$258:CE$929)</f>
        <v>0</v>
      </c>
      <c r="CF189" s="71">
        <f>SUMIF($H$258:$H$929,$H189,CF$258:CF$929)</f>
        <v>0</v>
      </c>
      <c r="CG189" s="71">
        <f>SUMIF($H$258:$H$929,$H189,CG$258:CG$929)</f>
        <v>0</v>
      </c>
      <c r="CH189" s="71">
        <f>SUMIF($H$258:$H$929,$H189,CH$258:CH$929)</f>
        <v>0</v>
      </c>
      <c r="CI189" s="71">
        <f>SUMIF($H$258:$H$929,$H189,CI$258:CI$929)</f>
        <v>0</v>
      </c>
      <c r="CJ189" s="71">
        <f>SUMIF($H$258:$H$929,$H189,CJ$258:CJ$929)</f>
        <v>0</v>
      </c>
      <c r="CK189" s="71">
        <f>SUMIF($H$258:$H$929,$H189,CK$258:CK$929)</f>
        <v>0</v>
      </c>
      <c r="CL189" s="71">
        <f>SUMIF($H$258:$H$929,$H189,CL$258:CL$929)</f>
        <v>0</v>
      </c>
      <c r="CM189" s="71">
        <f>SUMIF($H$258:$H$929,$H189,CM$258:CM$929)</f>
        <v>0</v>
      </c>
      <c r="CN189" s="71">
        <f>SUMIF($H$258:$H$929,$H189,CN$258:CN$929)</f>
        <v>0</v>
      </c>
      <c r="CO189" s="71">
        <f>SUMIF($H$258:$H$929,$H189,CO$258:CO$929)</f>
        <v>0</v>
      </c>
      <c r="CP189" s="71">
        <f>SUMIF($H$258:$H$929,$H189,CP$258:CP$929)</f>
        <v>0</v>
      </c>
      <c r="CQ189" s="71">
        <f>SUMIF($H$258:$H$929,$H189,CQ$258:CQ$929)</f>
        <v>0</v>
      </c>
      <c r="CR189" s="71">
        <f>SUMIF($H$258:$H$929,$H189,CR$258:CR$929)</f>
        <v>0</v>
      </c>
      <c r="CS189" s="71">
        <f>SUMIF($H$258:$H$929,$H189,CS$258:CS$929)</f>
        <v>0</v>
      </c>
      <c r="CT189" s="71">
        <f>SUMIF($H$258:$H$929,$H189,CT$258:CT$929)</f>
        <v>0</v>
      </c>
      <c r="CU189" s="71">
        <f>SUMIF($H$258:$H$929,$H189,CU$258:CU$929)</f>
        <v>0</v>
      </c>
      <c r="CV189" s="71">
        <f>SUMIF($H$258:$H$929,$H189,CV$258:CV$929)</f>
        <v>0</v>
      </c>
      <c r="CW189" s="71">
        <f>SUMIF($H$258:$H$929,$H189,CW$258:CW$929)</f>
        <v>0</v>
      </c>
      <c r="CX189" s="71">
        <f>SUMIF($H$258:$H$929,$H189,CX$258:CX$929)</f>
        <v>0</v>
      </c>
      <c r="CY189" s="71">
        <f>SUMIF($H$258:$H$929,$H189,CY$258:CY$929)</f>
        <v>0</v>
      </c>
      <c r="CZ189" s="71">
        <f>SUMIF($H$258:$H$929,$H189,CZ$258:CZ$929)</f>
        <v>0</v>
      </c>
      <c r="DA189" s="70" t="s">
        <v>135</v>
      </c>
      <c r="DB189" s="56">
        <f>K189-CV189</f>
        <v>0</v>
      </c>
      <c r="DC189" s="55"/>
      <c r="DD189" s="7">
        <f>CV189/12</f>
        <v>0</v>
      </c>
      <c r="DE189" s="55"/>
    </row>
    <row r="190" spans="1:109" s="54" customFormat="1" ht="31.5" hidden="1" customHeight="1" x14ac:dyDescent="0.2">
      <c r="A190" s="98" t="str">
        <f>CONCATENATE("5001",H190)</f>
        <v>5001561802</v>
      </c>
      <c r="B190" s="65"/>
      <c r="C190" s="65"/>
      <c r="D190" s="65"/>
      <c r="E190" s="66"/>
      <c r="F190" s="66"/>
      <c r="G190" s="65"/>
      <c r="H190" s="70" t="s">
        <v>134</v>
      </c>
      <c r="I190" s="100" t="s">
        <v>99</v>
      </c>
      <c r="J190" s="71">
        <f>SUMIF($H$258:$H$928,$H190,J$258:J$928)</f>
        <v>0</v>
      </c>
      <c r="K190" s="71">
        <f>SUMIF($H$258:$H$928,$H190,K$258:K$928)</f>
        <v>0</v>
      </c>
      <c r="L190" s="71">
        <f>SUMIF($H$258:$H$928,$H190,L$258:L$928)</f>
        <v>0</v>
      </c>
      <c r="M190" s="71">
        <f>SUMIF($H$258:$H$928,$H190,M$258:M$928)</f>
        <v>0</v>
      </c>
      <c r="N190" s="71">
        <f>SUMIF($H$258:$H$928,$H190,N$258:N$928)</f>
        <v>0</v>
      </c>
      <c r="O190" s="71">
        <f>SUMIF($H$258:$H$928,$H190,O$258:O$928)</f>
        <v>0</v>
      </c>
      <c r="P190" s="71">
        <f>SUMIF($H$258:$H$928,$H190,P$258:P$928)</f>
        <v>0</v>
      </c>
      <c r="Q190" s="71">
        <f>SUMIF($H$258:$H$928,$H190,Q$258:Q$928)</f>
        <v>0</v>
      </c>
      <c r="R190" s="71">
        <f>SUMIF($H$258:$H$928,$H190,R$258:R$928)</f>
        <v>0</v>
      </c>
      <c r="S190" s="71">
        <f>SUMIF($H$258:$H$928,$H190,S$258:S$928)</f>
        <v>0</v>
      </c>
      <c r="T190" s="71">
        <f>SUMIF($H$258:$H$928,$H190,T$258:T$928)</f>
        <v>0</v>
      </c>
      <c r="U190" s="71">
        <f>SUMIF($H$258:$H$928,$H190,U$258:U$928)</f>
        <v>0</v>
      </c>
      <c r="V190" s="71">
        <f>SUMIF($H$258:$H$928,$H190,V$258:V$928)</f>
        <v>0</v>
      </c>
      <c r="W190" s="71">
        <f>SUMIF($H$258:$H$928,$H190,W$258:W$928)</f>
        <v>0</v>
      </c>
      <c r="X190" s="71">
        <f>SUMIF($H$258:$H$928,$H190,X$258:X$928)</f>
        <v>0</v>
      </c>
      <c r="Y190" s="71">
        <f>SUMIF($H$258:$H$928,$H190,Y$258:Y$928)</f>
        <v>0</v>
      </c>
      <c r="Z190" s="71">
        <f>SUMIF($H$258:$H$928,$H190,Z$258:Z$928)</f>
        <v>0</v>
      </c>
      <c r="AA190" s="71">
        <f>SUMIF($H$258:$H$928,$H190,AA$258:AA$928)</f>
        <v>0</v>
      </c>
      <c r="AB190" s="71">
        <f>SUMIF($H$258:$H$928,$H190,AB$258:AB$928)</f>
        <v>0</v>
      </c>
      <c r="AC190" s="71">
        <f>SUMIF($H$258:$H$928,$H190,AC$258:AC$928)</f>
        <v>0</v>
      </c>
      <c r="AD190" s="71">
        <f>SUMIF($H$258:$H$928,$H190,AD$258:AD$928)</f>
        <v>0</v>
      </c>
      <c r="AE190" s="71">
        <f>SUMIF($H$258:$H$928,$H190,AE$258:AE$928)</f>
        <v>0</v>
      </c>
      <c r="AF190" s="71">
        <f>SUMIF($H$258:$H$928,$H190,AF$258:AF$928)</f>
        <v>0</v>
      </c>
      <c r="AG190" s="71">
        <f>SUMIF($H$258:$H$928,$H190,AG$258:AG$928)</f>
        <v>0</v>
      </c>
      <c r="AH190" s="71">
        <f>SUMIF($H$258:$H$928,$H190,AH$258:AH$928)</f>
        <v>0</v>
      </c>
      <c r="AI190" s="71">
        <f>SUMIF($H$258:$H$928,$H190,AI$258:AI$928)</f>
        <v>0</v>
      </c>
      <c r="AJ190" s="71">
        <f>SUMIF($H$258:$H$928,$H190,AJ$258:AJ$928)</f>
        <v>0</v>
      </c>
      <c r="AK190" s="71">
        <f>SUMIF($H$258:$H$928,$H190,AK$258:AK$928)</f>
        <v>0</v>
      </c>
      <c r="AL190" s="71">
        <f>SUMIF($H$258:$H$928,$H190,AL$258:AL$928)</f>
        <v>0</v>
      </c>
      <c r="AM190" s="71">
        <f>SUMIF($H$258:$H$928,$H190,AM$258:AM$928)</f>
        <v>0</v>
      </c>
      <c r="AN190" s="71">
        <f>SUMIF($H$258:$H$928,$H190,AN$258:AN$928)</f>
        <v>0</v>
      </c>
      <c r="AO190" s="71">
        <f>SUMIF($H$258:$H$928,$H190,AO$258:AO$928)</f>
        <v>0</v>
      </c>
      <c r="AP190" s="71">
        <f>SUMIF($H$258:$H$928,$H190,AP$258:AP$928)</f>
        <v>0</v>
      </c>
      <c r="AQ190" s="71">
        <f>SUMIF($H$258:$H$928,$H190,AQ$258:AQ$928)</f>
        <v>0</v>
      </c>
      <c r="AR190" s="71">
        <f>SUMIF($H$258:$H$928,$H190,AR$258:AR$928)</f>
        <v>0</v>
      </c>
      <c r="AS190" s="71">
        <f>SUMIF($H$258:$H$928,$H190,AS$258:AS$928)</f>
        <v>0</v>
      </c>
      <c r="AT190" s="71">
        <f>SUMIF($H$258:$H$928,$H190,AT$258:AT$928)</f>
        <v>0</v>
      </c>
      <c r="AU190" s="71">
        <f>SUMIF($H$258:$H$928,$H190,AU$258:AU$928)</f>
        <v>0</v>
      </c>
      <c r="AV190" s="71">
        <f>SUMIF($H$258:$H$928,$H190,AV$258:AV$928)</f>
        <v>0</v>
      </c>
      <c r="AW190" s="71">
        <f>SUMIF($H$258:$H$928,$H190,AW$258:AW$928)</f>
        <v>0</v>
      </c>
      <c r="AX190" s="71">
        <f>SUMIF($H$258:$H$929,$H190,AX$258:AX$929)</f>
        <v>0</v>
      </c>
      <c r="AY190" s="71">
        <f>SUMIF($H$258:$H$929,$H190,AY$258:AY$929)</f>
        <v>0</v>
      </c>
      <c r="AZ190" s="71">
        <f>SUMIF($H$258:$H$929,$H190,AZ$258:AZ$929)</f>
        <v>0</v>
      </c>
      <c r="BA190" s="71">
        <f>SUMIF($H$258:$H$929,$H190,BA$258:BA$929)</f>
        <v>0</v>
      </c>
      <c r="BB190" s="71"/>
      <c r="BC190" s="71">
        <f>SUMIF($H$258:$H$929,$H190,BC$258:BC$929)</f>
        <v>0</v>
      </c>
      <c r="BD190" s="71"/>
      <c r="BE190" s="71">
        <f>SUMIF($H$258:$H$929,$H190,BE$258:BE$929)</f>
        <v>0</v>
      </c>
      <c r="BF190" s="71">
        <f>SUMIF($H$258:$H$929,$H190,BF$258:BF$929)</f>
        <v>0</v>
      </c>
      <c r="BG190" s="71">
        <f>SUMIF($H$258:$H$929,$H190,BG$258:BG$929)</f>
        <v>0</v>
      </c>
      <c r="BH190" s="71">
        <f>SUMIF($H$258:$H$929,$H190,BH$258:BH$929)</f>
        <v>0</v>
      </c>
      <c r="BI190" s="71">
        <f>SUMIF($H$258:$H$929,$H190,BI$258:BI$929)</f>
        <v>0</v>
      </c>
      <c r="BJ190" s="71">
        <f>SUMIF($H$258:$H$928,$H190,BJ$258:BJ$928)</f>
        <v>0</v>
      </c>
      <c r="BK190" s="71">
        <f>SUMIF($H$258:$H$928,$H190,BK$258:BK$928)</f>
        <v>0</v>
      </c>
      <c r="BL190" s="71">
        <f>SUMIF($H$258:$H$928,$H190,BL$258:BL$928)</f>
        <v>0</v>
      </c>
      <c r="BM190" s="71">
        <f>SUMIF($H$258:$H$929,$H190,BM$258:BM$929)</f>
        <v>0</v>
      </c>
      <c r="BN190" s="71">
        <f>SUMIF($H$258:$H$929,$H190,BN$258:BN$929)</f>
        <v>0</v>
      </c>
      <c r="BO190" s="71">
        <f>SUMIF($H$258:$H$929,$H190,BO$258:BO$929)</f>
        <v>0</v>
      </c>
      <c r="BP190" s="71">
        <f>SUMIF($H$258:$H$929,$H190,BP$258:BP$929)</f>
        <v>0</v>
      </c>
      <c r="BQ190" s="71">
        <f>SUMIF($H$258:$H$929,$H190,BQ$258:BQ$929)</f>
        <v>0</v>
      </c>
      <c r="BR190" s="71">
        <f>SUMIF($H$258:$H$929,$H190,BR$258:BR$929)</f>
        <v>0</v>
      </c>
      <c r="BS190" s="71">
        <f>SUMIF($H$258:$H$929,$H190,BS$258:BS$929)</f>
        <v>0</v>
      </c>
      <c r="BT190" s="71">
        <f>SUMIF($H$258:$H$929,$H190,BT$258:BT$929)</f>
        <v>0</v>
      </c>
      <c r="BU190" s="71">
        <f>SUMIF($H$258:$H$929,$H190,BU$258:BU$929)</f>
        <v>0</v>
      </c>
      <c r="BV190" s="71">
        <f>SUMIF($H$258:$H$929,$H190,BV$258:BV$929)</f>
        <v>0</v>
      </c>
      <c r="BW190" s="71">
        <f>SUMIF($H$258:$H$929,$H190,BW$258:BW$929)</f>
        <v>0</v>
      </c>
      <c r="BX190" s="71">
        <f>SUMIF($H$258:$H$929,$H190,BX$258:BX$929)</f>
        <v>0</v>
      </c>
      <c r="BY190" s="71">
        <f>SUMIF($H$258:$H$929,$H190,BY$258:BY$929)</f>
        <v>0</v>
      </c>
      <c r="BZ190" s="71">
        <f>SUMIF($H$258:$H$929,$H190,BZ$258:BZ$929)</f>
        <v>0</v>
      </c>
      <c r="CA190" s="71">
        <f>SUMIF($H$258:$H$929,$H190,CA$258:CA$929)</f>
        <v>0</v>
      </c>
      <c r="CB190" s="71">
        <f>SUMIF($H$258:$H$929,$H190,CB$258:CB$929)</f>
        <v>0</v>
      </c>
      <c r="CC190" s="71">
        <f>SUMIF($H$258:$H$929,$H190,CC$258:CC$929)</f>
        <v>0</v>
      </c>
      <c r="CD190" s="71">
        <f>SUMIF($H$258:$H$929,$H190,CD$258:CD$929)</f>
        <v>0</v>
      </c>
      <c r="CE190" s="71">
        <f>SUMIF($H$258:$H$929,$H190,CE$258:CE$929)</f>
        <v>0</v>
      </c>
      <c r="CF190" s="71">
        <f>SUMIF($H$258:$H$929,$H190,CF$258:CF$929)</f>
        <v>0</v>
      </c>
      <c r="CG190" s="71">
        <f>SUMIF($H$258:$H$929,$H190,CG$258:CG$929)</f>
        <v>0</v>
      </c>
      <c r="CH190" s="71">
        <f>SUMIF($H$258:$H$929,$H190,CH$258:CH$929)</f>
        <v>0</v>
      </c>
      <c r="CI190" s="71">
        <f>SUMIF($H$258:$H$929,$H190,CI$258:CI$929)</f>
        <v>0</v>
      </c>
      <c r="CJ190" s="71">
        <f>SUMIF($H$258:$H$929,$H190,CJ$258:CJ$929)</f>
        <v>0</v>
      </c>
      <c r="CK190" s="71">
        <f>SUMIF($H$258:$H$929,$H190,CK$258:CK$929)</f>
        <v>0</v>
      </c>
      <c r="CL190" s="71">
        <f>SUMIF($H$258:$H$929,$H190,CL$258:CL$929)</f>
        <v>0</v>
      </c>
      <c r="CM190" s="71">
        <f>SUMIF($H$258:$H$929,$H190,CM$258:CM$929)</f>
        <v>0</v>
      </c>
      <c r="CN190" s="71">
        <f>SUMIF($H$258:$H$929,$H190,CN$258:CN$929)</f>
        <v>0</v>
      </c>
      <c r="CO190" s="71">
        <f>SUMIF($H$258:$H$929,$H190,CO$258:CO$929)</f>
        <v>0</v>
      </c>
      <c r="CP190" s="71">
        <f>SUMIF($H$258:$H$929,$H190,CP$258:CP$929)</f>
        <v>0</v>
      </c>
      <c r="CQ190" s="71">
        <f>SUMIF($H$258:$H$929,$H190,CQ$258:CQ$929)</f>
        <v>0</v>
      </c>
      <c r="CR190" s="71">
        <f>SUMIF($H$258:$H$929,$H190,CR$258:CR$929)</f>
        <v>0</v>
      </c>
      <c r="CS190" s="71">
        <f>SUMIF($H$258:$H$929,$H190,CS$258:CS$929)</f>
        <v>0</v>
      </c>
      <c r="CT190" s="71">
        <f>SUMIF($H$258:$H$929,$H190,CT$258:CT$929)</f>
        <v>0</v>
      </c>
      <c r="CU190" s="71">
        <f>SUMIF($H$258:$H$929,$H190,CU$258:CU$929)</f>
        <v>0</v>
      </c>
      <c r="CV190" s="71">
        <f>SUMIF($H$258:$H$929,$H190,CV$258:CV$929)</f>
        <v>0</v>
      </c>
      <c r="CW190" s="71">
        <f>SUMIF($H$258:$H$929,$H190,CW$258:CW$929)</f>
        <v>0</v>
      </c>
      <c r="CX190" s="71">
        <f>SUMIF($H$258:$H$929,$H190,CX$258:CX$929)</f>
        <v>0</v>
      </c>
      <c r="CY190" s="71">
        <f>SUMIF($H$258:$H$929,$H190,CY$258:CY$929)</f>
        <v>0</v>
      </c>
      <c r="CZ190" s="71">
        <f>SUMIF($H$258:$H$929,$H190,CZ$258:CZ$929)</f>
        <v>0</v>
      </c>
      <c r="DA190" s="70" t="s">
        <v>134</v>
      </c>
      <c r="DB190" s="56">
        <f>K190-CV190</f>
        <v>0</v>
      </c>
      <c r="DC190" s="55"/>
      <c r="DD190" s="7">
        <f>CV190/12</f>
        <v>0</v>
      </c>
      <c r="DE190" s="55"/>
    </row>
    <row r="191" spans="1:109" s="54" customFormat="1" ht="20.25" hidden="1" customHeight="1" x14ac:dyDescent="0.2">
      <c r="A191" s="98" t="str">
        <f>CONCATENATE("5001",H191)</f>
        <v>5001561803</v>
      </c>
      <c r="B191" s="65"/>
      <c r="C191" s="65"/>
      <c r="D191" s="65"/>
      <c r="E191" s="66"/>
      <c r="F191" s="66"/>
      <c r="G191" s="65" t="s">
        <v>129</v>
      </c>
      <c r="H191" s="70" t="s">
        <v>408</v>
      </c>
      <c r="I191" s="100" t="s">
        <v>177</v>
      </c>
      <c r="J191" s="71">
        <f>SUMIF($H$258:$H$928,$H191,J$258:J$928)</f>
        <v>0</v>
      </c>
      <c r="K191" s="71">
        <f>SUMIF($H$258:$H$928,$H191,K$258:K$928)</f>
        <v>0</v>
      </c>
      <c r="L191" s="71">
        <f>SUMIF($H$258:$H$928,$H191,L$258:L$928)</f>
        <v>0</v>
      </c>
      <c r="M191" s="71">
        <f>SUMIF($H$258:$H$928,$H191,M$258:M$928)</f>
        <v>0</v>
      </c>
      <c r="N191" s="71">
        <f>SUMIF($H$258:$H$928,$H191,N$258:N$928)</f>
        <v>0</v>
      </c>
      <c r="O191" s="71">
        <f>SUMIF($H$258:$H$928,$H191,O$258:O$928)</f>
        <v>0</v>
      </c>
      <c r="P191" s="71">
        <f>SUMIF($H$258:$H$928,$H191,P$258:P$928)</f>
        <v>0</v>
      </c>
      <c r="Q191" s="71">
        <f>SUMIF($H$258:$H$928,$H191,Q$258:Q$928)</f>
        <v>0</v>
      </c>
      <c r="R191" s="71">
        <f>SUMIF($H$258:$H$928,$H191,R$258:R$928)</f>
        <v>0</v>
      </c>
      <c r="S191" s="71">
        <f>SUMIF($H$258:$H$928,$H191,S$258:S$928)</f>
        <v>0</v>
      </c>
      <c r="T191" s="71">
        <f>SUMIF($H$258:$H$928,$H191,T$258:T$928)</f>
        <v>0</v>
      </c>
      <c r="U191" s="71">
        <f>SUMIF($H$258:$H$928,$H191,U$258:U$928)</f>
        <v>0</v>
      </c>
      <c r="V191" s="71">
        <f>SUMIF($H$258:$H$928,$H191,V$258:V$928)</f>
        <v>0</v>
      </c>
      <c r="W191" s="71">
        <f>SUMIF($H$258:$H$928,$H191,W$258:W$928)</f>
        <v>0</v>
      </c>
      <c r="X191" s="71">
        <f>SUMIF($H$258:$H$928,$H191,X$258:X$928)</f>
        <v>0</v>
      </c>
      <c r="Y191" s="71">
        <f>SUMIF($H$258:$H$928,$H191,Y$258:Y$928)</f>
        <v>0</v>
      </c>
      <c r="Z191" s="71">
        <f>SUMIF($H$258:$H$928,$H191,Z$258:Z$928)</f>
        <v>0</v>
      </c>
      <c r="AA191" s="71">
        <f>SUMIF($H$258:$H$928,$H191,AA$258:AA$928)</f>
        <v>0</v>
      </c>
      <c r="AB191" s="71">
        <f>SUMIF($H$258:$H$928,$H191,AB$258:AB$928)</f>
        <v>0</v>
      </c>
      <c r="AC191" s="71">
        <f>SUMIF($H$258:$H$928,$H191,AC$258:AC$928)</f>
        <v>0</v>
      </c>
      <c r="AD191" s="71">
        <f>SUMIF($H$258:$H$928,$H191,AD$258:AD$928)</f>
        <v>0</v>
      </c>
      <c r="AE191" s="71">
        <f>SUMIF($H$258:$H$928,$H191,AE$258:AE$928)</f>
        <v>0</v>
      </c>
      <c r="AF191" s="71">
        <f>SUMIF($H$258:$H$928,$H191,AF$258:AF$928)</f>
        <v>0</v>
      </c>
      <c r="AG191" s="71">
        <f>SUMIF($H$258:$H$928,$H191,AG$258:AG$928)</f>
        <v>0</v>
      </c>
      <c r="AH191" s="71">
        <f>SUMIF($H$258:$H$928,$H191,AH$258:AH$928)</f>
        <v>0</v>
      </c>
      <c r="AI191" s="71">
        <f>SUMIF($H$258:$H$928,$H191,AI$258:AI$928)</f>
        <v>0</v>
      </c>
      <c r="AJ191" s="71">
        <f>SUMIF($H$258:$H$928,$H191,AJ$258:AJ$928)</f>
        <v>0</v>
      </c>
      <c r="AK191" s="71">
        <f>SUMIF($H$258:$H$928,$H191,AK$258:AK$928)</f>
        <v>0</v>
      </c>
      <c r="AL191" s="71">
        <f>SUMIF($H$258:$H$928,$H191,AL$258:AL$928)</f>
        <v>0</v>
      </c>
      <c r="AM191" s="71">
        <f>SUMIF($H$258:$H$928,$H191,AM$258:AM$928)</f>
        <v>0</v>
      </c>
      <c r="AN191" s="71">
        <f>SUMIF($H$258:$H$928,$H191,AN$258:AN$928)</f>
        <v>0</v>
      </c>
      <c r="AO191" s="71">
        <f>SUMIF($H$258:$H$928,$H191,AO$258:AO$928)</f>
        <v>0</v>
      </c>
      <c r="AP191" s="71">
        <f>SUMIF($H$258:$H$928,$H191,AP$258:AP$928)</f>
        <v>0</v>
      </c>
      <c r="AQ191" s="71">
        <f>SUMIF($H$258:$H$928,$H191,AQ$258:AQ$928)</f>
        <v>0</v>
      </c>
      <c r="AR191" s="71">
        <f>SUMIF($H$258:$H$928,$H191,AR$258:AR$928)</f>
        <v>0</v>
      </c>
      <c r="AS191" s="71">
        <f>SUMIF($H$258:$H$928,$H191,AS$258:AS$928)</f>
        <v>0</v>
      </c>
      <c r="AT191" s="71">
        <f>SUMIF($H$258:$H$928,$H191,AT$258:AT$928)</f>
        <v>0</v>
      </c>
      <c r="AU191" s="71">
        <f>SUMIF($H$258:$H$928,$H191,AU$258:AU$928)</f>
        <v>0</v>
      </c>
      <c r="AV191" s="71">
        <f>SUMIF($H$258:$H$928,$H191,AV$258:AV$928)</f>
        <v>0</v>
      </c>
      <c r="AW191" s="71">
        <f>SUMIF($H$258:$H$928,$H191,AW$258:AW$928)</f>
        <v>0</v>
      </c>
      <c r="AX191" s="71">
        <f>SUMIF($H$258:$H$929,$H191,AX$258:AX$929)</f>
        <v>0</v>
      </c>
      <c r="AY191" s="71">
        <f>SUMIF($H$258:$H$929,$H191,AY$258:AY$929)</f>
        <v>0</v>
      </c>
      <c r="AZ191" s="71">
        <f>SUMIF($H$258:$H$929,$H191,AZ$258:AZ$929)</f>
        <v>0</v>
      </c>
      <c r="BA191" s="71">
        <f>SUMIF($H$258:$H$929,$H191,BA$258:BA$929)</f>
        <v>0</v>
      </c>
      <c r="BB191" s="71"/>
      <c r="BC191" s="71">
        <f>SUMIF($H$258:$H$929,$H191,BC$258:BC$929)</f>
        <v>0</v>
      </c>
      <c r="BD191" s="71"/>
      <c r="BE191" s="71">
        <f>SUMIF($H$258:$H$929,$H191,BE$258:BE$929)</f>
        <v>0</v>
      </c>
      <c r="BF191" s="71">
        <f>SUMIF($H$258:$H$929,$H191,BF$258:BF$929)</f>
        <v>0</v>
      </c>
      <c r="BG191" s="71">
        <f>SUMIF($H$258:$H$929,$H191,BG$258:BG$929)</f>
        <v>0</v>
      </c>
      <c r="BH191" s="71">
        <f>SUMIF($H$258:$H$929,$H191,BH$258:BH$929)</f>
        <v>0</v>
      </c>
      <c r="BI191" s="71">
        <f>SUMIF($H$258:$H$929,$H191,BI$258:BI$929)</f>
        <v>0</v>
      </c>
      <c r="BJ191" s="71">
        <f>SUMIF($H$258:$H$928,$H191,BJ$258:BJ$928)</f>
        <v>0</v>
      </c>
      <c r="BK191" s="71">
        <f>SUMIF($H$258:$H$928,$H191,BK$258:BK$928)</f>
        <v>0</v>
      </c>
      <c r="BL191" s="71">
        <f>SUMIF($H$258:$H$928,$H191,BL$258:BL$928)</f>
        <v>0</v>
      </c>
      <c r="BM191" s="71">
        <f>SUMIF($H$258:$H$929,$H191,BM$258:BM$929)</f>
        <v>0</v>
      </c>
      <c r="BN191" s="71">
        <f>SUMIF($H$258:$H$929,$H191,BN$258:BN$929)</f>
        <v>0</v>
      </c>
      <c r="BO191" s="71">
        <f>SUMIF($H$258:$H$929,$H191,BO$258:BO$929)</f>
        <v>0</v>
      </c>
      <c r="BP191" s="71">
        <f>SUMIF($H$258:$H$929,$H191,BP$258:BP$929)</f>
        <v>0</v>
      </c>
      <c r="BQ191" s="71">
        <f>SUMIF($H$258:$H$929,$H191,BQ$258:BQ$929)</f>
        <v>0</v>
      </c>
      <c r="BR191" s="71">
        <f>SUMIF($H$258:$H$929,$H191,BR$258:BR$929)</f>
        <v>0</v>
      </c>
      <c r="BS191" s="71">
        <f>SUMIF($H$258:$H$929,$H191,BS$258:BS$929)</f>
        <v>0</v>
      </c>
      <c r="BT191" s="71">
        <f>SUMIF($H$258:$H$929,$H191,BT$258:BT$929)</f>
        <v>0</v>
      </c>
      <c r="BU191" s="71">
        <f>SUMIF($H$258:$H$929,$H191,BU$258:BU$929)</f>
        <v>0</v>
      </c>
      <c r="BV191" s="71">
        <f>SUMIF($H$258:$H$929,$H191,BV$258:BV$929)</f>
        <v>0</v>
      </c>
      <c r="BW191" s="71">
        <f>SUMIF($H$258:$H$929,$H191,BW$258:BW$929)</f>
        <v>0</v>
      </c>
      <c r="BX191" s="71">
        <f>SUMIF($H$258:$H$929,$H191,BX$258:BX$929)</f>
        <v>0</v>
      </c>
      <c r="BY191" s="71">
        <f>SUMIF($H$258:$H$929,$H191,BY$258:BY$929)</f>
        <v>0</v>
      </c>
      <c r="BZ191" s="71">
        <f>SUMIF($H$258:$H$929,$H191,BZ$258:BZ$929)</f>
        <v>0</v>
      </c>
      <c r="CA191" s="71">
        <f>SUMIF($H$258:$H$929,$H191,CA$258:CA$929)</f>
        <v>0</v>
      </c>
      <c r="CB191" s="71">
        <f>SUMIF($H$258:$H$929,$H191,CB$258:CB$929)</f>
        <v>0</v>
      </c>
      <c r="CC191" s="71">
        <f>SUMIF($H$258:$H$929,$H191,CC$258:CC$929)</f>
        <v>0</v>
      </c>
      <c r="CD191" s="71">
        <f>SUMIF($H$258:$H$929,$H191,CD$258:CD$929)</f>
        <v>0</v>
      </c>
      <c r="CE191" s="71">
        <f>SUMIF($H$258:$H$929,$H191,CE$258:CE$929)</f>
        <v>0</v>
      </c>
      <c r="CF191" s="71">
        <f>SUMIF($H$258:$H$929,$H191,CF$258:CF$929)</f>
        <v>0</v>
      </c>
      <c r="CG191" s="71">
        <f>SUMIF($H$258:$H$929,$H191,CG$258:CG$929)</f>
        <v>0</v>
      </c>
      <c r="CH191" s="71">
        <f>SUMIF($H$258:$H$929,$H191,CH$258:CH$929)</f>
        <v>0</v>
      </c>
      <c r="CI191" s="71">
        <f>SUMIF($H$258:$H$929,$H191,CI$258:CI$929)</f>
        <v>0</v>
      </c>
      <c r="CJ191" s="71">
        <f>SUMIF($H$258:$H$929,$H191,CJ$258:CJ$929)</f>
        <v>0</v>
      </c>
      <c r="CK191" s="71">
        <f>SUMIF($H$258:$H$929,$H191,CK$258:CK$929)</f>
        <v>0</v>
      </c>
      <c r="CL191" s="71">
        <f>SUMIF($H$258:$H$929,$H191,CL$258:CL$929)</f>
        <v>0</v>
      </c>
      <c r="CM191" s="71">
        <f>SUMIF($H$258:$H$929,$H191,CM$258:CM$929)</f>
        <v>0</v>
      </c>
      <c r="CN191" s="71">
        <f>SUMIF($H$258:$H$929,$H191,CN$258:CN$929)</f>
        <v>0</v>
      </c>
      <c r="CO191" s="71">
        <f>SUMIF($H$258:$H$929,$H191,CO$258:CO$929)</f>
        <v>0</v>
      </c>
      <c r="CP191" s="71">
        <f>SUMIF($H$258:$H$929,$H191,CP$258:CP$929)</f>
        <v>0</v>
      </c>
      <c r="CQ191" s="71">
        <f>SUMIF($H$258:$H$929,$H191,CQ$258:CQ$929)</f>
        <v>0</v>
      </c>
      <c r="CR191" s="71">
        <f>SUMIF($H$258:$H$929,$H191,CR$258:CR$929)</f>
        <v>0</v>
      </c>
      <c r="CS191" s="71">
        <f>SUMIF($H$258:$H$929,$H191,CS$258:CS$929)</f>
        <v>0</v>
      </c>
      <c r="CT191" s="71">
        <f>SUMIF($H$258:$H$929,$H191,CT$258:CT$929)</f>
        <v>0</v>
      </c>
      <c r="CU191" s="71">
        <f>SUMIF($H$258:$H$929,$H191,CU$258:CU$929)</f>
        <v>0</v>
      </c>
      <c r="CV191" s="71">
        <f>SUMIF($H$258:$H$929,$H191,CV$258:CV$929)</f>
        <v>0</v>
      </c>
      <c r="CW191" s="71">
        <f>SUMIF($H$258:$H$929,$H191,CW$258:CW$929)</f>
        <v>0</v>
      </c>
      <c r="CX191" s="71">
        <f>SUMIF($H$258:$H$929,$H191,CX$258:CX$929)</f>
        <v>0</v>
      </c>
      <c r="CY191" s="71">
        <f>SUMIF($H$258:$H$929,$H191,CY$258:CY$929)</f>
        <v>0</v>
      </c>
      <c r="CZ191" s="71">
        <f>SUMIF($H$258:$H$929,$H191,CZ$258:CZ$929)</f>
        <v>0</v>
      </c>
      <c r="DA191" s="70" t="s">
        <v>408</v>
      </c>
      <c r="DB191" s="56">
        <f>K191-CV191</f>
        <v>0</v>
      </c>
      <c r="DC191" s="55"/>
      <c r="DD191" s="7">
        <f>CV191/12</f>
        <v>0</v>
      </c>
      <c r="DE191" s="55"/>
    </row>
    <row r="192" spans="1:109" s="54" customFormat="1" ht="30" hidden="1" customHeight="1" x14ac:dyDescent="0.2">
      <c r="A192" s="98" t="str">
        <f>CONCATENATE("5001",H192)</f>
        <v>50015619</v>
      </c>
      <c r="B192" s="65"/>
      <c r="C192" s="65"/>
      <c r="D192" s="65"/>
      <c r="E192" s="66"/>
      <c r="F192" s="66" t="s">
        <v>407</v>
      </c>
      <c r="G192" s="65"/>
      <c r="H192" s="70" t="s">
        <v>405</v>
      </c>
      <c r="I192" s="79" t="s">
        <v>406</v>
      </c>
      <c r="J192" s="71">
        <f>SUMIF($H$258:$H$928,$H192,J$258:J$928)</f>
        <v>0</v>
      </c>
      <c r="K192" s="71">
        <f>SUMIF($H$258:$H$928,$H192,K$258:K$928)</f>
        <v>0</v>
      </c>
      <c r="L192" s="71">
        <f>SUMIF($H$258:$H$928,$H192,L$258:L$928)</f>
        <v>0</v>
      </c>
      <c r="M192" s="71">
        <f>SUMIF($H$258:$H$928,$H192,M$258:M$928)</f>
        <v>0</v>
      </c>
      <c r="N192" s="71">
        <f>SUMIF($H$258:$H$928,$H192,N$258:N$928)</f>
        <v>0</v>
      </c>
      <c r="O192" s="71">
        <f>SUMIF($H$258:$H$928,$H192,O$258:O$928)</f>
        <v>0</v>
      </c>
      <c r="P192" s="71">
        <f>SUMIF($H$258:$H$928,$H192,P$258:P$928)</f>
        <v>0</v>
      </c>
      <c r="Q192" s="71">
        <f>SUMIF($H$258:$H$928,$H192,Q$258:Q$928)</f>
        <v>0</v>
      </c>
      <c r="R192" s="71">
        <f>SUMIF($H$258:$H$928,$H192,R$258:R$928)</f>
        <v>0</v>
      </c>
      <c r="S192" s="71">
        <f>SUMIF($H$258:$H$928,$H192,S$258:S$928)</f>
        <v>0</v>
      </c>
      <c r="T192" s="71">
        <f>SUMIF($H$258:$H$928,$H192,T$258:T$928)</f>
        <v>0</v>
      </c>
      <c r="U192" s="71">
        <f>SUMIF($H$258:$H$928,$H192,U$258:U$928)</f>
        <v>0</v>
      </c>
      <c r="V192" s="71">
        <f>SUMIF($H$258:$H$928,$H192,V$258:V$928)</f>
        <v>0</v>
      </c>
      <c r="W192" s="71">
        <f>SUMIF($H$258:$H$928,$H192,W$258:W$928)</f>
        <v>0</v>
      </c>
      <c r="X192" s="71">
        <f>SUMIF($H$258:$H$928,$H192,X$258:X$928)</f>
        <v>0</v>
      </c>
      <c r="Y192" s="71">
        <f>SUMIF($H$258:$H$928,$H192,Y$258:Y$928)</f>
        <v>0</v>
      </c>
      <c r="Z192" s="71">
        <f>SUMIF($H$258:$H$928,$H192,Z$258:Z$928)</f>
        <v>0</v>
      </c>
      <c r="AA192" s="71">
        <f>SUMIF($H$258:$H$928,$H192,AA$258:AA$928)</f>
        <v>0</v>
      </c>
      <c r="AB192" s="71">
        <f>SUMIF($H$258:$H$928,$H192,AB$258:AB$928)</f>
        <v>0</v>
      </c>
      <c r="AC192" s="71">
        <f>SUMIF($H$258:$H$928,$H192,AC$258:AC$928)</f>
        <v>0</v>
      </c>
      <c r="AD192" s="71">
        <f>SUMIF($H$258:$H$928,$H192,AD$258:AD$928)</f>
        <v>0</v>
      </c>
      <c r="AE192" s="71">
        <f>SUMIF($H$258:$H$928,$H192,AE$258:AE$928)</f>
        <v>0</v>
      </c>
      <c r="AF192" s="71">
        <f>SUMIF($H$258:$H$928,$H192,AF$258:AF$928)</f>
        <v>0</v>
      </c>
      <c r="AG192" s="71">
        <f>SUMIF($H$258:$H$928,$H192,AG$258:AG$928)</f>
        <v>0</v>
      </c>
      <c r="AH192" s="71">
        <f>SUMIF($H$258:$H$928,$H192,AH$258:AH$928)</f>
        <v>0</v>
      </c>
      <c r="AI192" s="71">
        <f>SUMIF($H$258:$H$928,$H192,AI$258:AI$928)</f>
        <v>0</v>
      </c>
      <c r="AJ192" s="71">
        <f>SUMIF($H$258:$H$928,$H192,AJ$258:AJ$928)</f>
        <v>0</v>
      </c>
      <c r="AK192" s="71">
        <f>SUMIF($H$258:$H$928,$H192,AK$258:AK$928)</f>
        <v>0</v>
      </c>
      <c r="AL192" s="71">
        <f>SUMIF($H$258:$H$928,$H192,AL$258:AL$928)</f>
        <v>0</v>
      </c>
      <c r="AM192" s="71">
        <f>SUMIF($H$258:$H$928,$H192,AM$258:AM$928)</f>
        <v>0</v>
      </c>
      <c r="AN192" s="71">
        <f>SUMIF($H$258:$H$928,$H192,AN$258:AN$928)</f>
        <v>0</v>
      </c>
      <c r="AO192" s="71">
        <f>SUMIF($H$258:$H$928,$H192,AO$258:AO$928)</f>
        <v>0</v>
      </c>
      <c r="AP192" s="71">
        <f>SUMIF($H$258:$H$928,$H192,AP$258:AP$928)</f>
        <v>0</v>
      </c>
      <c r="AQ192" s="71">
        <f>SUMIF($H$258:$H$928,$H192,AQ$258:AQ$928)</f>
        <v>0</v>
      </c>
      <c r="AR192" s="71">
        <f>SUMIF($H$258:$H$928,$H192,AR$258:AR$928)</f>
        <v>0</v>
      </c>
      <c r="AS192" s="71">
        <f>SUMIF($H$258:$H$928,$H192,AS$258:AS$928)</f>
        <v>0</v>
      </c>
      <c r="AT192" s="71">
        <f>SUMIF($H$258:$H$928,$H192,AT$258:AT$928)</f>
        <v>0</v>
      </c>
      <c r="AU192" s="71">
        <f>SUMIF($H$258:$H$928,$H192,AU$258:AU$928)</f>
        <v>0</v>
      </c>
      <c r="AV192" s="71">
        <f>SUMIF($H$258:$H$928,$H192,AV$258:AV$928)</f>
        <v>0</v>
      </c>
      <c r="AW192" s="71">
        <f>SUMIF($H$258:$H$928,$H192,AW$258:AW$928)</f>
        <v>0</v>
      </c>
      <c r="AX192" s="71">
        <f>SUMIF($H$258:$H$929,$H192,AX$258:AX$929)</f>
        <v>0</v>
      </c>
      <c r="AY192" s="71">
        <f>SUMIF($H$258:$H$929,$H192,AY$258:AY$929)</f>
        <v>0</v>
      </c>
      <c r="AZ192" s="71">
        <f>SUMIF($H$258:$H$929,$H192,AZ$258:AZ$929)</f>
        <v>0</v>
      </c>
      <c r="BA192" s="71">
        <f>SUMIF($H$258:$H$929,$H192,BA$258:BA$929)</f>
        <v>0</v>
      </c>
      <c r="BB192" s="71"/>
      <c r="BC192" s="71">
        <f>SUMIF($H$258:$H$929,$H192,BC$258:BC$929)</f>
        <v>0</v>
      </c>
      <c r="BD192" s="71"/>
      <c r="BE192" s="71">
        <f>SUMIF($H$258:$H$929,$H192,BE$258:BE$929)</f>
        <v>0</v>
      </c>
      <c r="BF192" s="71">
        <f>SUMIF($H$258:$H$929,$H192,BF$258:BF$929)</f>
        <v>0</v>
      </c>
      <c r="BG192" s="71">
        <f>SUMIF($H$258:$H$929,$H192,BG$258:BG$929)</f>
        <v>0</v>
      </c>
      <c r="BH192" s="71">
        <f>SUMIF($H$258:$H$929,$H192,BH$258:BH$929)</f>
        <v>0</v>
      </c>
      <c r="BI192" s="71">
        <f>SUMIF($H$258:$H$929,$H192,BI$258:BI$929)</f>
        <v>0</v>
      </c>
      <c r="BJ192" s="71">
        <f>SUMIF($H$258:$H$928,$H192,BJ$258:BJ$928)</f>
        <v>0</v>
      </c>
      <c r="BK192" s="71">
        <f>SUMIF($H$258:$H$928,$H192,BK$258:BK$928)</f>
        <v>0</v>
      </c>
      <c r="BL192" s="71">
        <f>SUMIF($H$258:$H$928,$H192,BL$258:BL$928)</f>
        <v>0</v>
      </c>
      <c r="BM192" s="71">
        <f>SUMIF($H$258:$H$929,$H192,BM$258:BM$929)</f>
        <v>0</v>
      </c>
      <c r="BN192" s="71">
        <f>SUMIF($H$258:$H$929,$H192,BN$258:BN$929)</f>
        <v>0</v>
      </c>
      <c r="BO192" s="71">
        <f>SUMIF($H$258:$H$929,$H192,BO$258:BO$929)</f>
        <v>0</v>
      </c>
      <c r="BP192" s="71">
        <f>SUMIF($H$258:$H$929,$H192,BP$258:BP$929)</f>
        <v>0</v>
      </c>
      <c r="BQ192" s="71">
        <f>SUMIF($H$258:$H$929,$H192,BQ$258:BQ$929)</f>
        <v>0</v>
      </c>
      <c r="BR192" s="71">
        <f>SUMIF($H$258:$H$929,$H192,BR$258:BR$929)</f>
        <v>0</v>
      </c>
      <c r="BS192" s="71">
        <f>SUMIF($H$258:$H$929,$H192,BS$258:BS$929)</f>
        <v>0</v>
      </c>
      <c r="BT192" s="71">
        <f>SUMIF($H$258:$H$929,$H192,BT$258:BT$929)</f>
        <v>0</v>
      </c>
      <c r="BU192" s="71">
        <f>SUMIF($H$258:$H$929,$H192,BU$258:BU$929)</f>
        <v>0</v>
      </c>
      <c r="BV192" s="71">
        <f>SUMIF($H$258:$H$929,$H192,BV$258:BV$929)</f>
        <v>0</v>
      </c>
      <c r="BW192" s="71">
        <f>SUMIF($H$258:$H$929,$H192,BW$258:BW$929)</f>
        <v>0</v>
      </c>
      <c r="BX192" s="71">
        <f>SUMIF($H$258:$H$929,$H192,BX$258:BX$929)</f>
        <v>0</v>
      </c>
      <c r="BY192" s="71">
        <f>SUMIF($H$258:$H$929,$H192,BY$258:BY$929)</f>
        <v>0</v>
      </c>
      <c r="BZ192" s="71">
        <f>SUMIF($H$258:$H$929,$H192,BZ$258:BZ$929)</f>
        <v>0</v>
      </c>
      <c r="CA192" s="71">
        <f>SUMIF($H$258:$H$929,$H192,CA$258:CA$929)</f>
        <v>0</v>
      </c>
      <c r="CB192" s="71">
        <f>SUMIF($H$258:$H$929,$H192,CB$258:CB$929)</f>
        <v>0</v>
      </c>
      <c r="CC192" s="71">
        <f>SUMIF($H$258:$H$929,$H192,CC$258:CC$929)</f>
        <v>0</v>
      </c>
      <c r="CD192" s="71">
        <f>SUMIF($H$258:$H$929,$H192,CD$258:CD$929)</f>
        <v>0</v>
      </c>
      <c r="CE192" s="71">
        <f>SUMIF($H$258:$H$929,$H192,CE$258:CE$929)</f>
        <v>0</v>
      </c>
      <c r="CF192" s="71">
        <f>SUMIF($H$258:$H$929,$H192,CF$258:CF$929)</f>
        <v>0</v>
      </c>
      <c r="CG192" s="71">
        <f>SUMIF($H$258:$H$929,$H192,CG$258:CG$929)</f>
        <v>0</v>
      </c>
      <c r="CH192" s="71">
        <f>SUMIF($H$258:$H$929,$H192,CH$258:CH$929)</f>
        <v>0</v>
      </c>
      <c r="CI192" s="71">
        <f>SUMIF($H$258:$H$929,$H192,CI$258:CI$929)</f>
        <v>0</v>
      </c>
      <c r="CJ192" s="71">
        <f>SUMIF($H$258:$H$929,$H192,CJ$258:CJ$929)</f>
        <v>0</v>
      </c>
      <c r="CK192" s="71">
        <f>SUMIF($H$258:$H$929,$H192,CK$258:CK$929)</f>
        <v>0</v>
      </c>
      <c r="CL192" s="71">
        <f>SUMIF($H$258:$H$929,$H192,CL$258:CL$929)</f>
        <v>0</v>
      </c>
      <c r="CM192" s="71">
        <f>SUMIF($H$258:$H$929,$H192,CM$258:CM$929)</f>
        <v>0</v>
      </c>
      <c r="CN192" s="71">
        <f>SUMIF($H$258:$H$929,$H192,CN$258:CN$929)</f>
        <v>0</v>
      </c>
      <c r="CO192" s="71">
        <f>SUMIF($H$258:$H$929,$H192,CO$258:CO$929)</f>
        <v>0</v>
      </c>
      <c r="CP192" s="71">
        <f>SUMIF($H$258:$H$929,$H192,CP$258:CP$929)</f>
        <v>0</v>
      </c>
      <c r="CQ192" s="71">
        <f>SUMIF($H$258:$H$929,$H192,CQ$258:CQ$929)</f>
        <v>0</v>
      </c>
      <c r="CR192" s="71">
        <f>SUMIF($H$258:$H$929,$H192,CR$258:CR$929)</f>
        <v>0</v>
      </c>
      <c r="CS192" s="71">
        <f>SUMIF($H$258:$H$929,$H192,CS$258:CS$929)</f>
        <v>0</v>
      </c>
      <c r="CT192" s="71">
        <f>SUMIF($H$258:$H$929,$H192,CT$258:CT$929)</f>
        <v>0</v>
      </c>
      <c r="CU192" s="71">
        <f>SUMIF($H$258:$H$929,$H192,CU$258:CU$929)</f>
        <v>0</v>
      </c>
      <c r="CV192" s="71">
        <f>SUMIF($H$258:$H$929,$H192,CV$258:CV$929)</f>
        <v>0</v>
      </c>
      <c r="CW192" s="71">
        <f>SUMIF($H$258:$H$929,$H192,CW$258:CW$929)</f>
        <v>0</v>
      </c>
      <c r="CX192" s="71">
        <f>SUMIF($H$258:$H$929,$H192,CX$258:CX$929)</f>
        <v>0</v>
      </c>
      <c r="CY192" s="71">
        <f>SUMIF($H$258:$H$929,$H192,CY$258:CY$929)</f>
        <v>0</v>
      </c>
      <c r="CZ192" s="71">
        <f>SUMIF($H$258:$H$929,$H192,CZ$258:CZ$929)</f>
        <v>0</v>
      </c>
      <c r="DA192" s="70" t="s">
        <v>405</v>
      </c>
      <c r="DB192" s="56">
        <f>K192-CV192</f>
        <v>0</v>
      </c>
      <c r="DC192" s="55"/>
      <c r="DD192" s="7">
        <f>CV192/12</f>
        <v>0</v>
      </c>
      <c r="DE192" s="55"/>
    </row>
    <row r="193" spans="1:109" s="54" customFormat="1" ht="30" hidden="1" customHeight="1" x14ac:dyDescent="0.2">
      <c r="A193" s="98" t="str">
        <f>CONCATENATE("5001",H193)</f>
        <v>5001561901</v>
      </c>
      <c r="B193" s="65"/>
      <c r="C193" s="65"/>
      <c r="D193" s="65"/>
      <c r="E193" s="66"/>
      <c r="F193" s="66"/>
      <c r="G193" s="65" t="s">
        <v>91</v>
      </c>
      <c r="H193" s="70" t="s">
        <v>404</v>
      </c>
      <c r="I193" s="100" t="s">
        <v>108</v>
      </c>
      <c r="J193" s="71">
        <f>SUMIF($H$258:$H$928,$H193,J$258:J$928)</f>
        <v>0</v>
      </c>
      <c r="K193" s="71">
        <f>SUMIF($H$258:$H$928,$H193,K$258:K$928)</f>
        <v>0</v>
      </c>
      <c r="L193" s="71">
        <f>SUMIF($H$258:$H$928,$H193,L$258:L$928)</f>
        <v>0</v>
      </c>
      <c r="M193" s="71">
        <f>SUMIF($H$258:$H$928,$H193,M$258:M$928)</f>
        <v>0</v>
      </c>
      <c r="N193" s="71">
        <f>SUMIF($H$258:$H$928,$H193,N$258:N$928)</f>
        <v>0</v>
      </c>
      <c r="O193" s="71">
        <f>SUMIF($H$258:$H$928,$H193,O$258:O$928)</f>
        <v>0</v>
      </c>
      <c r="P193" s="71">
        <f>SUMIF($H$258:$H$928,$H193,P$258:P$928)</f>
        <v>0</v>
      </c>
      <c r="Q193" s="71">
        <f>SUMIF($H$258:$H$928,$H193,Q$258:Q$928)</f>
        <v>0</v>
      </c>
      <c r="R193" s="71">
        <f>SUMIF($H$258:$H$928,$H193,R$258:R$928)</f>
        <v>0</v>
      </c>
      <c r="S193" s="71">
        <f>SUMIF($H$258:$H$928,$H193,S$258:S$928)</f>
        <v>0</v>
      </c>
      <c r="T193" s="71">
        <f>SUMIF($H$258:$H$928,$H193,T$258:T$928)</f>
        <v>0</v>
      </c>
      <c r="U193" s="71">
        <f>SUMIF($H$258:$H$928,$H193,U$258:U$928)</f>
        <v>0</v>
      </c>
      <c r="V193" s="71">
        <f>SUMIF($H$258:$H$928,$H193,V$258:V$928)</f>
        <v>0</v>
      </c>
      <c r="W193" s="71">
        <f>SUMIF($H$258:$H$928,$H193,W$258:W$928)</f>
        <v>0</v>
      </c>
      <c r="X193" s="71">
        <f>SUMIF($H$258:$H$928,$H193,X$258:X$928)</f>
        <v>0</v>
      </c>
      <c r="Y193" s="71">
        <f>SUMIF($H$258:$H$928,$H193,Y$258:Y$928)</f>
        <v>0</v>
      </c>
      <c r="Z193" s="71">
        <f>SUMIF($H$258:$H$928,$H193,Z$258:Z$928)</f>
        <v>0</v>
      </c>
      <c r="AA193" s="71">
        <f>SUMIF($H$258:$H$928,$H193,AA$258:AA$928)</f>
        <v>0</v>
      </c>
      <c r="AB193" s="71">
        <f>SUMIF($H$258:$H$928,$H193,AB$258:AB$928)</f>
        <v>0</v>
      </c>
      <c r="AC193" s="71">
        <f>SUMIF($H$258:$H$928,$H193,AC$258:AC$928)</f>
        <v>0</v>
      </c>
      <c r="AD193" s="71">
        <f>SUMIF($H$258:$H$928,$H193,AD$258:AD$928)</f>
        <v>0</v>
      </c>
      <c r="AE193" s="71">
        <f>SUMIF($H$258:$H$928,$H193,AE$258:AE$928)</f>
        <v>0</v>
      </c>
      <c r="AF193" s="71">
        <f>SUMIF($H$258:$H$928,$H193,AF$258:AF$928)</f>
        <v>0</v>
      </c>
      <c r="AG193" s="71">
        <f>SUMIF($H$258:$H$928,$H193,AG$258:AG$928)</f>
        <v>0</v>
      </c>
      <c r="AH193" s="71">
        <f>SUMIF($H$258:$H$928,$H193,AH$258:AH$928)</f>
        <v>0</v>
      </c>
      <c r="AI193" s="71">
        <f>SUMIF($H$258:$H$928,$H193,AI$258:AI$928)</f>
        <v>0</v>
      </c>
      <c r="AJ193" s="71">
        <f>SUMIF($H$258:$H$928,$H193,AJ$258:AJ$928)</f>
        <v>0</v>
      </c>
      <c r="AK193" s="71">
        <f>SUMIF($H$258:$H$928,$H193,AK$258:AK$928)</f>
        <v>0</v>
      </c>
      <c r="AL193" s="71">
        <f>SUMIF($H$258:$H$928,$H193,AL$258:AL$928)</f>
        <v>0</v>
      </c>
      <c r="AM193" s="71">
        <f>SUMIF($H$258:$H$928,$H193,AM$258:AM$928)</f>
        <v>0</v>
      </c>
      <c r="AN193" s="71">
        <f>SUMIF($H$258:$H$928,$H193,AN$258:AN$928)</f>
        <v>0</v>
      </c>
      <c r="AO193" s="71">
        <f>SUMIF($H$258:$H$928,$H193,AO$258:AO$928)</f>
        <v>0</v>
      </c>
      <c r="AP193" s="71">
        <f>SUMIF($H$258:$H$928,$H193,AP$258:AP$928)</f>
        <v>0</v>
      </c>
      <c r="AQ193" s="71">
        <f>SUMIF($H$258:$H$928,$H193,AQ$258:AQ$928)</f>
        <v>0</v>
      </c>
      <c r="AR193" s="71">
        <f>SUMIF($H$258:$H$928,$H193,AR$258:AR$928)</f>
        <v>0</v>
      </c>
      <c r="AS193" s="71">
        <f>SUMIF($H$258:$H$928,$H193,AS$258:AS$928)</f>
        <v>0</v>
      </c>
      <c r="AT193" s="71">
        <f>SUMIF($H$258:$H$928,$H193,AT$258:AT$928)</f>
        <v>0</v>
      </c>
      <c r="AU193" s="71">
        <f>SUMIF($H$258:$H$928,$H193,AU$258:AU$928)</f>
        <v>0</v>
      </c>
      <c r="AV193" s="71">
        <f>SUMIF($H$258:$H$928,$H193,AV$258:AV$928)</f>
        <v>0</v>
      </c>
      <c r="AW193" s="71">
        <f>SUMIF($H$258:$H$928,$H193,AW$258:AW$928)</f>
        <v>0</v>
      </c>
      <c r="AX193" s="71">
        <f>SUMIF($H$258:$H$929,$H193,AX$258:AX$929)</f>
        <v>0</v>
      </c>
      <c r="AY193" s="71">
        <f>SUMIF($H$258:$H$929,$H193,AY$258:AY$929)</f>
        <v>0</v>
      </c>
      <c r="AZ193" s="71">
        <f>SUMIF($H$258:$H$929,$H193,AZ$258:AZ$929)</f>
        <v>0</v>
      </c>
      <c r="BA193" s="71">
        <f>SUMIF($H$258:$H$929,$H193,BA$258:BA$929)</f>
        <v>0</v>
      </c>
      <c r="BB193" s="71"/>
      <c r="BC193" s="71">
        <f>SUMIF($H$258:$H$929,$H193,BC$258:BC$929)</f>
        <v>0</v>
      </c>
      <c r="BD193" s="71"/>
      <c r="BE193" s="71">
        <f>SUMIF($H$258:$H$929,$H193,BE$258:BE$929)</f>
        <v>0</v>
      </c>
      <c r="BF193" s="71">
        <f>SUMIF($H$258:$H$929,$H193,BF$258:BF$929)</f>
        <v>0</v>
      </c>
      <c r="BG193" s="71">
        <f>SUMIF($H$258:$H$929,$H193,BG$258:BG$929)</f>
        <v>0</v>
      </c>
      <c r="BH193" s="71">
        <f>SUMIF($H$258:$H$929,$H193,BH$258:BH$929)</f>
        <v>0</v>
      </c>
      <c r="BI193" s="71">
        <f>SUMIF($H$258:$H$929,$H193,BI$258:BI$929)</f>
        <v>0</v>
      </c>
      <c r="BJ193" s="71">
        <f>SUMIF($H$258:$H$928,$H193,BJ$258:BJ$928)</f>
        <v>0</v>
      </c>
      <c r="BK193" s="71">
        <f>SUMIF($H$258:$H$928,$H193,BK$258:BK$928)</f>
        <v>0</v>
      </c>
      <c r="BL193" s="71">
        <f>SUMIF($H$258:$H$928,$H193,BL$258:BL$928)</f>
        <v>0</v>
      </c>
      <c r="BM193" s="71">
        <f>SUMIF($H$258:$H$929,$H193,BM$258:BM$929)</f>
        <v>0</v>
      </c>
      <c r="BN193" s="71">
        <f>SUMIF($H$258:$H$929,$H193,BN$258:BN$929)</f>
        <v>0</v>
      </c>
      <c r="BO193" s="71">
        <f>SUMIF($H$258:$H$929,$H193,BO$258:BO$929)</f>
        <v>0</v>
      </c>
      <c r="BP193" s="71">
        <f>SUMIF($H$258:$H$929,$H193,BP$258:BP$929)</f>
        <v>0</v>
      </c>
      <c r="BQ193" s="71">
        <f>SUMIF($H$258:$H$929,$H193,BQ$258:BQ$929)</f>
        <v>0</v>
      </c>
      <c r="BR193" s="71">
        <f>SUMIF($H$258:$H$929,$H193,BR$258:BR$929)</f>
        <v>0</v>
      </c>
      <c r="BS193" s="71">
        <f>SUMIF($H$258:$H$929,$H193,BS$258:BS$929)</f>
        <v>0</v>
      </c>
      <c r="BT193" s="71">
        <f>SUMIF($H$258:$H$929,$H193,BT$258:BT$929)</f>
        <v>0</v>
      </c>
      <c r="BU193" s="71">
        <f>SUMIF($H$258:$H$929,$H193,BU$258:BU$929)</f>
        <v>0</v>
      </c>
      <c r="BV193" s="71">
        <f>SUMIF($H$258:$H$929,$H193,BV$258:BV$929)</f>
        <v>0</v>
      </c>
      <c r="BW193" s="71">
        <f>SUMIF($H$258:$H$929,$H193,BW$258:BW$929)</f>
        <v>0</v>
      </c>
      <c r="BX193" s="71">
        <f>SUMIF($H$258:$H$929,$H193,BX$258:BX$929)</f>
        <v>0</v>
      </c>
      <c r="BY193" s="71">
        <f>SUMIF($H$258:$H$929,$H193,BY$258:BY$929)</f>
        <v>0</v>
      </c>
      <c r="BZ193" s="71">
        <f>SUMIF($H$258:$H$929,$H193,BZ$258:BZ$929)</f>
        <v>0</v>
      </c>
      <c r="CA193" s="71">
        <f>SUMIF($H$258:$H$929,$H193,CA$258:CA$929)</f>
        <v>0</v>
      </c>
      <c r="CB193" s="71">
        <f>SUMIF($H$258:$H$929,$H193,CB$258:CB$929)</f>
        <v>0</v>
      </c>
      <c r="CC193" s="71">
        <f>SUMIF($H$258:$H$929,$H193,CC$258:CC$929)</f>
        <v>0</v>
      </c>
      <c r="CD193" s="71">
        <f>SUMIF($H$258:$H$929,$H193,CD$258:CD$929)</f>
        <v>0</v>
      </c>
      <c r="CE193" s="71">
        <f>SUMIF($H$258:$H$929,$H193,CE$258:CE$929)</f>
        <v>0</v>
      </c>
      <c r="CF193" s="71">
        <f>SUMIF($H$258:$H$929,$H193,CF$258:CF$929)</f>
        <v>0</v>
      </c>
      <c r="CG193" s="71">
        <f>SUMIF($H$258:$H$929,$H193,CG$258:CG$929)</f>
        <v>0</v>
      </c>
      <c r="CH193" s="71">
        <f>SUMIF($H$258:$H$929,$H193,CH$258:CH$929)</f>
        <v>0</v>
      </c>
      <c r="CI193" s="71">
        <f>SUMIF($H$258:$H$929,$H193,CI$258:CI$929)</f>
        <v>0</v>
      </c>
      <c r="CJ193" s="71">
        <f>SUMIF($H$258:$H$929,$H193,CJ$258:CJ$929)</f>
        <v>0</v>
      </c>
      <c r="CK193" s="71">
        <f>SUMIF($H$258:$H$929,$H193,CK$258:CK$929)</f>
        <v>0</v>
      </c>
      <c r="CL193" s="71">
        <f>SUMIF($H$258:$H$929,$H193,CL$258:CL$929)</f>
        <v>0</v>
      </c>
      <c r="CM193" s="71">
        <f>SUMIF($H$258:$H$929,$H193,CM$258:CM$929)</f>
        <v>0</v>
      </c>
      <c r="CN193" s="71">
        <f>SUMIF($H$258:$H$929,$H193,CN$258:CN$929)</f>
        <v>0</v>
      </c>
      <c r="CO193" s="71">
        <f>SUMIF($H$258:$H$929,$H193,CO$258:CO$929)</f>
        <v>0</v>
      </c>
      <c r="CP193" s="71">
        <f>SUMIF($H$258:$H$929,$H193,CP$258:CP$929)</f>
        <v>0</v>
      </c>
      <c r="CQ193" s="71">
        <f>SUMIF($H$258:$H$929,$H193,CQ$258:CQ$929)</f>
        <v>0</v>
      </c>
      <c r="CR193" s="71">
        <f>SUMIF($H$258:$H$929,$H193,CR$258:CR$929)</f>
        <v>0</v>
      </c>
      <c r="CS193" s="71">
        <f>SUMIF($H$258:$H$929,$H193,CS$258:CS$929)</f>
        <v>0</v>
      </c>
      <c r="CT193" s="71">
        <f>SUMIF($H$258:$H$929,$H193,CT$258:CT$929)</f>
        <v>0</v>
      </c>
      <c r="CU193" s="71">
        <f>SUMIF($H$258:$H$929,$H193,CU$258:CU$929)</f>
        <v>0</v>
      </c>
      <c r="CV193" s="71">
        <f>SUMIF($H$258:$H$929,$H193,CV$258:CV$929)</f>
        <v>0</v>
      </c>
      <c r="CW193" s="71">
        <f>SUMIF($H$258:$H$929,$H193,CW$258:CW$929)</f>
        <v>0</v>
      </c>
      <c r="CX193" s="71">
        <f>SUMIF($H$258:$H$929,$H193,CX$258:CX$929)</f>
        <v>0</v>
      </c>
      <c r="CY193" s="71">
        <f>SUMIF($H$258:$H$929,$H193,CY$258:CY$929)</f>
        <v>0</v>
      </c>
      <c r="CZ193" s="71">
        <f>SUMIF($H$258:$H$929,$H193,CZ$258:CZ$929)</f>
        <v>0</v>
      </c>
      <c r="DA193" s="70" t="s">
        <v>404</v>
      </c>
      <c r="DB193" s="56">
        <f>K193-CV193</f>
        <v>0</v>
      </c>
      <c r="DC193" s="55"/>
      <c r="DD193" s="7">
        <f>CV193/12</f>
        <v>0</v>
      </c>
      <c r="DE193" s="55"/>
    </row>
    <row r="194" spans="1:109" s="54" customFormat="1" ht="30" hidden="1" customHeight="1" x14ac:dyDescent="0.2">
      <c r="A194" s="98" t="str">
        <f>CONCATENATE("5001",H194)</f>
        <v>5001561902</v>
      </c>
      <c r="B194" s="65"/>
      <c r="C194" s="65"/>
      <c r="D194" s="65"/>
      <c r="E194" s="66"/>
      <c r="F194" s="66"/>
      <c r="G194" s="65" t="s">
        <v>101</v>
      </c>
      <c r="H194" s="70" t="s">
        <v>403</v>
      </c>
      <c r="I194" s="100" t="s">
        <v>99</v>
      </c>
      <c r="J194" s="71">
        <f>SUMIF($H$258:$H$928,$H194,J$258:J$928)</f>
        <v>0</v>
      </c>
      <c r="K194" s="71">
        <f>SUMIF($H$258:$H$928,$H194,K$258:K$928)</f>
        <v>0</v>
      </c>
      <c r="L194" s="71">
        <f>SUMIF($H$258:$H$928,$H194,L$258:L$928)</f>
        <v>0</v>
      </c>
      <c r="M194" s="71">
        <f>SUMIF($H$258:$H$928,$H194,M$258:M$928)</f>
        <v>0</v>
      </c>
      <c r="N194" s="71">
        <f>SUMIF($H$258:$H$928,$H194,N$258:N$928)</f>
        <v>0</v>
      </c>
      <c r="O194" s="71">
        <f>SUMIF($H$258:$H$928,$H194,O$258:O$928)</f>
        <v>0</v>
      </c>
      <c r="P194" s="71">
        <f>SUMIF($H$258:$H$928,$H194,P$258:P$928)</f>
        <v>0</v>
      </c>
      <c r="Q194" s="71">
        <f>SUMIF($H$258:$H$928,$H194,Q$258:Q$928)</f>
        <v>0</v>
      </c>
      <c r="R194" s="71">
        <f>SUMIF($H$258:$H$928,$H194,R$258:R$928)</f>
        <v>0</v>
      </c>
      <c r="S194" s="71">
        <f>SUMIF($H$258:$H$928,$H194,S$258:S$928)</f>
        <v>0</v>
      </c>
      <c r="T194" s="71">
        <f>SUMIF($H$258:$H$928,$H194,T$258:T$928)</f>
        <v>0</v>
      </c>
      <c r="U194" s="71">
        <f>SUMIF($H$258:$H$928,$H194,U$258:U$928)</f>
        <v>0</v>
      </c>
      <c r="V194" s="71">
        <f>SUMIF($H$258:$H$928,$H194,V$258:V$928)</f>
        <v>0</v>
      </c>
      <c r="W194" s="71">
        <f>SUMIF($H$258:$H$928,$H194,W$258:W$928)</f>
        <v>0</v>
      </c>
      <c r="X194" s="71">
        <f>SUMIF($H$258:$H$928,$H194,X$258:X$928)</f>
        <v>0</v>
      </c>
      <c r="Y194" s="71">
        <f>SUMIF($H$258:$H$928,$H194,Y$258:Y$928)</f>
        <v>0</v>
      </c>
      <c r="Z194" s="71">
        <f>SUMIF($H$258:$H$928,$H194,Z$258:Z$928)</f>
        <v>0</v>
      </c>
      <c r="AA194" s="71">
        <f>SUMIF($H$258:$H$928,$H194,AA$258:AA$928)</f>
        <v>0</v>
      </c>
      <c r="AB194" s="71">
        <f>SUMIF($H$258:$H$928,$H194,AB$258:AB$928)</f>
        <v>0</v>
      </c>
      <c r="AC194" s="71">
        <f>SUMIF($H$258:$H$928,$H194,AC$258:AC$928)</f>
        <v>0</v>
      </c>
      <c r="AD194" s="71">
        <f>SUMIF($H$258:$H$928,$H194,AD$258:AD$928)</f>
        <v>0</v>
      </c>
      <c r="AE194" s="71">
        <f>SUMIF($H$258:$H$928,$H194,AE$258:AE$928)</f>
        <v>0</v>
      </c>
      <c r="AF194" s="71">
        <f>SUMIF($H$258:$H$928,$H194,AF$258:AF$928)</f>
        <v>0</v>
      </c>
      <c r="AG194" s="71">
        <f>SUMIF($H$258:$H$928,$H194,AG$258:AG$928)</f>
        <v>0</v>
      </c>
      <c r="AH194" s="71">
        <f>SUMIF($H$258:$H$928,$H194,AH$258:AH$928)</f>
        <v>0</v>
      </c>
      <c r="AI194" s="71">
        <f>SUMIF($H$258:$H$928,$H194,AI$258:AI$928)</f>
        <v>0</v>
      </c>
      <c r="AJ194" s="71">
        <f>SUMIF($H$258:$H$928,$H194,AJ$258:AJ$928)</f>
        <v>0</v>
      </c>
      <c r="AK194" s="71">
        <f>SUMIF($H$258:$H$928,$H194,AK$258:AK$928)</f>
        <v>0</v>
      </c>
      <c r="AL194" s="71">
        <f>SUMIF($H$258:$H$928,$H194,AL$258:AL$928)</f>
        <v>0</v>
      </c>
      <c r="AM194" s="71">
        <f>SUMIF($H$258:$H$928,$H194,AM$258:AM$928)</f>
        <v>0</v>
      </c>
      <c r="AN194" s="71">
        <f>SUMIF($H$258:$H$928,$H194,AN$258:AN$928)</f>
        <v>0</v>
      </c>
      <c r="AO194" s="71">
        <f>SUMIF($H$258:$H$928,$H194,AO$258:AO$928)</f>
        <v>0</v>
      </c>
      <c r="AP194" s="71">
        <f>SUMIF($H$258:$H$928,$H194,AP$258:AP$928)</f>
        <v>0</v>
      </c>
      <c r="AQ194" s="71">
        <f>SUMIF($H$258:$H$928,$H194,AQ$258:AQ$928)</f>
        <v>0</v>
      </c>
      <c r="AR194" s="71">
        <f>SUMIF($H$258:$H$928,$H194,AR$258:AR$928)</f>
        <v>0</v>
      </c>
      <c r="AS194" s="71">
        <f>SUMIF($H$258:$H$928,$H194,AS$258:AS$928)</f>
        <v>0</v>
      </c>
      <c r="AT194" s="71">
        <f>SUMIF($H$258:$H$928,$H194,AT$258:AT$928)</f>
        <v>0</v>
      </c>
      <c r="AU194" s="71">
        <f>SUMIF($H$258:$H$928,$H194,AU$258:AU$928)</f>
        <v>0</v>
      </c>
      <c r="AV194" s="71">
        <f>SUMIF($H$258:$H$928,$H194,AV$258:AV$928)</f>
        <v>0</v>
      </c>
      <c r="AW194" s="71">
        <f>SUMIF($H$258:$H$928,$H194,AW$258:AW$928)</f>
        <v>0</v>
      </c>
      <c r="AX194" s="71">
        <f>SUMIF($H$258:$H$929,$H194,AX$258:AX$929)</f>
        <v>0</v>
      </c>
      <c r="AY194" s="71">
        <f>SUMIF($H$258:$H$929,$H194,AY$258:AY$929)</f>
        <v>0</v>
      </c>
      <c r="AZ194" s="71">
        <f>SUMIF($H$258:$H$929,$H194,AZ$258:AZ$929)</f>
        <v>0</v>
      </c>
      <c r="BA194" s="71">
        <f>SUMIF($H$258:$H$929,$H194,BA$258:BA$929)</f>
        <v>0</v>
      </c>
      <c r="BB194" s="71"/>
      <c r="BC194" s="71">
        <f>SUMIF($H$258:$H$929,$H194,BC$258:BC$929)</f>
        <v>0</v>
      </c>
      <c r="BD194" s="71"/>
      <c r="BE194" s="71">
        <f>SUMIF($H$258:$H$929,$H194,BE$258:BE$929)</f>
        <v>0</v>
      </c>
      <c r="BF194" s="71">
        <f>SUMIF($H$258:$H$929,$H194,BF$258:BF$929)</f>
        <v>0</v>
      </c>
      <c r="BG194" s="71">
        <f>SUMIF($H$258:$H$929,$H194,BG$258:BG$929)</f>
        <v>0</v>
      </c>
      <c r="BH194" s="71">
        <f>SUMIF($H$258:$H$929,$H194,BH$258:BH$929)</f>
        <v>0</v>
      </c>
      <c r="BI194" s="71">
        <f>SUMIF($H$258:$H$929,$H194,BI$258:BI$929)</f>
        <v>0</v>
      </c>
      <c r="BJ194" s="71">
        <f>SUMIF($H$258:$H$928,$H194,BJ$258:BJ$928)</f>
        <v>0</v>
      </c>
      <c r="BK194" s="71">
        <f>SUMIF($H$258:$H$928,$H194,BK$258:BK$928)</f>
        <v>0</v>
      </c>
      <c r="BL194" s="71">
        <f>SUMIF($H$258:$H$928,$H194,BL$258:BL$928)</f>
        <v>0</v>
      </c>
      <c r="BM194" s="71">
        <f>SUMIF($H$258:$H$929,$H194,BM$258:BM$929)</f>
        <v>0</v>
      </c>
      <c r="BN194" s="71">
        <f>SUMIF($H$258:$H$929,$H194,BN$258:BN$929)</f>
        <v>0</v>
      </c>
      <c r="BO194" s="71">
        <f>SUMIF($H$258:$H$929,$H194,BO$258:BO$929)</f>
        <v>0</v>
      </c>
      <c r="BP194" s="71">
        <f>SUMIF($H$258:$H$929,$H194,BP$258:BP$929)</f>
        <v>0</v>
      </c>
      <c r="BQ194" s="71">
        <f>SUMIF($H$258:$H$929,$H194,BQ$258:BQ$929)</f>
        <v>0</v>
      </c>
      <c r="BR194" s="71">
        <f>SUMIF($H$258:$H$929,$H194,BR$258:BR$929)</f>
        <v>0</v>
      </c>
      <c r="BS194" s="71">
        <f>SUMIF($H$258:$H$929,$H194,BS$258:BS$929)</f>
        <v>0</v>
      </c>
      <c r="BT194" s="71">
        <f>SUMIF($H$258:$H$929,$H194,BT$258:BT$929)</f>
        <v>0</v>
      </c>
      <c r="BU194" s="71">
        <f>SUMIF($H$258:$H$929,$H194,BU$258:BU$929)</f>
        <v>0</v>
      </c>
      <c r="BV194" s="71">
        <f>SUMIF($H$258:$H$929,$H194,BV$258:BV$929)</f>
        <v>0</v>
      </c>
      <c r="BW194" s="71">
        <f>SUMIF($H$258:$H$929,$H194,BW$258:BW$929)</f>
        <v>0</v>
      </c>
      <c r="BX194" s="71">
        <f>SUMIF($H$258:$H$929,$H194,BX$258:BX$929)</f>
        <v>0</v>
      </c>
      <c r="BY194" s="71">
        <f>SUMIF($H$258:$H$929,$H194,BY$258:BY$929)</f>
        <v>0</v>
      </c>
      <c r="BZ194" s="71">
        <f>SUMIF($H$258:$H$929,$H194,BZ$258:BZ$929)</f>
        <v>0</v>
      </c>
      <c r="CA194" s="71">
        <f>SUMIF($H$258:$H$929,$H194,CA$258:CA$929)</f>
        <v>0</v>
      </c>
      <c r="CB194" s="71">
        <f>SUMIF($H$258:$H$929,$H194,CB$258:CB$929)</f>
        <v>0</v>
      </c>
      <c r="CC194" s="71">
        <f>SUMIF($H$258:$H$929,$H194,CC$258:CC$929)</f>
        <v>0</v>
      </c>
      <c r="CD194" s="71">
        <f>SUMIF($H$258:$H$929,$H194,CD$258:CD$929)</f>
        <v>0</v>
      </c>
      <c r="CE194" s="71">
        <f>SUMIF($H$258:$H$929,$H194,CE$258:CE$929)</f>
        <v>0</v>
      </c>
      <c r="CF194" s="71">
        <f>SUMIF($H$258:$H$929,$H194,CF$258:CF$929)</f>
        <v>0</v>
      </c>
      <c r="CG194" s="71">
        <f>SUMIF($H$258:$H$929,$H194,CG$258:CG$929)</f>
        <v>0</v>
      </c>
      <c r="CH194" s="71">
        <f>SUMIF($H$258:$H$929,$H194,CH$258:CH$929)</f>
        <v>0</v>
      </c>
      <c r="CI194" s="71">
        <f>SUMIF($H$258:$H$929,$H194,CI$258:CI$929)</f>
        <v>0</v>
      </c>
      <c r="CJ194" s="71">
        <f>SUMIF($H$258:$H$929,$H194,CJ$258:CJ$929)</f>
        <v>0</v>
      </c>
      <c r="CK194" s="71">
        <f>SUMIF($H$258:$H$929,$H194,CK$258:CK$929)</f>
        <v>0</v>
      </c>
      <c r="CL194" s="71">
        <f>SUMIF($H$258:$H$929,$H194,CL$258:CL$929)</f>
        <v>0</v>
      </c>
      <c r="CM194" s="71">
        <f>SUMIF($H$258:$H$929,$H194,CM$258:CM$929)</f>
        <v>0</v>
      </c>
      <c r="CN194" s="71">
        <f>SUMIF($H$258:$H$929,$H194,CN$258:CN$929)</f>
        <v>0</v>
      </c>
      <c r="CO194" s="71">
        <f>SUMIF($H$258:$H$929,$H194,CO$258:CO$929)</f>
        <v>0</v>
      </c>
      <c r="CP194" s="71">
        <f>SUMIF($H$258:$H$929,$H194,CP$258:CP$929)</f>
        <v>0</v>
      </c>
      <c r="CQ194" s="71">
        <f>SUMIF($H$258:$H$929,$H194,CQ$258:CQ$929)</f>
        <v>0</v>
      </c>
      <c r="CR194" s="71">
        <f>SUMIF($H$258:$H$929,$H194,CR$258:CR$929)</f>
        <v>0</v>
      </c>
      <c r="CS194" s="71">
        <f>SUMIF($H$258:$H$929,$H194,CS$258:CS$929)</f>
        <v>0</v>
      </c>
      <c r="CT194" s="71">
        <f>SUMIF($H$258:$H$929,$H194,CT$258:CT$929)</f>
        <v>0</v>
      </c>
      <c r="CU194" s="71">
        <f>SUMIF($H$258:$H$929,$H194,CU$258:CU$929)</f>
        <v>0</v>
      </c>
      <c r="CV194" s="71">
        <f>SUMIF($H$258:$H$929,$H194,CV$258:CV$929)</f>
        <v>0</v>
      </c>
      <c r="CW194" s="71">
        <f>SUMIF($H$258:$H$929,$H194,CW$258:CW$929)</f>
        <v>0</v>
      </c>
      <c r="CX194" s="71">
        <f>SUMIF($H$258:$H$929,$H194,CX$258:CX$929)</f>
        <v>0</v>
      </c>
      <c r="CY194" s="71">
        <f>SUMIF($H$258:$H$929,$H194,CY$258:CY$929)</f>
        <v>0</v>
      </c>
      <c r="CZ194" s="71">
        <f>SUMIF($H$258:$H$929,$H194,CZ$258:CZ$929)</f>
        <v>0</v>
      </c>
      <c r="DA194" s="70" t="s">
        <v>403</v>
      </c>
      <c r="DB194" s="56">
        <f>K194-CV194</f>
        <v>0</v>
      </c>
      <c r="DC194" s="55"/>
      <c r="DD194" s="7">
        <f>CV194/12</f>
        <v>0</v>
      </c>
      <c r="DE194" s="55"/>
    </row>
    <row r="195" spans="1:109" s="54" customFormat="1" ht="30" hidden="1" customHeight="1" x14ac:dyDescent="0.2">
      <c r="A195" s="98" t="str">
        <f>CONCATENATE("5001",H195)</f>
        <v>5001561903</v>
      </c>
      <c r="B195" s="65"/>
      <c r="C195" s="65"/>
      <c r="D195" s="65"/>
      <c r="E195" s="66"/>
      <c r="F195" s="66"/>
      <c r="G195" s="65" t="s">
        <v>129</v>
      </c>
      <c r="H195" s="70" t="s">
        <v>402</v>
      </c>
      <c r="I195" s="100" t="s">
        <v>177</v>
      </c>
      <c r="J195" s="71">
        <f>SUMIF($H$258:$H$928,$H195,J$258:J$928)</f>
        <v>0</v>
      </c>
      <c r="K195" s="71">
        <f>SUMIF($H$258:$H$928,$H195,K$258:K$928)</f>
        <v>0</v>
      </c>
      <c r="L195" s="71">
        <f>SUMIF($H$258:$H$928,$H195,L$258:L$928)</f>
        <v>0</v>
      </c>
      <c r="M195" s="71">
        <f>SUMIF($H$258:$H$928,$H195,M$258:M$928)</f>
        <v>0</v>
      </c>
      <c r="N195" s="71">
        <f>SUMIF($H$258:$H$928,$H195,N$258:N$928)</f>
        <v>0</v>
      </c>
      <c r="O195" s="71">
        <f>SUMIF($H$258:$H$928,$H195,O$258:O$928)</f>
        <v>0</v>
      </c>
      <c r="P195" s="71">
        <f>SUMIF($H$258:$H$928,$H195,P$258:P$928)</f>
        <v>0</v>
      </c>
      <c r="Q195" s="71">
        <f>SUMIF($H$258:$H$928,$H195,Q$258:Q$928)</f>
        <v>0</v>
      </c>
      <c r="R195" s="71">
        <f>SUMIF($H$258:$H$928,$H195,R$258:R$928)</f>
        <v>0</v>
      </c>
      <c r="S195" s="71">
        <f>SUMIF($H$258:$H$928,$H195,S$258:S$928)</f>
        <v>0</v>
      </c>
      <c r="T195" s="71">
        <f>SUMIF($H$258:$H$928,$H195,T$258:T$928)</f>
        <v>0</v>
      </c>
      <c r="U195" s="71">
        <f>SUMIF($H$258:$H$928,$H195,U$258:U$928)</f>
        <v>0</v>
      </c>
      <c r="V195" s="71">
        <f>SUMIF($H$258:$H$928,$H195,V$258:V$928)</f>
        <v>0</v>
      </c>
      <c r="W195" s="71">
        <f>SUMIF($H$258:$H$928,$H195,W$258:W$928)</f>
        <v>0</v>
      </c>
      <c r="X195" s="71">
        <f>SUMIF($H$258:$H$928,$H195,X$258:X$928)</f>
        <v>0</v>
      </c>
      <c r="Y195" s="71">
        <f>SUMIF($H$258:$H$928,$H195,Y$258:Y$928)</f>
        <v>0</v>
      </c>
      <c r="Z195" s="71">
        <f>SUMIF($H$258:$H$928,$H195,Z$258:Z$928)</f>
        <v>0</v>
      </c>
      <c r="AA195" s="71">
        <f>SUMIF($H$258:$H$928,$H195,AA$258:AA$928)</f>
        <v>0</v>
      </c>
      <c r="AB195" s="71">
        <f>SUMIF($H$258:$H$928,$H195,AB$258:AB$928)</f>
        <v>0</v>
      </c>
      <c r="AC195" s="71">
        <f>SUMIF($H$258:$H$928,$H195,AC$258:AC$928)</f>
        <v>0</v>
      </c>
      <c r="AD195" s="71">
        <f>SUMIF($H$258:$H$928,$H195,AD$258:AD$928)</f>
        <v>0</v>
      </c>
      <c r="AE195" s="71">
        <f>SUMIF($H$258:$H$928,$H195,AE$258:AE$928)</f>
        <v>0</v>
      </c>
      <c r="AF195" s="71">
        <f>SUMIF($H$258:$H$928,$H195,AF$258:AF$928)</f>
        <v>0</v>
      </c>
      <c r="AG195" s="71">
        <f>SUMIF($H$258:$H$928,$H195,AG$258:AG$928)</f>
        <v>0</v>
      </c>
      <c r="AH195" s="71">
        <f>SUMIF($H$258:$H$928,$H195,AH$258:AH$928)</f>
        <v>0</v>
      </c>
      <c r="AI195" s="71">
        <f>SUMIF($H$258:$H$928,$H195,AI$258:AI$928)</f>
        <v>0</v>
      </c>
      <c r="AJ195" s="71">
        <f>SUMIF($H$258:$H$928,$H195,AJ$258:AJ$928)</f>
        <v>0</v>
      </c>
      <c r="AK195" s="71">
        <f>SUMIF($H$258:$H$928,$H195,AK$258:AK$928)</f>
        <v>0</v>
      </c>
      <c r="AL195" s="71">
        <f>SUMIF($H$258:$H$928,$H195,AL$258:AL$928)</f>
        <v>0</v>
      </c>
      <c r="AM195" s="71">
        <f>SUMIF($H$258:$H$928,$H195,AM$258:AM$928)</f>
        <v>0</v>
      </c>
      <c r="AN195" s="71">
        <f>SUMIF($H$258:$H$928,$H195,AN$258:AN$928)</f>
        <v>0</v>
      </c>
      <c r="AO195" s="71">
        <f>SUMIF($H$258:$H$928,$H195,AO$258:AO$928)</f>
        <v>0</v>
      </c>
      <c r="AP195" s="71">
        <f>SUMIF($H$258:$H$928,$H195,AP$258:AP$928)</f>
        <v>0</v>
      </c>
      <c r="AQ195" s="71">
        <f>SUMIF($H$258:$H$928,$H195,AQ$258:AQ$928)</f>
        <v>0</v>
      </c>
      <c r="AR195" s="71">
        <f>SUMIF($H$258:$H$928,$H195,AR$258:AR$928)</f>
        <v>0</v>
      </c>
      <c r="AS195" s="71">
        <f>SUMIF($H$258:$H$928,$H195,AS$258:AS$928)</f>
        <v>0</v>
      </c>
      <c r="AT195" s="71">
        <f>SUMIF($H$258:$H$928,$H195,AT$258:AT$928)</f>
        <v>0</v>
      </c>
      <c r="AU195" s="71">
        <f>SUMIF($H$258:$H$928,$H195,AU$258:AU$928)</f>
        <v>0</v>
      </c>
      <c r="AV195" s="71">
        <f>SUMIF($H$258:$H$928,$H195,AV$258:AV$928)</f>
        <v>0</v>
      </c>
      <c r="AW195" s="71">
        <f>SUMIF($H$258:$H$928,$H195,AW$258:AW$928)</f>
        <v>0</v>
      </c>
      <c r="AX195" s="71">
        <f>SUMIF($H$258:$H$929,$H195,AX$258:AX$929)</f>
        <v>0</v>
      </c>
      <c r="AY195" s="71">
        <f>SUMIF($H$258:$H$929,$H195,AY$258:AY$929)</f>
        <v>0</v>
      </c>
      <c r="AZ195" s="71">
        <f>SUMIF($H$258:$H$929,$H195,AZ$258:AZ$929)</f>
        <v>0</v>
      </c>
      <c r="BA195" s="71">
        <f>SUMIF($H$258:$H$929,$H195,BA$258:BA$929)</f>
        <v>0</v>
      </c>
      <c r="BB195" s="71"/>
      <c r="BC195" s="71">
        <f>SUMIF($H$258:$H$929,$H195,BC$258:BC$929)</f>
        <v>0</v>
      </c>
      <c r="BD195" s="71"/>
      <c r="BE195" s="71">
        <f>SUMIF($H$258:$H$929,$H195,BE$258:BE$929)</f>
        <v>0</v>
      </c>
      <c r="BF195" s="71">
        <f>SUMIF($H$258:$H$929,$H195,BF$258:BF$929)</f>
        <v>0</v>
      </c>
      <c r="BG195" s="71">
        <f>SUMIF($H$258:$H$929,$H195,BG$258:BG$929)</f>
        <v>0</v>
      </c>
      <c r="BH195" s="71">
        <f>SUMIF($H$258:$H$929,$H195,BH$258:BH$929)</f>
        <v>0</v>
      </c>
      <c r="BI195" s="71">
        <f>SUMIF($H$258:$H$929,$H195,BI$258:BI$929)</f>
        <v>0</v>
      </c>
      <c r="BJ195" s="71">
        <f>SUMIF($H$258:$H$928,$H195,BJ$258:BJ$928)</f>
        <v>0</v>
      </c>
      <c r="BK195" s="71">
        <f>SUMIF($H$258:$H$928,$H195,BK$258:BK$928)</f>
        <v>0</v>
      </c>
      <c r="BL195" s="71">
        <f>SUMIF($H$258:$H$928,$H195,BL$258:BL$928)</f>
        <v>0</v>
      </c>
      <c r="BM195" s="71">
        <f>SUMIF($H$258:$H$929,$H195,BM$258:BM$929)</f>
        <v>0</v>
      </c>
      <c r="BN195" s="71">
        <f>SUMIF($H$258:$H$929,$H195,BN$258:BN$929)</f>
        <v>0</v>
      </c>
      <c r="BO195" s="71">
        <f>SUMIF($H$258:$H$929,$H195,BO$258:BO$929)</f>
        <v>0</v>
      </c>
      <c r="BP195" s="71">
        <f>SUMIF($H$258:$H$929,$H195,BP$258:BP$929)</f>
        <v>0</v>
      </c>
      <c r="BQ195" s="71">
        <f>SUMIF($H$258:$H$929,$H195,BQ$258:BQ$929)</f>
        <v>0</v>
      </c>
      <c r="BR195" s="71">
        <f>SUMIF($H$258:$H$929,$H195,BR$258:BR$929)</f>
        <v>0</v>
      </c>
      <c r="BS195" s="71">
        <f>SUMIF($H$258:$H$929,$H195,BS$258:BS$929)</f>
        <v>0</v>
      </c>
      <c r="BT195" s="71">
        <f>SUMIF($H$258:$H$929,$H195,BT$258:BT$929)</f>
        <v>0</v>
      </c>
      <c r="BU195" s="71">
        <f>SUMIF($H$258:$H$929,$H195,BU$258:BU$929)</f>
        <v>0</v>
      </c>
      <c r="BV195" s="71">
        <f>SUMIF($H$258:$H$929,$H195,BV$258:BV$929)</f>
        <v>0</v>
      </c>
      <c r="BW195" s="71">
        <f>SUMIF($H$258:$H$929,$H195,BW$258:BW$929)</f>
        <v>0</v>
      </c>
      <c r="BX195" s="71">
        <f>SUMIF($H$258:$H$929,$H195,BX$258:BX$929)</f>
        <v>0</v>
      </c>
      <c r="BY195" s="71">
        <f>SUMIF($H$258:$H$929,$H195,BY$258:BY$929)</f>
        <v>0</v>
      </c>
      <c r="BZ195" s="71">
        <f>SUMIF($H$258:$H$929,$H195,BZ$258:BZ$929)</f>
        <v>0</v>
      </c>
      <c r="CA195" s="71">
        <f>SUMIF($H$258:$H$929,$H195,CA$258:CA$929)</f>
        <v>0</v>
      </c>
      <c r="CB195" s="71">
        <f>SUMIF($H$258:$H$929,$H195,CB$258:CB$929)</f>
        <v>0</v>
      </c>
      <c r="CC195" s="71">
        <f>SUMIF($H$258:$H$929,$H195,CC$258:CC$929)</f>
        <v>0</v>
      </c>
      <c r="CD195" s="71">
        <f>SUMIF($H$258:$H$929,$H195,CD$258:CD$929)</f>
        <v>0</v>
      </c>
      <c r="CE195" s="71">
        <f>SUMIF($H$258:$H$929,$H195,CE$258:CE$929)</f>
        <v>0</v>
      </c>
      <c r="CF195" s="71">
        <f>SUMIF($H$258:$H$929,$H195,CF$258:CF$929)</f>
        <v>0</v>
      </c>
      <c r="CG195" s="71">
        <f>SUMIF($H$258:$H$929,$H195,CG$258:CG$929)</f>
        <v>0</v>
      </c>
      <c r="CH195" s="71">
        <f>SUMIF($H$258:$H$929,$H195,CH$258:CH$929)</f>
        <v>0</v>
      </c>
      <c r="CI195" s="71">
        <f>SUMIF($H$258:$H$929,$H195,CI$258:CI$929)</f>
        <v>0</v>
      </c>
      <c r="CJ195" s="71">
        <f>SUMIF($H$258:$H$929,$H195,CJ$258:CJ$929)</f>
        <v>0</v>
      </c>
      <c r="CK195" s="71">
        <f>SUMIF($H$258:$H$929,$H195,CK$258:CK$929)</f>
        <v>0</v>
      </c>
      <c r="CL195" s="71">
        <f>SUMIF($H$258:$H$929,$H195,CL$258:CL$929)</f>
        <v>0</v>
      </c>
      <c r="CM195" s="71">
        <f>SUMIF($H$258:$H$929,$H195,CM$258:CM$929)</f>
        <v>0</v>
      </c>
      <c r="CN195" s="71">
        <f>SUMIF($H$258:$H$929,$H195,CN$258:CN$929)</f>
        <v>0</v>
      </c>
      <c r="CO195" s="71">
        <f>SUMIF($H$258:$H$929,$H195,CO$258:CO$929)</f>
        <v>0</v>
      </c>
      <c r="CP195" s="71">
        <f>SUMIF($H$258:$H$929,$H195,CP$258:CP$929)</f>
        <v>0</v>
      </c>
      <c r="CQ195" s="71">
        <f>SUMIF($H$258:$H$929,$H195,CQ$258:CQ$929)</f>
        <v>0</v>
      </c>
      <c r="CR195" s="71">
        <f>SUMIF($H$258:$H$929,$H195,CR$258:CR$929)</f>
        <v>0</v>
      </c>
      <c r="CS195" s="71">
        <f>SUMIF($H$258:$H$929,$H195,CS$258:CS$929)</f>
        <v>0</v>
      </c>
      <c r="CT195" s="71">
        <f>SUMIF($H$258:$H$929,$H195,CT$258:CT$929)</f>
        <v>0</v>
      </c>
      <c r="CU195" s="71">
        <f>SUMIF($H$258:$H$929,$H195,CU$258:CU$929)</f>
        <v>0</v>
      </c>
      <c r="CV195" s="71">
        <f>SUMIF($H$258:$H$929,$H195,CV$258:CV$929)</f>
        <v>0</v>
      </c>
      <c r="CW195" s="71">
        <f>SUMIF($H$258:$H$929,$H195,CW$258:CW$929)</f>
        <v>0</v>
      </c>
      <c r="CX195" s="71">
        <f>SUMIF($H$258:$H$929,$H195,CX$258:CX$929)</f>
        <v>0</v>
      </c>
      <c r="CY195" s="71">
        <f>SUMIF($H$258:$H$929,$H195,CY$258:CY$929)</f>
        <v>0</v>
      </c>
      <c r="CZ195" s="71">
        <f>SUMIF($H$258:$H$929,$H195,CZ$258:CZ$929)</f>
        <v>0</v>
      </c>
      <c r="DA195" s="70" t="s">
        <v>402</v>
      </c>
      <c r="DB195" s="56">
        <f>K195-CV195</f>
        <v>0</v>
      </c>
      <c r="DC195" s="55"/>
      <c r="DD195" s="7">
        <f>CV195/12</f>
        <v>0</v>
      </c>
      <c r="DE195" s="55"/>
    </row>
    <row r="196" spans="1:109" s="54" customFormat="1" ht="36" hidden="1" customHeight="1" x14ac:dyDescent="0.2">
      <c r="A196" s="98" t="str">
        <f>CONCATENATE("5001",H196)</f>
        <v>50015622</v>
      </c>
      <c r="B196" s="65"/>
      <c r="C196" s="65"/>
      <c r="D196" s="65"/>
      <c r="E196" s="66"/>
      <c r="F196" s="66" t="s">
        <v>250</v>
      </c>
      <c r="G196" s="65"/>
      <c r="H196" s="70" t="s">
        <v>400</v>
      </c>
      <c r="I196" s="131" t="s">
        <v>401</v>
      </c>
      <c r="J196" s="71">
        <f>SUMIF($H$258:$H$928,$H196,J$258:J$928)</f>
        <v>0</v>
      </c>
      <c r="K196" s="71">
        <f>SUMIF($H$258:$H$928,$H196,K$258:K$928)</f>
        <v>0</v>
      </c>
      <c r="L196" s="71">
        <f>SUMIF($H$258:$H$928,$H196,L$258:L$928)</f>
        <v>0</v>
      </c>
      <c r="M196" s="71">
        <f>SUMIF($H$258:$H$928,$H196,M$258:M$928)</f>
        <v>0</v>
      </c>
      <c r="N196" s="71">
        <f>SUMIF($H$258:$H$928,$H196,N$258:N$928)</f>
        <v>0</v>
      </c>
      <c r="O196" s="71">
        <f>SUMIF($H$258:$H$928,$H196,O$258:O$928)</f>
        <v>0</v>
      </c>
      <c r="P196" s="71">
        <f>SUMIF($H$258:$H$928,$H196,P$258:P$928)</f>
        <v>0</v>
      </c>
      <c r="Q196" s="71">
        <f>SUMIF($H$258:$H$928,$H196,Q$258:Q$928)</f>
        <v>0</v>
      </c>
      <c r="R196" s="71">
        <f>SUMIF($H$258:$H$928,$H196,R$258:R$928)</f>
        <v>0</v>
      </c>
      <c r="S196" s="71">
        <f>SUMIF($H$258:$H$928,$H196,S$258:S$928)</f>
        <v>0</v>
      </c>
      <c r="T196" s="71">
        <f>SUMIF($H$258:$H$928,$H196,T$258:T$928)</f>
        <v>0</v>
      </c>
      <c r="U196" s="71">
        <f>SUMIF($H$258:$H$928,$H196,U$258:U$928)</f>
        <v>0</v>
      </c>
      <c r="V196" s="71">
        <f>SUMIF($H$258:$H$928,$H196,V$258:V$928)</f>
        <v>0</v>
      </c>
      <c r="W196" s="71">
        <f>SUMIF($H$258:$H$928,$H196,W$258:W$928)</f>
        <v>0</v>
      </c>
      <c r="X196" s="71">
        <f>SUMIF($H$258:$H$928,$H196,X$258:X$928)</f>
        <v>0</v>
      </c>
      <c r="Y196" s="71">
        <f>SUMIF($H$258:$H$928,$H196,Y$258:Y$928)</f>
        <v>0</v>
      </c>
      <c r="Z196" s="71">
        <f>SUMIF($H$258:$H$928,$H196,Z$258:Z$928)</f>
        <v>0</v>
      </c>
      <c r="AA196" s="71">
        <f>SUMIF($H$258:$H$928,$H196,AA$258:AA$928)</f>
        <v>0</v>
      </c>
      <c r="AB196" s="71">
        <f>SUMIF($H$258:$H$928,$H196,AB$258:AB$928)</f>
        <v>0</v>
      </c>
      <c r="AC196" s="71">
        <f>SUMIF($H$258:$H$928,$H196,AC$258:AC$928)</f>
        <v>0</v>
      </c>
      <c r="AD196" s="71">
        <f>SUMIF($H$258:$H$928,$H196,AD$258:AD$928)</f>
        <v>0</v>
      </c>
      <c r="AE196" s="71">
        <f>SUMIF($H$258:$H$928,$H196,AE$258:AE$928)</f>
        <v>0</v>
      </c>
      <c r="AF196" s="71">
        <f>SUMIF($H$258:$H$928,$H196,AF$258:AF$928)</f>
        <v>0</v>
      </c>
      <c r="AG196" s="71">
        <f>SUMIF($H$258:$H$928,$H196,AG$258:AG$928)</f>
        <v>0</v>
      </c>
      <c r="AH196" s="71">
        <f>SUMIF($H$258:$H$928,$H196,AH$258:AH$928)</f>
        <v>0</v>
      </c>
      <c r="AI196" s="71">
        <f>SUMIF($H$258:$H$928,$H196,AI$258:AI$928)</f>
        <v>0</v>
      </c>
      <c r="AJ196" s="71">
        <f>SUMIF($H$258:$H$928,$H196,AJ$258:AJ$928)</f>
        <v>0</v>
      </c>
      <c r="AK196" s="71">
        <f>SUMIF($H$258:$H$928,$H196,AK$258:AK$928)</f>
        <v>0</v>
      </c>
      <c r="AL196" s="71">
        <f>SUMIF($H$258:$H$928,$H196,AL$258:AL$928)</f>
        <v>0</v>
      </c>
      <c r="AM196" s="71">
        <f>SUMIF($H$258:$H$928,$H196,AM$258:AM$928)</f>
        <v>0</v>
      </c>
      <c r="AN196" s="71">
        <f>SUMIF($H$258:$H$928,$H196,AN$258:AN$928)</f>
        <v>0</v>
      </c>
      <c r="AO196" s="71">
        <f>SUMIF($H$258:$H$928,$H196,AO$258:AO$928)</f>
        <v>0</v>
      </c>
      <c r="AP196" s="71">
        <f>SUMIF($H$258:$H$928,$H196,AP$258:AP$928)</f>
        <v>0</v>
      </c>
      <c r="AQ196" s="71">
        <f>SUMIF($H$258:$H$928,$H196,AQ$258:AQ$928)</f>
        <v>0</v>
      </c>
      <c r="AR196" s="71">
        <f>SUMIF($H$258:$H$928,$H196,AR$258:AR$928)</f>
        <v>0</v>
      </c>
      <c r="AS196" s="71">
        <f>SUMIF($H$258:$H$928,$H196,AS$258:AS$928)</f>
        <v>0</v>
      </c>
      <c r="AT196" s="71">
        <f>SUMIF($H$258:$H$928,$H196,AT$258:AT$928)</f>
        <v>0</v>
      </c>
      <c r="AU196" s="71">
        <f>SUMIF($H$258:$H$928,$H196,AU$258:AU$928)</f>
        <v>0</v>
      </c>
      <c r="AV196" s="71">
        <f>SUMIF($H$258:$H$928,$H196,AV$258:AV$928)</f>
        <v>0</v>
      </c>
      <c r="AW196" s="71">
        <f>SUMIF($H$258:$H$928,$H196,AW$258:AW$928)</f>
        <v>0</v>
      </c>
      <c r="AX196" s="71">
        <f>SUMIF($H$258:$H$929,$H196,AX$258:AX$929)</f>
        <v>0</v>
      </c>
      <c r="AY196" s="71">
        <f>SUMIF($H$258:$H$929,$H196,AY$258:AY$929)</f>
        <v>0</v>
      </c>
      <c r="AZ196" s="71">
        <f>SUMIF($H$258:$H$929,$H196,AZ$258:AZ$929)</f>
        <v>0</v>
      </c>
      <c r="BA196" s="71">
        <f>SUMIF($H$258:$H$929,$H196,BA$258:BA$929)</f>
        <v>0</v>
      </c>
      <c r="BB196" s="71"/>
      <c r="BC196" s="71">
        <f>SUMIF($H$258:$H$929,$H196,BC$258:BC$929)</f>
        <v>0</v>
      </c>
      <c r="BD196" s="71"/>
      <c r="BE196" s="71">
        <f>SUMIF($H$258:$H$929,$H196,BE$258:BE$929)</f>
        <v>0</v>
      </c>
      <c r="BF196" s="71">
        <f>SUMIF($H$258:$H$929,$H196,BF$258:BF$929)</f>
        <v>0</v>
      </c>
      <c r="BG196" s="71">
        <f>SUMIF($H$258:$H$929,$H196,BG$258:BG$929)</f>
        <v>0</v>
      </c>
      <c r="BH196" s="71">
        <f>SUMIF($H$258:$H$929,$H196,BH$258:BH$929)</f>
        <v>0</v>
      </c>
      <c r="BI196" s="71">
        <f>SUMIF($H$258:$H$929,$H196,BI$258:BI$929)</f>
        <v>0</v>
      </c>
      <c r="BJ196" s="71">
        <f>SUMIF($H$258:$H$928,$H196,BJ$258:BJ$928)</f>
        <v>0</v>
      </c>
      <c r="BK196" s="71">
        <f>SUMIF($H$258:$H$928,$H196,BK$258:BK$928)</f>
        <v>0</v>
      </c>
      <c r="BL196" s="71">
        <f>SUMIF($H$258:$H$928,$H196,BL$258:BL$928)</f>
        <v>0</v>
      </c>
      <c r="BM196" s="71">
        <f>SUMIF($H$258:$H$929,$H196,BM$258:BM$929)</f>
        <v>0</v>
      </c>
      <c r="BN196" s="71">
        <f>SUMIF($H$258:$H$929,$H196,BN$258:BN$929)</f>
        <v>0</v>
      </c>
      <c r="BO196" s="71">
        <f>SUMIF($H$258:$H$929,$H196,BO$258:BO$929)</f>
        <v>0</v>
      </c>
      <c r="BP196" s="71">
        <f>SUMIF($H$258:$H$929,$H196,BP$258:BP$929)</f>
        <v>0</v>
      </c>
      <c r="BQ196" s="71">
        <f>SUMIF($H$258:$H$929,$H196,BQ$258:BQ$929)</f>
        <v>0</v>
      </c>
      <c r="BR196" s="71">
        <f>SUMIF($H$258:$H$929,$H196,BR$258:BR$929)</f>
        <v>0</v>
      </c>
      <c r="BS196" s="71">
        <f>SUMIF($H$258:$H$929,$H196,BS$258:BS$929)</f>
        <v>0</v>
      </c>
      <c r="BT196" s="71">
        <f>SUMIF($H$258:$H$929,$H196,BT$258:BT$929)</f>
        <v>0</v>
      </c>
      <c r="BU196" s="71">
        <f>SUMIF($H$258:$H$929,$H196,BU$258:BU$929)</f>
        <v>0</v>
      </c>
      <c r="BV196" s="71">
        <f>SUMIF($H$258:$H$929,$H196,BV$258:BV$929)</f>
        <v>0</v>
      </c>
      <c r="BW196" s="71">
        <f>SUMIF($H$258:$H$929,$H196,BW$258:BW$929)</f>
        <v>0</v>
      </c>
      <c r="BX196" s="71">
        <f>SUMIF($H$258:$H$929,$H196,BX$258:BX$929)</f>
        <v>0</v>
      </c>
      <c r="BY196" s="71">
        <f>SUMIF($H$258:$H$929,$H196,BY$258:BY$929)</f>
        <v>0</v>
      </c>
      <c r="BZ196" s="71">
        <f>SUMIF($H$258:$H$929,$H196,BZ$258:BZ$929)</f>
        <v>0</v>
      </c>
      <c r="CA196" s="71">
        <f>SUMIF($H$258:$H$929,$H196,CA$258:CA$929)</f>
        <v>0</v>
      </c>
      <c r="CB196" s="71">
        <f>SUMIF($H$258:$H$929,$H196,CB$258:CB$929)</f>
        <v>0</v>
      </c>
      <c r="CC196" s="71">
        <f>SUMIF($H$258:$H$929,$H196,CC$258:CC$929)</f>
        <v>0</v>
      </c>
      <c r="CD196" s="71">
        <f>SUMIF($H$258:$H$929,$H196,CD$258:CD$929)</f>
        <v>0</v>
      </c>
      <c r="CE196" s="71">
        <f>SUMIF($H$258:$H$929,$H196,CE$258:CE$929)</f>
        <v>0</v>
      </c>
      <c r="CF196" s="71">
        <f>SUMIF($H$258:$H$929,$H196,CF$258:CF$929)</f>
        <v>0</v>
      </c>
      <c r="CG196" s="71">
        <f>SUMIF($H$258:$H$929,$H196,CG$258:CG$929)</f>
        <v>0</v>
      </c>
      <c r="CH196" s="71">
        <f>SUMIF($H$258:$H$929,$H196,CH$258:CH$929)</f>
        <v>0</v>
      </c>
      <c r="CI196" s="71">
        <f>SUMIF($H$258:$H$929,$H196,CI$258:CI$929)</f>
        <v>0</v>
      </c>
      <c r="CJ196" s="71">
        <f>SUMIF($H$258:$H$929,$H196,CJ$258:CJ$929)</f>
        <v>0</v>
      </c>
      <c r="CK196" s="71">
        <f>SUMIF($H$258:$H$929,$H196,CK$258:CK$929)</f>
        <v>0</v>
      </c>
      <c r="CL196" s="71">
        <f>SUMIF($H$258:$H$929,$H196,CL$258:CL$929)</f>
        <v>0</v>
      </c>
      <c r="CM196" s="71">
        <f>SUMIF($H$258:$H$929,$H196,CM$258:CM$929)</f>
        <v>0</v>
      </c>
      <c r="CN196" s="71">
        <f>SUMIF($H$258:$H$929,$H196,CN$258:CN$929)</f>
        <v>0</v>
      </c>
      <c r="CO196" s="71">
        <f>SUMIF($H$258:$H$929,$H196,CO$258:CO$929)</f>
        <v>0</v>
      </c>
      <c r="CP196" s="71">
        <f>SUMIF($H$258:$H$929,$H196,CP$258:CP$929)</f>
        <v>0</v>
      </c>
      <c r="CQ196" s="71">
        <f>SUMIF($H$258:$H$929,$H196,CQ$258:CQ$929)</f>
        <v>0</v>
      </c>
      <c r="CR196" s="71">
        <f>SUMIF($H$258:$H$929,$H196,CR$258:CR$929)</f>
        <v>0</v>
      </c>
      <c r="CS196" s="71">
        <f>SUMIF($H$258:$H$929,$H196,CS$258:CS$929)</f>
        <v>0</v>
      </c>
      <c r="CT196" s="71">
        <f>SUMIF($H$258:$H$929,$H196,CT$258:CT$929)</f>
        <v>0</v>
      </c>
      <c r="CU196" s="71">
        <f>SUMIF($H$258:$H$929,$H196,CU$258:CU$929)</f>
        <v>0</v>
      </c>
      <c r="CV196" s="71">
        <f>SUMIF($H$258:$H$929,$H196,CV$258:CV$929)</f>
        <v>0</v>
      </c>
      <c r="CW196" s="71">
        <f>SUMIF($H$258:$H$929,$H196,CW$258:CW$929)</f>
        <v>0</v>
      </c>
      <c r="CX196" s="71">
        <f>SUMIF($H$258:$H$929,$H196,CX$258:CX$929)</f>
        <v>0</v>
      </c>
      <c r="CY196" s="71">
        <f>SUMIF($H$258:$H$929,$H196,CY$258:CY$929)</f>
        <v>0</v>
      </c>
      <c r="CZ196" s="71">
        <f>SUMIF($H$258:$H$929,$H196,CZ$258:CZ$929)</f>
        <v>0</v>
      </c>
      <c r="DA196" s="70" t="s">
        <v>400</v>
      </c>
      <c r="DB196" s="56">
        <f>K196-CV196</f>
        <v>0</v>
      </c>
      <c r="DC196" s="55"/>
      <c r="DD196" s="7">
        <f>CV196/12</f>
        <v>0</v>
      </c>
      <c r="DE196" s="55"/>
    </row>
    <row r="197" spans="1:109" s="54" customFormat="1" ht="36" hidden="1" customHeight="1" x14ac:dyDescent="0.2">
      <c r="A197" s="98" t="str">
        <f>CONCATENATE("5001",H197)</f>
        <v>5001562501</v>
      </c>
      <c r="B197" s="65"/>
      <c r="C197" s="65"/>
      <c r="D197" s="65"/>
      <c r="E197" s="66"/>
      <c r="F197" s="66"/>
      <c r="G197" s="65"/>
      <c r="H197" s="70" t="s">
        <v>399</v>
      </c>
      <c r="I197" s="100" t="s">
        <v>108</v>
      </c>
      <c r="J197" s="71">
        <f>SUMIF($H$258:$H$928,$H197,J$258:J$928)</f>
        <v>0</v>
      </c>
      <c r="K197" s="71">
        <f>SUMIF($H$258:$H$928,$H197,K$258:K$928)</f>
        <v>0</v>
      </c>
      <c r="L197" s="71">
        <f>SUMIF($H$258:$H$928,$H197,L$258:L$928)</f>
        <v>0</v>
      </c>
      <c r="M197" s="71">
        <f>SUMIF($H$258:$H$928,$H197,M$258:M$928)</f>
        <v>0</v>
      </c>
      <c r="N197" s="71">
        <f>SUMIF($H$258:$H$928,$H197,N$258:N$928)</f>
        <v>0</v>
      </c>
      <c r="O197" s="71">
        <f>SUMIF($H$258:$H$928,$H197,O$258:O$928)</f>
        <v>0</v>
      </c>
      <c r="P197" s="71">
        <f>SUMIF($H$258:$H$928,$H197,P$258:P$928)</f>
        <v>0</v>
      </c>
      <c r="Q197" s="71">
        <f>SUMIF($H$258:$H$928,$H197,Q$258:Q$928)</f>
        <v>0</v>
      </c>
      <c r="R197" s="71">
        <f>SUMIF($H$258:$H$928,$H197,R$258:R$928)</f>
        <v>0</v>
      </c>
      <c r="S197" s="71">
        <f>SUMIF($H$258:$H$928,$H197,S$258:S$928)</f>
        <v>0</v>
      </c>
      <c r="T197" s="71">
        <f>SUMIF($H$258:$H$928,$H197,T$258:T$928)</f>
        <v>0</v>
      </c>
      <c r="U197" s="71">
        <f>SUMIF($H$258:$H$928,$H197,U$258:U$928)</f>
        <v>0</v>
      </c>
      <c r="V197" s="71">
        <f>SUMIF($H$258:$H$928,$H197,V$258:V$928)</f>
        <v>0</v>
      </c>
      <c r="W197" s="71">
        <f>SUMIF($H$258:$H$928,$H197,W$258:W$928)</f>
        <v>0</v>
      </c>
      <c r="X197" s="71">
        <f>SUMIF($H$258:$H$928,$H197,X$258:X$928)</f>
        <v>0</v>
      </c>
      <c r="Y197" s="71">
        <f>SUMIF($H$258:$H$928,$H197,Y$258:Y$928)</f>
        <v>0</v>
      </c>
      <c r="Z197" s="71">
        <f>SUMIF($H$258:$H$928,$H197,Z$258:Z$928)</f>
        <v>0</v>
      </c>
      <c r="AA197" s="71">
        <f>SUMIF($H$258:$H$928,$H197,AA$258:AA$928)</f>
        <v>0</v>
      </c>
      <c r="AB197" s="71">
        <f>SUMIF($H$258:$H$928,$H197,AB$258:AB$928)</f>
        <v>0</v>
      </c>
      <c r="AC197" s="71">
        <f>SUMIF($H$258:$H$928,$H197,AC$258:AC$928)</f>
        <v>0</v>
      </c>
      <c r="AD197" s="71">
        <f>SUMIF($H$258:$H$928,$H197,AD$258:AD$928)</f>
        <v>0</v>
      </c>
      <c r="AE197" s="71">
        <f>SUMIF($H$258:$H$928,$H197,AE$258:AE$928)</f>
        <v>0</v>
      </c>
      <c r="AF197" s="71">
        <f>SUMIF($H$258:$H$928,$H197,AF$258:AF$928)</f>
        <v>0</v>
      </c>
      <c r="AG197" s="71">
        <f>SUMIF($H$258:$H$928,$H197,AG$258:AG$928)</f>
        <v>0</v>
      </c>
      <c r="AH197" s="71">
        <f>SUMIF($H$258:$H$928,$H197,AH$258:AH$928)</f>
        <v>0</v>
      </c>
      <c r="AI197" s="71">
        <f>SUMIF($H$258:$H$928,$H197,AI$258:AI$928)</f>
        <v>0</v>
      </c>
      <c r="AJ197" s="71">
        <f>SUMIF($H$258:$H$928,$H197,AJ$258:AJ$928)</f>
        <v>0</v>
      </c>
      <c r="AK197" s="71">
        <f>SUMIF($H$258:$H$928,$H197,AK$258:AK$928)</f>
        <v>0</v>
      </c>
      <c r="AL197" s="71">
        <f>SUMIF($H$258:$H$928,$H197,AL$258:AL$928)</f>
        <v>0</v>
      </c>
      <c r="AM197" s="71">
        <f>SUMIF($H$258:$H$928,$H197,AM$258:AM$928)</f>
        <v>0</v>
      </c>
      <c r="AN197" s="71">
        <f>SUMIF($H$258:$H$928,$H197,AN$258:AN$928)</f>
        <v>0</v>
      </c>
      <c r="AO197" s="71">
        <f>SUMIF($H$258:$H$928,$H197,AO$258:AO$928)</f>
        <v>0</v>
      </c>
      <c r="AP197" s="71">
        <f>SUMIF($H$258:$H$928,$H197,AP$258:AP$928)</f>
        <v>0</v>
      </c>
      <c r="AQ197" s="71">
        <f>SUMIF($H$258:$H$928,$H197,AQ$258:AQ$928)</f>
        <v>0</v>
      </c>
      <c r="AR197" s="71">
        <f>SUMIF($H$258:$H$928,$H197,AR$258:AR$928)</f>
        <v>0</v>
      </c>
      <c r="AS197" s="71">
        <f>SUMIF($H$258:$H$928,$H197,AS$258:AS$928)</f>
        <v>0</v>
      </c>
      <c r="AT197" s="71">
        <f>SUMIF($H$258:$H$928,$H197,AT$258:AT$928)</f>
        <v>0</v>
      </c>
      <c r="AU197" s="71">
        <f>SUMIF($H$258:$H$928,$H197,AU$258:AU$928)</f>
        <v>0</v>
      </c>
      <c r="AV197" s="71">
        <f>SUMIF($H$258:$H$928,$H197,AV$258:AV$928)</f>
        <v>0</v>
      </c>
      <c r="AW197" s="71">
        <f>SUMIF($H$258:$H$928,$H197,AW$258:AW$928)</f>
        <v>0</v>
      </c>
      <c r="AX197" s="71">
        <f>SUMIF($H$258:$H$929,$H197,AX$258:AX$929)</f>
        <v>0</v>
      </c>
      <c r="AY197" s="71">
        <f>SUMIF($H$258:$H$929,$H197,AY$258:AY$929)</f>
        <v>0</v>
      </c>
      <c r="AZ197" s="71">
        <f>SUMIF($H$258:$H$929,$H197,AZ$258:AZ$929)</f>
        <v>0</v>
      </c>
      <c r="BA197" s="71">
        <f>SUMIF($H$258:$H$929,$H197,BA$258:BA$929)</f>
        <v>0</v>
      </c>
      <c r="BB197" s="71"/>
      <c r="BC197" s="71">
        <f>SUMIF($H$258:$H$929,$H197,BC$258:BC$929)</f>
        <v>0</v>
      </c>
      <c r="BD197" s="71"/>
      <c r="BE197" s="71">
        <f>SUMIF($H$258:$H$929,$H197,BE$258:BE$929)</f>
        <v>0</v>
      </c>
      <c r="BF197" s="71">
        <f>SUMIF($H$258:$H$929,$H197,BF$258:BF$929)</f>
        <v>0</v>
      </c>
      <c r="BG197" s="71">
        <f>SUMIF($H$258:$H$929,$H197,BG$258:BG$929)</f>
        <v>0</v>
      </c>
      <c r="BH197" s="71">
        <f>SUMIF($H$258:$H$929,$H197,BH$258:BH$929)</f>
        <v>0</v>
      </c>
      <c r="BI197" s="71">
        <f>SUMIF($H$258:$H$929,$H197,BI$258:BI$929)</f>
        <v>0</v>
      </c>
      <c r="BJ197" s="71">
        <f>SUMIF($H$258:$H$928,$H197,BJ$258:BJ$928)</f>
        <v>0</v>
      </c>
      <c r="BK197" s="71">
        <f>SUMIF($H$258:$H$928,$H197,BK$258:BK$928)</f>
        <v>0</v>
      </c>
      <c r="BL197" s="71">
        <f>SUMIF($H$258:$H$928,$H197,BL$258:BL$928)</f>
        <v>0</v>
      </c>
      <c r="BM197" s="71">
        <f>SUMIF($H$258:$H$929,$H197,BM$258:BM$929)</f>
        <v>0</v>
      </c>
      <c r="BN197" s="71">
        <f>SUMIF($H$258:$H$929,$H197,BN$258:BN$929)</f>
        <v>0</v>
      </c>
      <c r="BO197" s="71">
        <f>SUMIF($H$258:$H$929,$H197,BO$258:BO$929)</f>
        <v>0</v>
      </c>
      <c r="BP197" s="71">
        <f>SUMIF($H$258:$H$929,$H197,BP$258:BP$929)</f>
        <v>0</v>
      </c>
      <c r="BQ197" s="71">
        <f>SUMIF($H$258:$H$929,$H197,BQ$258:BQ$929)</f>
        <v>0</v>
      </c>
      <c r="BR197" s="71">
        <f>SUMIF($H$258:$H$929,$H197,BR$258:BR$929)</f>
        <v>0</v>
      </c>
      <c r="BS197" s="71">
        <f>SUMIF($H$258:$H$929,$H197,BS$258:BS$929)</f>
        <v>0</v>
      </c>
      <c r="BT197" s="71">
        <f>SUMIF($H$258:$H$929,$H197,BT$258:BT$929)</f>
        <v>0</v>
      </c>
      <c r="BU197" s="71">
        <f>SUMIF($H$258:$H$929,$H197,BU$258:BU$929)</f>
        <v>0</v>
      </c>
      <c r="BV197" s="71">
        <f>SUMIF($H$258:$H$929,$H197,BV$258:BV$929)</f>
        <v>0</v>
      </c>
      <c r="BW197" s="71">
        <f>SUMIF($H$258:$H$929,$H197,BW$258:BW$929)</f>
        <v>0</v>
      </c>
      <c r="BX197" s="71">
        <f>SUMIF($H$258:$H$929,$H197,BX$258:BX$929)</f>
        <v>0</v>
      </c>
      <c r="BY197" s="71">
        <f>SUMIF($H$258:$H$929,$H197,BY$258:BY$929)</f>
        <v>0</v>
      </c>
      <c r="BZ197" s="71">
        <f>SUMIF($H$258:$H$929,$H197,BZ$258:BZ$929)</f>
        <v>0</v>
      </c>
      <c r="CA197" s="71">
        <f>SUMIF($H$258:$H$929,$H197,CA$258:CA$929)</f>
        <v>0</v>
      </c>
      <c r="CB197" s="71">
        <f>SUMIF($H$258:$H$929,$H197,CB$258:CB$929)</f>
        <v>0</v>
      </c>
      <c r="CC197" s="71">
        <f>SUMIF($H$258:$H$929,$H197,CC$258:CC$929)</f>
        <v>0</v>
      </c>
      <c r="CD197" s="71">
        <f>SUMIF($H$258:$H$929,$H197,CD$258:CD$929)</f>
        <v>0</v>
      </c>
      <c r="CE197" s="71">
        <f>SUMIF($H$258:$H$929,$H197,CE$258:CE$929)</f>
        <v>0</v>
      </c>
      <c r="CF197" s="71">
        <f>SUMIF($H$258:$H$929,$H197,CF$258:CF$929)</f>
        <v>0</v>
      </c>
      <c r="CG197" s="71">
        <f>SUMIF($H$258:$H$929,$H197,CG$258:CG$929)</f>
        <v>0</v>
      </c>
      <c r="CH197" s="71">
        <f>SUMIF($H$258:$H$929,$H197,CH$258:CH$929)</f>
        <v>0</v>
      </c>
      <c r="CI197" s="71">
        <f>SUMIF($H$258:$H$929,$H197,CI$258:CI$929)</f>
        <v>0</v>
      </c>
      <c r="CJ197" s="71">
        <f>SUMIF($H$258:$H$929,$H197,CJ$258:CJ$929)</f>
        <v>0</v>
      </c>
      <c r="CK197" s="71">
        <f>SUMIF($H$258:$H$929,$H197,CK$258:CK$929)</f>
        <v>0</v>
      </c>
      <c r="CL197" s="71">
        <f>SUMIF($H$258:$H$929,$H197,CL$258:CL$929)</f>
        <v>0</v>
      </c>
      <c r="CM197" s="71">
        <f>SUMIF($H$258:$H$929,$H197,CM$258:CM$929)</f>
        <v>0</v>
      </c>
      <c r="CN197" s="71">
        <f>SUMIF($H$258:$H$929,$H197,CN$258:CN$929)</f>
        <v>0</v>
      </c>
      <c r="CO197" s="71">
        <f>SUMIF($H$258:$H$929,$H197,CO$258:CO$929)</f>
        <v>0</v>
      </c>
      <c r="CP197" s="71">
        <f>SUMIF($H$258:$H$929,$H197,CP$258:CP$929)</f>
        <v>0</v>
      </c>
      <c r="CQ197" s="71">
        <f>SUMIF($H$258:$H$929,$H197,CQ$258:CQ$929)</f>
        <v>0</v>
      </c>
      <c r="CR197" s="71">
        <f>SUMIF($H$258:$H$929,$H197,CR$258:CR$929)</f>
        <v>0</v>
      </c>
      <c r="CS197" s="71">
        <f>SUMIF($H$258:$H$929,$H197,CS$258:CS$929)</f>
        <v>0</v>
      </c>
      <c r="CT197" s="71">
        <f>SUMIF($H$258:$H$929,$H197,CT$258:CT$929)</f>
        <v>0</v>
      </c>
      <c r="CU197" s="71">
        <f>SUMIF($H$258:$H$929,$H197,CU$258:CU$929)</f>
        <v>0</v>
      </c>
      <c r="CV197" s="71">
        <f>SUMIF($H$258:$H$929,$H197,CV$258:CV$929)</f>
        <v>0</v>
      </c>
      <c r="CW197" s="71">
        <f>SUMIF($H$258:$H$929,$H197,CW$258:CW$929)</f>
        <v>0</v>
      </c>
      <c r="CX197" s="71">
        <f>SUMIF($H$258:$H$929,$H197,CX$258:CX$929)</f>
        <v>0</v>
      </c>
      <c r="CY197" s="71">
        <f>SUMIF($H$258:$H$929,$H197,CY$258:CY$929)</f>
        <v>0</v>
      </c>
      <c r="CZ197" s="71">
        <f>SUMIF($H$258:$H$929,$H197,CZ$258:CZ$929)</f>
        <v>0</v>
      </c>
      <c r="DA197" s="70" t="s">
        <v>399</v>
      </c>
      <c r="DB197" s="56">
        <f>K197-CV197</f>
        <v>0</v>
      </c>
      <c r="DC197" s="55"/>
      <c r="DD197" s="7">
        <f>CV197/12</f>
        <v>0</v>
      </c>
      <c r="DE197" s="55"/>
    </row>
    <row r="198" spans="1:109" s="54" customFormat="1" ht="36" hidden="1" customHeight="1" x14ac:dyDescent="0.2">
      <c r="A198" s="98" t="str">
        <f>CONCATENATE("5001",H198)</f>
        <v>5001562502</v>
      </c>
      <c r="B198" s="65"/>
      <c r="C198" s="65"/>
      <c r="D198" s="65"/>
      <c r="E198" s="66"/>
      <c r="F198" s="66"/>
      <c r="G198" s="65" t="s">
        <v>101</v>
      </c>
      <c r="H198" s="70" t="s">
        <v>398</v>
      </c>
      <c r="I198" s="100" t="s">
        <v>99</v>
      </c>
      <c r="J198" s="71">
        <f>SUMIF($H$258:$H$928,$H198,J$258:J$928)</f>
        <v>0</v>
      </c>
      <c r="K198" s="71">
        <f>SUMIF($H$258:$H$928,$H198,K$258:K$928)</f>
        <v>0</v>
      </c>
      <c r="L198" s="71">
        <f>SUMIF($H$258:$H$928,$H198,L$258:L$928)</f>
        <v>0</v>
      </c>
      <c r="M198" s="71">
        <f>SUMIF($H$258:$H$928,$H198,M$258:M$928)</f>
        <v>0</v>
      </c>
      <c r="N198" s="71">
        <f>SUMIF($H$258:$H$928,$H198,N$258:N$928)</f>
        <v>0</v>
      </c>
      <c r="O198" s="71">
        <f>SUMIF($H$258:$H$928,$H198,O$258:O$928)</f>
        <v>0</v>
      </c>
      <c r="P198" s="71">
        <f>SUMIF($H$258:$H$928,$H198,P$258:P$928)</f>
        <v>0</v>
      </c>
      <c r="Q198" s="71">
        <f>SUMIF($H$258:$H$928,$H198,Q$258:Q$928)</f>
        <v>0</v>
      </c>
      <c r="R198" s="71">
        <f>SUMIF($H$258:$H$928,$H198,R$258:R$928)</f>
        <v>0</v>
      </c>
      <c r="S198" s="71">
        <f>SUMIF($H$258:$H$928,$H198,S$258:S$928)</f>
        <v>0</v>
      </c>
      <c r="T198" s="71">
        <f>SUMIF($H$258:$H$928,$H198,T$258:T$928)</f>
        <v>0</v>
      </c>
      <c r="U198" s="71">
        <f>SUMIF($H$258:$H$928,$H198,U$258:U$928)</f>
        <v>0</v>
      </c>
      <c r="V198" s="71">
        <f>SUMIF($H$258:$H$928,$H198,V$258:V$928)</f>
        <v>0</v>
      </c>
      <c r="W198" s="71">
        <f>SUMIF($H$258:$H$928,$H198,W$258:W$928)</f>
        <v>0</v>
      </c>
      <c r="X198" s="71">
        <f>SUMIF($H$258:$H$928,$H198,X$258:X$928)</f>
        <v>0</v>
      </c>
      <c r="Y198" s="71">
        <f>SUMIF($H$258:$H$928,$H198,Y$258:Y$928)</f>
        <v>0</v>
      </c>
      <c r="Z198" s="71">
        <f>SUMIF($H$258:$H$928,$H198,Z$258:Z$928)</f>
        <v>0</v>
      </c>
      <c r="AA198" s="71">
        <f>SUMIF($H$258:$H$928,$H198,AA$258:AA$928)</f>
        <v>0</v>
      </c>
      <c r="AB198" s="71">
        <f>SUMIF($H$258:$H$928,$H198,AB$258:AB$928)</f>
        <v>0</v>
      </c>
      <c r="AC198" s="71">
        <f>SUMIF($H$258:$H$928,$H198,AC$258:AC$928)</f>
        <v>0</v>
      </c>
      <c r="AD198" s="71">
        <f>SUMIF($H$258:$H$928,$H198,AD$258:AD$928)</f>
        <v>0</v>
      </c>
      <c r="AE198" s="71">
        <f>SUMIF($H$258:$H$928,$H198,AE$258:AE$928)</f>
        <v>0</v>
      </c>
      <c r="AF198" s="71">
        <f>SUMIF($H$258:$H$928,$H198,AF$258:AF$928)</f>
        <v>0</v>
      </c>
      <c r="AG198" s="71">
        <f>SUMIF($H$258:$H$928,$H198,AG$258:AG$928)</f>
        <v>0</v>
      </c>
      <c r="AH198" s="71">
        <f>SUMIF($H$258:$H$928,$H198,AH$258:AH$928)</f>
        <v>0</v>
      </c>
      <c r="AI198" s="71">
        <f>SUMIF($H$258:$H$928,$H198,AI$258:AI$928)</f>
        <v>0</v>
      </c>
      <c r="AJ198" s="71">
        <f>SUMIF($H$258:$H$928,$H198,AJ$258:AJ$928)</f>
        <v>0</v>
      </c>
      <c r="AK198" s="71">
        <f>SUMIF($H$258:$H$928,$H198,AK$258:AK$928)</f>
        <v>0</v>
      </c>
      <c r="AL198" s="71">
        <f>SUMIF($H$258:$H$928,$H198,AL$258:AL$928)</f>
        <v>0</v>
      </c>
      <c r="AM198" s="71">
        <f>SUMIF($H$258:$H$928,$H198,AM$258:AM$928)</f>
        <v>0</v>
      </c>
      <c r="AN198" s="71">
        <f>SUMIF($H$258:$H$928,$H198,AN$258:AN$928)</f>
        <v>0</v>
      </c>
      <c r="AO198" s="71">
        <f>SUMIF($H$258:$H$928,$H198,AO$258:AO$928)</f>
        <v>0</v>
      </c>
      <c r="AP198" s="71">
        <f>SUMIF($H$258:$H$928,$H198,AP$258:AP$928)</f>
        <v>0</v>
      </c>
      <c r="AQ198" s="71">
        <f>SUMIF($H$258:$H$928,$H198,AQ$258:AQ$928)</f>
        <v>0</v>
      </c>
      <c r="AR198" s="71">
        <f>SUMIF($H$258:$H$928,$H198,AR$258:AR$928)</f>
        <v>0</v>
      </c>
      <c r="AS198" s="71">
        <f>SUMIF($H$258:$H$928,$H198,AS$258:AS$928)</f>
        <v>0</v>
      </c>
      <c r="AT198" s="71">
        <f>SUMIF($H$258:$H$928,$H198,AT$258:AT$928)</f>
        <v>0</v>
      </c>
      <c r="AU198" s="71">
        <f>SUMIF($H$258:$H$928,$H198,AU$258:AU$928)</f>
        <v>0</v>
      </c>
      <c r="AV198" s="71">
        <f>SUMIF($H$258:$H$928,$H198,AV$258:AV$928)</f>
        <v>0</v>
      </c>
      <c r="AW198" s="71">
        <f>SUMIF($H$258:$H$928,$H198,AW$258:AW$928)</f>
        <v>0</v>
      </c>
      <c r="AX198" s="71">
        <f>SUMIF($H$258:$H$929,$H198,AX$258:AX$929)</f>
        <v>0</v>
      </c>
      <c r="AY198" s="71">
        <f>SUMIF($H$258:$H$929,$H198,AY$258:AY$929)</f>
        <v>0</v>
      </c>
      <c r="AZ198" s="71">
        <f>SUMIF($H$258:$H$929,$H198,AZ$258:AZ$929)</f>
        <v>0</v>
      </c>
      <c r="BA198" s="71">
        <f>SUMIF($H$258:$H$929,$H198,BA$258:BA$929)</f>
        <v>0</v>
      </c>
      <c r="BB198" s="71"/>
      <c r="BC198" s="71">
        <f>SUMIF($H$258:$H$929,$H198,BC$258:BC$929)</f>
        <v>0</v>
      </c>
      <c r="BD198" s="71"/>
      <c r="BE198" s="71">
        <f>SUMIF($H$258:$H$929,$H198,BE$258:BE$929)</f>
        <v>0</v>
      </c>
      <c r="BF198" s="71">
        <f>SUMIF($H$258:$H$929,$H198,BF$258:BF$929)</f>
        <v>0</v>
      </c>
      <c r="BG198" s="71">
        <f>SUMIF($H$258:$H$929,$H198,BG$258:BG$929)</f>
        <v>0</v>
      </c>
      <c r="BH198" s="71">
        <f>SUMIF($H$258:$H$929,$H198,BH$258:BH$929)</f>
        <v>0</v>
      </c>
      <c r="BI198" s="71">
        <f>SUMIF($H$258:$H$929,$H198,BI$258:BI$929)</f>
        <v>0</v>
      </c>
      <c r="BJ198" s="71">
        <f>SUMIF($H$258:$H$928,$H198,BJ$258:BJ$928)</f>
        <v>0</v>
      </c>
      <c r="BK198" s="71">
        <f>SUMIF($H$258:$H$928,$H198,BK$258:BK$928)</f>
        <v>0</v>
      </c>
      <c r="BL198" s="71">
        <f>SUMIF($H$258:$H$928,$H198,BL$258:BL$928)</f>
        <v>0</v>
      </c>
      <c r="BM198" s="71">
        <f>SUMIF($H$258:$H$929,$H198,BM$258:BM$929)</f>
        <v>0</v>
      </c>
      <c r="BN198" s="71">
        <f>SUMIF($H$258:$H$929,$H198,BN$258:BN$929)</f>
        <v>0</v>
      </c>
      <c r="BO198" s="71">
        <f>SUMIF($H$258:$H$929,$H198,BO$258:BO$929)</f>
        <v>0</v>
      </c>
      <c r="BP198" s="71">
        <f>SUMIF($H$258:$H$929,$H198,BP$258:BP$929)</f>
        <v>0</v>
      </c>
      <c r="BQ198" s="71">
        <f>SUMIF($H$258:$H$929,$H198,BQ$258:BQ$929)</f>
        <v>0</v>
      </c>
      <c r="BR198" s="71">
        <f>SUMIF($H$258:$H$929,$H198,BR$258:BR$929)</f>
        <v>0</v>
      </c>
      <c r="BS198" s="71">
        <f>SUMIF($H$258:$H$929,$H198,BS$258:BS$929)</f>
        <v>0</v>
      </c>
      <c r="BT198" s="71">
        <f>SUMIF($H$258:$H$929,$H198,BT$258:BT$929)</f>
        <v>0</v>
      </c>
      <c r="BU198" s="71">
        <f>SUMIF($H$258:$H$929,$H198,BU$258:BU$929)</f>
        <v>0</v>
      </c>
      <c r="BV198" s="71">
        <f>SUMIF($H$258:$H$929,$H198,BV$258:BV$929)</f>
        <v>0</v>
      </c>
      <c r="BW198" s="71">
        <f>SUMIF($H$258:$H$929,$H198,BW$258:BW$929)</f>
        <v>0</v>
      </c>
      <c r="BX198" s="71">
        <f>SUMIF($H$258:$H$929,$H198,BX$258:BX$929)</f>
        <v>0</v>
      </c>
      <c r="BY198" s="71">
        <f>SUMIF($H$258:$H$929,$H198,BY$258:BY$929)</f>
        <v>0</v>
      </c>
      <c r="BZ198" s="71">
        <f>SUMIF($H$258:$H$929,$H198,BZ$258:BZ$929)</f>
        <v>0</v>
      </c>
      <c r="CA198" s="71">
        <f>SUMIF($H$258:$H$929,$H198,CA$258:CA$929)</f>
        <v>0</v>
      </c>
      <c r="CB198" s="71">
        <f>SUMIF($H$258:$H$929,$H198,CB$258:CB$929)</f>
        <v>0</v>
      </c>
      <c r="CC198" s="71">
        <f>SUMIF($H$258:$H$929,$H198,CC$258:CC$929)</f>
        <v>0</v>
      </c>
      <c r="CD198" s="71">
        <f>SUMIF($H$258:$H$929,$H198,CD$258:CD$929)</f>
        <v>0</v>
      </c>
      <c r="CE198" s="71">
        <f>SUMIF($H$258:$H$929,$H198,CE$258:CE$929)</f>
        <v>0</v>
      </c>
      <c r="CF198" s="71">
        <f>SUMIF($H$258:$H$929,$H198,CF$258:CF$929)</f>
        <v>0</v>
      </c>
      <c r="CG198" s="71">
        <f>SUMIF($H$258:$H$929,$H198,CG$258:CG$929)</f>
        <v>0</v>
      </c>
      <c r="CH198" s="71">
        <f>SUMIF($H$258:$H$929,$H198,CH$258:CH$929)</f>
        <v>0</v>
      </c>
      <c r="CI198" s="71">
        <f>SUMIF($H$258:$H$929,$H198,CI$258:CI$929)</f>
        <v>0</v>
      </c>
      <c r="CJ198" s="71">
        <f>SUMIF($H$258:$H$929,$H198,CJ$258:CJ$929)</f>
        <v>0</v>
      </c>
      <c r="CK198" s="71">
        <f>SUMIF($H$258:$H$929,$H198,CK$258:CK$929)</f>
        <v>0</v>
      </c>
      <c r="CL198" s="71">
        <f>SUMIF($H$258:$H$929,$H198,CL$258:CL$929)</f>
        <v>0</v>
      </c>
      <c r="CM198" s="71">
        <f>SUMIF($H$258:$H$929,$H198,CM$258:CM$929)</f>
        <v>0</v>
      </c>
      <c r="CN198" s="71">
        <f>SUMIF($H$258:$H$929,$H198,CN$258:CN$929)</f>
        <v>0</v>
      </c>
      <c r="CO198" s="71">
        <f>SUMIF($H$258:$H$929,$H198,CO$258:CO$929)</f>
        <v>0</v>
      </c>
      <c r="CP198" s="71">
        <f>SUMIF($H$258:$H$929,$H198,CP$258:CP$929)</f>
        <v>0</v>
      </c>
      <c r="CQ198" s="71">
        <f>SUMIF($H$258:$H$929,$H198,CQ$258:CQ$929)</f>
        <v>0</v>
      </c>
      <c r="CR198" s="71">
        <f>SUMIF($H$258:$H$929,$H198,CR$258:CR$929)</f>
        <v>0</v>
      </c>
      <c r="CS198" s="71">
        <f>SUMIF($H$258:$H$929,$H198,CS$258:CS$929)</f>
        <v>0</v>
      </c>
      <c r="CT198" s="71">
        <f>SUMIF($H$258:$H$929,$H198,CT$258:CT$929)</f>
        <v>0</v>
      </c>
      <c r="CU198" s="71">
        <f>SUMIF($H$258:$H$929,$H198,CU$258:CU$929)</f>
        <v>0</v>
      </c>
      <c r="CV198" s="71">
        <f>SUMIF($H$258:$H$929,$H198,CV$258:CV$929)</f>
        <v>0</v>
      </c>
      <c r="CW198" s="71">
        <f>SUMIF($H$258:$H$929,$H198,CW$258:CW$929)</f>
        <v>0</v>
      </c>
      <c r="CX198" s="71">
        <f>SUMIF($H$258:$H$929,$H198,CX$258:CX$929)</f>
        <v>0</v>
      </c>
      <c r="CY198" s="71">
        <f>SUMIF($H$258:$H$929,$H198,CY$258:CY$929)</f>
        <v>0</v>
      </c>
      <c r="CZ198" s="71">
        <f>SUMIF($H$258:$H$929,$H198,CZ$258:CZ$929)</f>
        <v>0</v>
      </c>
      <c r="DA198" s="70" t="s">
        <v>398</v>
      </c>
      <c r="DB198" s="56">
        <f>K198-CV198</f>
        <v>0</v>
      </c>
      <c r="DC198" s="55"/>
      <c r="DD198" s="7">
        <f>CV198/12</f>
        <v>0</v>
      </c>
      <c r="DE198" s="55"/>
    </row>
    <row r="199" spans="1:109" s="54" customFormat="1" ht="36" hidden="1" customHeight="1" x14ac:dyDescent="0.2">
      <c r="A199" s="98" t="str">
        <f>CONCATENATE("5001",H199)</f>
        <v>5001562503</v>
      </c>
      <c r="B199" s="65"/>
      <c r="C199" s="65"/>
      <c r="D199" s="65"/>
      <c r="E199" s="66"/>
      <c r="F199" s="66"/>
      <c r="G199" s="65"/>
      <c r="H199" s="70" t="s">
        <v>397</v>
      </c>
      <c r="I199" s="100" t="s">
        <v>177</v>
      </c>
      <c r="J199" s="71">
        <f>SUMIF($H$258:$H$928,$H199,J$258:J$928)</f>
        <v>0</v>
      </c>
      <c r="K199" s="71">
        <f>SUMIF($H$258:$H$928,$H199,K$258:K$928)</f>
        <v>0</v>
      </c>
      <c r="L199" s="71">
        <f>SUMIF($H$258:$H$928,$H199,L$258:L$928)</f>
        <v>0</v>
      </c>
      <c r="M199" s="71">
        <f>SUMIF($H$258:$H$928,$H199,M$258:M$928)</f>
        <v>0</v>
      </c>
      <c r="N199" s="71">
        <f>SUMIF($H$258:$H$928,$H199,N$258:N$928)</f>
        <v>0</v>
      </c>
      <c r="O199" s="71">
        <f>SUMIF($H$258:$H$928,$H199,O$258:O$928)</f>
        <v>0</v>
      </c>
      <c r="P199" s="71">
        <f>SUMIF($H$258:$H$928,$H199,P$258:P$928)</f>
        <v>0</v>
      </c>
      <c r="Q199" s="71">
        <f>SUMIF($H$258:$H$928,$H199,Q$258:Q$928)</f>
        <v>0</v>
      </c>
      <c r="R199" s="71">
        <f>SUMIF($H$258:$H$928,$H199,R$258:R$928)</f>
        <v>0</v>
      </c>
      <c r="S199" s="71">
        <f>SUMIF($H$258:$H$928,$H199,S$258:S$928)</f>
        <v>0</v>
      </c>
      <c r="T199" s="71">
        <f>SUMIF($H$258:$H$928,$H199,T$258:T$928)</f>
        <v>0</v>
      </c>
      <c r="U199" s="71">
        <f>SUMIF($H$258:$H$928,$H199,U$258:U$928)</f>
        <v>0</v>
      </c>
      <c r="V199" s="71">
        <f>SUMIF($H$258:$H$928,$H199,V$258:V$928)</f>
        <v>0</v>
      </c>
      <c r="W199" s="71">
        <f>SUMIF($H$258:$H$928,$H199,W$258:W$928)</f>
        <v>0</v>
      </c>
      <c r="X199" s="71">
        <f>SUMIF($H$258:$H$928,$H199,X$258:X$928)</f>
        <v>0</v>
      </c>
      <c r="Y199" s="71">
        <f>SUMIF($H$258:$H$928,$H199,Y$258:Y$928)</f>
        <v>0</v>
      </c>
      <c r="Z199" s="71">
        <f>SUMIF($H$258:$H$928,$H199,Z$258:Z$928)</f>
        <v>0</v>
      </c>
      <c r="AA199" s="71">
        <f>SUMIF($H$258:$H$928,$H199,AA$258:AA$928)</f>
        <v>0</v>
      </c>
      <c r="AB199" s="71">
        <f>SUMIF($H$258:$H$928,$H199,AB$258:AB$928)</f>
        <v>0</v>
      </c>
      <c r="AC199" s="71">
        <f>SUMIF($H$258:$H$928,$H199,AC$258:AC$928)</f>
        <v>0</v>
      </c>
      <c r="AD199" s="71">
        <f>SUMIF($H$258:$H$928,$H199,AD$258:AD$928)</f>
        <v>0</v>
      </c>
      <c r="AE199" s="71">
        <f>SUMIF($H$258:$H$928,$H199,AE$258:AE$928)</f>
        <v>0</v>
      </c>
      <c r="AF199" s="71">
        <f>SUMIF($H$258:$H$928,$H199,AF$258:AF$928)</f>
        <v>0</v>
      </c>
      <c r="AG199" s="71">
        <f>SUMIF($H$258:$H$928,$H199,AG$258:AG$928)</f>
        <v>0</v>
      </c>
      <c r="AH199" s="71">
        <f>SUMIF($H$258:$H$928,$H199,AH$258:AH$928)</f>
        <v>0</v>
      </c>
      <c r="AI199" s="71">
        <f>SUMIF($H$258:$H$928,$H199,AI$258:AI$928)</f>
        <v>0</v>
      </c>
      <c r="AJ199" s="71">
        <f>SUMIF($H$258:$H$928,$H199,AJ$258:AJ$928)</f>
        <v>0</v>
      </c>
      <c r="AK199" s="71">
        <f>SUMIF($H$258:$H$928,$H199,AK$258:AK$928)</f>
        <v>0</v>
      </c>
      <c r="AL199" s="71">
        <f>SUMIF($H$258:$H$928,$H199,AL$258:AL$928)</f>
        <v>0</v>
      </c>
      <c r="AM199" s="71">
        <f>SUMIF($H$258:$H$928,$H199,AM$258:AM$928)</f>
        <v>0</v>
      </c>
      <c r="AN199" s="71">
        <f>SUMIF($H$258:$H$928,$H199,AN$258:AN$928)</f>
        <v>0</v>
      </c>
      <c r="AO199" s="71">
        <f>SUMIF($H$258:$H$928,$H199,AO$258:AO$928)</f>
        <v>0</v>
      </c>
      <c r="AP199" s="71">
        <f>SUMIF($H$258:$H$928,$H199,AP$258:AP$928)</f>
        <v>0</v>
      </c>
      <c r="AQ199" s="71">
        <f>SUMIF($H$258:$H$928,$H199,AQ$258:AQ$928)</f>
        <v>0</v>
      </c>
      <c r="AR199" s="71">
        <f>SUMIF($H$258:$H$928,$H199,AR$258:AR$928)</f>
        <v>0</v>
      </c>
      <c r="AS199" s="71">
        <f>SUMIF($H$258:$H$928,$H199,AS$258:AS$928)</f>
        <v>0</v>
      </c>
      <c r="AT199" s="71">
        <f>SUMIF($H$258:$H$928,$H199,AT$258:AT$928)</f>
        <v>0</v>
      </c>
      <c r="AU199" s="71">
        <f>SUMIF($H$258:$H$928,$H199,AU$258:AU$928)</f>
        <v>0</v>
      </c>
      <c r="AV199" s="71">
        <f>SUMIF($H$258:$H$928,$H199,AV$258:AV$928)</f>
        <v>0</v>
      </c>
      <c r="AW199" s="71">
        <f>SUMIF($H$258:$H$928,$H199,AW$258:AW$928)</f>
        <v>0</v>
      </c>
      <c r="AX199" s="71">
        <f>SUMIF($H$258:$H$929,$H199,AX$258:AX$929)</f>
        <v>0</v>
      </c>
      <c r="AY199" s="71">
        <f>SUMIF($H$258:$H$929,$H199,AY$258:AY$929)</f>
        <v>0</v>
      </c>
      <c r="AZ199" s="71">
        <f>SUMIF($H$258:$H$929,$H199,AZ$258:AZ$929)</f>
        <v>0</v>
      </c>
      <c r="BA199" s="71">
        <f>SUMIF($H$258:$H$929,$H199,BA$258:BA$929)</f>
        <v>0</v>
      </c>
      <c r="BB199" s="71"/>
      <c r="BC199" s="71">
        <f>SUMIF($H$258:$H$929,$H199,BC$258:BC$929)</f>
        <v>0</v>
      </c>
      <c r="BD199" s="71"/>
      <c r="BE199" s="71">
        <f>SUMIF($H$258:$H$929,$H199,BE$258:BE$929)</f>
        <v>0</v>
      </c>
      <c r="BF199" s="71">
        <f>SUMIF($H$258:$H$929,$H199,BF$258:BF$929)</f>
        <v>0</v>
      </c>
      <c r="BG199" s="71">
        <f>SUMIF($H$258:$H$929,$H199,BG$258:BG$929)</f>
        <v>0</v>
      </c>
      <c r="BH199" s="71">
        <f>SUMIF($H$258:$H$929,$H199,BH$258:BH$929)</f>
        <v>0</v>
      </c>
      <c r="BI199" s="71">
        <f>SUMIF($H$258:$H$929,$H199,BI$258:BI$929)</f>
        <v>0</v>
      </c>
      <c r="BJ199" s="71">
        <f>SUMIF($H$258:$H$928,$H199,BJ$258:BJ$928)</f>
        <v>0</v>
      </c>
      <c r="BK199" s="71">
        <f>SUMIF($H$258:$H$928,$H199,BK$258:BK$928)</f>
        <v>0</v>
      </c>
      <c r="BL199" s="71">
        <f>SUMIF($H$258:$H$928,$H199,BL$258:BL$928)</f>
        <v>0</v>
      </c>
      <c r="BM199" s="71">
        <f>SUMIF($H$258:$H$929,$H199,BM$258:BM$929)</f>
        <v>0</v>
      </c>
      <c r="BN199" s="71">
        <f>SUMIF($H$258:$H$929,$H199,BN$258:BN$929)</f>
        <v>0</v>
      </c>
      <c r="BO199" s="71">
        <f>SUMIF($H$258:$H$929,$H199,BO$258:BO$929)</f>
        <v>0</v>
      </c>
      <c r="BP199" s="71">
        <f>SUMIF($H$258:$H$929,$H199,BP$258:BP$929)</f>
        <v>0</v>
      </c>
      <c r="BQ199" s="71">
        <f>SUMIF($H$258:$H$929,$H199,BQ$258:BQ$929)</f>
        <v>0</v>
      </c>
      <c r="BR199" s="71">
        <f>SUMIF($H$258:$H$929,$H199,BR$258:BR$929)</f>
        <v>0</v>
      </c>
      <c r="BS199" s="71">
        <f>SUMIF($H$258:$H$929,$H199,BS$258:BS$929)</f>
        <v>0</v>
      </c>
      <c r="BT199" s="71">
        <f>SUMIF($H$258:$H$929,$H199,BT$258:BT$929)</f>
        <v>0</v>
      </c>
      <c r="BU199" s="71">
        <f>SUMIF($H$258:$H$929,$H199,BU$258:BU$929)</f>
        <v>0</v>
      </c>
      <c r="BV199" s="71">
        <f>SUMIF($H$258:$H$929,$H199,BV$258:BV$929)</f>
        <v>0</v>
      </c>
      <c r="BW199" s="71">
        <f>SUMIF($H$258:$H$929,$H199,BW$258:BW$929)</f>
        <v>0</v>
      </c>
      <c r="BX199" s="71">
        <f>SUMIF($H$258:$H$929,$H199,BX$258:BX$929)</f>
        <v>0</v>
      </c>
      <c r="BY199" s="71">
        <f>SUMIF($H$258:$H$929,$H199,BY$258:BY$929)</f>
        <v>0</v>
      </c>
      <c r="BZ199" s="71">
        <f>SUMIF($H$258:$H$929,$H199,BZ$258:BZ$929)</f>
        <v>0</v>
      </c>
      <c r="CA199" s="71">
        <f>SUMIF($H$258:$H$929,$H199,CA$258:CA$929)</f>
        <v>0</v>
      </c>
      <c r="CB199" s="71">
        <f>SUMIF($H$258:$H$929,$H199,CB$258:CB$929)</f>
        <v>0</v>
      </c>
      <c r="CC199" s="71">
        <f>SUMIF($H$258:$H$929,$H199,CC$258:CC$929)</f>
        <v>0</v>
      </c>
      <c r="CD199" s="71">
        <f>SUMIF($H$258:$H$929,$H199,CD$258:CD$929)</f>
        <v>0</v>
      </c>
      <c r="CE199" s="71">
        <f>SUMIF($H$258:$H$929,$H199,CE$258:CE$929)</f>
        <v>0</v>
      </c>
      <c r="CF199" s="71">
        <f>SUMIF($H$258:$H$929,$H199,CF$258:CF$929)</f>
        <v>0</v>
      </c>
      <c r="CG199" s="71">
        <f>SUMIF($H$258:$H$929,$H199,CG$258:CG$929)</f>
        <v>0</v>
      </c>
      <c r="CH199" s="71">
        <f>SUMIF($H$258:$H$929,$H199,CH$258:CH$929)</f>
        <v>0</v>
      </c>
      <c r="CI199" s="71">
        <f>SUMIF($H$258:$H$929,$H199,CI$258:CI$929)</f>
        <v>0</v>
      </c>
      <c r="CJ199" s="71">
        <f>SUMIF($H$258:$H$929,$H199,CJ$258:CJ$929)</f>
        <v>0</v>
      </c>
      <c r="CK199" s="71">
        <f>SUMIF($H$258:$H$929,$H199,CK$258:CK$929)</f>
        <v>0</v>
      </c>
      <c r="CL199" s="71">
        <f>SUMIF($H$258:$H$929,$H199,CL$258:CL$929)</f>
        <v>0</v>
      </c>
      <c r="CM199" s="71">
        <f>SUMIF($H$258:$H$929,$H199,CM$258:CM$929)</f>
        <v>0</v>
      </c>
      <c r="CN199" s="71">
        <f>SUMIF($H$258:$H$929,$H199,CN$258:CN$929)</f>
        <v>0</v>
      </c>
      <c r="CO199" s="71">
        <f>SUMIF($H$258:$H$929,$H199,CO$258:CO$929)</f>
        <v>0</v>
      </c>
      <c r="CP199" s="71">
        <f>SUMIF($H$258:$H$929,$H199,CP$258:CP$929)</f>
        <v>0</v>
      </c>
      <c r="CQ199" s="71">
        <f>SUMIF($H$258:$H$929,$H199,CQ$258:CQ$929)</f>
        <v>0</v>
      </c>
      <c r="CR199" s="71">
        <f>SUMIF($H$258:$H$929,$H199,CR$258:CR$929)</f>
        <v>0</v>
      </c>
      <c r="CS199" s="71">
        <f>SUMIF($H$258:$H$929,$H199,CS$258:CS$929)</f>
        <v>0</v>
      </c>
      <c r="CT199" s="71">
        <f>SUMIF($H$258:$H$929,$H199,CT$258:CT$929)</f>
        <v>0</v>
      </c>
      <c r="CU199" s="71">
        <f>SUMIF($H$258:$H$929,$H199,CU$258:CU$929)</f>
        <v>0</v>
      </c>
      <c r="CV199" s="71">
        <f>SUMIF($H$258:$H$929,$H199,CV$258:CV$929)</f>
        <v>0</v>
      </c>
      <c r="CW199" s="71">
        <f>SUMIF($H$258:$H$929,$H199,CW$258:CW$929)</f>
        <v>0</v>
      </c>
      <c r="CX199" s="71">
        <f>SUMIF($H$258:$H$929,$H199,CX$258:CX$929)</f>
        <v>0</v>
      </c>
      <c r="CY199" s="71">
        <f>SUMIF($H$258:$H$929,$H199,CY$258:CY$929)</f>
        <v>0</v>
      </c>
      <c r="CZ199" s="71">
        <f>SUMIF($H$258:$H$929,$H199,CZ$258:CZ$929)</f>
        <v>0</v>
      </c>
      <c r="DA199" s="70" t="s">
        <v>397</v>
      </c>
      <c r="DB199" s="56">
        <f>K199-CV199</f>
        <v>0</v>
      </c>
      <c r="DC199" s="55"/>
      <c r="DD199" s="7">
        <f>CV199/12</f>
        <v>0</v>
      </c>
      <c r="DE199" s="55"/>
    </row>
    <row r="200" spans="1:109" s="54" customFormat="1" ht="28.5" hidden="1" customHeight="1" x14ac:dyDescent="0.2">
      <c r="A200" s="98" t="str">
        <f>CONCATENATE("5001",H200)</f>
        <v>500158</v>
      </c>
      <c r="B200" s="66"/>
      <c r="C200" s="66"/>
      <c r="D200" s="66"/>
      <c r="E200" s="66" t="s">
        <v>106</v>
      </c>
      <c r="F200" s="66"/>
      <c r="G200" s="66"/>
      <c r="H200" s="61" t="s">
        <v>106</v>
      </c>
      <c r="I200" s="82" t="s">
        <v>309</v>
      </c>
      <c r="J200" s="85">
        <f>J201+J204</f>
        <v>40599</v>
      </c>
      <c r="K200" s="85">
        <f>K201+K204</f>
        <v>49810</v>
      </c>
      <c r="L200" s="85">
        <f>L201+L204</f>
        <v>14918</v>
      </c>
      <c r="M200" s="85">
        <f>M201+M204</f>
        <v>12453</v>
      </c>
      <c r="N200" s="85">
        <f>N201+N204</f>
        <v>12458</v>
      </c>
      <c r="O200" s="85">
        <f>O201+O204</f>
        <v>9981</v>
      </c>
      <c r="P200" s="85">
        <f>P201+P204</f>
        <v>0</v>
      </c>
      <c r="Q200" s="85">
        <f>Q201+Q204</f>
        <v>0</v>
      </c>
      <c r="R200" s="85">
        <f>R201+R204</f>
        <v>0</v>
      </c>
      <c r="S200" s="85">
        <f>S201+S204</f>
        <v>789</v>
      </c>
      <c r="T200" s="85">
        <f>T201+T204</f>
        <v>0</v>
      </c>
      <c r="U200" s="85">
        <f>U201+U204</f>
        <v>182</v>
      </c>
      <c r="V200" s="85">
        <f>V201+V204</f>
        <v>185</v>
      </c>
      <c r="W200" s="85">
        <f>W201+W204</f>
        <v>209</v>
      </c>
      <c r="X200" s="85">
        <f>X201+X204</f>
        <v>0</v>
      </c>
      <c r="Y200" s="85">
        <f>Y201+Y204</f>
        <v>213</v>
      </c>
      <c r="Z200" s="85">
        <f>Z201+Z204</f>
        <v>0</v>
      </c>
      <c r="AA200" s="85">
        <f>AA201+AA204</f>
        <v>50599</v>
      </c>
      <c r="AB200" s="85">
        <f>AB201+AB204</f>
        <v>15100</v>
      </c>
      <c r="AC200" s="85">
        <f>AC201+AC204</f>
        <v>12638</v>
      </c>
      <c r="AD200" s="85">
        <f>AD201+AD204</f>
        <v>12667</v>
      </c>
      <c r="AE200" s="85">
        <f>AE201+AE204</f>
        <v>10194</v>
      </c>
      <c r="AF200" s="85">
        <f>AF201+AF204</f>
        <v>0</v>
      </c>
      <c r="AG200" s="85">
        <f>AG201+AG204</f>
        <v>0</v>
      </c>
      <c r="AH200" s="85">
        <f>AH201+AH204</f>
        <v>0</v>
      </c>
      <c r="AI200" s="85">
        <f>AI201+AI204</f>
        <v>0</v>
      </c>
      <c r="AJ200" s="85">
        <f>AJ201+AJ204</f>
        <v>0</v>
      </c>
      <c r="AK200" s="85">
        <f>AK201+AK204</f>
        <v>0</v>
      </c>
      <c r="AL200" s="85">
        <f>AL201+AL204</f>
        <v>0</v>
      </c>
      <c r="AM200" s="85">
        <f>AM201+AM204</f>
        <v>0</v>
      </c>
      <c r="AN200" s="85">
        <f>AN201+AN204</f>
        <v>0</v>
      </c>
      <c r="AO200" s="85">
        <f>AO201+AO204</f>
        <v>0</v>
      </c>
      <c r="AP200" s="85">
        <f>AP201+AP204</f>
        <v>50599</v>
      </c>
      <c r="AQ200" s="85">
        <f>AQ201+AQ204</f>
        <v>15100</v>
      </c>
      <c r="AR200" s="85">
        <f>AR201+AR204</f>
        <v>12638</v>
      </c>
      <c r="AS200" s="85">
        <f>AS201+AS204</f>
        <v>12667</v>
      </c>
      <c r="AT200" s="85">
        <f>AT201+AT204</f>
        <v>10194</v>
      </c>
      <c r="AU200" s="85">
        <f>AU201+AU204</f>
        <v>0</v>
      </c>
      <c r="AV200" s="85">
        <f>AV201+AV204</f>
        <v>0</v>
      </c>
      <c r="AW200" s="85">
        <f>AW201+AW204</f>
        <v>0</v>
      </c>
      <c r="AX200" s="85">
        <f>AX201+AX204</f>
        <v>0</v>
      </c>
      <c r="AY200" s="85">
        <f>AY201+AY204</f>
        <v>0</v>
      </c>
      <c r="AZ200" s="85">
        <f>AZ201+AZ204</f>
        <v>0</v>
      </c>
      <c r="BA200" s="85">
        <f>BA201+BA204</f>
        <v>0</v>
      </c>
      <c r="BB200" s="85">
        <f>BB201+BB204</f>
        <v>0</v>
      </c>
      <c r="BC200" s="85">
        <f>BC201+BC204</f>
        <v>0</v>
      </c>
      <c r="BD200" s="85">
        <f>BD201+BD204</f>
        <v>0</v>
      </c>
      <c r="BE200" s="85">
        <f>BE201+BE204</f>
        <v>50599</v>
      </c>
      <c r="BF200" s="85">
        <f>BF201+BF204</f>
        <v>15100</v>
      </c>
      <c r="BG200" s="85">
        <f>BG201+BG204</f>
        <v>12638</v>
      </c>
      <c r="BH200" s="85">
        <f>BH201+BH204</f>
        <v>12667</v>
      </c>
      <c r="BI200" s="85">
        <f>BI201+BI204</f>
        <v>10194</v>
      </c>
      <c r="BJ200" s="85">
        <f>BJ201+BJ204</f>
        <v>0</v>
      </c>
      <c r="BK200" s="85">
        <f>BK201+BK204</f>
        <v>0</v>
      </c>
      <c r="BL200" s="85">
        <f>BL201+BL204</f>
        <v>0</v>
      </c>
      <c r="BM200" s="85">
        <f>BM201+BM204</f>
        <v>-10000</v>
      </c>
      <c r="BN200" s="85">
        <f>BN201+BN204</f>
        <v>0</v>
      </c>
      <c r="BO200" s="85">
        <f>BO201+BO204</f>
        <v>0</v>
      </c>
      <c r="BP200" s="85">
        <f>BP201+BP204</f>
        <v>0</v>
      </c>
      <c r="BQ200" s="85">
        <f>BQ201+BQ204</f>
        <v>-10000</v>
      </c>
      <c r="BR200" s="85">
        <f>BR201+BR204</f>
        <v>40599</v>
      </c>
      <c r="BS200" s="85">
        <f>BS201+BS204</f>
        <v>15100</v>
      </c>
      <c r="BT200" s="85">
        <f>BT201+BT204</f>
        <v>12638</v>
      </c>
      <c r="BU200" s="85">
        <f>BU201+BU204</f>
        <v>12667</v>
      </c>
      <c r="BV200" s="85">
        <f>BV201+BV204</f>
        <v>194</v>
      </c>
      <c r="BW200" s="85">
        <f>BW201+BW204</f>
        <v>0</v>
      </c>
      <c r="BX200" s="85">
        <f>BX201+BX204</f>
        <v>0</v>
      </c>
      <c r="BY200" s="85">
        <f>BY201+BY204</f>
        <v>0</v>
      </c>
      <c r="BZ200" s="85">
        <f>BZ201+BZ204</f>
        <v>0</v>
      </c>
      <c r="CA200" s="85">
        <f>CA201+CA204</f>
        <v>0</v>
      </c>
      <c r="CB200" s="85">
        <f>CB201+CB204</f>
        <v>40599</v>
      </c>
      <c r="CC200" s="85">
        <f>CC201+CC204</f>
        <v>15100</v>
      </c>
      <c r="CD200" s="85">
        <f>CD201+CD204</f>
        <v>12638</v>
      </c>
      <c r="CE200" s="85">
        <f>CE201+CE204</f>
        <v>12667</v>
      </c>
      <c r="CF200" s="85">
        <f>CF201+CF204</f>
        <v>194</v>
      </c>
      <c r="CG200" s="85">
        <f>CG201+CG204</f>
        <v>0</v>
      </c>
      <c r="CH200" s="85">
        <f>CH201+CH204</f>
        <v>0</v>
      </c>
      <c r="CI200" s="85">
        <f>CI201+CI204</f>
        <v>0</v>
      </c>
      <c r="CJ200" s="85">
        <f>CJ201+CJ204</f>
        <v>0</v>
      </c>
      <c r="CK200" s="85">
        <f>CK201+CK204</f>
        <v>0</v>
      </c>
      <c r="CL200" s="85">
        <f>CL201+CL204</f>
        <v>40599</v>
      </c>
      <c r="CM200" s="85">
        <f>CM201+CM204</f>
        <v>15100</v>
      </c>
      <c r="CN200" s="85">
        <f>CN201+CN204</f>
        <v>12638</v>
      </c>
      <c r="CO200" s="85">
        <f>CO201+CO204</f>
        <v>12667</v>
      </c>
      <c r="CP200" s="85">
        <f>CP201+CP204</f>
        <v>194</v>
      </c>
      <c r="CQ200" s="85">
        <f>CQ201+CQ204</f>
        <v>0</v>
      </c>
      <c r="CR200" s="85">
        <f>CR201+CR204</f>
        <v>0</v>
      </c>
      <c r="CS200" s="85">
        <f>CS201+CS204</f>
        <v>0</v>
      </c>
      <c r="CT200" s="85">
        <f>CT201+CT204</f>
        <v>0</v>
      </c>
      <c r="CU200" s="85">
        <f>CU201+CU204</f>
        <v>0</v>
      </c>
      <c r="CV200" s="85">
        <f>CV201+CV204</f>
        <v>40599</v>
      </c>
      <c r="CW200" s="85">
        <f>CW201+CW204</f>
        <v>15100</v>
      </c>
      <c r="CX200" s="85">
        <f>CX201+CX204</f>
        <v>12638</v>
      </c>
      <c r="CY200" s="85">
        <f>CY201+CY204</f>
        <v>12667</v>
      </c>
      <c r="CZ200" s="85">
        <f>CZ201+CZ204</f>
        <v>194</v>
      </c>
      <c r="DA200" s="61" t="s">
        <v>106</v>
      </c>
      <c r="DB200" s="56">
        <f>K200-CV200</f>
        <v>9211</v>
      </c>
      <c r="DC200" s="55"/>
      <c r="DD200" s="7">
        <f>CV200/12</f>
        <v>3383.25</v>
      </c>
      <c r="DE200" s="55"/>
    </row>
    <row r="201" spans="1:109" ht="28.5" hidden="1" customHeight="1" x14ac:dyDescent="0.2">
      <c r="A201" s="98" t="str">
        <f>CONCATENATE("5001",H201)</f>
        <v>50015801</v>
      </c>
      <c r="B201" s="65"/>
      <c r="C201" s="65"/>
      <c r="D201" s="65"/>
      <c r="E201" s="65"/>
      <c r="F201" s="66" t="s">
        <v>91</v>
      </c>
      <c r="G201" s="65"/>
      <c r="H201" s="70" t="s">
        <v>308</v>
      </c>
      <c r="I201" s="84" t="s">
        <v>396</v>
      </c>
      <c r="J201" s="71">
        <f>J202+J203</f>
        <v>190</v>
      </c>
      <c r="K201" s="71">
        <f>K202+K203</f>
        <v>190</v>
      </c>
      <c r="L201" s="71">
        <f>L202+L203</f>
        <v>33</v>
      </c>
      <c r="M201" s="71">
        <f>M202+M203</f>
        <v>49</v>
      </c>
      <c r="N201" s="71">
        <f>N202+N203</f>
        <v>54</v>
      </c>
      <c r="O201" s="71">
        <f>O202+O203</f>
        <v>54</v>
      </c>
      <c r="P201" s="71">
        <f>P202+P203</f>
        <v>0</v>
      </c>
      <c r="Q201" s="71">
        <f>Q202+Q203</f>
        <v>0</v>
      </c>
      <c r="R201" s="71">
        <f>R202+R203</f>
        <v>0</v>
      </c>
      <c r="S201" s="71">
        <f>S202+S203</f>
        <v>0</v>
      </c>
      <c r="T201" s="71">
        <f>T202+T203</f>
        <v>0</v>
      </c>
      <c r="U201" s="71">
        <f>U202+U203</f>
        <v>0</v>
      </c>
      <c r="V201" s="71">
        <f>V202+V203</f>
        <v>0</v>
      </c>
      <c r="W201" s="71">
        <f>W202+W203</f>
        <v>0</v>
      </c>
      <c r="X201" s="71">
        <f>X202+X203</f>
        <v>0</v>
      </c>
      <c r="Y201" s="71">
        <f>Y202+Y203</f>
        <v>0</v>
      </c>
      <c r="Z201" s="71">
        <f>Z202+Z203</f>
        <v>0</v>
      </c>
      <c r="AA201" s="71">
        <f>AA202+AA203</f>
        <v>190</v>
      </c>
      <c r="AB201" s="71">
        <f>AB202+AB203</f>
        <v>33</v>
      </c>
      <c r="AC201" s="71">
        <f>AC202+AC203</f>
        <v>49</v>
      </c>
      <c r="AD201" s="71">
        <f>AD202+AD203</f>
        <v>54</v>
      </c>
      <c r="AE201" s="71">
        <f>AE202+AE203</f>
        <v>54</v>
      </c>
      <c r="AF201" s="71">
        <f>AF202+AF203</f>
        <v>0</v>
      </c>
      <c r="AG201" s="71">
        <f>AG202+AG203</f>
        <v>0</v>
      </c>
      <c r="AH201" s="71">
        <f>AH202+AH203</f>
        <v>0</v>
      </c>
      <c r="AI201" s="71">
        <f>AI202+AI203</f>
        <v>0</v>
      </c>
      <c r="AJ201" s="71">
        <f>AJ202+AJ203</f>
        <v>0</v>
      </c>
      <c r="AK201" s="71">
        <f>AK202+AK203</f>
        <v>0</v>
      </c>
      <c r="AL201" s="71">
        <f>AL202+AL203</f>
        <v>0</v>
      </c>
      <c r="AM201" s="71">
        <f>AM202+AM203</f>
        <v>0</v>
      </c>
      <c r="AN201" s="71">
        <f>AN202+AN203</f>
        <v>0</v>
      </c>
      <c r="AO201" s="71">
        <f>AO202+AO203</f>
        <v>0</v>
      </c>
      <c r="AP201" s="71">
        <f>AP202+AP203</f>
        <v>190</v>
      </c>
      <c r="AQ201" s="71">
        <f>AQ202+AQ203</f>
        <v>33</v>
      </c>
      <c r="AR201" s="71">
        <f>AR202+AR203</f>
        <v>49</v>
      </c>
      <c r="AS201" s="71">
        <f>AS202+AS203</f>
        <v>54</v>
      </c>
      <c r="AT201" s="71">
        <f>AT202+AT203</f>
        <v>54</v>
      </c>
      <c r="AU201" s="71">
        <f>AU202+AU203</f>
        <v>0</v>
      </c>
      <c r="AV201" s="71">
        <f>AV202+AV203</f>
        <v>0</v>
      </c>
      <c r="AW201" s="71">
        <f>AW202+AW203</f>
        <v>0</v>
      </c>
      <c r="AX201" s="71">
        <f>AX202+AX203</f>
        <v>0</v>
      </c>
      <c r="AY201" s="71">
        <f>AY202+AY203</f>
        <v>0</v>
      </c>
      <c r="AZ201" s="71">
        <f>AZ202+AZ203</f>
        <v>0</v>
      </c>
      <c r="BA201" s="71">
        <f>BA202+BA203</f>
        <v>0</v>
      </c>
      <c r="BB201" s="71">
        <f>BB202+BB203</f>
        <v>0</v>
      </c>
      <c r="BC201" s="71">
        <f>BC202+BC203</f>
        <v>0</v>
      </c>
      <c r="BD201" s="71">
        <f>BD202+BD203</f>
        <v>0</v>
      </c>
      <c r="BE201" s="71">
        <f>BE202+BE203</f>
        <v>190</v>
      </c>
      <c r="BF201" s="71">
        <f>BF202+BF203</f>
        <v>33</v>
      </c>
      <c r="BG201" s="71">
        <f>BG202+BG203</f>
        <v>49</v>
      </c>
      <c r="BH201" s="71">
        <f>BH202+BH203</f>
        <v>54</v>
      </c>
      <c r="BI201" s="71">
        <f>BI202+BI203</f>
        <v>54</v>
      </c>
      <c r="BJ201" s="71">
        <f>BJ202+BJ203</f>
        <v>0</v>
      </c>
      <c r="BK201" s="71">
        <f>BK202+BK203</f>
        <v>0</v>
      </c>
      <c r="BL201" s="71">
        <f>BL202+BL203</f>
        <v>0</v>
      </c>
      <c r="BM201" s="71">
        <f>BM202+BM203</f>
        <v>0</v>
      </c>
      <c r="BN201" s="71">
        <f>BN202+BN203</f>
        <v>0</v>
      </c>
      <c r="BO201" s="71">
        <f>BO202+BO203</f>
        <v>0</v>
      </c>
      <c r="BP201" s="71">
        <f>BP202+BP203</f>
        <v>0</v>
      </c>
      <c r="BQ201" s="71">
        <f>BQ202+BQ203</f>
        <v>0</v>
      </c>
      <c r="BR201" s="71">
        <f>BR202+BR203</f>
        <v>190</v>
      </c>
      <c r="BS201" s="71">
        <f>BS202+BS203</f>
        <v>33</v>
      </c>
      <c r="BT201" s="71">
        <f>BT202+BT203</f>
        <v>49</v>
      </c>
      <c r="BU201" s="71">
        <f>BU202+BU203</f>
        <v>54</v>
      </c>
      <c r="BV201" s="71">
        <f>BV202+BV203</f>
        <v>54</v>
      </c>
      <c r="BW201" s="71">
        <f>BW202+BW203</f>
        <v>0</v>
      </c>
      <c r="BX201" s="71">
        <f>BX202+BX203</f>
        <v>0</v>
      </c>
      <c r="BY201" s="71">
        <f>BY202+BY203</f>
        <v>0</v>
      </c>
      <c r="BZ201" s="71">
        <f>BZ202+BZ203</f>
        <v>0</v>
      </c>
      <c r="CA201" s="71">
        <f>CA202+CA203</f>
        <v>0</v>
      </c>
      <c r="CB201" s="71">
        <f>CB202+CB203</f>
        <v>190</v>
      </c>
      <c r="CC201" s="71">
        <f>CC202+CC203</f>
        <v>33</v>
      </c>
      <c r="CD201" s="71">
        <f>CD202+CD203</f>
        <v>49</v>
      </c>
      <c r="CE201" s="71">
        <f>CE202+CE203</f>
        <v>54</v>
      </c>
      <c r="CF201" s="71">
        <f>CF202+CF203</f>
        <v>54</v>
      </c>
      <c r="CG201" s="71">
        <f>CG202+CG203</f>
        <v>0</v>
      </c>
      <c r="CH201" s="71">
        <f>CH202+CH203</f>
        <v>0</v>
      </c>
      <c r="CI201" s="71">
        <f>CI202+CI203</f>
        <v>0</v>
      </c>
      <c r="CJ201" s="71">
        <f>CJ202+CJ203</f>
        <v>0</v>
      </c>
      <c r="CK201" s="71">
        <f>CK202+CK203</f>
        <v>0</v>
      </c>
      <c r="CL201" s="71">
        <f>CL202+CL203</f>
        <v>190</v>
      </c>
      <c r="CM201" s="71">
        <f>CM202+CM203</f>
        <v>33</v>
      </c>
      <c r="CN201" s="71">
        <f>CN202+CN203</f>
        <v>49</v>
      </c>
      <c r="CO201" s="71">
        <f>CO202+CO203</f>
        <v>54</v>
      </c>
      <c r="CP201" s="71">
        <f>CP202+CP203</f>
        <v>54</v>
      </c>
      <c r="CQ201" s="71">
        <f>CQ202+CQ203</f>
        <v>0</v>
      </c>
      <c r="CR201" s="71">
        <f>CR202+CR203</f>
        <v>0</v>
      </c>
      <c r="CS201" s="71">
        <f>CS202+CS203</f>
        <v>0</v>
      </c>
      <c r="CT201" s="71">
        <f>CT202+CT203</f>
        <v>0</v>
      </c>
      <c r="CU201" s="71">
        <f>CU202+CU203</f>
        <v>0</v>
      </c>
      <c r="CV201" s="71">
        <f>CV202+CV203</f>
        <v>190</v>
      </c>
      <c r="CW201" s="71">
        <f>CW202+CW203</f>
        <v>33</v>
      </c>
      <c r="CX201" s="71">
        <f>CX202+CX203</f>
        <v>49</v>
      </c>
      <c r="CY201" s="71">
        <f>CY202+CY203</f>
        <v>54</v>
      </c>
      <c r="CZ201" s="71">
        <f>CZ202+CZ203</f>
        <v>54</v>
      </c>
      <c r="DA201" s="70" t="s">
        <v>308</v>
      </c>
      <c r="DB201" s="56">
        <f>K201-CV201</f>
        <v>0</v>
      </c>
      <c r="DD201" s="7">
        <f>CV201/12</f>
        <v>15.833333333333334</v>
      </c>
    </row>
    <row r="202" spans="1:109" ht="20.25" hidden="1" customHeight="1" x14ac:dyDescent="0.2">
      <c r="A202" s="98" t="str">
        <f>CONCATENATE("5001",H202)</f>
        <v>5001580101</v>
      </c>
      <c r="B202" s="65"/>
      <c r="C202" s="65"/>
      <c r="D202" s="65"/>
      <c r="E202" s="65"/>
      <c r="F202" s="65"/>
      <c r="G202" s="65" t="s">
        <v>91</v>
      </c>
      <c r="H202" s="70" t="s">
        <v>306</v>
      </c>
      <c r="I202" s="100" t="s">
        <v>108</v>
      </c>
      <c r="J202" s="71">
        <f>SUMIF($H$258:$H$928,$H202,J$258:J$928)</f>
        <v>28</v>
      </c>
      <c r="K202" s="71">
        <f>SUMIF($H$258:$H$928,$H202,K$258:K$928)</f>
        <v>28</v>
      </c>
      <c r="L202" s="71">
        <f>SUMIF($H$258:$H$928,$H202,L$258:L$928)</f>
        <v>5</v>
      </c>
      <c r="M202" s="71">
        <f>SUMIF($H$258:$H$928,$H202,M$258:M$928)</f>
        <v>7</v>
      </c>
      <c r="N202" s="71">
        <f>SUMIF($H$258:$H$928,$H202,N$258:N$928)</f>
        <v>8</v>
      </c>
      <c r="O202" s="71">
        <f>SUMIF($H$258:$H$928,$H202,O$258:O$928)</f>
        <v>8</v>
      </c>
      <c r="P202" s="71">
        <f>SUMIF($H$258:$H$928,$H202,P$258:P$928)</f>
        <v>0</v>
      </c>
      <c r="Q202" s="71">
        <f>SUMIF($H$258:$H$928,$H202,Q$258:Q$928)</f>
        <v>0</v>
      </c>
      <c r="R202" s="71">
        <f>SUMIF($H$258:$H$928,$H202,R$258:R$928)</f>
        <v>0</v>
      </c>
      <c r="S202" s="71">
        <f>SUMIF($H$258:$H$928,$H202,S$258:S$928)</f>
        <v>0</v>
      </c>
      <c r="T202" s="71">
        <f>SUMIF($H$258:$H$928,$H202,T$258:T$928)</f>
        <v>0</v>
      </c>
      <c r="U202" s="71">
        <f>SUMIF($H$258:$H$928,$H202,U$258:U$928)</f>
        <v>0</v>
      </c>
      <c r="V202" s="71">
        <f>SUMIF($H$258:$H$928,$H202,V$258:V$928)</f>
        <v>0</v>
      </c>
      <c r="W202" s="71">
        <f>SUMIF($H$258:$H$928,$H202,W$258:W$928)</f>
        <v>0</v>
      </c>
      <c r="X202" s="71">
        <f>SUMIF($H$258:$H$928,$H202,X$258:X$928)</f>
        <v>0</v>
      </c>
      <c r="Y202" s="71">
        <f>SUMIF($H$258:$H$928,$H202,Y$258:Y$928)</f>
        <v>0</v>
      </c>
      <c r="Z202" s="71">
        <f>SUMIF($H$258:$H$928,$H202,Z$258:Z$928)</f>
        <v>0</v>
      </c>
      <c r="AA202" s="71">
        <f>SUMIF($H$258:$H$928,$H202,AA$258:AA$928)</f>
        <v>28</v>
      </c>
      <c r="AB202" s="71">
        <f>SUMIF($H$258:$H$928,$H202,AB$258:AB$928)</f>
        <v>5</v>
      </c>
      <c r="AC202" s="71">
        <f>SUMIF($H$258:$H$928,$H202,AC$258:AC$928)</f>
        <v>7</v>
      </c>
      <c r="AD202" s="71">
        <f>SUMIF($H$258:$H$928,$H202,AD$258:AD$928)</f>
        <v>8</v>
      </c>
      <c r="AE202" s="71">
        <f>SUMIF($H$258:$H$928,$H202,AE$258:AE$928)</f>
        <v>8</v>
      </c>
      <c r="AF202" s="71">
        <f>SUMIF($H$258:$H$928,$H202,AF$258:AF$928)</f>
        <v>0</v>
      </c>
      <c r="AG202" s="71">
        <f>SUMIF($H$258:$H$928,$H202,AG$258:AG$928)</f>
        <v>0</v>
      </c>
      <c r="AH202" s="71">
        <f>SUMIF($H$258:$H$928,$H202,AH$258:AH$928)</f>
        <v>0</v>
      </c>
      <c r="AI202" s="71">
        <f>SUMIF($H$258:$H$928,$H202,AI$258:AI$928)</f>
        <v>0</v>
      </c>
      <c r="AJ202" s="71">
        <f>SUMIF($H$258:$H$928,$H202,AJ$258:AJ$928)</f>
        <v>0</v>
      </c>
      <c r="AK202" s="71">
        <f>SUMIF($H$258:$H$928,$H202,AK$258:AK$928)</f>
        <v>0</v>
      </c>
      <c r="AL202" s="71">
        <f>SUMIF($H$258:$H$928,$H202,AL$258:AL$928)</f>
        <v>0</v>
      </c>
      <c r="AM202" s="71">
        <f>SUMIF($H$258:$H$928,$H202,AM$258:AM$928)</f>
        <v>0</v>
      </c>
      <c r="AN202" s="71">
        <f>SUMIF($H$258:$H$928,$H202,AN$258:AN$928)</f>
        <v>0</v>
      </c>
      <c r="AO202" s="71">
        <f>SUMIF($H$258:$H$928,$H202,AO$258:AO$928)</f>
        <v>0</v>
      </c>
      <c r="AP202" s="71">
        <f>SUMIF($H$258:$H$928,$H202,AP$258:AP$928)</f>
        <v>28</v>
      </c>
      <c r="AQ202" s="71">
        <f>SUMIF($H$258:$H$928,$H202,AQ$258:AQ$928)</f>
        <v>5</v>
      </c>
      <c r="AR202" s="71">
        <f>SUMIF($H$258:$H$928,$H202,AR$258:AR$928)</f>
        <v>7</v>
      </c>
      <c r="AS202" s="71">
        <f>SUMIF($H$258:$H$928,$H202,AS$258:AS$928)</f>
        <v>8</v>
      </c>
      <c r="AT202" s="71">
        <f>SUMIF($H$258:$H$928,$H202,AT$258:AT$928)</f>
        <v>8</v>
      </c>
      <c r="AU202" s="71">
        <f>SUMIF($H$258:$H$928,$H202,AU$258:AU$928)</f>
        <v>0</v>
      </c>
      <c r="AV202" s="71">
        <f>SUMIF($H$258:$H$928,$H202,AV$258:AV$928)</f>
        <v>0</v>
      </c>
      <c r="AW202" s="71">
        <f>SUMIF($H$258:$H$928,$H202,AW$258:AW$928)</f>
        <v>0</v>
      </c>
      <c r="AX202" s="71">
        <f>SUMIF($H$258:$H$929,$H202,AX$258:AX$929)</f>
        <v>0</v>
      </c>
      <c r="AY202" s="71">
        <f>SUMIF($H$258:$H$929,$H202,AY$258:AY$929)</f>
        <v>0</v>
      </c>
      <c r="AZ202" s="71">
        <f>SUMIF($H$258:$H$929,$H202,AZ$258:AZ$929)</f>
        <v>0</v>
      </c>
      <c r="BA202" s="71">
        <f>SUMIF($H$258:$H$929,$H202,BA$258:BA$929)</f>
        <v>0</v>
      </c>
      <c r="BB202" s="71"/>
      <c r="BC202" s="71">
        <f>SUMIF($H$258:$H$929,$H202,BC$258:BC$929)</f>
        <v>0</v>
      </c>
      <c r="BD202" s="71"/>
      <c r="BE202" s="71">
        <f>SUMIF($H$258:$H$929,$H202,BE$258:BE$929)</f>
        <v>28</v>
      </c>
      <c r="BF202" s="71">
        <f>SUMIF($H$258:$H$929,$H202,BF$258:BF$929)</f>
        <v>5</v>
      </c>
      <c r="BG202" s="71">
        <f>SUMIF($H$258:$H$929,$H202,BG$258:BG$929)</f>
        <v>7</v>
      </c>
      <c r="BH202" s="71">
        <f>SUMIF($H$258:$H$929,$H202,BH$258:BH$929)</f>
        <v>8</v>
      </c>
      <c r="BI202" s="71">
        <f>SUMIF($H$258:$H$929,$H202,BI$258:BI$929)</f>
        <v>8</v>
      </c>
      <c r="BJ202" s="71">
        <f>SUMIF($H$258:$H$928,$H202,BJ$258:BJ$928)</f>
        <v>0</v>
      </c>
      <c r="BK202" s="71">
        <f>SUMIF($H$258:$H$928,$H202,BK$258:BK$928)</f>
        <v>0</v>
      </c>
      <c r="BL202" s="71">
        <f>SUMIF($H$258:$H$928,$H202,BL$258:BL$928)</f>
        <v>0</v>
      </c>
      <c r="BM202" s="71">
        <f>SUMIF($H$258:$H$929,$H202,BM$258:BM$929)</f>
        <v>0</v>
      </c>
      <c r="BN202" s="71">
        <f>SUMIF($H$258:$H$929,$H202,BN$258:BN$929)</f>
        <v>0</v>
      </c>
      <c r="BO202" s="71">
        <f>SUMIF($H$258:$H$929,$H202,BO$258:BO$929)</f>
        <v>0</v>
      </c>
      <c r="BP202" s="71">
        <f>SUMIF($H$258:$H$929,$H202,BP$258:BP$929)</f>
        <v>0</v>
      </c>
      <c r="BQ202" s="71">
        <f>SUMIF($H$258:$H$929,$H202,BQ$258:BQ$929)</f>
        <v>0</v>
      </c>
      <c r="BR202" s="71">
        <f>SUMIF($H$258:$H$929,$H202,BR$258:BR$929)</f>
        <v>28</v>
      </c>
      <c r="BS202" s="71">
        <f>SUMIF($H$258:$H$929,$H202,BS$258:BS$929)</f>
        <v>5</v>
      </c>
      <c r="BT202" s="71">
        <f>SUMIF($H$258:$H$929,$H202,BT$258:BT$929)</f>
        <v>7</v>
      </c>
      <c r="BU202" s="71">
        <f>SUMIF($H$258:$H$929,$H202,BU$258:BU$929)</f>
        <v>8</v>
      </c>
      <c r="BV202" s="71">
        <f>SUMIF($H$258:$H$929,$H202,BV$258:BV$929)</f>
        <v>8</v>
      </c>
      <c r="BW202" s="71">
        <f>SUMIF($H$258:$H$929,$H202,BW$258:BW$929)</f>
        <v>0</v>
      </c>
      <c r="BX202" s="71">
        <f>SUMIF($H$258:$H$929,$H202,BX$258:BX$929)</f>
        <v>0</v>
      </c>
      <c r="BY202" s="71">
        <f>SUMIF($H$258:$H$929,$H202,BY$258:BY$929)</f>
        <v>0</v>
      </c>
      <c r="BZ202" s="71">
        <f>SUMIF($H$258:$H$929,$H202,BZ$258:BZ$929)</f>
        <v>0</v>
      </c>
      <c r="CA202" s="71">
        <f>SUMIF($H$258:$H$929,$H202,CA$258:CA$929)</f>
        <v>0</v>
      </c>
      <c r="CB202" s="71">
        <f>SUMIF($H$258:$H$929,$H202,CB$258:CB$929)</f>
        <v>28</v>
      </c>
      <c r="CC202" s="71">
        <f>SUMIF($H$258:$H$929,$H202,CC$258:CC$929)</f>
        <v>5</v>
      </c>
      <c r="CD202" s="71">
        <f>SUMIF($H$258:$H$929,$H202,CD$258:CD$929)</f>
        <v>7</v>
      </c>
      <c r="CE202" s="71">
        <f>SUMIF($H$258:$H$929,$H202,CE$258:CE$929)</f>
        <v>8</v>
      </c>
      <c r="CF202" s="71">
        <f>SUMIF($H$258:$H$929,$H202,CF$258:CF$929)</f>
        <v>8</v>
      </c>
      <c r="CG202" s="71">
        <f>SUMIF($H$258:$H$929,$H202,CG$258:CG$929)</f>
        <v>0</v>
      </c>
      <c r="CH202" s="71">
        <f>SUMIF($H$258:$H$929,$H202,CH$258:CH$929)</f>
        <v>0</v>
      </c>
      <c r="CI202" s="71">
        <f>SUMIF($H$258:$H$929,$H202,CI$258:CI$929)</f>
        <v>0</v>
      </c>
      <c r="CJ202" s="71">
        <f>SUMIF($H$258:$H$929,$H202,CJ$258:CJ$929)</f>
        <v>0</v>
      </c>
      <c r="CK202" s="71">
        <f>SUMIF($H$258:$H$929,$H202,CK$258:CK$929)</f>
        <v>0</v>
      </c>
      <c r="CL202" s="71">
        <f>SUMIF($H$258:$H$929,$H202,CL$258:CL$929)</f>
        <v>28</v>
      </c>
      <c r="CM202" s="71">
        <f>SUMIF($H$258:$H$929,$H202,CM$258:CM$929)</f>
        <v>5</v>
      </c>
      <c r="CN202" s="71">
        <f>SUMIF($H$258:$H$929,$H202,CN$258:CN$929)</f>
        <v>7</v>
      </c>
      <c r="CO202" s="71">
        <f>SUMIF($H$258:$H$929,$H202,CO$258:CO$929)</f>
        <v>8</v>
      </c>
      <c r="CP202" s="71">
        <f>SUMIF($H$258:$H$929,$H202,CP$258:CP$929)</f>
        <v>8</v>
      </c>
      <c r="CQ202" s="71">
        <f>SUMIF($H$258:$H$929,$H202,CQ$258:CQ$929)</f>
        <v>0</v>
      </c>
      <c r="CR202" s="71">
        <f>SUMIF($H$258:$H$929,$H202,CR$258:CR$929)</f>
        <v>0</v>
      </c>
      <c r="CS202" s="71">
        <f>SUMIF($H$258:$H$929,$H202,CS$258:CS$929)</f>
        <v>0</v>
      </c>
      <c r="CT202" s="71">
        <f>SUMIF($H$258:$H$929,$H202,CT$258:CT$929)</f>
        <v>0</v>
      </c>
      <c r="CU202" s="71">
        <f>SUMIF($H$258:$H$929,$H202,CU$258:CU$929)</f>
        <v>0</v>
      </c>
      <c r="CV202" s="71">
        <f>SUMIF($H$258:$H$929,$H202,CV$258:CV$929)</f>
        <v>28</v>
      </c>
      <c r="CW202" s="71">
        <f>SUMIF($H$258:$H$929,$H202,CW$258:CW$929)</f>
        <v>5</v>
      </c>
      <c r="CX202" s="71">
        <f>SUMIF($H$258:$H$929,$H202,CX$258:CX$929)</f>
        <v>7</v>
      </c>
      <c r="CY202" s="71">
        <f>SUMIF($H$258:$H$929,$H202,CY$258:CY$929)</f>
        <v>8</v>
      </c>
      <c r="CZ202" s="71">
        <f>SUMIF($H$258:$H$929,$H202,CZ$258:CZ$929)</f>
        <v>8</v>
      </c>
      <c r="DA202" s="70" t="s">
        <v>306</v>
      </c>
      <c r="DB202" s="56">
        <f>K202-CV202</f>
        <v>0</v>
      </c>
      <c r="DD202" s="7">
        <f>CV202/12</f>
        <v>2.3333333333333335</v>
      </c>
    </row>
    <row r="203" spans="1:109" ht="23.25" hidden="1" customHeight="1" x14ac:dyDescent="0.2">
      <c r="A203" s="98" t="str">
        <f>CONCATENATE("5001",H203)</f>
        <v>5001580102</v>
      </c>
      <c r="B203" s="65"/>
      <c r="C203" s="65"/>
      <c r="D203" s="65"/>
      <c r="E203" s="65"/>
      <c r="F203" s="65"/>
      <c r="G203" s="65" t="s">
        <v>101</v>
      </c>
      <c r="H203" s="70" t="s">
        <v>305</v>
      </c>
      <c r="I203" s="100" t="s">
        <v>99</v>
      </c>
      <c r="J203" s="71">
        <f>SUMIF($H$258:$H$928,$H203,J$258:J$928)</f>
        <v>162</v>
      </c>
      <c r="K203" s="71">
        <f>SUMIF($H$258:$H$928,$H203,K$258:K$928)</f>
        <v>162</v>
      </c>
      <c r="L203" s="71">
        <f>SUMIF($H$258:$H$928,$H203,L$258:L$928)</f>
        <v>28</v>
      </c>
      <c r="M203" s="71">
        <f>SUMIF($H$258:$H$928,$H203,M$258:M$928)</f>
        <v>42</v>
      </c>
      <c r="N203" s="71">
        <f>SUMIF($H$258:$H$928,$H203,N$258:N$928)</f>
        <v>46</v>
      </c>
      <c r="O203" s="71">
        <f>SUMIF($H$258:$H$928,$H203,O$258:O$928)</f>
        <v>46</v>
      </c>
      <c r="P203" s="71">
        <f>SUMIF($H$258:$H$928,$H203,P$258:P$928)</f>
        <v>0</v>
      </c>
      <c r="Q203" s="71">
        <f>SUMIF($H$258:$H$928,$H203,Q$258:Q$928)</f>
        <v>0</v>
      </c>
      <c r="R203" s="71">
        <f>SUMIF($H$258:$H$928,$H203,R$258:R$928)</f>
        <v>0</v>
      </c>
      <c r="S203" s="71">
        <f>SUMIF($H$258:$H$928,$H203,S$258:S$928)</f>
        <v>0</v>
      </c>
      <c r="T203" s="71">
        <f>SUMIF($H$258:$H$928,$H203,T$258:T$928)</f>
        <v>0</v>
      </c>
      <c r="U203" s="71">
        <f>SUMIF($H$258:$H$928,$H203,U$258:U$928)</f>
        <v>0</v>
      </c>
      <c r="V203" s="71">
        <f>SUMIF($H$258:$H$928,$H203,V$258:V$928)</f>
        <v>0</v>
      </c>
      <c r="W203" s="71">
        <f>SUMIF($H$258:$H$928,$H203,W$258:W$928)</f>
        <v>0</v>
      </c>
      <c r="X203" s="71">
        <f>SUMIF($H$258:$H$928,$H203,X$258:X$928)</f>
        <v>0</v>
      </c>
      <c r="Y203" s="71">
        <f>SUMIF($H$258:$H$928,$H203,Y$258:Y$928)</f>
        <v>0</v>
      </c>
      <c r="Z203" s="71">
        <f>SUMIF($H$258:$H$928,$H203,Z$258:Z$928)</f>
        <v>0</v>
      </c>
      <c r="AA203" s="71">
        <f>SUMIF($H$258:$H$928,$H203,AA$258:AA$928)</f>
        <v>162</v>
      </c>
      <c r="AB203" s="71">
        <f>SUMIF($H$258:$H$928,$H203,AB$258:AB$928)</f>
        <v>28</v>
      </c>
      <c r="AC203" s="71">
        <f>SUMIF($H$258:$H$928,$H203,AC$258:AC$928)</f>
        <v>42</v>
      </c>
      <c r="AD203" s="71">
        <f>SUMIF($H$258:$H$928,$H203,AD$258:AD$928)</f>
        <v>46</v>
      </c>
      <c r="AE203" s="71">
        <f>SUMIF($H$258:$H$928,$H203,AE$258:AE$928)</f>
        <v>46</v>
      </c>
      <c r="AF203" s="71">
        <f>SUMIF($H$258:$H$928,$H203,AF$258:AF$928)</f>
        <v>0</v>
      </c>
      <c r="AG203" s="71">
        <f>SUMIF($H$258:$H$928,$H203,AG$258:AG$928)</f>
        <v>0</v>
      </c>
      <c r="AH203" s="71">
        <f>SUMIF($H$258:$H$928,$H203,AH$258:AH$928)</f>
        <v>0</v>
      </c>
      <c r="AI203" s="71">
        <f>SUMIF($H$258:$H$928,$H203,AI$258:AI$928)</f>
        <v>0</v>
      </c>
      <c r="AJ203" s="71">
        <f>SUMIF($H$258:$H$928,$H203,AJ$258:AJ$928)</f>
        <v>0</v>
      </c>
      <c r="AK203" s="71">
        <f>SUMIF($H$258:$H$928,$H203,AK$258:AK$928)</f>
        <v>0</v>
      </c>
      <c r="AL203" s="71">
        <f>SUMIF($H$258:$H$928,$H203,AL$258:AL$928)</f>
        <v>0</v>
      </c>
      <c r="AM203" s="71">
        <f>SUMIF($H$258:$H$928,$H203,AM$258:AM$928)</f>
        <v>0</v>
      </c>
      <c r="AN203" s="71">
        <f>SUMIF($H$258:$H$928,$H203,AN$258:AN$928)</f>
        <v>0</v>
      </c>
      <c r="AO203" s="71">
        <f>SUMIF($H$258:$H$928,$H203,AO$258:AO$928)</f>
        <v>0</v>
      </c>
      <c r="AP203" s="71">
        <f>SUMIF($H$258:$H$928,$H203,AP$258:AP$928)</f>
        <v>162</v>
      </c>
      <c r="AQ203" s="71">
        <f>SUMIF($H$258:$H$928,$H203,AQ$258:AQ$928)</f>
        <v>28</v>
      </c>
      <c r="AR203" s="71">
        <f>SUMIF($H$258:$H$928,$H203,AR$258:AR$928)</f>
        <v>42</v>
      </c>
      <c r="AS203" s="71">
        <f>SUMIF($H$258:$H$928,$H203,AS$258:AS$928)</f>
        <v>46</v>
      </c>
      <c r="AT203" s="71">
        <f>SUMIF($H$258:$H$928,$H203,AT$258:AT$928)</f>
        <v>46</v>
      </c>
      <c r="AU203" s="71">
        <f>SUMIF($H$258:$H$928,$H203,AU$258:AU$928)</f>
        <v>0</v>
      </c>
      <c r="AV203" s="71">
        <f>SUMIF($H$258:$H$928,$H203,AV$258:AV$928)</f>
        <v>0</v>
      </c>
      <c r="AW203" s="71">
        <f>SUMIF($H$258:$H$928,$H203,AW$258:AW$928)</f>
        <v>0</v>
      </c>
      <c r="AX203" s="71">
        <f>SUMIF($H$258:$H$929,$H203,AX$258:AX$929)</f>
        <v>0</v>
      </c>
      <c r="AY203" s="71">
        <f>SUMIF($H$258:$H$929,$H203,AY$258:AY$929)</f>
        <v>0</v>
      </c>
      <c r="AZ203" s="71">
        <f>SUMIF($H$258:$H$929,$H203,AZ$258:AZ$929)</f>
        <v>0</v>
      </c>
      <c r="BA203" s="71">
        <f>SUMIF($H$258:$H$929,$H203,BA$258:BA$929)</f>
        <v>0</v>
      </c>
      <c r="BB203" s="71"/>
      <c r="BC203" s="71">
        <f>SUMIF($H$258:$H$929,$H203,BC$258:BC$929)</f>
        <v>0</v>
      </c>
      <c r="BD203" s="71"/>
      <c r="BE203" s="71">
        <f>SUMIF($H$258:$H$929,$H203,BE$258:BE$929)</f>
        <v>162</v>
      </c>
      <c r="BF203" s="71">
        <f>SUMIF($H$258:$H$929,$H203,BF$258:BF$929)</f>
        <v>28</v>
      </c>
      <c r="BG203" s="71">
        <f>SUMIF($H$258:$H$929,$H203,BG$258:BG$929)</f>
        <v>42</v>
      </c>
      <c r="BH203" s="71">
        <f>SUMIF($H$258:$H$929,$H203,BH$258:BH$929)</f>
        <v>46</v>
      </c>
      <c r="BI203" s="71">
        <f>SUMIF($H$258:$H$929,$H203,BI$258:BI$929)</f>
        <v>46</v>
      </c>
      <c r="BJ203" s="71">
        <f>SUMIF($H$258:$H$928,$H203,BJ$258:BJ$928)</f>
        <v>0</v>
      </c>
      <c r="BK203" s="71">
        <f>SUMIF($H$258:$H$928,$H203,BK$258:BK$928)</f>
        <v>0</v>
      </c>
      <c r="BL203" s="71">
        <f>SUMIF($H$258:$H$928,$H203,BL$258:BL$928)</f>
        <v>0</v>
      </c>
      <c r="BM203" s="71">
        <f>SUMIF($H$258:$H$929,$H203,BM$258:BM$929)</f>
        <v>0</v>
      </c>
      <c r="BN203" s="71">
        <f>SUMIF($H$258:$H$929,$H203,BN$258:BN$929)</f>
        <v>0</v>
      </c>
      <c r="BO203" s="71">
        <f>SUMIF($H$258:$H$929,$H203,BO$258:BO$929)</f>
        <v>0</v>
      </c>
      <c r="BP203" s="71">
        <f>SUMIF($H$258:$H$929,$H203,BP$258:BP$929)</f>
        <v>0</v>
      </c>
      <c r="BQ203" s="71">
        <f>SUMIF($H$258:$H$929,$H203,BQ$258:BQ$929)</f>
        <v>0</v>
      </c>
      <c r="BR203" s="71">
        <f>SUMIF($H$258:$H$929,$H203,BR$258:BR$929)</f>
        <v>162</v>
      </c>
      <c r="BS203" s="71">
        <f>SUMIF($H$258:$H$929,$H203,BS$258:BS$929)</f>
        <v>28</v>
      </c>
      <c r="BT203" s="71">
        <f>SUMIF($H$258:$H$929,$H203,BT$258:BT$929)</f>
        <v>42</v>
      </c>
      <c r="BU203" s="71">
        <f>SUMIF($H$258:$H$929,$H203,BU$258:BU$929)</f>
        <v>46</v>
      </c>
      <c r="BV203" s="71">
        <f>SUMIF($H$258:$H$929,$H203,BV$258:BV$929)</f>
        <v>46</v>
      </c>
      <c r="BW203" s="71">
        <f>SUMIF($H$258:$H$929,$H203,BW$258:BW$929)</f>
        <v>0</v>
      </c>
      <c r="BX203" s="71">
        <f>SUMIF($H$258:$H$929,$H203,BX$258:BX$929)</f>
        <v>0</v>
      </c>
      <c r="BY203" s="71">
        <f>SUMIF($H$258:$H$929,$H203,BY$258:BY$929)</f>
        <v>0</v>
      </c>
      <c r="BZ203" s="71">
        <f>SUMIF($H$258:$H$929,$H203,BZ$258:BZ$929)</f>
        <v>0</v>
      </c>
      <c r="CA203" s="71">
        <f>SUMIF($H$258:$H$929,$H203,CA$258:CA$929)</f>
        <v>0</v>
      </c>
      <c r="CB203" s="71">
        <f>SUMIF($H$258:$H$929,$H203,CB$258:CB$929)</f>
        <v>162</v>
      </c>
      <c r="CC203" s="71">
        <f>SUMIF($H$258:$H$929,$H203,CC$258:CC$929)</f>
        <v>28</v>
      </c>
      <c r="CD203" s="71">
        <f>SUMIF($H$258:$H$929,$H203,CD$258:CD$929)</f>
        <v>42</v>
      </c>
      <c r="CE203" s="71">
        <f>SUMIF($H$258:$H$929,$H203,CE$258:CE$929)</f>
        <v>46</v>
      </c>
      <c r="CF203" s="71">
        <f>SUMIF($H$258:$H$929,$H203,CF$258:CF$929)</f>
        <v>46</v>
      </c>
      <c r="CG203" s="71">
        <f>SUMIF($H$258:$H$929,$H203,CG$258:CG$929)</f>
        <v>0</v>
      </c>
      <c r="CH203" s="71">
        <f>SUMIF($H$258:$H$929,$H203,CH$258:CH$929)</f>
        <v>0</v>
      </c>
      <c r="CI203" s="71">
        <f>SUMIF($H$258:$H$929,$H203,CI$258:CI$929)</f>
        <v>0</v>
      </c>
      <c r="CJ203" s="71">
        <f>SUMIF($H$258:$H$929,$H203,CJ$258:CJ$929)</f>
        <v>0</v>
      </c>
      <c r="CK203" s="71">
        <f>SUMIF($H$258:$H$929,$H203,CK$258:CK$929)</f>
        <v>0</v>
      </c>
      <c r="CL203" s="71">
        <f>SUMIF($H$258:$H$929,$H203,CL$258:CL$929)</f>
        <v>162</v>
      </c>
      <c r="CM203" s="71">
        <f>SUMIF($H$258:$H$929,$H203,CM$258:CM$929)</f>
        <v>28</v>
      </c>
      <c r="CN203" s="71">
        <f>SUMIF($H$258:$H$929,$H203,CN$258:CN$929)</f>
        <v>42</v>
      </c>
      <c r="CO203" s="71">
        <f>SUMIF($H$258:$H$929,$H203,CO$258:CO$929)</f>
        <v>46</v>
      </c>
      <c r="CP203" s="71">
        <f>SUMIF($H$258:$H$929,$H203,CP$258:CP$929)</f>
        <v>46</v>
      </c>
      <c r="CQ203" s="71">
        <f>SUMIF($H$258:$H$929,$H203,CQ$258:CQ$929)</f>
        <v>0</v>
      </c>
      <c r="CR203" s="71">
        <f>SUMIF($H$258:$H$929,$H203,CR$258:CR$929)</f>
        <v>0</v>
      </c>
      <c r="CS203" s="71">
        <f>SUMIF($H$258:$H$929,$H203,CS$258:CS$929)</f>
        <v>0</v>
      </c>
      <c r="CT203" s="71">
        <f>SUMIF($H$258:$H$929,$H203,CT$258:CT$929)</f>
        <v>0</v>
      </c>
      <c r="CU203" s="71">
        <f>SUMIF($H$258:$H$929,$H203,CU$258:CU$929)</f>
        <v>0</v>
      </c>
      <c r="CV203" s="71">
        <f>SUMIF($H$258:$H$929,$H203,CV$258:CV$929)</f>
        <v>162</v>
      </c>
      <c r="CW203" s="71">
        <f>SUMIF($H$258:$H$929,$H203,CW$258:CW$929)</f>
        <v>28</v>
      </c>
      <c r="CX203" s="71">
        <f>SUMIF($H$258:$H$929,$H203,CX$258:CX$929)</f>
        <v>42</v>
      </c>
      <c r="CY203" s="71">
        <f>SUMIF($H$258:$H$929,$H203,CY$258:CY$929)</f>
        <v>46</v>
      </c>
      <c r="CZ203" s="71">
        <f>SUMIF($H$258:$H$929,$H203,CZ$258:CZ$929)</f>
        <v>46</v>
      </c>
      <c r="DA203" s="70" t="s">
        <v>305</v>
      </c>
      <c r="DB203" s="56">
        <f>K203-CV203</f>
        <v>0</v>
      </c>
      <c r="DD203" s="7">
        <f>CV203/12</f>
        <v>13.5</v>
      </c>
    </row>
    <row r="204" spans="1:109" s="54" customFormat="1" ht="21" hidden="1" customHeight="1" x14ac:dyDescent="0.2">
      <c r="A204" s="98" t="str">
        <f>CONCATENATE("5001",H204)</f>
        <v>50015802</v>
      </c>
      <c r="B204" s="65"/>
      <c r="C204" s="65"/>
      <c r="D204" s="65"/>
      <c r="E204" s="66"/>
      <c r="F204" s="66" t="s">
        <v>101</v>
      </c>
      <c r="G204" s="65"/>
      <c r="H204" s="70" t="s">
        <v>392</v>
      </c>
      <c r="I204" s="100" t="s">
        <v>395</v>
      </c>
      <c r="J204" s="71">
        <f>J205+J206</f>
        <v>40409</v>
      </c>
      <c r="K204" s="71">
        <f>K205+K206</f>
        <v>49620</v>
      </c>
      <c r="L204" s="71">
        <f>L205+L206</f>
        <v>14885</v>
      </c>
      <c r="M204" s="71">
        <f>M205+M206</f>
        <v>12404</v>
      </c>
      <c r="N204" s="71">
        <f>N205+N206</f>
        <v>12404</v>
      </c>
      <c r="O204" s="71">
        <f>O205+O206</f>
        <v>9927</v>
      </c>
      <c r="P204" s="71">
        <f>P205+P206</f>
        <v>0</v>
      </c>
      <c r="Q204" s="71">
        <f>Q205+Q206</f>
        <v>0</v>
      </c>
      <c r="R204" s="71">
        <f>R205+R206</f>
        <v>0</v>
      </c>
      <c r="S204" s="71">
        <f>S205+S206</f>
        <v>789</v>
      </c>
      <c r="T204" s="71">
        <f>T205+T206</f>
        <v>0</v>
      </c>
      <c r="U204" s="71">
        <f>U205+U206</f>
        <v>182</v>
      </c>
      <c r="V204" s="71">
        <f>V205+V206</f>
        <v>185</v>
      </c>
      <c r="W204" s="71">
        <f>W205+W206</f>
        <v>209</v>
      </c>
      <c r="X204" s="71">
        <f>X205+X206</f>
        <v>0</v>
      </c>
      <c r="Y204" s="71">
        <f>Y205+Y206</f>
        <v>213</v>
      </c>
      <c r="Z204" s="71">
        <f>Z205+Z206</f>
        <v>0</v>
      </c>
      <c r="AA204" s="71">
        <f>AA205+AA206</f>
        <v>50409</v>
      </c>
      <c r="AB204" s="71">
        <f>AB205+AB206</f>
        <v>15067</v>
      </c>
      <c r="AC204" s="71">
        <f>AC205+AC206</f>
        <v>12589</v>
      </c>
      <c r="AD204" s="71">
        <f>AD205+AD206</f>
        <v>12613</v>
      </c>
      <c r="AE204" s="71">
        <f>AE205+AE206</f>
        <v>10140</v>
      </c>
      <c r="AF204" s="71">
        <f>AF205+AF206</f>
        <v>0</v>
      </c>
      <c r="AG204" s="71">
        <f>AG205+AG206</f>
        <v>0</v>
      </c>
      <c r="AH204" s="71">
        <f>AH205+AH206</f>
        <v>0</v>
      </c>
      <c r="AI204" s="71">
        <f>AI205+AI206</f>
        <v>0</v>
      </c>
      <c r="AJ204" s="71">
        <f>AJ205+AJ206</f>
        <v>0</v>
      </c>
      <c r="AK204" s="71">
        <f>AK205+AK206</f>
        <v>0</v>
      </c>
      <c r="AL204" s="71">
        <f>AL205+AL206</f>
        <v>0</v>
      </c>
      <c r="AM204" s="71">
        <f>AM205+AM206</f>
        <v>0</v>
      </c>
      <c r="AN204" s="71">
        <f>AN205+AN206</f>
        <v>0</v>
      </c>
      <c r="AO204" s="71">
        <f>AO205+AO206</f>
        <v>0</v>
      </c>
      <c r="AP204" s="71">
        <f>AP205+AP206</f>
        <v>50409</v>
      </c>
      <c r="AQ204" s="71">
        <f>AQ205+AQ206</f>
        <v>15067</v>
      </c>
      <c r="AR204" s="71">
        <f>AR205+AR206</f>
        <v>12589</v>
      </c>
      <c r="AS204" s="71">
        <f>AS205+AS206</f>
        <v>12613</v>
      </c>
      <c r="AT204" s="71">
        <f>AT205+AT206</f>
        <v>10140</v>
      </c>
      <c r="AU204" s="71">
        <f>AU205+AU206</f>
        <v>0</v>
      </c>
      <c r="AV204" s="71">
        <f>AV205+AV206</f>
        <v>0</v>
      </c>
      <c r="AW204" s="71">
        <f>AW205+AW206</f>
        <v>0</v>
      </c>
      <c r="AX204" s="71">
        <f>AX205+AX206</f>
        <v>0</v>
      </c>
      <c r="AY204" s="71">
        <f>AY205+AY206</f>
        <v>0</v>
      </c>
      <c r="AZ204" s="71">
        <f>AZ205+AZ206</f>
        <v>0</v>
      </c>
      <c r="BA204" s="71">
        <f>BA205+BA206</f>
        <v>0</v>
      </c>
      <c r="BB204" s="71">
        <f>BB205+BB206</f>
        <v>0</v>
      </c>
      <c r="BC204" s="71">
        <f>BC205+BC206</f>
        <v>0</v>
      </c>
      <c r="BD204" s="71">
        <f>BD205+BD206</f>
        <v>0</v>
      </c>
      <c r="BE204" s="71">
        <f>BE205+BE206</f>
        <v>50409</v>
      </c>
      <c r="BF204" s="71">
        <f>BF205+BF206</f>
        <v>15067</v>
      </c>
      <c r="BG204" s="71">
        <f>BG205+BG206</f>
        <v>12589</v>
      </c>
      <c r="BH204" s="71">
        <f>BH205+BH206</f>
        <v>12613</v>
      </c>
      <c r="BI204" s="71">
        <f>BI205+BI206</f>
        <v>10140</v>
      </c>
      <c r="BJ204" s="71">
        <f>BJ205+BJ206</f>
        <v>0</v>
      </c>
      <c r="BK204" s="71">
        <f>BK205+BK206</f>
        <v>0</v>
      </c>
      <c r="BL204" s="71">
        <f>BL205+BL206</f>
        <v>0</v>
      </c>
      <c r="BM204" s="71">
        <f>BM205+BM206</f>
        <v>-10000</v>
      </c>
      <c r="BN204" s="71">
        <f>BN205+BN206</f>
        <v>0</v>
      </c>
      <c r="BO204" s="71">
        <f>BO205+BO206</f>
        <v>0</v>
      </c>
      <c r="BP204" s="71">
        <f>BP205+BP206</f>
        <v>0</v>
      </c>
      <c r="BQ204" s="71">
        <f>BQ205+BQ206</f>
        <v>-10000</v>
      </c>
      <c r="BR204" s="71">
        <f>BR205+BR206</f>
        <v>40409</v>
      </c>
      <c r="BS204" s="71">
        <f>BS205+BS206</f>
        <v>15067</v>
      </c>
      <c r="BT204" s="71">
        <f>BT205+BT206</f>
        <v>12589</v>
      </c>
      <c r="BU204" s="71">
        <f>BU205+BU206</f>
        <v>12613</v>
      </c>
      <c r="BV204" s="71">
        <f>BV205+BV206</f>
        <v>140</v>
      </c>
      <c r="BW204" s="71">
        <f>BW205+BW206</f>
        <v>0</v>
      </c>
      <c r="BX204" s="71">
        <f>BX205+BX206</f>
        <v>0</v>
      </c>
      <c r="BY204" s="71">
        <f>BY205+BY206</f>
        <v>0</v>
      </c>
      <c r="BZ204" s="71">
        <f>BZ205+BZ206</f>
        <v>0</v>
      </c>
      <c r="CA204" s="71">
        <f>CA205+CA206</f>
        <v>0</v>
      </c>
      <c r="CB204" s="71">
        <f>CB205+CB206</f>
        <v>40409</v>
      </c>
      <c r="CC204" s="71">
        <f>CC205+CC206</f>
        <v>15067</v>
      </c>
      <c r="CD204" s="71">
        <f>CD205+CD206</f>
        <v>12589</v>
      </c>
      <c r="CE204" s="71">
        <f>CE205+CE206</f>
        <v>12613</v>
      </c>
      <c r="CF204" s="71">
        <f>CF205+CF206</f>
        <v>140</v>
      </c>
      <c r="CG204" s="71">
        <f>CG205+CG206</f>
        <v>0</v>
      </c>
      <c r="CH204" s="71">
        <f>CH205+CH206</f>
        <v>0</v>
      </c>
      <c r="CI204" s="71">
        <f>CI205+CI206</f>
        <v>0</v>
      </c>
      <c r="CJ204" s="71">
        <f>CJ205+CJ206</f>
        <v>0</v>
      </c>
      <c r="CK204" s="71">
        <f>CK205+CK206</f>
        <v>0</v>
      </c>
      <c r="CL204" s="71">
        <f>CL205+CL206</f>
        <v>40409</v>
      </c>
      <c r="CM204" s="71">
        <f>CM205+CM206</f>
        <v>15067</v>
      </c>
      <c r="CN204" s="71">
        <f>CN205+CN206</f>
        <v>12589</v>
      </c>
      <c r="CO204" s="71">
        <f>CO205+CO206</f>
        <v>12613</v>
      </c>
      <c r="CP204" s="71">
        <f>CP205+CP206</f>
        <v>140</v>
      </c>
      <c r="CQ204" s="71">
        <f>CQ205+CQ206</f>
        <v>0</v>
      </c>
      <c r="CR204" s="71">
        <f>CR205+CR206</f>
        <v>0</v>
      </c>
      <c r="CS204" s="71">
        <f>CS205+CS206</f>
        <v>0</v>
      </c>
      <c r="CT204" s="71">
        <f>CT205+CT206</f>
        <v>0</v>
      </c>
      <c r="CU204" s="71">
        <f>CU205+CU206</f>
        <v>0</v>
      </c>
      <c r="CV204" s="71">
        <f>CV205+CV206</f>
        <v>40409</v>
      </c>
      <c r="CW204" s="71">
        <f>CW205+CW206</f>
        <v>15067</v>
      </c>
      <c r="CX204" s="71">
        <f>CX205+CX206</f>
        <v>12589</v>
      </c>
      <c r="CY204" s="71">
        <f>CY205+CY206</f>
        <v>12613</v>
      </c>
      <c r="CZ204" s="71">
        <f>CZ205+CZ206</f>
        <v>140</v>
      </c>
      <c r="DA204" s="70" t="s">
        <v>392</v>
      </c>
      <c r="DB204" s="56">
        <f>K204-CV204</f>
        <v>9211</v>
      </c>
      <c r="DC204" s="55"/>
      <c r="DD204" s="7">
        <f>CV204/12</f>
        <v>3367.4166666666665</v>
      </c>
      <c r="DE204" s="55"/>
    </row>
    <row r="205" spans="1:109" s="54" customFormat="1" ht="15.75" hidden="1" customHeight="1" x14ac:dyDescent="0.2">
      <c r="A205" s="98" t="str">
        <f>CONCATENATE("5001",H205)</f>
        <v>5001580201</v>
      </c>
      <c r="B205" s="65"/>
      <c r="C205" s="65"/>
      <c r="D205" s="65"/>
      <c r="E205" s="66"/>
      <c r="F205" s="66"/>
      <c r="G205" s="65" t="s">
        <v>91</v>
      </c>
      <c r="H205" s="70" t="s">
        <v>390</v>
      </c>
      <c r="I205" s="100" t="s">
        <v>108</v>
      </c>
      <c r="J205" s="71">
        <f>SUMIF($H$258:$H$928,$H205,J$258:J$928)</f>
        <v>6953</v>
      </c>
      <c r="K205" s="71">
        <f>SUMIF($H$258:$H$928,$H205,K$258:K$928)</f>
        <v>8527</v>
      </c>
      <c r="L205" s="71">
        <f>SUMIF($H$258:$H$928,$H205,L$258:L$928)</f>
        <v>2558</v>
      </c>
      <c r="M205" s="71">
        <f>SUMIF($H$258:$H$928,$H205,M$258:M$928)</f>
        <v>2131</v>
      </c>
      <c r="N205" s="71">
        <f>SUMIF($H$258:$H$928,$H205,N$258:N$928)</f>
        <v>2131</v>
      </c>
      <c r="O205" s="71">
        <f>SUMIF($H$258:$H$928,$H205,O$258:O$928)</f>
        <v>1707</v>
      </c>
      <c r="P205" s="71">
        <f>SUMIF($H$258:$H$928,$H205,P$258:P$928)</f>
        <v>0</v>
      </c>
      <c r="Q205" s="71">
        <f>SUMIF($H$258:$H$928,$H205,Q$258:Q$928)</f>
        <v>0</v>
      </c>
      <c r="R205" s="71">
        <f>SUMIF($H$258:$H$928,$H205,R$258:R$928)</f>
        <v>0</v>
      </c>
      <c r="S205" s="71">
        <f>SUMIF($H$258:$H$928,$H205,S$258:S$928)</f>
        <v>126</v>
      </c>
      <c r="T205" s="71">
        <f>SUMIF($H$258:$H$928,$H205,T$258:T$928)</f>
        <v>0</v>
      </c>
      <c r="U205" s="71">
        <f>SUMIF($H$258:$H$928,$H205,U$258:U$928)</f>
        <v>30</v>
      </c>
      <c r="V205" s="71">
        <f>SUMIF($H$258:$H$928,$H205,V$258:V$928)</f>
        <v>30</v>
      </c>
      <c r="W205" s="71">
        <f>SUMIF($H$258:$H$928,$H205,W$258:W$928)</f>
        <v>30</v>
      </c>
      <c r="X205" s="71">
        <f>SUMIF($H$258:$H$928,$H205,X$258:X$928)</f>
        <v>0</v>
      </c>
      <c r="Y205" s="71">
        <f>SUMIF($H$258:$H$928,$H205,Y$258:Y$928)</f>
        <v>36</v>
      </c>
      <c r="Z205" s="71">
        <f>SUMIF($H$258:$H$928,$H205,Z$258:Z$928)</f>
        <v>0</v>
      </c>
      <c r="AA205" s="71">
        <f>SUMIF($H$258:$H$928,$H205,AA$258:AA$928)</f>
        <v>8653</v>
      </c>
      <c r="AB205" s="71">
        <f>SUMIF($H$258:$H$928,$H205,AB$258:AB$928)</f>
        <v>2588</v>
      </c>
      <c r="AC205" s="71">
        <f>SUMIF($H$258:$H$928,$H205,AC$258:AC$928)</f>
        <v>2161</v>
      </c>
      <c r="AD205" s="71">
        <f>SUMIF($H$258:$H$928,$H205,AD$258:AD$928)</f>
        <v>2161</v>
      </c>
      <c r="AE205" s="71">
        <f>SUMIF($H$258:$H$928,$H205,AE$258:AE$928)</f>
        <v>1743</v>
      </c>
      <c r="AF205" s="71">
        <f>SUMIF($H$258:$H$928,$H205,AF$258:AF$928)</f>
        <v>0</v>
      </c>
      <c r="AG205" s="71">
        <f>SUMIF($H$258:$H$928,$H205,AG$258:AG$928)</f>
        <v>0</v>
      </c>
      <c r="AH205" s="71">
        <f>SUMIF($H$258:$H$928,$H205,AH$258:AH$928)</f>
        <v>0</v>
      </c>
      <c r="AI205" s="71">
        <f>SUMIF($H$258:$H$928,$H205,AI$258:AI$928)</f>
        <v>0</v>
      </c>
      <c r="AJ205" s="71">
        <f>SUMIF($H$258:$H$928,$H205,AJ$258:AJ$928)</f>
        <v>0</v>
      </c>
      <c r="AK205" s="71">
        <f>SUMIF($H$258:$H$928,$H205,AK$258:AK$928)</f>
        <v>0</v>
      </c>
      <c r="AL205" s="71">
        <f>SUMIF($H$258:$H$928,$H205,AL$258:AL$928)</f>
        <v>0</v>
      </c>
      <c r="AM205" s="71">
        <f>SUMIF($H$258:$H$928,$H205,AM$258:AM$928)</f>
        <v>0</v>
      </c>
      <c r="AN205" s="71">
        <f>SUMIF($H$258:$H$928,$H205,AN$258:AN$928)</f>
        <v>0</v>
      </c>
      <c r="AO205" s="71">
        <f>SUMIF($H$258:$H$928,$H205,AO$258:AO$928)</f>
        <v>0</v>
      </c>
      <c r="AP205" s="71">
        <f>SUMIF($H$258:$H$928,$H205,AP$258:AP$928)</f>
        <v>8653</v>
      </c>
      <c r="AQ205" s="71">
        <f>SUMIF($H$258:$H$928,$H205,AQ$258:AQ$928)</f>
        <v>2588</v>
      </c>
      <c r="AR205" s="71">
        <f>SUMIF($H$258:$H$928,$H205,AR$258:AR$928)</f>
        <v>2161</v>
      </c>
      <c r="AS205" s="71">
        <f>SUMIF($H$258:$H$928,$H205,AS$258:AS$928)</f>
        <v>2161</v>
      </c>
      <c r="AT205" s="71">
        <f>SUMIF($H$258:$H$928,$H205,AT$258:AT$928)</f>
        <v>1743</v>
      </c>
      <c r="AU205" s="71">
        <f>SUMIF($H$258:$H$928,$H205,AU$258:AU$928)</f>
        <v>0</v>
      </c>
      <c r="AV205" s="71">
        <f>SUMIF($H$258:$H$928,$H205,AV$258:AV$928)</f>
        <v>0</v>
      </c>
      <c r="AW205" s="71">
        <f>SUMIF($H$258:$H$928,$H205,AW$258:AW$928)</f>
        <v>0</v>
      </c>
      <c r="AX205" s="71">
        <f>SUMIF($H$258:$H$929,$H205,AX$258:AX$929)</f>
        <v>0</v>
      </c>
      <c r="AY205" s="71">
        <f>SUMIF($H$258:$H$929,$H205,AY$258:AY$929)</f>
        <v>0</v>
      </c>
      <c r="AZ205" s="71">
        <f>SUMIF($H$258:$H$929,$H205,AZ$258:AZ$929)</f>
        <v>0</v>
      </c>
      <c r="BA205" s="71">
        <f>SUMIF($H$258:$H$929,$H205,BA$258:BA$929)</f>
        <v>0</v>
      </c>
      <c r="BB205" s="71"/>
      <c r="BC205" s="71">
        <f>SUMIF($H$258:$H$929,$H205,BC$258:BC$929)</f>
        <v>0</v>
      </c>
      <c r="BD205" s="71"/>
      <c r="BE205" s="71">
        <f>SUMIF($H$258:$H$929,$H205,BE$258:BE$929)</f>
        <v>8653</v>
      </c>
      <c r="BF205" s="71">
        <f>SUMIF($H$258:$H$929,$H205,BF$258:BF$929)</f>
        <v>2588</v>
      </c>
      <c r="BG205" s="71">
        <f>SUMIF($H$258:$H$929,$H205,BG$258:BG$929)</f>
        <v>2161</v>
      </c>
      <c r="BH205" s="71">
        <f>SUMIF($H$258:$H$929,$H205,BH$258:BH$929)</f>
        <v>2161</v>
      </c>
      <c r="BI205" s="71">
        <f>SUMIF($H$258:$H$929,$H205,BI$258:BI$929)</f>
        <v>1743</v>
      </c>
      <c r="BJ205" s="71">
        <f>SUMIF($H$258:$H$928,$H205,BJ$258:BJ$928)</f>
        <v>0</v>
      </c>
      <c r="BK205" s="71">
        <f>SUMIF($H$258:$H$928,$H205,BK$258:BK$928)</f>
        <v>0</v>
      </c>
      <c r="BL205" s="71">
        <f>SUMIF($H$258:$H$928,$H205,BL$258:BL$928)</f>
        <v>0</v>
      </c>
      <c r="BM205" s="71">
        <f>SUMIF($H$258:$H$929,$H205,BM$258:BM$929)</f>
        <v>-1700</v>
      </c>
      <c r="BN205" s="71">
        <f>SUMIF($H$258:$H$929,$H205,BN$258:BN$929)</f>
        <v>0</v>
      </c>
      <c r="BO205" s="71">
        <f>SUMIF($H$258:$H$929,$H205,BO$258:BO$929)</f>
        <v>0</v>
      </c>
      <c r="BP205" s="71">
        <f>SUMIF($H$258:$H$929,$H205,BP$258:BP$929)</f>
        <v>0</v>
      </c>
      <c r="BQ205" s="71">
        <f>SUMIF($H$258:$H$929,$H205,BQ$258:BQ$929)</f>
        <v>-1700</v>
      </c>
      <c r="BR205" s="71">
        <f>SUMIF($H$258:$H$929,$H205,BR$258:BR$929)</f>
        <v>6953</v>
      </c>
      <c r="BS205" s="71">
        <f>SUMIF($H$258:$H$929,$H205,BS$258:BS$929)</f>
        <v>2588</v>
      </c>
      <c r="BT205" s="71">
        <f>SUMIF($H$258:$H$929,$H205,BT$258:BT$929)</f>
        <v>2161</v>
      </c>
      <c r="BU205" s="71">
        <f>SUMIF($H$258:$H$929,$H205,BU$258:BU$929)</f>
        <v>2161</v>
      </c>
      <c r="BV205" s="71">
        <f>SUMIF($H$258:$H$929,$H205,BV$258:BV$929)</f>
        <v>43</v>
      </c>
      <c r="BW205" s="71">
        <f>SUMIF($H$258:$H$929,$H205,BW$258:BW$929)</f>
        <v>0</v>
      </c>
      <c r="BX205" s="71">
        <f>SUMIF($H$258:$H$929,$H205,BX$258:BX$929)</f>
        <v>0</v>
      </c>
      <c r="BY205" s="71">
        <f>SUMIF($H$258:$H$929,$H205,BY$258:BY$929)</f>
        <v>0</v>
      </c>
      <c r="BZ205" s="71">
        <f>SUMIF($H$258:$H$929,$H205,BZ$258:BZ$929)</f>
        <v>0</v>
      </c>
      <c r="CA205" s="71">
        <f>SUMIF($H$258:$H$929,$H205,CA$258:CA$929)</f>
        <v>0</v>
      </c>
      <c r="CB205" s="71">
        <f>SUMIF($H$258:$H$929,$H205,CB$258:CB$929)</f>
        <v>6953</v>
      </c>
      <c r="CC205" s="71">
        <f>SUMIF($H$258:$H$929,$H205,CC$258:CC$929)</f>
        <v>2588</v>
      </c>
      <c r="CD205" s="71">
        <f>SUMIF($H$258:$H$929,$H205,CD$258:CD$929)</f>
        <v>2161</v>
      </c>
      <c r="CE205" s="71">
        <f>SUMIF($H$258:$H$929,$H205,CE$258:CE$929)</f>
        <v>2161</v>
      </c>
      <c r="CF205" s="71">
        <f>SUMIF($H$258:$H$929,$H205,CF$258:CF$929)</f>
        <v>43</v>
      </c>
      <c r="CG205" s="71">
        <f>SUMIF($H$258:$H$929,$H205,CG$258:CG$929)</f>
        <v>0</v>
      </c>
      <c r="CH205" s="71">
        <f>SUMIF($H$258:$H$929,$H205,CH$258:CH$929)</f>
        <v>0</v>
      </c>
      <c r="CI205" s="71">
        <f>SUMIF($H$258:$H$929,$H205,CI$258:CI$929)</f>
        <v>0</v>
      </c>
      <c r="CJ205" s="71">
        <f>SUMIF($H$258:$H$929,$H205,CJ$258:CJ$929)</f>
        <v>0</v>
      </c>
      <c r="CK205" s="71">
        <f>SUMIF($H$258:$H$929,$H205,CK$258:CK$929)</f>
        <v>0</v>
      </c>
      <c r="CL205" s="71">
        <f>SUMIF($H$258:$H$929,$H205,CL$258:CL$929)</f>
        <v>6953</v>
      </c>
      <c r="CM205" s="71">
        <f>SUMIF($H$258:$H$929,$H205,CM$258:CM$929)</f>
        <v>2588</v>
      </c>
      <c r="CN205" s="71">
        <f>SUMIF($H$258:$H$929,$H205,CN$258:CN$929)</f>
        <v>2161</v>
      </c>
      <c r="CO205" s="71">
        <f>SUMIF($H$258:$H$929,$H205,CO$258:CO$929)</f>
        <v>2161</v>
      </c>
      <c r="CP205" s="71">
        <f>SUMIF($H$258:$H$929,$H205,CP$258:CP$929)</f>
        <v>43</v>
      </c>
      <c r="CQ205" s="71">
        <f>SUMIF($H$258:$H$929,$H205,CQ$258:CQ$929)</f>
        <v>0</v>
      </c>
      <c r="CR205" s="71">
        <f>SUMIF($H$258:$H$929,$H205,CR$258:CR$929)</f>
        <v>0</v>
      </c>
      <c r="CS205" s="71">
        <f>SUMIF($H$258:$H$929,$H205,CS$258:CS$929)</f>
        <v>0</v>
      </c>
      <c r="CT205" s="71">
        <f>SUMIF($H$258:$H$929,$H205,CT$258:CT$929)</f>
        <v>0</v>
      </c>
      <c r="CU205" s="71">
        <f>SUMIF($H$258:$H$929,$H205,CU$258:CU$929)</f>
        <v>0</v>
      </c>
      <c r="CV205" s="71">
        <f>SUMIF($H$258:$H$929,$H205,CV$258:CV$929)</f>
        <v>6953</v>
      </c>
      <c r="CW205" s="71">
        <f>SUMIF($H$258:$H$929,$H205,CW$258:CW$929)</f>
        <v>2588</v>
      </c>
      <c r="CX205" s="71">
        <f>SUMIF($H$258:$H$929,$H205,CX$258:CX$929)</f>
        <v>2161</v>
      </c>
      <c r="CY205" s="71">
        <f>SUMIF($H$258:$H$929,$H205,CY$258:CY$929)</f>
        <v>2161</v>
      </c>
      <c r="CZ205" s="71">
        <f>SUMIF($H$258:$H$929,$H205,CZ$258:CZ$929)</f>
        <v>43</v>
      </c>
      <c r="DA205" s="70" t="s">
        <v>390</v>
      </c>
      <c r="DB205" s="56">
        <f>K205-CV205</f>
        <v>1574</v>
      </c>
      <c r="DC205" s="55"/>
      <c r="DD205" s="7">
        <f>CV205/12</f>
        <v>579.41666666666663</v>
      </c>
      <c r="DE205" s="55"/>
    </row>
    <row r="206" spans="1:109" s="54" customFormat="1" ht="20.25" hidden="1" customHeight="1" x14ac:dyDescent="0.2">
      <c r="A206" s="98" t="str">
        <f>CONCATENATE("5001",H206)</f>
        <v>5001580202</v>
      </c>
      <c r="B206" s="65"/>
      <c r="C206" s="65"/>
      <c r="D206" s="65"/>
      <c r="E206" s="66"/>
      <c r="F206" s="66"/>
      <c r="G206" s="65" t="s">
        <v>101</v>
      </c>
      <c r="H206" s="70" t="s">
        <v>388</v>
      </c>
      <c r="I206" s="100" t="s">
        <v>99</v>
      </c>
      <c r="J206" s="71">
        <f>SUMIF($H$258:$H$928,$H206,J$258:J$928)</f>
        <v>33456</v>
      </c>
      <c r="K206" s="71">
        <f>SUMIF($H$258:$H$928,$H206,K$258:K$928)</f>
        <v>41093</v>
      </c>
      <c r="L206" s="71">
        <f>SUMIF($H$258:$H$928,$H206,L$258:L$928)</f>
        <v>12327</v>
      </c>
      <c r="M206" s="71">
        <f>SUMIF($H$258:$H$928,$H206,M$258:M$928)</f>
        <v>10273</v>
      </c>
      <c r="N206" s="71">
        <f>SUMIF($H$258:$H$928,$H206,N$258:N$928)</f>
        <v>10273</v>
      </c>
      <c r="O206" s="71">
        <f>SUMIF($H$258:$H$928,$H206,O$258:O$928)</f>
        <v>8220</v>
      </c>
      <c r="P206" s="71">
        <f>SUMIF($H$258:$H$928,$H206,P$258:P$928)</f>
        <v>0</v>
      </c>
      <c r="Q206" s="71">
        <f>SUMIF($H$258:$H$928,$H206,Q$258:Q$928)</f>
        <v>0</v>
      </c>
      <c r="R206" s="71">
        <f>SUMIF($H$258:$H$928,$H206,R$258:R$928)</f>
        <v>0</v>
      </c>
      <c r="S206" s="71">
        <f>SUMIF($H$258:$H$928,$H206,S$258:S$928)</f>
        <v>663</v>
      </c>
      <c r="T206" s="71">
        <f>SUMIF($H$258:$H$928,$H206,T$258:T$928)</f>
        <v>0</v>
      </c>
      <c r="U206" s="71">
        <f>SUMIF($H$258:$H$928,$H206,U$258:U$928)</f>
        <v>152</v>
      </c>
      <c r="V206" s="71">
        <f>SUMIF($H$258:$H$928,$H206,V$258:V$928)</f>
        <v>155</v>
      </c>
      <c r="W206" s="71">
        <f>SUMIF($H$258:$H$928,$H206,W$258:W$928)</f>
        <v>179</v>
      </c>
      <c r="X206" s="71">
        <f>SUMIF($H$258:$H$928,$H206,X$258:X$928)</f>
        <v>0</v>
      </c>
      <c r="Y206" s="71">
        <f>SUMIF($H$258:$H$928,$H206,Y$258:Y$928)</f>
        <v>177</v>
      </c>
      <c r="Z206" s="71">
        <f>SUMIF($H$258:$H$928,$H206,Z$258:Z$928)</f>
        <v>0</v>
      </c>
      <c r="AA206" s="71">
        <f>SUMIF($H$258:$H$928,$H206,AA$258:AA$928)</f>
        <v>41756</v>
      </c>
      <c r="AB206" s="71">
        <f>SUMIF($H$258:$H$928,$H206,AB$258:AB$928)</f>
        <v>12479</v>
      </c>
      <c r="AC206" s="71">
        <f>SUMIF($H$258:$H$928,$H206,AC$258:AC$928)</f>
        <v>10428</v>
      </c>
      <c r="AD206" s="71">
        <f>SUMIF($H$258:$H$928,$H206,AD$258:AD$928)</f>
        <v>10452</v>
      </c>
      <c r="AE206" s="71">
        <f>SUMIF($H$258:$H$928,$H206,AE$258:AE$928)</f>
        <v>8397</v>
      </c>
      <c r="AF206" s="71">
        <f>SUMIF($H$258:$H$928,$H206,AF$258:AF$928)</f>
        <v>0</v>
      </c>
      <c r="AG206" s="71">
        <f>SUMIF($H$258:$H$928,$H206,AG$258:AG$928)</f>
        <v>0</v>
      </c>
      <c r="AH206" s="71">
        <f>SUMIF($H$258:$H$928,$H206,AH$258:AH$928)</f>
        <v>0</v>
      </c>
      <c r="AI206" s="71">
        <f>SUMIF($H$258:$H$928,$H206,AI$258:AI$928)</f>
        <v>0</v>
      </c>
      <c r="AJ206" s="71">
        <f>SUMIF($H$258:$H$928,$H206,AJ$258:AJ$928)</f>
        <v>0</v>
      </c>
      <c r="AK206" s="71">
        <f>SUMIF($H$258:$H$928,$H206,AK$258:AK$928)</f>
        <v>0</v>
      </c>
      <c r="AL206" s="71">
        <f>SUMIF($H$258:$H$928,$H206,AL$258:AL$928)</f>
        <v>0</v>
      </c>
      <c r="AM206" s="71">
        <f>SUMIF($H$258:$H$928,$H206,AM$258:AM$928)</f>
        <v>0</v>
      </c>
      <c r="AN206" s="71">
        <f>SUMIF($H$258:$H$928,$H206,AN$258:AN$928)</f>
        <v>0</v>
      </c>
      <c r="AO206" s="71">
        <f>SUMIF($H$258:$H$928,$H206,AO$258:AO$928)</f>
        <v>0</v>
      </c>
      <c r="AP206" s="71">
        <f>SUMIF($H$258:$H$928,$H206,AP$258:AP$928)</f>
        <v>41756</v>
      </c>
      <c r="AQ206" s="71">
        <f>SUMIF($H$258:$H$928,$H206,AQ$258:AQ$928)</f>
        <v>12479</v>
      </c>
      <c r="AR206" s="71">
        <f>SUMIF($H$258:$H$928,$H206,AR$258:AR$928)</f>
        <v>10428</v>
      </c>
      <c r="AS206" s="71">
        <f>SUMIF($H$258:$H$928,$H206,AS$258:AS$928)</f>
        <v>10452</v>
      </c>
      <c r="AT206" s="71">
        <f>SUMIF($H$258:$H$928,$H206,AT$258:AT$928)</f>
        <v>8397</v>
      </c>
      <c r="AU206" s="71">
        <f>SUMIF($H$258:$H$928,$H206,AU$258:AU$928)</f>
        <v>0</v>
      </c>
      <c r="AV206" s="71">
        <f>SUMIF($H$258:$H$928,$H206,AV$258:AV$928)</f>
        <v>0</v>
      </c>
      <c r="AW206" s="71">
        <f>SUMIF($H$258:$H$928,$H206,AW$258:AW$928)</f>
        <v>0</v>
      </c>
      <c r="AX206" s="71">
        <f>SUMIF($H$258:$H$929,$H206,AX$258:AX$929)</f>
        <v>0</v>
      </c>
      <c r="AY206" s="71">
        <f>SUMIF($H$258:$H$929,$H206,AY$258:AY$929)</f>
        <v>0</v>
      </c>
      <c r="AZ206" s="71">
        <f>SUMIF($H$258:$H$929,$H206,AZ$258:AZ$929)</f>
        <v>0</v>
      </c>
      <c r="BA206" s="71">
        <f>SUMIF($H$258:$H$929,$H206,BA$258:BA$929)</f>
        <v>0</v>
      </c>
      <c r="BB206" s="71"/>
      <c r="BC206" s="71">
        <f>SUMIF($H$258:$H$929,$H206,BC$258:BC$929)</f>
        <v>0</v>
      </c>
      <c r="BD206" s="71"/>
      <c r="BE206" s="71">
        <f>SUMIF($H$258:$H$929,$H206,BE$258:BE$929)</f>
        <v>41756</v>
      </c>
      <c r="BF206" s="71">
        <f>SUMIF($H$258:$H$929,$H206,BF$258:BF$929)</f>
        <v>12479</v>
      </c>
      <c r="BG206" s="71">
        <f>SUMIF($H$258:$H$929,$H206,BG$258:BG$929)</f>
        <v>10428</v>
      </c>
      <c r="BH206" s="71">
        <f>SUMIF($H$258:$H$929,$H206,BH$258:BH$929)</f>
        <v>10452</v>
      </c>
      <c r="BI206" s="71">
        <f>SUMIF($H$258:$H$929,$H206,BI$258:BI$929)</f>
        <v>8397</v>
      </c>
      <c r="BJ206" s="71">
        <f>SUMIF($H$258:$H$928,$H206,BJ$258:BJ$928)</f>
        <v>0</v>
      </c>
      <c r="BK206" s="71">
        <f>SUMIF($H$258:$H$928,$H206,BK$258:BK$928)</f>
        <v>0</v>
      </c>
      <c r="BL206" s="71">
        <f>SUMIF($H$258:$H$928,$H206,BL$258:BL$928)</f>
        <v>0</v>
      </c>
      <c r="BM206" s="71">
        <f>SUMIF($H$258:$H$929,$H206,BM$258:BM$929)</f>
        <v>-8300</v>
      </c>
      <c r="BN206" s="71">
        <f>SUMIF($H$258:$H$929,$H206,BN$258:BN$929)</f>
        <v>0</v>
      </c>
      <c r="BO206" s="71">
        <f>SUMIF($H$258:$H$929,$H206,BO$258:BO$929)</f>
        <v>0</v>
      </c>
      <c r="BP206" s="71">
        <f>SUMIF($H$258:$H$929,$H206,BP$258:BP$929)</f>
        <v>0</v>
      </c>
      <c r="BQ206" s="71">
        <f>SUMIF($H$258:$H$929,$H206,BQ$258:BQ$929)</f>
        <v>-8300</v>
      </c>
      <c r="BR206" s="71">
        <f>SUMIF($H$258:$H$929,$H206,BR$258:BR$929)</f>
        <v>33456</v>
      </c>
      <c r="BS206" s="71">
        <f>SUMIF($H$258:$H$929,$H206,BS$258:BS$929)</f>
        <v>12479</v>
      </c>
      <c r="BT206" s="71">
        <f>SUMIF($H$258:$H$929,$H206,BT$258:BT$929)</f>
        <v>10428</v>
      </c>
      <c r="BU206" s="71">
        <f>SUMIF($H$258:$H$929,$H206,BU$258:BU$929)</f>
        <v>10452</v>
      </c>
      <c r="BV206" s="71">
        <f>SUMIF($H$258:$H$929,$H206,BV$258:BV$929)</f>
        <v>97</v>
      </c>
      <c r="BW206" s="71">
        <f>SUMIF($H$258:$H$929,$H206,BW$258:BW$929)</f>
        <v>0</v>
      </c>
      <c r="BX206" s="71">
        <f>SUMIF($H$258:$H$929,$H206,BX$258:BX$929)</f>
        <v>0</v>
      </c>
      <c r="BY206" s="71">
        <f>SUMIF($H$258:$H$929,$H206,BY$258:BY$929)</f>
        <v>0</v>
      </c>
      <c r="BZ206" s="71">
        <f>SUMIF($H$258:$H$929,$H206,BZ$258:BZ$929)</f>
        <v>0</v>
      </c>
      <c r="CA206" s="71">
        <f>SUMIF($H$258:$H$929,$H206,CA$258:CA$929)</f>
        <v>0</v>
      </c>
      <c r="CB206" s="71">
        <f>SUMIF($H$258:$H$929,$H206,CB$258:CB$929)</f>
        <v>33456</v>
      </c>
      <c r="CC206" s="71">
        <f>SUMIF($H$258:$H$929,$H206,CC$258:CC$929)</f>
        <v>12479</v>
      </c>
      <c r="CD206" s="71">
        <f>SUMIF($H$258:$H$929,$H206,CD$258:CD$929)</f>
        <v>10428</v>
      </c>
      <c r="CE206" s="71">
        <f>SUMIF($H$258:$H$929,$H206,CE$258:CE$929)</f>
        <v>10452</v>
      </c>
      <c r="CF206" s="71">
        <f>SUMIF($H$258:$H$929,$H206,CF$258:CF$929)</f>
        <v>97</v>
      </c>
      <c r="CG206" s="71">
        <f>SUMIF($H$258:$H$929,$H206,CG$258:CG$929)</f>
        <v>0</v>
      </c>
      <c r="CH206" s="71">
        <f>SUMIF($H$258:$H$929,$H206,CH$258:CH$929)</f>
        <v>0</v>
      </c>
      <c r="CI206" s="71">
        <f>SUMIF($H$258:$H$929,$H206,CI$258:CI$929)</f>
        <v>0</v>
      </c>
      <c r="CJ206" s="71">
        <f>SUMIF($H$258:$H$929,$H206,CJ$258:CJ$929)</f>
        <v>0</v>
      </c>
      <c r="CK206" s="71">
        <f>SUMIF($H$258:$H$929,$H206,CK$258:CK$929)</f>
        <v>0</v>
      </c>
      <c r="CL206" s="71">
        <f>SUMIF($H$258:$H$929,$H206,CL$258:CL$929)</f>
        <v>33456</v>
      </c>
      <c r="CM206" s="71">
        <f>SUMIF($H$258:$H$929,$H206,CM$258:CM$929)</f>
        <v>12479</v>
      </c>
      <c r="CN206" s="71">
        <f>SUMIF($H$258:$H$929,$H206,CN$258:CN$929)</f>
        <v>10428</v>
      </c>
      <c r="CO206" s="71">
        <f>SUMIF($H$258:$H$929,$H206,CO$258:CO$929)</f>
        <v>10452</v>
      </c>
      <c r="CP206" s="71">
        <f>SUMIF($H$258:$H$929,$H206,CP$258:CP$929)</f>
        <v>97</v>
      </c>
      <c r="CQ206" s="71">
        <f>SUMIF($H$258:$H$929,$H206,CQ$258:CQ$929)</f>
        <v>0</v>
      </c>
      <c r="CR206" s="71">
        <f>SUMIF($H$258:$H$929,$H206,CR$258:CR$929)</f>
        <v>0</v>
      </c>
      <c r="CS206" s="71">
        <f>SUMIF($H$258:$H$929,$H206,CS$258:CS$929)</f>
        <v>0</v>
      </c>
      <c r="CT206" s="71">
        <f>SUMIF($H$258:$H$929,$H206,CT$258:CT$929)</f>
        <v>0</v>
      </c>
      <c r="CU206" s="71">
        <f>SUMIF($H$258:$H$929,$H206,CU$258:CU$929)</f>
        <v>0</v>
      </c>
      <c r="CV206" s="71">
        <f>SUMIF($H$258:$H$929,$H206,CV$258:CV$929)</f>
        <v>33456</v>
      </c>
      <c r="CW206" s="71">
        <f>SUMIF($H$258:$H$929,$H206,CW$258:CW$929)</f>
        <v>12479</v>
      </c>
      <c r="CX206" s="71">
        <f>SUMIF($H$258:$H$929,$H206,CX$258:CX$929)</f>
        <v>10428</v>
      </c>
      <c r="CY206" s="71">
        <f>SUMIF($H$258:$H$929,$H206,CY$258:CY$929)</f>
        <v>10452</v>
      </c>
      <c r="CZ206" s="71">
        <f>SUMIF($H$258:$H$929,$H206,CZ$258:CZ$929)</f>
        <v>97</v>
      </c>
      <c r="DA206" s="70" t="s">
        <v>388</v>
      </c>
      <c r="DB206" s="56">
        <f>K206-CV206</f>
        <v>7637</v>
      </c>
      <c r="DC206" s="55"/>
      <c r="DD206" s="7">
        <f>CV206/12</f>
        <v>2788</v>
      </c>
      <c r="DE206" s="55"/>
    </row>
    <row r="207" spans="1:109" s="54" customFormat="1" ht="36" hidden="1" customHeight="1" x14ac:dyDescent="0.2">
      <c r="A207" s="98"/>
      <c r="B207" s="65"/>
      <c r="C207" s="65"/>
      <c r="D207" s="65"/>
      <c r="E207" s="66"/>
      <c r="F207" s="66" t="s">
        <v>360</v>
      </c>
      <c r="G207" s="65"/>
      <c r="H207" s="70" t="s">
        <v>394</v>
      </c>
      <c r="I207" s="100" t="s">
        <v>393</v>
      </c>
      <c r="J207" s="71">
        <f>J208+J209+J210</f>
        <v>0</v>
      </c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  <c r="AB207" s="71"/>
      <c r="AC207" s="71"/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O207" s="71"/>
      <c r="AP207" s="71"/>
      <c r="AQ207" s="71"/>
      <c r="AR207" s="71"/>
      <c r="AS207" s="71"/>
      <c r="AT207" s="71"/>
      <c r="AU207" s="71"/>
      <c r="AV207" s="71"/>
      <c r="AW207" s="71"/>
      <c r="AX207" s="71"/>
      <c r="AY207" s="71"/>
      <c r="AZ207" s="71"/>
      <c r="BA207" s="71"/>
      <c r="BB207" s="71"/>
      <c r="BC207" s="71"/>
      <c r="BD207" s="71"/>
      <c r="BE207" s="71"/>
      <c r="BF207" s="71"/>
      <c r="BG207" s="71"/>
      <c r="BH207" s="71"/>
      <c r="BI207" s="71"/>
      <c r="BJ207" s="71"/>
      <c r="BK207" s="71"/>
      <c r="BL207" s="71"/>
      <c r="BM207" s="71"/>
      <c r="BN207" s="71"/>
      <c r="BO207" s="71"/>
      <c r="BP207" s="71"/>
      <c r="BQ207" s="71"/>
      <c r="BR207" s="71"/>
      <c r="BS207" s="71"/>
      <c r="BT207" s="71"/>
      <c r="BU207" s="71"/>
      <c r="BV207" s="71"/>
      <c r="BW207" s="71"/>
      <c r="BX207" s="71"/>
      <c r="BY207" s="71"/>
      <c r="BZ207" s="71"/>
      <c r="CA207" s="71"/>
      <c r="CB207" s="71"/>
      <c r="CC207" s="71"/>
      <c r="CD207" s="71"/>
      <c r="CE207" s="71"/>
      <c r="CF207" s="71"/>
      <c r="CG207" s="71"/>
      <c r="CH207" s="71"/>
      <c r="CI207" s="71"/>
      <c r="CJ207" s="71"/>
      <c r="CK207" s="71"/>
      <c r="CL207" s="71"/>
      <c r="CM207" s="71"/>
      <c r="CN207" s="71"/>
      <c r="CO207" s="71"/>
      <c r="CP207" s="71"/>
      <c r="CQ207" s="71"/>
      <c r="CR207" s="71"/>
      <c r="CS207" s="71"/>
      <c r="CT207" s="71"/>
      <c r="CU207" s="71"/>
      <c r="CV207" s="71"/>
      <c r="CW207" s="71"/>
      <c r="CX207" s="71"/>
      <c r="CY207" s="71"/>
      <c r="CZ207" s="71"/>
      <c r="DA207" s="70"/>
      <c r="DB207" s="56">
        <f>K207-CV207</f>
        <v>0</v>
      </c>
      <c r="DC207" s="55"/>
      <c r="DD207" s="7">
        <f>CV207/12</f>
        <v>0</v>
      </c>
      <c r="DE207" s="55"/>
    </row>
    <row r="208" spans="1:109" s="54" customFormat="1" ht="36" hidden="1" customHeight="1" x14ac:dyDescent="0.2">
      <c r="A208" s="98"/>
      <c r="B208" s="65"/>
      <c r="C208" s="65"/>
      <c r="D208" s="65"/>
      <c r="E208" s="66"/>
      <c r="F208" s="66"/>
      <c r="G208" s="65" t="s">
        <v>91</v>
      </c>
      <c r="H208" s="70" t="s">
        <v>391</v>
      </c>
      <c r="I208" s="100" t="s">
        <v>108</v>
      </c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  <c r="AB208" s="71"/>
      <c r="AC208" s="71"/>
      <c r="AD208" s="71"/>
      <c r="AE208" s="71"/>
      <c r="AF208" s="71"/>
      <c r="AG208" s="71"/>
      <c r="AH208" s="71"/>
      <c r="AI208" s="71"/>
      <c r="AJ208" s="71"/>
      <c r="AK208" s="71"/>
      <c r="AL208" s="71"/>
      <c r="AM208" s="71"/>
      <c r="AN208" s="71"/>
      <c r="AO208" s="71"/>
      <c r="AP208" s="71"/>
      <c r="AQ208" s="71"/>
      <c r="AR208" s="71"/>
      <c r="AS208" s="71"/>
      <c r="AT208" s="71"/>
      <c r="AU208" s="71"/>
      <c r="AV208" s="71"/>
      <c r="AW208" s="71"/>
      <c r="AX208" s="71"/>
      <c r="AY208" s="71"/>
      <c r="AZ208" s="71"/>
      <c r="BA208" s="71"/>
      <c r="BB208" s="71"/>
      <c r="BC208" s="71"/>
      <c r="BD208" s="71"/>
      <c r="BE208" s="71"/>
      <c r="BF208" s="71"/>
      <c r="BG208" s="71"/>
      <c r="BH208" s="71"/>
      <c r="BI208" s="71"/>
      <c r="BJ208" s="71"/>
      <c r="BK208" s="71"/>
      <c r="BL208" s="71"/>
      <c r="BM208" s="71"/>
      <c r="BN208" s="71"/>
      <c r="BO208" s="71"/>
      <c r="BP208" s="71"/>
      <c r="BQ208" s="71"/>
      <c r="BR208" s="71"/>
      <c r="BS208" s="71"/>
      <c r="BT208" s="71"/>
      <c r="BU208" s="71"/>
      <c r="BV208" s="71"/>
      <c r="BW208" s="71"/>
      <c r="BX208" s="71"/>
      <c r="BY208" s="71"/>
      <c r="BZ208" s="71"/>
      <c r="CA208" s="71"/>
      <c r="CB208" s="71"/>
      <c r="CC208" s="71"/>
      <c r="CD208" s="71"/>
      <c r="CE208" s="71"/>
      <c r="CF208" s="71"/>
      <c r="CG208" s="71"/>
      <c r="CH208" s="71"/>
      <c r="CI208" s="71"/>
      <c r="CJ208" s="71"/>
      <c r="CK208" s="71"/>
      <c r="CL208" s="71"/>
      <c r="CM208" s="71"/>
      <c r="CN208" s="71"/>
      <c r="CO208" s="71"/>
      <c r="CP208" s="71"/>
      <c r="CQ208" s="71"/>
      <c r="CR208" s="71"/>
      <c r="CS208" s="71"/>
      <c r="CT208" s="71"/>
      <c r="CU208" s="71"/>
      <c r="CV208" s="71"/>
      <c r="CW208" s="71"/>
      <c r="CX208" s="71"/>
      <c r="CY208" s="71"/>
      <c r="CZ208" s="71"/>
      <c r="DA208" s="70"/>
      <c r="DB208" s="56">
        <f>K208-CV208</f>
        <v>0</v>
      </c>
      <c r="DC208" s="55"/>
      <c r="DD208" s="7">
        <f>CV208/12</f>
        <v>0</v>
      </c>
      <c r="DE208" s="55"/>
    </row>
    <row r="209" spans="1:109" s="54" customFormat="1" ht="36" hidden="1" customHeight="1" x14ac:dyDescent="0.2">
      <c r="A209" s="98"/>
      <c r="B209" s="65"/>
      <c r="C209" s="65"/>
      <c r="D209" s="65"/>
      <c r="E209" s="66"/>
      <c r="F209" s="66"/>
      <c r="G209" s="65" t="s">
        <v>101</v>
      </c>
      <c r="H209" s="70" t="s">
        <v>389</v>
      </c>
      <c r="I209" s="100" t="s">
        <v>99</v>
      </c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  <c r="AB209" s="71"/>
      <c r="AC209" s="71"/>
      <c r="AD209" s="71"/>
      <c r="AE209" s="71"/>
      <c r="AF209" s="71"/>
      <c r="AG209" s="71"/>
      <c r="AH209" s="71"/>
      <c r="AI209" s="71"/>
      <c r="AJ209" s="71"/>
      <c r="AK209" s="71"/>
      <c r="AL209" s="71"/>
      <c r="AM209" s="71"/>
      <c r="AN209" s="71"/>
      <c r="AO209" s="71"/>
      <c r="AP209" s="71"/>
      <c r="AQ209" s="71"/>
      <c r="AR209" s="71"/>
      <c r="AS209" s="71"/>
      <c r="AT209" s="71"/>
      <c r="AU209" s="71"/>
      <c r="AV209" s="71"/>
      <c r="AW209" s="71"/>
      <c r="AX209" s="71"/>
      <c r="AY209" s="71"/>
      <c r="AZ209" s="71"/>
      <c r="BA209" s="71"/>
      <c r="BB209" s="71"/>
      <c r="BC209" s="71"/>
      <c r="BD209" s="71"/>
      <c r="BE209" s="71"/>
      <c r="BF209" s="71"/>
      <c r="BG209" s="71"/>
      <c r="BH209" s="71"/>
      <c r="BI209" s="71"/>
      <c r="BJ209" s="71"/>
      <c r="BK209" s="71"/>
      <c r="BL209" s="71"/>
      <c r="BM209" s="71"/>
      <c r="BN209" s="71"/>
      <c r="BO209" s="71"/>
      <c r="BP209" s="71"/>
      <c r="BQ209" s="71"/>
      <c r="BR209" s="71"/>
      <c r="BS209" s="71"/>
      <c r="BT209" s="71"/>
      <c r="BU209" s="71"/>
      <c r="BV209" s="71"/>
      <c r="BW209" s="71"/>
      <c r="BX209" s="71"/>
      <c r="BY209" s="71"/>
      <c r="BZ209" s="71"/>
      <c r="CA209" s="71"/>
      <c r="CB209" s="71"/>
      <c r="CC209" s="71"/>
      <c r="CD209" s="71"/>
      <c r="CE209" s="71"/>
      <c r="CF209" s="71"/>
      <c r="CG209" s="71"/>
      <c r="CH209" s="71"/>
      <c r="CI209" s="71"/>
      <c r="CJ209" s="71"/>
      <c r="CK209" s="71"/>
      <c r="CL209" s="71"/>
      <c r="CM209" s="71"/>
      <c r="CN209" s="71"/>
      <c r="CO209" s="71"/>
      <c r="CP209" s="71"/>
      <c r="CQ209" s="71"/>
      <c r="CR209" s="71"/>
      <c r="CS209" s="71"/>
      <c r="CT209" s="71"/>
      <c r="CU209" s="71"/>
      <c r="CV209" s="71"/>
      <c r="CW209" s="71"/>
      <c r="CX209" s="71"/>
      <c r="CY209" s="71"/>
      <c r="CZ209" s="71"/>
      <c r="DA209" s="70"/>
      <c r="DB209" s="56">
        <f>K209-CV209</f>
        <v>0</v>
      </c>
      <c r="DC209" s="55"/>
      <c r="DD209" s="7">
        <f>CV209/12</f>
        <v>0</v>
      </c>
      <c r="DE209" s="55"/>
    </row>
    <row r="210" spans="1:109" s="54" customFormat="1" ht="36" hidden="1" customHeight="1" x14ac:dyDescent="0.2">
      <c r="A210" s="98"/>
      <c r="B210" s="65"/>
      <c r="C210" s="65"/>
      <c r="D210" s="65"/>
      <c r="E210" s="66"/>
      <c r="F210" s="66"/>
      <c r="G210" s="65"/>
      <c r="H210" s="70" t="s">
        <v>302</v>
      </c>
      <c r="I210" s="100" t="s">
        <v>310</v>
      </c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  <c r="AB210" s="71"/>
      <c r="AC210" s="71"/>
      <c r="AD210" s="71"/>
      <c r="AE210" s="71"/>
      <c r="AF210" s="71"/>
      <c r="AG210" s="71"/>
      <c r="AH210" s="71"/>
      <c r="AI210" s="71"/>
      <c r="AJ210" s="71"/>
      <c r="AK210" s="71"/>
      <c r="AL210" s="71"/>
      <c r="AM210" s="71"/>
      <c r="AN210" s="71"/>
      <c r="AO210" s="71"/>
      <c r="AP210" s="71"/>
      <c r="AQ210" s="71"/>
      <c r="AR210" s="71"/>
      <c r="AS210" s="71"/>
      <c r="AT210" s="71"/>
      <c r="AU210" s="71"/>
      <c r="AV210" s="71"/>
      <c r="AW210" s="71"/>
      <c r="AX210" s="71"/>
      <c r="AY210" s="71"/>
      <c r="AZ210" s="71"/>
      <c r="BA210" s="71"/>
      <c r="BB210" s="71"/>
      <c r="BC210" s="71"/>
      <c r="BD210" s="71"/>
      <c r="BE210" s="71"/>
      <c r="BF210" s="71"/>
      <c r="BG210" s="71"/>
      <c r="BH210" s="71"/>
      <c r="BI210" s="71"/>
      <c r="BJ210" s="71"/>
      <c r="BK210" s="71"/>
      <c r="BL210" s="71"/>
      <c r="BM210" s="71"/>
      <c r="BN210" s="71"/>
      <c r="BO210" s="71"/>
      <c r="BP210" s="71"/>
      <c r="BQ210" s="71"/>
      <c r="BR210" s="71"/>
      <c r="BS210" s="71"/>
      <c r="BT210" s="71"/>
      <c r="BU210" s="71"/>
      <c r="BV210" s="71"/>
      <c r="BW210" s="71"/>
      <c r="BX210" s="71"/>
      <c r="BY210" s="71"/>
      <c r="BZ210" s="71"/>
      <c r="CA210" s="71"/>
      <c r="CB210" s="71"/>
      <c r="CC210" s="71"/>
      <c r="CD210" s="71"/>
      <c r="CE210" s="71"/>
      <c r="CF210" s="71"/>
      <c r="CG210" s="71"/>
      <c r="CH210" s="71"/>
      <c r="CI210" s="71"/>
      <c r="CJ210" s="71"/>
      <c r="CK210" s="71"/>
      <c r="CL210" s="71"/>
      <c r="CM210" s="71"/>
      <c r="CN210" s="71"/>
      <c r="CO210" s="71"/>
      <c r="CP210" s="71"/>
      <c r="CQ210" s="71"/>
      <c r="CR210" s="71"/>
      <c r="CS210" s="71"/>
      <c r="CT210" s="71"/>
      <c r="CU210" s="71"/>
      <c r="CV210" s="71"/>
      <c r="CW210" s="71"/>
      <c r="CX210" s="71"/>
      <c r="CY210" s="71"/>
      <c r="CZ210" s="71"/>
      <c r="DA210" s="70"/>
      <c r="DB210" s="56"/>
      <c r="DC210" s="55"/>
      <c r="DD210" s="7">
        <f>CV210/12</f>
        <v>0</v>
      </c>
      <c r="DE210" s="55"/>
    </row>
    <row r="211" spans="1:109" s="54" customFormat="1" ht="22.5" hidden="1" customHeight="1" x14ac:dyDescent="0.2">
      <c r="A211" s="98" t="str">
        <f>CONCATENATE("5001",H211)</f>
        <v>500159</v>
      </c>
      <c r="B211" s="65"/>
      <c r="C211" s="65"/>
      <c r="D211" s="65"/>
      <c r="E211" s="66" t="s">
        <v>229</v>
      </c>
      <c r="F211" s="66"/>
      <c r="G211" s="65"/>
      <c r="H211" s="61" t="s">
        <v>229</v>
      </c>
      <c r="I211" s="84" t="s">
        <v>436</v>
      </c>
      <c r="J211" s="85">
        <f>SUM(J212:J225)</f>
        <v>130254</v>
      </c>
      <c r="K211" s="85">
        <f>SUM(K212:K225)</f>
        <v>129763</v>
      </c>
      <c r="L211" s="85">
        <f>SUM(L212:L225)</f>
        <v>32540</v>
      </c>
      <c r="M211" s="85">
        <f>SUM(M212:M225)</f>
        <v>32940</v>
      </c>
      <c r="N211" s="85">
        <f>SUM(N212:N225)</f>
        <v>32440</v>
      </c>
      <c r="O211" s="85">
        <f>SUM(O212:O225)</f>
        <v>31843</v>
      </c>
      <c r="P211" s="85">
        <f>SUM(P212:P225)</f>
        <v>6488</v>
      </c>
      <c r="Q211" s="85">
        <f>SUM(Q212:Q225)</f>
        <v>6488</v>
      </c>
      <c r="R211" s="85">
        <f>SUM(R212:R225)</f>
        <v>12976</v>
      </c>
      <c r="S211" s="85">
        <f>SUM(S212:S225)</f>
        <v>491</v>
      </c>
      <c r="T211" s="85">
        <f>SUM(T212:T225)</f>
        <v>0</v>
      </c>
      <c r="U211" s="85">
        <f>SUM(U212:U225)</f>
        <v>101</v>
      </c>
      <c r="V211" s="85">
        <f>SUM(V212:V225)</f>
        <v>84</v>
      </c>
      <c r="W211" s="85">
        <f>SUM(W212:W225)</f>
        <v>216</v>
      </c>
      <c r="X211" s="85">
        <f>SUM(X212:X225)</f>
        <v>0</v>
      </c>
      <c r="Y211" s="85">
        <f>SUM(Y212:Y225)</f>
        <v>90</v>
      </c>
      <c r="Z211" s="85">
        <f>SUM(Z212:Z225)</f>
        <v>0</v>
      </c>
      <c r="AA211" s="85">
        <f>SUM(AA212:AA225)</f>
        <v>130254</v>
      </c>
      <c r="AB211" s="85">
        <f>SUM(AB212:AB225)</f>
        <v>32641</v>
      </c>
      <c r="AC211" s="85">
        <f>SUM(AC212:AC225)</f>
        <v>33024</v>
      </c>
      <c r="AD211" s="85">
        <f>SUM(AD212:AD225)</f>
        <v>32656</v>
      </c>
      <c r="AE211" s="85">
        <f>SUM(AE212:AE225)</f>
        <v>31933</v>
      </c>
      <c r="AF211" s="85">
        <f>SUM(AF212:AF225)</f>
        <v>6488</v>
      </c>
      <c r="AG211" s="85">
        <f>SUM(AG212:AG225)</f>
        <v>6488</v>
      </c>
      <c r="AH211" s="85">
        <f>SUM(AH212:AH225)</f>
        <v>12976</v>
      </c>
      <c r="AI211" s="85">
        <f>SUM(AI212:AI225)</f>
        <v>0</v>
      </c>
      <c r="AJ211" s="85">
        <f>SUM(AJ212:AJ225)</f>
        <v>0</v>
      </c>
      <c r="AK211" s="85">
        <f>SUM(AK212:AK225)</f>
        <v>0</v>
      </c>
      <c r="AL211" s="85">
        <f>SUM(AL212:AL225)</f>
        <v>0</v>
      </c>
      <c r="AM211" s="85">
        <f>SUM(AM212:AM225)</f>
        <v>0</v>
      </c>
      <c r="AN211" s="85">
        <f>SUM(AN212:AN225)</f>
        <v>0</v>
      </c>
      <c r="AO211" s="85">
        <f>SUM(AO212:AO225)</f>
        <v>0</v>
      </c>
      <c r="AP211" s="85">
        <f>SUM(AP212:AP225)</f>
        <v>130254</v>
      </c>
      <c r="AQ211" s="85">
        <f>SUM(AQ212:AQ225)</f>
        <v>32641</v>
      </c>
      <c r="AR211" s="85">
        <f>SUM(AR212:AR225)</f>
        <v>33024</v>
      </c>
      <c r="AS211" s="85">
        <f>SUM(AS212:AS225)</f>
        <v>32656</v>
      </c>
      <c r="AT211" s="85">
        <f>SUM(AT212:AT225)</f>
        <v>31933</v>
      </c>
      <c r="AU211" s="85">
        <f>SUM(AU212:AU225)</f>
        <v>6488</v>
      </c>
      <c r="AV211" s="85">
        <f>SUM(AV212:AV225)</f>
        <v>6488</v>
      </c>
      <c r="AW211" s="85">
        <f>SUM(AW212:AW225)</f>
        <v>12976</v>
      </c>
      <c r="AX211" s="85">
        <f>SUM(AX212:AX225)</f>
        <v>0</v>
      </c>
      <c r="AY211" s="85">
        <f>SUM(AY212:AY225)</f>
        <v>0</v>
      </c>
      <c r="AZ211" s="85">
        <f>SUM(AZ212:AZ225)</f>
        <v>0</v>
      </c>
      <c r="BA211" s="85">
        <f>SUM(BA212:BA225)</f>
        <v>0</v>
      </c>
      <c r="BB211" s="85">
        <f>SUM(BB212:BB225)</f>
        <v>0</v>
      </c>
      <c r="BC211" s="85">
        <f>SUM(BC212:BC225)</f>
        <v>0</v>
      </c>
      <c r="BD211" s="85">
        <f>SUM(BD212:BD225)</f>
        <v>0</v>
      </c>
      <c r="BE211" s="85">
        <f>SUM(BE212:BE225)</f>
        <v>130254</v>
      </c>
      <c r="BF211" s="85">
        <f>SUM(BF212:BF225)</f>
        <v>32641</v>
      </c>
      <c r="BG211" s="85">
        <f>SUM(BG212:BG225)</f>
        <v>33024</v>
      </c>
      <c r="BH211" s="85">
        <f>SUM(BH212:BH225)</f>
        <v>32656</v>
      </c>
      <c r="BI211" s="85">
        <f>SUM(BI212:BI225)</f>
        <v>31933</v>
      </c>
      <c r="BJ211" s="85">
        <f>SUM(BJ212:BJ225)</f>
        <v>6488</v>
      </c>
      <c r="BK211" s="85">
        <f>SUM(BK212:BK225)</f>
        <v>6488</v>
      </c>
      <c r="BL211" s="85">
        <f>SUM(BL212:BL225)</f>
        <v>12976</v>
      </c>
      <c r="BM211" s="85">
        <f>SUM(BM212:BM225)</f>
        <v>0</v>
      </c>
      <c r="BN211" s="85">
        <f>SUM(BN212:BN225)</f>
        <v>0</v>
      </c>
      <c r="BO211" s="85">
        <f>SUM(BO212:BO225)</f>
        <v>0</v>
      </c>
      <c r="BP211" s="85">
        <f>SUM(BP212:BP225)</f>
        <v>0</v>
      </c>
      <c r="BQ211" s="85">
        <f>SUM(BQ212:BQ225)</f>
        <v>0</v>
      </c>
      <c r="BR211" s="85">
        <f>SUM(BR212:BR225)</f>
        <v>130254</v>
      </c>
      <c r="BS211" s="85">
        <f>SUM(BS212:BS225)</f>
        <v>32641</v>
      </c>
      <c r="BT211" s="85">
        <f>SUM(BT212:BT225)</f>
        <v>33024</v>
      </c>
      <c r="BU211" s="85">
        <f>SUM(BU212:BU225)</f>
        <v>32656</v>
      </c>
      <c r="BV211" s="85">
        <f>SUM(BV212:BV225)</f>
        <v>31933</v>
      </c>
      <c r="BW211" s="85">
        <f>SUM(BW212:BW225)</f>
        <v>0</v>
      </c>
      <c r="BX211" s="85">
        <f>SUM(BX212:BX225)</f>
        <v>0</v>
      </c>
      <c r="BY211" s="85">
        <f>SUM(BY212:BY225)</f>
        <v>0</v>
      </c>
      <c r="BZ211" s="85">
        <f>SUM(BZ212:BZ225)</f>
        <v>0</v>
      </c>
      <c r="CA211" s="85">
        <f>SUM(CA212:CA225)</f>
        <v>0</v>
      </c>
      <c r="CB211" s="85">
        <f>SUM(CB212:CB225)</f>
        <v>130254</v>
      </c>
      <c r="CC211" s="85">
        <f>SUM(CC212:CC225)</f>
        <v>32641</v>
      </c>
      <c r="CD211" s="85">
        <f>SUM(CD212:CD225)</f>
        <v>33024</v>
      </c>
      <c r="CE211" s="85">
        <f>SUM(CE212:CE225)</f>
        <v>32656</v>
      </c>
      <c r="CF211" s="85">
        <f>SUM(CF212:CF225)</f>
        <v>31933</v>
      </c>
      <c r="CG211" s="85">
        <f>SUM(CG212:CG225)</f>
        <v>0</v>
      </c>
      <c r="CH211" s="85">
        <f>SUM(CH212:CH225)</f>
        <v>0</v>
      </c>
      <c r="CI211" s="85">
        <f>SUM(CI212:CI225)</f>
        <v>0</v>
      </c>
      <c r="CJ211" s="85">
        <f>SUM(CJ212:CJ225)</f>
        <v>0</v>
      </c>
      <c r="CK211" s="85">
        <f>SUM(CK212:CK225)</f>
        <v>0</v>
      </c>
      <c r="CL211" s="85">
        <f>SUM(CL212:CL225)</f>
        <v>130254</v>
      </c>
      <c r="CM211" s="85">
        <f>SUM(CM212:CM225)</f>
        <v>32641</v>
      </c>
      <c r="CN211" s="85">
        <f>SUM(CN212:CN225)</f>
        <v>33024</v>
      </c>
      <c r="CO211" s="85">
        <f>SUM(CO212:CO225)</f>
        <v>32656</v>
      </c>
      <c r="CP211" s="85">
        <f>SUM(CP212:CP225)</f>
        <v>31933</v>
      </c>
      <c r="CQ211" s="85">
        <f>SUM(CQ212:CQ225)</f>
        <v>0</v>
      </c>
      <c r="CR211" s="85">
        <f>SUM(CR212:CR225)</f>
        <v>0</v>
      </c>
      <c r="CS211" s="85">
        <f>SUM(CS212:CS225)</f>
        <v>0</v>
      </c>
      <c r="CT211" s="85">
        <f>SUM(CT212:CT225)</f>
        <v>0</v>
      </c>
      <c r="CU211" s="85">
        <f>SUM(CU212:CU225)</f>
        <v>0</v>
      </c>
      <c r="CV211" s="85">
        <f>SUM(CV212:CV225)</f>
        <v>130254</v>
      </c>
      <c r="CW211" s="85">
        <f>SUM(CW212:CW225)</f>
        <v>32641</v>
      </c>
      <c r="CX211" s="85">
        <f>SUM(CX212:CX225)</f>
        <v>33024</v>
      </c>
      <c r="CY211" s="85">
        <f>SUM(CY212:CY225)</f>
        <v>32656</v>
      </c>
      <c r="CZ211" s="85">
        <f>SUM(CZ212:CZ225)</f>
        <v>31933</v>
      </c>
      <c r="DA211" s="61" t="s">
        <v>229</v>
      </c>
      <c r="DB211" s="56">
        <f>K211-CV211</f>
        <v>-491</v>
      </c>
      <c r="DC211" s="55"/>
      <c r="DD211" s="7">
        <f>CV211/12</f>
        <v>10854.5</v>
      </c>
      <c r="DE211" s="55"/>
    </row>
    <row r="212" spans="1:109" ht="18" hidden="1" customHeight="1" x14ac:dyDescent="0.2">
      <c r="A212" s="98" t="str">
        <f>CONCATENATE("5001",H212)</f>
        <v>50015901</v>
      </c>
      <c r="B212" s="65"/>
      <c r="C212" s="65"/>
      <c r="D212" s="65"/>
      <c r="E212" s="65"/>
      <c r="F212" s="66" t="s">
        <v>91</v>
      </c>
      <c r="G212" s="65"/>
      <c r="H212" s="70" t="s">
        <v>386</v>
      </c>
      <c r="I212" s="79" t="s">
        <v>387</v>
      </c>
      <c r="J212" s="71">
        <f>SUMIF($H$258:$H$928,$H212,J$258:J$928)</f>
        <v>4</v>
      </c>
      <c r="K212" s="71">
        <f>SUMIF($H$258:$H$928,$H212,K$258:K$928)</f>
        <v>0</v>
      </c>
      <c r="L212" s="71">
        <f>SUMIF($H$258:$H$928,$H212,L$258:L$928)</f>
        <v>0</v>
      </c>
      <c r="M212" s="71">
        <f>SUMIF($H$258:$H$928,$H212,M$258:M$928)</f>
        <v>0</v>
      </c>
      <c r="N212" s="71">
        <f>SUMIF($H$258:$H$928,$H212,N$258:N$928)</f>
        <v>0</v>
      </c>
      <c r="O212" s="71">
        <f>SUMIF($H$258:$H$928,$H212,O$258:O$928)</f>
        <v>0</v>
      </c>
      <c r="P212" s="71">
        <f>SUMIF($H$258:$H$928,$H212,P$258:P$928)</f>
        <v>0</v>
      </c>
      <c r="Q212" s="71">
        <f>SUMIF($H$258:$H$928,$H212,Q$258:Q$928)</f>
        <v>0</v>
      </c>
      <c r="R212" s="71">
        <f>SUMIF($H$258:$H$928,$H212,R$258:R$928)</f>
        <v>0</v>
      </c>
      <c r="S212" s="71">
        <f>SUMIF($H$258:$H$928,$H212,S$258:S$928)</f>
        <v>4</v>
      </c>
      <c r="T212" s="71">
        <f>SUMIF($H$258:$H$928,$H212,T$258:T$928)</f>
        <v>0</v>
      </c>
      <c r="U212" s="71">
        <f>SUMIF($H$258:$H$928,$H212,U$258:U$928)</f>
        <v>4</v>
      </c>
      <c r="V212" s="71">
        <f>SUMIF($H$258:$H$928,$H212,V$258:V$928)</f>
        <v>0</v>
      </c>
      <c r="W212" s="71">
        <f>SUMIF($H$258:$H$928,$H212,W$258:W$928)</f>
        <v>0</v>
      </c>
      <c r="X212" s="71">
        <f>SUMIF($H$258:$H$928,$H212,X$258:X$928)</f>
        <v>0</v>
      </c>
      <c r="Y212" s="71">
        <f>SUMIF($H$258:$H$928,$H212,Y$258:Y$928)</f>
        <v>0</v>
      </c>
      <c r="Z212" s="71">
        <f>SUMIF($H$258:$H$928,$H212,Z$258:Z$928)</f>
        <v>0</v>
      </c>
      <c r="AA212" s="71">
        <f>SUMIF($H$258:$H$928,$H212,AA$258:AA$928)</f>
        <v>4</v>
      </c>
      <c r="AB212" s="71">
        <f>SUMIF($H$258:$H$928,$H212,AB$258:AB$928)</f>
        <v>4</v>
      </c>
      <c r="AC212" s="71">
        <f>SUMIF($H$258:$H$928,$H212,AC$258:AC$928)</f>
        <v>0</v>
      </c>
      <c r="AD212" s="71">
        <f>SUMIF($H$258:$H$928,$H212,AD$258:AD$928)</f>
        <v>0</v>
      </c>
      <c r="AE212" s="71">
        <f>SUMIF($H$258:$H$928,$H212,AE$258:AE$928)</f>
        <v>0</v>
      </c>
      <c r="AF212" s="71">
        <f>SUMIF($H$258:$H$928,$H212,AF$258:AF$928)</f>
        <v>0</v>
      </c>
      <c r="AG212" s="71">
        <f>SUMIF($H$258:$H$928,$H212,AG$258:AG$928)</f>
        <v>0</v>
      </c>
      <c r="AH212" s="71">
        <f>SUMIF($H$258:$H$928,$H212,AH$258:AH$928)</f>
        <v>0</v>
      </c>
      <c r="AI212" s="71">
        <f>SUMIF($H$258:$H$928,$H212,AI$258:AI$928)</f>
        <v>0</v>
      </c>
      <c r="AJ212" s="71">
        <f>SUMIF($H$258:$H$928,$H212,AJ$258:AJ$928)</f>
        <v>0</v>
      </c>
      <c r="AK212" s="71">
        <f>SUMIF($H$258:$H$928,$H212,AK$258:AK$928)</f>
        <v>0</v>
      </c>
      <c r="AL212" s="71">
        <f>SUMIF($H$258:$H$928,$H212,AL$258:AL$928)</f>
        <v>0</v>
      </c>
      <c r="AM212" s="71">
        <f>SUMIF($H$258:$H$928,$H212,AM$258:AM$928)</f>
        <v>0</v>
      </c>
      <c r="AN212" s="71">
        <f>SUMIF($H$258:$H$928,$H212,AN$258:AN$928)</f>
        <v>0</v>
      </c>
      <c r="AO212" s="71">
        <f>SUMIF($H$258:$H$928,$H212,AO$258:AO$928)</f>
        <v>0</v>
      </c>
      <c r="AP212" s="71">
        <f>SUMIF($H$258:$H$928,$H212,AP$258:AP$928)</f>
        <v>4</v>
      </c>
      <c r="AQ212" s="71">
        <f>SUMIF($H$258:$H$928,$H212,AQ$258:AQ$928)</f>
        <v>4</v>
      </c>
      <c r="AR212" s="71">
        <f>SUMIF($H$258:$H$928,$H212,AR$258:AR$928)</f>
        <v>0</v>
      </c>
      <c r="AS212" s="71">
        <f>SUMIF($H$258:$H$928,$H212,AS$258:AS$928)</f>
        <v>0</v>
      </c>
      <c r="AT212" s="71">
        <f>SUMIF($H$258:$H$928,$H212,AT$258:AT$928)</f>
        <v>0</v>
      </c>
      <c r="AU212" s="71">
        <f>SUMIF($H$258:$H$928,$H212,AU$258:AU$928)</f>
        <v>0</v>
      </c>
      <c r="AV212" s="71">
        <f>SUMIF($H$258:$H$928,$H212,AV$258:AV$928)</f>
        <v>0</v>
      </c>
      <c r="AW212" s="71">
        <f>SUMIF($H$258:$H$928,$H212,AW$258:AW$928)</f>
        <v>0</v>
      </c>
      <c r="AX212" s="71">
        <f>SUMIF($H$258:$H$929,$H212,AX$258:AX$929)</f>
        <v>0</v>
      </c>
      <c r="AY212" s="71">
        <f>SUMIF($H$258:$H$929,$H212,AY$258:AY$929)</f>
        <v>0</v>
      </c>
      <c r="AZ212" s="71">
        <f>SUMIF($H$258:$H$929,$H212,AZ$258:AZ$929)</f>
        <v>0</v>
      </c>
      <c r="BA212" s="71">
        <f>SUMIF($H$258:$H$929,$H212,BA$258:BA$929)</f>
        <v>0</v>
      </c>
      <c r="BB212" s="71"/>
      <c r="BC212" s="71">
        <f>SUMIF($H$258:$H$929,$H212,BC$258:BC$929)</f>
        <v>0</v>
      </c>
      <c r="BD212" s="71"/>
      <c r="BE212" s="71">
        <f>SUMIF($H$258:$H$929,$H212,BE$258:BE$929)</f>
        <v>4</v>
      </c>
      <c r="BF212" s="71">
        <f>SUMIF($H$258:$H$929,$H212,BF$258:BF$929)</f>
        <v>4</v>
      </c>
      <c r="BG212" s="71">
        <f>SUMIF($H$258:$H$929,$H212,BG$258:BG$929)</f>
        <v>0</v>
      </c>
      <c r="BH212" s="71">
        <f>SUMIF($H$258:$H$929,$H212,BH$258:BH$929)</f>
        <v>0</v>
      </c>
      <c r="BI212" s="71">
        <f>SUMIF($H$258:$H$929,$H212,BI$258:BI$929)</f>
        <v>0</v>
      </c>
      <c r="BJ212" s="71">
        <f>SUMIF($H$258:$H$928,$H212,BJ$258:BJ$928)</f>
        <v>0</v>
      </c>
      <c r="BK212" s="71">
        <f>SUMIF($H$258:$H$928,$H212,BK$258:BK$928)</f>
        <v>0</v>
      </c>
      <c r="BL212" s="71">
        <f>SUMIF($H$258:$H$928,$H212,BL$258:BL$928)</f>
        <v>0</v>
      </c>
      <c r="BM212" s="71">
        <f>SUMIF($H$258:$H$929,$H212,BM$258:BM$929)</f>
        <v>0</v>
      </c>
      <c r="BN212" s="71">
        <f>SUMIF($H$258:$H$929,$H212,BN$258:BN$929)</f>
        <v>0</v>
      </c>
      <c r="BO212" s="71">
        <f>SUMIF($H$258:$H$929,$H212,BO$258:BO$929)</f>
        <v>0</v>
      </c>
      <c r="BP212" s="71">
        <f>SUMIF($H$258:$H$929,$H212,BP$258:BP$929)</f>
        <v>0</v>
      </c>
      <c r="BQ212" s="71">
        <f>SUMIF($H$258:$H$929,$H212,BQ$258:BQ$929)</f>
        <v>0</v>
      </c>
      <c r="BR212" s="71">
        <f>SUMIF($H$258:$H$929,$H212,BR$258:BR$929)</f>
        <v>4</v>
      </c>
      <c r="BS212" s="71">
        <f>SUMIF($H$258:$H$929,$H212,BS$258:BS$929)</f>
        <v>4</v>
      </c>
      <c r="BT212" s="71">
        <f>SUMIF($H$258:$H$929,$H212,BT$258:BT$929)</f>
        <v>0</v>
      </c>
      <c r="BU212" s="71">
        <f>SUMIF($H$258:$H$929,$H212,BU$258:BU$929)</f>
        <v>0</v>
      </c>
      <c r="BV212" s="71">
        <f>SUMIF($H$258:$H$929,$H212,BV$258:BV$929)</f>
        <v>0</v>
      </c>
      <c r="BW212" s="71">
        <f>SUMIF($H$258:$H$929,$H212,BW$258:BW$929)</f>
        <v>0</v>
      </c>
      <c r="BX212" s="71">
        <f>SUMIF($H$258:$H$929,$H212,BX$258:BX$929)</f>
        <v>0</v>
      </c>
      <c r="BY212" s="71">
        <f>SUMIF($H$258:$H$929,$H212,BY$258:BY$929)</f>
        <v>0</v>
      </c>
      <c r="BZ212" s="71">
        <f>SUMIF($H$258:$H$929,$H212,BZ$258:BZ$929)</f>
        <v>0</v>
      </c>
      <c r="CA212" s="71">
        <f>SUMIF($H$258:$H$929,$H212,CA$258:CA$929)</f>
        <v>0</v>
      </c>
      <c r="CB212" s="71">
        <f>SUMIF($H$258:$H$929,$H212,CB$258:CB$929)</f>
        <v>4</v>
      </c>
      <c r="CC212" s="71">
        <f>SUMIF($H$258:$H$929,$H212,CC$258:CC$929)</f>
        <v>4</v>
      </c>
      <c r="CD212" s="71">
        <f>SUMIF($H$258:$H$929,$H212,CD$258:CD$929)</f>
        <v>0</v>
      </c>
      <c r="CE212" s="71">
        <f>SUMIF($H$258:$H$929,$H212,CE$258:CE$929)</f>
        <v>0</v>
      </c>
      <c r="CF212" s="71">
        <f>SUMIF($H$258:$H$929,$H212,CF$258:CF$929)</f>
        <v>0</v>
      </c>
      <c r="CG212" s="71">
        <f>SUMIF($H$258:$H$929,$H212,CG$258:CG$929)</f>
        <v>0</v>
      </c>
      <c r="CH212" s="71">
        <f>SUMIF($H$258:$H$929,$H212,CH$258:CH$929)</f>
        <v>0</v>
      </c>
      <c r="CI212" s="71">
        <f>SUMIF($H$258:$H$929,$H212,CI$258:CI$929)</f>
        <v>0</v>
      </c>
      <c r="CJ212" s="71">
        <f>SUMIF($H$258:$H$929,$H212,CJ$258:CJ$929)</f>
        <v>0</v>
      </c>
      <c r="CK212" s="71">
        <f>SUMIF($H$258:$H$929,$H212,CK$258:CK$929)</f>
        <v>0</v>
      </c>
      <c r="CL212" s="71">
        <f>SUMIF($H$258:$H$929,$H212,CL$258:CL$929)</f>
        <v>4</v>
      </c>
      <c r="CM212" s="71">
        <f>SUMIF($H$258:$H$929,$H212,CM$258:CM$929)</f>
        <v>4</v>
      </c>
      <c r="CN212" s="71">
        <f>SUMIF($H$258:$H$929,$H212,CN$258:CN$929)</f>
        <v>0</v>
      </c>
      <c r="CO212" s="71">
        <f>SUMIF($H$258:$H$929,$H212,CO$258:CO$929)</f>
        <v>0</v>
      </c>
      <c r="CP212" s="71">
        <f>SUMIF($H$258:$H$929,$H212,CP$258:CP$929)</f>
        <v>0</v>
      </c>
      <c r="CQ212" s="71">
        <f>SUMIF($H$258:$H$929,$H212,CQ$258:CQ$929)</f>
        <v>0</v>
      </c>
      <c r="CR212" s="71">
        <f>SUMIF($H$258:$H$929,$H212,CR$258:CR$929)</f>
        <v>0</v>
      </c>
      <c r="CS212" s="71">
        <f>SUMIF($H$258:$H$929,$H212,CS$258:CS$929)</f>
        <v>0</v>
      </c>
      <c r="CT212" s="71">
        <f>SUMIF($H$258:$H$929,$H212,CT$258:CT$929)</f>
        <v>0</v>
      </c>
      <c r="CU212" s="71">
        <f>SUMIF($H$258:$H$929,$H212,CU$258:CU$929)</f>
        <v>0</v>
      </c>
      <c r="CV212" s="71">
        <f>SUMIF($H$258:$H$929,$H212,CV$258:CV$929)</f>
        <v>4</v>
      </c>
      <c r="CW212" s="71">
        <f>SUMIF($H$258:$H$929,$H212,CW$258:CW$929)</f>
        <v>4</v>
      </c>
      <c r="CX212" s="71">
        <f>SUMIF($H$258:$H$929,$H212,CX$258:CX$929)</f>
        <v>0</v>
      </c>
      <c r="CY212" s="71">
        <f>SUMIF($H$258:$H$929,$H212,CY$258:CY$929)</f>
        <v>0</v>
      </c>
      <c r="CZ212" s="71">
        <f>SUMIF($H$258:$H$929,$H212,CZ$258:CZ$929)</f>
        <v>0</v>
      </c>
      <c r="DA212" s="70" t="s">
        <v>388</v>
      </c>
      <c r="DB212" s="56">
        <f>K212-CV212</f>
        <v>-4</v>
      </c>
      <c r="DD212" s="7">
        <f>CV212/12</f>
        <v>0.33333333333333331</v>
      </c>
    </row>
    <row r="213" spans="1:109" s="54" customFormat="1" ht="39" hidden="1" customHeight="1" x14ac:dyDescent="0.2">
      <c r="A213" s="98" t="str">
        <f>CONCATENATE("5001",H213)</f>
        <v>50015904</v>
      </c>
      <c r="B213" s="65"/>
      <c r="C213" s="65"/>
      <c r="D213" s="65"/>
      <c r="E213" s="66"/>
      <c r="F213" s="66" t="s">
        <v>245</v>
      </c>
      <c r="G213" s="65"/>
      <c r="H213" s="70">
        <v>5904</v>
      </c>
      <c r="I213" s="75" t="s">
        <v>345</v>
      </c>
      <c r="J213" s="71">
        <f>SUMIF($H$258:$H$928,$H213,J$258:J$928)</f>
        <v>115763</v>
      </c>
      <c r="K213" s="71">
        <f>SUMIF($H$258:$H$928,$H213,K$258:K$928)</f>
        <v>115763</v>
      </c>
      <c r="L213" s="71">
        <f>SUMIF($H$258:$H$928,$H213,L$258:L$928)</f>
        <v>28940</v>
      </c>
      <c r="M213" s="71">
        <f>SUMIF($H$258:$H$928,$H213,M$258:M$928)</f>
        <v>28940</v>
      </c>
      <c r="N213" s="71">
        <f>SUMIF($H$258:$H$928,$H213,N$258:N$928)</f>
        <v>28940</v>
      </c>
      <c r="O213" s="71">
        <f>SUMIF($H$258:$H$928,$H213,O$258:O$928)</f>
        <v>28943</v>
      </c>
      <c r="P213" s="71">
        <f>SUMIF($H$258:$H$928,$H213,P$258:P$928)</f>
        <v>5788</v>
      </c>
      <c r="Q213" s="71">
        <f>SUMIF($H$258:$H$928,$H213,Q$258:Q$928)</f>
        <v>5788</v>
      </c>
      <c r="R213" s="71">
        <f>SUMIF($H$258:$H$928,$H213,R$258:R$928)</f>
        <v>11576</v>
      </c>
      <c r="S213" s="71">
        <f>SUMIF($H$258:$H$928,$H213,S$258:S$928)</f>
        <v>0</v>
      </c>
      <c r="T213" s="71">
        <f>SUMIF($H$258:$H$928,$H213,T$258:T$928)</f>
        <v>0</v>
      </c>
      <c r="U213" s="71">
        <f>SUMIF($H$258:$H$928,$H213,U$258:U$928)</f>
        <v>0</v>
      </c>
      <c r="V213" s="71">
        <f>SUMIF($H$258:$H$928,$H213,V$258:V$928)</f>
        <v>0</v>
      </c>
      <c r="W213" s="71">
        <f>SUMIF($H$258:$H$928,$H213,W$258:W$928)</f>
        <v>0</v>
      </c>
      <c r="X213" s="71">
        <f>SUMIF($H$258:$H$928,$H213,X$258:X$928)</f>
        <v>0</v>
      </c>
      <c r="Y213" s="71">
        <f>SUMIF($H$258:$H$928,$H213,Y$258:Y$928)</f>
        <v>0</v>
      </c>
      <c r="Z213" s="71">
        <f>SUMIF($H$258:$H$928,$H213,Z$258:Z$928)</f>
        <v>0</v>
      </c>
      <c r="AA213" s="71">
        <f>SUMIF($H$258:$H$928,$H213,AA$258:AA$928)</f>
        <v>115763</v>
      </c>
      <c r="AB213" s="71">
        <f>SUMIF($H$258:$H$928,$H213,AB$258:AB$928)</f>
        <v>28940</v>
      </c>
      <c r="AC213" s="71">
        <f>SUMIF($H$258:$H$928,$H213,AC$258:AC$928)</f>
        <v>28940</v>
      </c>
      <c r="AD213" s="71">
        <f>SUMIF($H$258:$H$928,$H213,AD$258:AD$928)</f>
        <v>28940</v>
      </c>
      <c r="AE213" s="71">
        <f>SUMIF($H$258:$H$928,$H213,AE$258:AE$928)</f>
        <v>28943</v>
      </c>
      <c r="AF213" s="71">
        <f>SUMIF($H$258:$H$928,$H213,AF$258:AF$928)</f>
        <v>5788</v>
      </c>
      <c r="AG213" s="71">
        <f>SUMIF($H$258:$H$928,$H213,AG$258:AG$928)</f>
        <v>5788</v>
      </c>
      <c r="AH213" s="71">
        <f>SUMIF($H$258:$H$928,$H213,AH$258:AH$928)</f>
        <v>11576</v>
      </c>
      <c r="AI213" s="71">
        <f>SUMIF($H$258:$H$928,$H213,AI$258:AI$928)</f>
        <v>0</v>
      </c>
      <c r="AJ213" s="71">
        <f>SUMIF($H$258:$H$928,$H213,AJ$258:AJ$928)</f>
        <v>0</v>
      </c>
      <c r="AK213" s="71">
        <f>SUMIF($H$258:$H$928,$H213,AK$258:AK$928)</f>
        <v>0</v>
      </c>
      <c r="AL213" s="71">
        <f>SUMIF($H$258:$H$928,$H213,AL$258:AL$928)</f>
        <v>0</v>
      </c>
      <c r="AM213" s="71">
        <f>SUMIF($H$258:$H$928,$H213,AM$258:AM$928)</f>
        <v>0</v>
      </c>
      <c r="AN213" s="71">
        <f>SUMIF($H$258:$H$928,$H213,AN$258:AN$928)</f>
        <v>0</v>
      </c>
      <c r="AO213" s="71">
        <f>SUMIF($H$258:$H$928,$H213,AO$258:AO$928)</f>
        <v>0</v>
      </c>
      <c r="AP213" s="71">
        <f>SUMIF($H$258:$H$928,$H213,AP$258:AP$928)</f>
        <v>115763</v>
      </c>
      <c r="AQ213" s="71">
        <f>SUMIF($H$258:$H$928,$H213,AQ$258:AQ$928)</f>
        <v>28940</v>
      </c>
      <c r="AR213" s="71">
        <f>SUMIF($H$258:$H$928,$H213,AR$258:AR$928)</f>
        <v>28940</v>
      </c>
      <c r="AS213" s="71">
        <f>SUMIF($H$258:$H$928,$H213,AS$258:AS$928)</f>
        <v>28940</v>
      </c>
      <c r="AT213" s="71">
        <f>SUMIF($H$258:$H$928,$H213,AT$258:AT$928)</f>
        <v>28943</v>
      </c>
      <c r="AU213" s="71">
        <f>SUMIF($H$258:$H$928,$H213,AU$258:AU$928)</f>
        <v>5788</v>
      </c>
      <c r="AV213" s="71">
        <f>SUMIF($H$258:$H$928,$H213,AV$258:AV$928)</f>
        <v>5788</v>
      </c>
      <c r="AW213" s="71">
        <f>SUMIF($H$258:$H$928,$H213,AW$258:AW$928)</f>
        <v>11576</v>
      </c>
      <c r="AX213" s="71">
        <f>SUMIF($H$258:$H$929,$H213,AX$258:AX$929)</f>
        <v>0</v>
      </c>
      <c r="AY213" s="71">
        <f>SUMIF($H$258:$H$929,$H213,AY$258:AY$929)</f>
        <v>0</v>
      </c>
      <c r="AZ213" s="71">
        <f>SUMIF($H$258:$H$929,$H213,AZ$258:AZ$929)</f>
        <v>0</v>
      </c>
      <c r="BA213" s="71">
        <f>SUMIF($H$258:$H$929,$H213,BA$258:BA$929)</f>
        <v>0</v>
      </c>
      <c r="BB213" s="71"/>
      <c r="BC213" s="71">
        <f>SUMIF($H$258:$H$929,$H213,BC$258:BC$929)</f>
        <v>0</v>
      </c>
      <c r="BD213" s="71"/>
      <c r="BE213" s="71">
        <f>SUMIF($H$258:$H$929,$H213,BE$258:BE$929)</f>
        <v>115763</v>
      </c>
      <c r="BF213" s="71">
        <f>SUMIF($H$258:$H$929,$H213,BF$258:BF$929)</f>
        <v>28940</v>
      </c>
      <c r="BG213" s="71">
        <f>SUMIF($H$258:$H$929,$H213,BG$258:BG$929)</f>
        <v>28940</v>
      </c>
      <c r="BH213" s="71">
        <f>SUMIF($H$258:$H$929,$H213,BH$258:BH$929)</f>
        <v>28940</v>
      </c>
      <c r="BI213" s="71">
        <f>SUMIF($H$258:$H$929,$H213,BI$258:BI$929)</f>
        <v>28943</v>
      </c>
      <c r="BJ213" s="71">
        <f>SUMIF($H$258:$H$928,$H213,BJ$258:BJ$928)</f>
        <v>5788</v>
      </c>
      <c r="BK213" s="71">
        <f>SUMIF($H$258:$H$928,$H213,BK$258:BK$928)</f>
        <v>5788</v>
      </c>
      <c r="BL213" s="71">
        <f>SUMIF($H$258:$H$928,$H213,BL$258:BL$928)</f>
        <v>11576</v>
      </c>
      <c r="BM213" s="71">
        <f>SUMIF($H$258:$H$929,$H213,BM$258:BM$929)</f>
        <v>0</v>
      </c>
      <c r="BN213" s="71">
        <f>SUMIF($H$258:$H$929,$H213,BN$258:BN$929)</f>
        <v>0</v>
      </c>
      <c r="BO213" s="71">
        <f>SUMIF($H$258:$H$929,$H213,BO$258:BO$929)</f>
        <v>0</v>
      </c>
      <c r="BP213" s="71">
        <f>SUMIF($H$258:$H$929,$H213,BP$258:BP$929)</f>
        <v>0</v>
      </c>
      <c r="BQ213" s="71">
        <f>SUMIF($H$258:$H$929,$H213,BQ$258:BQ$929)</f>
        <v>0</v>
      </c>
      <c r="BR213" s="71">
        <f>SUMIF($H$258:$H$929,$H213,BR$258:BR$929)</f>
        <v>115763</v>
      </c>
      <c r="BS213" s="71">
        <f>SUMIF($H$258:$H$929,$H213,BS$258:BS$929)</f>
        <v>28940</v>
      </c>
      <c r="BT213" s="71">
        <f>SUMIF($H$258:$H$929,$H213,BT$258:BT$929)</f>
        <v>28940</v>
      </c>
      <c r="BU213" s="71">
        <f>SUMIF($H$258:$H$929,$H213,BU$258:BU$929)</f>
        <v>28940</v>
      </c>
      <c r="BV213" s="71">
        <f>SUMIF($H$258:$H$929,$H213,BV$258:BV$929)</f>
        <v>28943</v>
      </c>
      <c r="BW213" s="71">
        <f>SUMIF($H$258:$H$929,$H213,BW$258:BW$929)</f>
        <v>0</v>
      </c>
      <c r="BX213" s="71">
        <f>SUMIF($H$258:$H$929,$H213,BX$258:BX$929)</f>
        <v>0</v>
      </c>
      <c r="BY213" s="71">
        <f>SUMIF($H$258:$H$929,$H213,BY$258:BY$929)</f>
        <v>0</v>
      </c>
      <c r="BZ213" s="71">
        <f>SUMIF($H$258:$H$929,$H213,BZ$258:BZ$929)</f>
        <v>0</v>
      </c>
      <c r="CA213" s="71">
        <f>SUMIF($H$258:$H$929,$H213,CA$258:CA$929)</f>
        <v>0</v>
      </c>
      <c r="CB213" s="71">
        <f>SUMIF($H$258:$H$929,$H213,CB$258:CB$929)</f>
        <v>115763</v>
      </c>
      <c r="CC213" s="71">
        <f>SUMIF($H$258:$H$929,$H213,CC$258:CC$929)</f>
        <v>28940</v>
      </c>
      <c r="CD213" s="71">
        <f>SUMIF($H$258:$H$929,$H213,CD$258:CD$929)</f>
        <v>28940</v>
      </c>
      <c r="CE213" s="71">
        <f>SUMIF($H$258:$H$929,$H213,CE$258:CE$929)</f>
        <v>28940</v>
      </c>
      <c r="CF213" s="71">
        <f>SUMIF($H$258:$H$929,$H213,CF$258:CF$929)</f>
        <v>28943</v>
      </c>
      <c r="CG213" s="71">
        <f>SUMIF($H$258:$H$929,$H213,CG$258:CG$929)</f>
        <v>0</v>
      </c>
      <c r="CH213" s="71">
        <f>SUMIF($H$258:$H$929,$H213,CH$258:CH$929)</f>
        <v>0</v>
      </c>
      <c r="CI213" s="71">
        <f>SUMIF($H$258:$H$929,$H213,CI$258:CI$929)</f>
        <v>0</v>
      </c>
      <c r="CJ213" s="71">
        <f>SUMIF($H$258:$H$929,$H213,CJ$258:CJ$929)</f>
        <v>0</v>
      </c>
      <c r="CK213" s="71">
        <f>SUMIF($H$258:$H$929,$H213,CK$258:CK$929)</f>
        <v>0</v>
      </c>
      <c r="CL213" s="71">
        <f>SUMIF($H$258:$H$929,$H213,CL$258:CL$929)</f>
        <v>115763</v>
      </c>
      <c r="CM213" s="71">
        <f>SUMIF($H$258:$H$929,$H213,CM$258:CM$929)</f>
        <v>28940</v>
      </c>
      <c r="CN213" s="71">
        <f>SUMIF($H$258:$H$929,$H213,CN$258:CN$929)</f>
        <v>28940</v>
      </c>
      <c r="CO213" s="71">
        <f>SUMIF($H$258:$H$929,$H213,CO$258:CO$929)</f>
        <v>28940</v>
      </c>
      <c r="CP213" s="71">
        <f>SUMIF($H$258:$H$929,$H213,CP$258:CP$929)</f>
        <v>28943</v>
      </c>
      <c r="CQ213" s="71">
        <f>SUMIF($H$258:$H$929,$H213,CQ$258:CQ$929)</f>
        <v>0</v>
      </c>
      <c r="CR213" s="71">
        <f>SUMIF($H$258:$H$929,$H213,CR$258:CR$929)</f>
        <v>0</v>
      </c>
      <c r="CS213" s="71">
        <f>SUMIF($H$258:$H$929,$H213,CS$258:CS$929)</f>
        <v>0</v>
      </c>
      <c r="CT213" s="71">
        <f>SUMIF($H$258:$H$929,$H213,CT$258:CT$929)</f>
        <v>0</v>
      </c>
      <c r="CU213" s="71">
        <f>SUMIF($H$258:$H$929,$H213,CU$258:CU$929)</f>
        <v>0</v>
      </c>
      <c r="CV213" s="71">
        <f>SUMIF($H$258:$H$929,$H213,CV$258:CV$929)</f>
        <v>115763</v>
      </c>
      <c r="CW213" s="71">
        <f>SUMIF($H$258:$H$929,$H213,CW$258:CW$929)</f>
        <v>28940</v>
      </c>
      <c r="CX213" s="71">
        <f>SUMIF($H$258:$H$929,$H213,CX$258:CX$929)</f>
        <v>28940</v>
      </c>
      <c r="CY213" s="71">
        <f>SUMIF($H$258:$H$929,$H213,CY$258:CY$929)</f>
        <v>28940</v>
      </c>
      <c r="CZ213" s="71">
        <f>SUMIF($H$258:$H$929,$H213,CZ$258:CZ$929)</f>
        <v>28943</v>
      </c>
      <c r="DA213" s="70">
        <v>5904</v>
      </c>
      <c r="DB213" s="56">
        <f>K213-CV213</f>
        <v>0</v>
      </c>
      <c r="DC213" s="55"/>
      <c r="DD213" s="7">
        <f>CV213/12</f>
        <v>9646.9166666666661</v>
      </c>
      <c r="DE213" s="55"/>
    </row>
    <row r="214" spans="1:109" s="54" customFormat="1" ht="27.75" hidden="1" customHeight="1" x14ac:dyDescent="0.2">
      <c r="A214" s="98" t="str">
        <f>CONCATENATE("5001",H214)</f>
        <v>50015905</v>
      </c>
      <c r="B214" s="65"/>
      <c r="C214" s="65"/>
      <c r="D214" s="65"/>
      <c r="E214" s="66"/>
      <c r="F214" s="66" t="s">
        <v>254</v>
      </c>
      <c r="G214" s="65"/>
      <c r="H214" s="70">
        <v>5905</v>
      </c>
      <c r="I214" s="75" t="s">
        <v>344</v>
      </c>
      <c r="J214" s="71">
        <f>SUMIF($H$258:$H$928,$H214,J$258:J$928)</f>
        <v>4000</v>
      </c>
      <c r="K214" s="71">
        <f>SUMIF($H$258:$H$928,$H214,K$258:K$928)</f>
        <v>4000</v>
      </c>
      <c r="L214" s="71">
        <f>SUMIF($H$258:$H$928,$H214,L$258:L$928)</f>
        <v>600</v>
      </c>
      <c r="M214" s="71">
        <f>SUMIF($H$258:$H$928,$H214,M$258:M$928)</f>
        <v>1000</v>
      </c>
      <c r="N214" s="71">
        <f>SUMIF($H$258:$H$928,$H214,N$258:N$928)</f>
        <v>1500</v>
      </c>
      <c r="O214" s="71">
        <f>SUMIF($H$258:$H$928,$H214,O$258:O$928)</f>
        <v>900</v>
      </c>
      <c r="P214" s="71">
        <f>SUMIF($H$258:$H$928,$H214,P$258:P$928)</f>
        <v>200</v>
      </c>
      <c r="Q214" s="71">
        <f>SUMIF($H$258:$H$928,$H214,Q$258:Q$928)</f>
        <v>200</v>
      </c>
      <c r="R214" s="71">
        <f>SUMIF($H$258:$H$928,$H214,R$258:R$928)</f>
        <v>400</v>
      </c>
      <c r="S214" s="71">
        <f>SUMIF($H$258:$H$928,$H214,S$258:S$928)</f>
        <v>0</v>
      </c>
      <c r="T214" s="71">
        <f>SUMIF($H$258:$H$928,$H214,T$258:T$928)</f>
        <v>0</v>
      </c>
      <c r="U214" s="71">
        <f>SUMIF($H$258:$H$928,$H214,U$258:U$928)</f>
        <v>0</v>
      </c>
      <c r="V214" s="71">
        <f>SUMIF($H$258:$H$928,$H214,V$258:V$928)</f>
        <v>0</v>
      </c>
      <c r="W214" s="71">
        <f>SUMIF($H$258:$H$928,$H214,W$258:W$928)</f>
        <v>0</v>
      </c>
      <c r="X214" s="71">
        <f>SUMIF($H$258:$H$928,$H214,X$258:X$928)</f>
        <v>0</v>
      </c>
      <c r="Y214" s="71">
        <f>SUMIF($H$258:$H$928,$H214,Y$258:Y$928)</f>
        <v>0</v>
      </c>
      <c r="Z214" s="71">
        <f>SUMIF($H$258:$H$928,$H214,Z$258:Z$928)</f>
        <v>0</v>
      </c>
      <c r="AA214" s="71">
        <f>SUMIF($H$258:$H$928,$H214,AA$258:AA$928)</f>
        <v>4000</v>
      </c>
      <c r="AB214" s="71">
        <f>SUMIF($H$258:$H$928,$H214,AB$258:AB$928)</f>
        <v>600</v>
      </c>
      <c r="AC214" s="71">
        <f>SUMIF($H$258:$H$928,$H214,AC$258:AC$928)</f>
        <v>1000</v>
      </c>
      <c r="AD214" s="71">
        <f>SUMIF($H$258:$H$928,$H214,AD$258:AD$928)</f>
        <v>1500</v>
      </c>
      <c r="AE214" s="71">
        <f>SUMIF($H$258:$H$928,$H214,AE$258:AE$928)</f>
        <v>900</v>
      </c>
      <c r="AF214" s="71">
        <f>SUMIF($H$258:$H$928,$H214,AF$258:AF$928)</f>
        <v>200</v>
      </c>
      <c r="AG214" s="71">
        <f>SUMIF($H$258:$H$928,$H214,AG$258:AG$928)</f>
        <v>200</v>
      </c>
      <c r="AH214" s="71">
        <f>SUMIF($H$258:$H$928,$H214,AH$258:AH$928)</f>
        <v>400</v>
      </c>
      <c r="AI214" s="71">
        <f>SUMIF($H$258:$H$928,$H214,AI$258:AI$928)</f>
        <v>0</v>
      </c>
      <c r="AJ214" s="71">
        <f>SUMIF($H$258:$H$928,$H214,AJ$258:AJ$928)</f>
        <v>0</v>
      </c>
      <c r="AK214" s="71">
        <f>SUMIF($H$258:$H$928,$H214,AK$258:AK$928)</f>
        <v>0</v>
      </c>
      <c r="AL214" s="71">
        <f>SUMIF($H$258:$H$928,$H214,AL$258:AL$928)</f>
        <v>0</v>
      </c>
      <c r="AM214" s="71">
        <f>SUMIF($H$258:$H$928,$H214,AM$258:AM$928)</f>
        <v>0</v>
      </c>
      <c r="AN214" s="71">
        <f>SUMIF($H$258:$H$928,$H214,AN$258:AN$928)</f>
        <v>0</v>
      </c>
      <c r="AO214" s="71">
        <f>SUMIF($H$258:$H$928,$H214,AO$258:AO$928)</f>
        <v>0</v>
      </c>
      <c r="AP214" s="71">
        <f>SUMIF($H$258:$H$928,$H214,AP$258:AP$928)</f>
        <v>4000</v>
      </c>
      <c r="AQ214" s="71">
        <f>SUMIF($H$258:$H$928,$H214,AQ$258:AQ$928)</f>
        <v>600</v>
      </c>
      <c r="AR214" s="71">
        <f>SUMIF($H$258:$H$928,$H214,AR$258:AR$928)</f>
        <v>1000</v>
      </c>
      <c r="AS214" s="71">
        <f>SUMIF($H$258:$H$928,$H214,AS$258:AS$928)</f>
        <v>1500</v>
      </c>
      <c r="AT214" s="71">
        <f>SUMIF($H$258:$H$928,$H214,AT$258:AT$928)</f>
        <v>900</v>
      </c>
      <c r="AU214" s="71">
        <f>SUMIF($H$258:$H$928,$H214,AU$258:AU$928)</f>
        <v>200</v>
      </c>
      <c r="AV214" s="71">
        <f>SUMIF($H$258:$H$928,$H214,AV$258:AV$928)</f>
        <v>200</v>
      </c>
      <c r="AW214" s="71">
        <f>SUMIF($H$258:$H$928,$H214,AW$258:AW$928)</f>
        <v>400</v>
      </c>
      <c r="AX214" s="71">
        <f>SUMIF($H$258:$H$929,$H214,AX$258:AX$929)</f>
        <v>0</v>
      </c>
      <c r="AY214" s="71">
        <f>SUMIF($H$258:$H$929,$H214,AY$258:AY$929)</f>
        <v>0</v>
      </c>
      <c r="AZ214" s="71">
        <f>SUMIF($H$258:$H$929,$H214,AZ$258:AZ$929)</f>
        <v>0</v>
      </c>
      <c r="BA214" s="71">
        <f>SUMIF($H$258:$H$929,$H214,BA$258:BA$929)</f>
        <v>0</v>
      </c>
      <c r="BB214" s="71"/>
      <c r="BC214" s="71">
        <f>SUMIF($H$258:$H$929,$H214,BC$258:BC$929)</f>
        <v>0</v>
      </c>
      <c r="BD214" s="71"/>
      <c r="BE214" s="71">
        <f>SUMIF($H$258:$H$929,$H214,BE$258:BE$929)</f>
        <v>4000</v>
      </c>
      <c r="BF214" s="71">
        <f>SUMIF($H$258:$H$929,$H214,BF$258:BF$929)</f>
        <v>600</v>
      </c>
      <c r="BG214" s="71">
        <f>SUMIF($H$258:$H$929,$H214,BG$258:BG$929)</f>
        <v>1000</v>
      </c>
      <c r="BH214" s="71">
        <f>SUMIF($H$258:$H$929,$H214,BH$258:BH$929)</f>
        <v>1500</v>
      </c>
      <c r="BI214" s="71">
        <f>SUMIF($H$258:$H$929,$H214,BI$258:BI$929)</f>
        <v>900</v>
      </c>
      <c r="BJ214" s="71">
        <f>SUMIF($H$258:$H$928,$H214,BJ$258:BJ$928)</f>
        <v>200</v>
      </c>
      <c r="BK214" s="71">
        <f>SUMIF($H$258:$H$928,$H214,BK$258:BK$928)</f>
        <v>200</v>
      </c>
      <c r="BL214" s="71">
        <f>SUMIF($H$258:$H$928,$H214,BL$258:BL$928)</f>
        <v>400</v>
      </c>
      <c r="BM214" s="71">
        <f>SUMIF($H$258:$H$929,$H214,BM$258:BM$929)</f>
        <v>0</v>
      </c>
      <c r="BN214" s="71">
        <f>SUMIF($H$258:$H$929,$H214,BN$258:BN$929)</f>
        <v>0</v>
      </c>
      <c r="BO214" s="71">
        <f>SUMIF($H$258:$H$929,$H214,BO$258:BO$929)</f>
        <v>0</v>
      </c>
      <c r="BP214" s="71">
        <f>SUMIF($H$258:$H$929,$H214,BP$258:BP$929)</f>
        <v>0</v>
      </c>
      <c r="BQ214" s="71">
        <f>SUMIF($H$258:$H$929,$H214,BQ$258:BQ$929)</f>
        <v>0</v>
      </c>
      <c r="BR214" s="71">
        <f>SUMIF($H$258:$H$929,$H214,BR$258:BR$929)</f>
        <v>4000</v>
      </c>
      <c r="BS214" s="71">
        <f>SUMIF($H$258:$H$929,$H214,BS$258:BS$929)</f>
        <v>600</v>
      </c>
      <c r="BT214" s="71">
        <f>SUMIF($H$258:$H$929,$H214,BT$258:BT$929)</f>
        <v>1000</v>
      </c>
      <c r="BU214" s="71">
        <f>SUMIF($H$258:$H$929,$H214,BU$258:BU$929)</f>
        <v>1500</v>
      </c>
      <c r="BV214" s="71">
        <f>SUMIF($H$258:$H$929,$H214,BV$258:BV$929)</f>
        <v>900</v>
      </c>
      <c r="BW214" s="71">
        <f>SUMIF($H$258:$H$929,$H214,BW$258:BW$929)</f>
        <v>0</v>
      </c>
      <c r="BX214" s="71">
        <f>SUMIF($H$258:$H$929,$H214,BX$258:BX$929)</f>
        <v>0</v>
      </c>
      <c r="BY214" s="71">
        <f>SUMIF($H$258:$H$929,$H214,BY$258:BY$929)</f>
        <v>0</v>
      </c>
      <c r="BZ214" s="71">
        <f>SUMIF($H$258:$H$929,$H214,BZ$258:BZ$929)</f>
        <v>0</v>
      </c>
      <c r="CA214" s="71">
        <f>SUMIF($H$258:$H$929,$H214,CA$258:CA$929)</f>
        <v>0</v>
      </c>
      <c r="CB214" s="71">
        <f>SUMIF($H$258:$H$929,$H214,CB$258:CB$929)</f>
        <v>4000</v>
      </c>
      <c r="CC214" s="71">
        <f>SUMIF($H$258:$H$929,$H214,CC$258:CC$929)</f>
        <v>600</v>
      </c>
      <c r="CD214" s="71">
        <f>SUMIF($H$258:$H$929,$H214,CD$258:CD$929)</f>
        <v>1000</v>
      </c>
      <c r="CE214" s="71">
        <f>SUMIF($H$258:$H$929,$H214,CE$258:CE$929)</f>
        <v>1500</v>
      </c>
      <c r="CF214" s="71">
        <f>SUMIF($H$258:$H$929,$H214,CF$258:CF$929)</f>
        <v>900</v>
      </c>
      <c r="CG214" s="71">
        <f>SUMIF($H$258:$H$929,$H214,CG$258:CG$929)</f>
        <v>0</v>
      </c>
      <c r="CH214" s="71">
        <f>SUMIF($H$258:$H$929,$H214,CH$258:CH$929)</f>
        <v>0</v>
      </c>
      <c r="CI214" s="71">
        <f>SUMIF($H$258:$H$929,$H214,CI$258:CI$929)</f>
        <v>0</v>
      </c>
      <c r="CJ214" s="71">
        <f>SUMIF($H$258:$H$929,$H214,CJ$258:CJ$929)</f>
        <v>0</v>
      </c>
      <c r="CK214" s="71">
        <f>SUMIF($H$258:$H$929,$H214,CK$258:CK$929)</f>
        <v>0</v>
      </c>
      <c r="CL214" s="71">
        <f>SUMIF($H$258:$H$929,$H214,CL$258:CL$929)</f>
        <v>4000</v>
      </c>
      <c r="CM214" s="71">
        <f>SUMIF($H$258:$H$929,$H214,CM$258:CM$929)</f>
        <v>600</v>
      </c>
      <c r="CN214" s="71">
        <f>SUMIF($H$258:$H$929,$H214,CN$258:CN$929)</f>
        <v>1000</v>
      </c>
      <c r="CO214" s="71">
        <f>SUMIF($H$258:$H$929,$H214,CO$258:CO$929)</f>
        <v>1500</v>
      </c>
      <c r="CP214" s="71">
        <f>SUMIF($H$258:$H$929,$H214,CP$258:CP$929)</f>
        <v>900</v>
      </c>
      <c r="CQ214" s="71">
        <f>SUMIF($H$258:$H$929,$H214,CQ$258:CQ$929)</f>
        <v>0</v>
      </c>
      <c r="CR214" s="71">
        <f>SUMIF($H$258:$H$929,$H214,CR$258:CR$929)</f>
        <v>0</v>
      </c>
      <c r="CS214" s="71">
        <f>SUMIF($H$258:$H$929,$H214,CS$258:CS$929)</f>
        <v>0</v>
      </c>
      <c r="CT214" s="71">
        <f>SUMIF($H$258:$H$929,$H214,CT$258:CT$929)</f>
        <v>0</v>
      </c>
      <c r="CU214" s="71">
        <f>SUMIF($H$258:$H$929,$H214,CU$258:CU$929)</f>
        <v>0</v>
      </c>
      <c r="CV214" s="71">
        <f>SUMIF($H$258:$H$929,$H214,CV$258:CV$929)</f>
        <v>4000</v>
      </c>
      <c r="CW214" s="71">
        <f>SUMIF($H$258:$H$929,$H214,CW$258:CW$929)</f>
        <v>600</v>
      </c>
      <c r="CX214" s="71">
        <f>SUMIF($H$258:$H$929,$H214,CX$258:CX$929)</f>
        <v>1000</v>
      </c>
      <c r="CY214" s="71">
        <f>SUMIF($H$258:$H$929,$H214,CY$258:CY$929)</f>
        <v>1500</v>
      </c>
      <c r="CZ214" s="71">
        <f>SUMIF($H$258:$H$929,$H214,CZ$258:CZ$929)</f>
        <v>900</v>
      </c>
      <c r="DA214" s="70">
        <v>5905</v>
      </c>
      <c r="DB214" s="56">
        <f>K214-CV214</f>
        <v>0</v>
      </c>
      <c r="DC214" s="55"/>
      <c r="DD214" s="7">
        <f>CV214/12</f>
        <v>333.33333333333331</v>
      </c>
      <c r="DE214" s="55"/>
    </row>
    <row r="215" spans="1:109" s="54" customFormat="1" ht="11.25" hidden="1" customHeight="1" x14ac:dyDescent="0.2">
      <c r="A215" s="98" t="str">
        <f>CONCATENATE("5001",H215)</f>
        <v>50015907</v>
      </c>
      <c r="B215" s="65"/>
      <c r="C215" s="65"/>
      <c r="D215" s="65"/>
      <c r="E215" s="66"/>
      <c r="F215" s="66"/>
      <c r="G215" s="65"/>
      <c r="H215" s="70" t="s">
        <v>342</v>
      </c>
      <c r="I215" s="75" t="s">
        <v>343</v>
      </c>
      <c r="J215" s="71">
        <f>SUMIF($H$258:$H$928,$H215,J$258:J$928)</f>
        <v>0</v>
      </c>
      <c r="K215" s="71">
        <f>SUMIF($H$258:$H$928,$H215,K$258:K$928)</f>
        <v>0</v>
      </c>
      <c r="L215" s="71">
        <f>SUMIF($H$258:$H$928,$H215,L$258:L$928)</f>
        <v>0</v>
      </c>
      <c r="M215" s="71">
        <f>SUMIF($H$258:$H$928,$H215,M$258:M$928)</f>
        <v>0</v>
      </c>
      <c r="N215" s="71">
        <f>SUMIF($H$258:$H$928,$H215,N$258:N$928)</f>
        <v>0</v>
      </c>
      <c r="O215" s="71">
        <f>SUMIF($H$258:$H$928,$H215,O$258:O$928)</f>
        <v>0</v>
      </c>
      <c r="P215" s="71">
        <f>SUMIF($H$258:$H$928,$H215,P$258:P$928)</f>
        <v>0</v>
      </c>
      <c r="Q215" s="71">
        <f>SUMIF($H$258:$H$928,$H215,Q$258:Q$928)</f>
        <v>0</v>
      </c>
      <c r="R215" s="71">
        <f>SUMIF($H$258:$H$928,$H215,R$258:R$928)</f>
        <v>0</v>
      </c>
      <c r="S215" s="71">
        <f>SUMIF($H$258:$H$928,$H215,S$258:S$928)</f>
        <v>0</v>
      </c>
      <c r="T215" s="71">
        <f>SUMIF($H$258:$H$928,$H215,T$258:T$928)</f>
        <v>0</v>
      </c>
      <c r="U215" s="71">
        <f>SUMIF($H$258:$H$928,$H215,U$258:U$928)</f>
        <v>0</v>
      </c>
      <c r="V215" s="71">
        <f>SUMIF($H$258:$H$928,$H215,V$258:V$928)</f>
        <v>0</v>
      </c>
      <c r="W215" s="71">
        <f>SUMIF($H$258:$H$928,$H215,W$258:W$928)</f>
        <v>0</v>
      </c>
      <c r="X215" s="71">
        <f>SUMIF($H$258:$H$928,$H215,X$258:X$928)</f>
        <v>0</v>
      </c>
      <c r="Y215" s="71">
        <f>SUMIF($H$258:$H$928,$H215,Y$258:Y$928)</f>
        <v>0</v>
      </c>
      <c r="Z215" s="71">
        <f>SUMIF($H$258:$H$928,$H215,Z$258:Z$928)</f>
        <v>0</v>
      </c>
      <c r="AA215" s="71">
        <f>SUMIF($H$258:$H$928,$H215,AA$258:AA$928)</f>
        <v>0</v>
      </c>
      <c r="AB215" s="71">
        <f>SUMIF($H$258:$H$928,$H215,AB$258:AB$928)</f>
        <v>0</v>
      </c>
      <c r="AC215" s="71">
        <f>SUMIF($H$258:$H$928,$H215,AC$258:AC$928)</f>
        <v>0</v>
      </c>
      <c r="AD215" s="71">
        <f>SUMIF($H$258:$H$928,$H215,AD$258:AD$928)</f>
        <v>0</v>
      </c>
      <c r="AE215" s="71">
        <f>SUMIF($H$258:$H$928,$H215,AE$258:AE$928)</f>
        <v>0</v>
      </c>
      <c r="AF215" s="71">
        <f>SUMIF($H$258:$H$928,$H215,AF$258:AF$928)</f>
        <v>0</v>
      </c>
      <c r="AG215" s="71">
        <f>SUMIF($H$258:$H$928,$H215,AG$258:AG$928)</f>
        <v>0</v>
      </c>
      <c r="AH215" s="71">
        <f>SUMIF($H$258:$H$928,$H215,AH$258:AH$928)</f>
        <v>0</v>
      </c>
      <c r="AI215" s="71">
        <f>SUMIF($H$258:$H$928,$H215,AI$258:AI$928)</f>
        <v>0</v>
      </c>
      <c r="AJ215" s="71">
        <f>SUMIF($H$258:$H$928,$H215,AJ$258:AJ$928)</f>
        <v>0</v>
      </c>
      <c r="AK215" s="71">
        <f>SUMIF($H$258:$H$928,$H215,AK$258:AK$928)</f>
        <v>0</v>
      </c>
      <c r="AL215" s="71">
        <f>SUMIF($H$258:$H$928,$H215,AL$258:AL$928)</f>
        <v>0</v>
      </c>
      <c r="AM215" s="71">
        <f>SUMIF($H$258:$H$928,$H215,AM$258:AM$928)</f>
        <v>0</v>
      </c>
      <c r="AN215" s="71">
        <f>SUMIF($H$258:$H$928,$H215,AN$258:AN$928)</f>
        <v>0</v>
      </c>
      <c r="AO215" s="71">
        <f>SUMIF($H$258:$H$928,$H215,AO$258:AO$928)</f>
        <v>0</v>
      </c>
      <c r="AP215" s="71">
        <f>SUMIF($H$258:$H$928,$H215,AP$258:AP$928)</f>
        <v>0</v>
      </c>
      <c r="AQ215" s="71">
        <f>SUMIF($H$258:$H$928,$H215,AQ$258:AQ$928)</f>
        <v>0</v>
      </c>
      <c r="AR215" s="71">
        <f>SUMIF($H$258:$H$928,$H215,AR$258:AR$928)</f>
        <v>0</v>
      </c>
      <c r="AS215" s="71">
        <f>SUMIF($H$258:$H$928,$H215,AS$258:AS$928)</f>
        <v>0</v>
      </c>
      <c r="AT215" s="71">
        <f>SUMIF($H$258:$H$928,$H215,AT$258:AT$928)</f>
        <v>0</v>
      </c>
      <c r="AU215" s="71">
        <f>SUMIF($H$258:$H$928,$H215,AU$258:AU$928)</f>
        <v>0</v>
      </c>
      <c r="AV215" s="71">
        <f>SUMIF($H$258:$H$928,$H215,AV$258:AV$928)</f>
        <v>0</v>
      </c>
      <c r="AW215" s="71">
        <f>SUMIF($H$258:$H$928,$H215,AW$258:AW$928)</f>
        <v>0</v>
      </c>
      <c r="AX215" s="71">
        <f>SUMIF($H$258:$H$929,$H215,AX$258:AX$929)</f>
        <v>0</v>
      </c>
      <c r="AY215" s="71">
        <f>SUMIF($H$258:$H$929,$H215,AY$258:AY$929)</f>
        <v>0</v>
      </c>
      <c r="AZ215" s="71">
        <f>SUMIF($H$258:$H$929,$H215,AZ$258:AZ$929)</f>
        <v>0</v>
      </c>
      <c r="BA215" s="71">
        <f>SUMIF($H$258:$H$929,$H215,BA$258:BA$929)</f>
        <v>0</v>
      </c>
      <c r="BB215" s="71"/>
      <c r="BC215" s="71">
        <f>SUMIF($H$258:$H$929,$H215,BC$258:BC$929)</f>
        <v>0</v>
      </c>
      <c r="BD215" s="71"/>
      <c r="BE215" s="71">
        <f>SUMIF($H$258:$H$929,$H215,BE$258:BE$929)</f>
        <v>0</v>
      </c>
      <c r="BF215" s="71">
        <f>SUMIF($H$258:$H$929,$H215,BF$258:BF$929)</f>
        <v>0</v>
      </c>
      <c r="BG215" s="71">
        <f>SUMIF($H$258:$H$929,$H215,BG$258:BG$929)</f>
        <v>0</v>
      </c>
      <c r="BH215" s="71">
        <f>SUMIF($H$258:$H$929,$H215,BH$258:BH$929)</f>
        <v>0</v>
      </c>
      <c r="BI215" s="71">
        <f>SUMIF($H$258:$H$929,$H215,BI$258:BI$929)</f>
        <v>0</v>
      </c>
      <c r="BJ215" s="71">
        <f>SUMIF($H$258:$H$928,$H215,BJ$258:BJ$928)</f>
        <v>0</v>
      </c>
      <c r="BK215" s="71">
        <f>SUMIF($H$258:$H$928,$H215,BK$258:BK$928)</f>
        <v>0</v>
      </c>
      <c r="BL215" s="71">
        <f>SUMIF($H$258:$H$928,$H215,BL$258:BL$928)</f>
        <v>0</v>
      </c>
      <c r="BM215" s="71">
        <f>SUMIF($H$258:$H$929,$H215,BM$258:BM$929)</f>
        <v>0</v>
      </c>
      <c r="BN215" s="71">
        <f>SUMIF($H$258:$H$929,$H215,BN$258:BN$929)</f>
        <v>0</v>
      </c>
      <c r="BO215" s="71">
        <f>SUMIF($H$258:$H$929,$H215,BO$258:BO$929)</f>
        <v>0</v>
      </c>
      <c r="BP215" s="71">
        <f>SUMIF($H$258:$H$929,$H215,BP$258:BP$929)</f>
        <v>0</v>
      </c>
      <c r="BQ215" s="71">
        <f>SUMIF($H$258:$H$929,$H215,BQ$258:BQ$929)</f>
        <v>0</v>
      </c>
      <c r="BR215" s="71">
        <f>SUMIF($H$258:$H$929,$H215,BR$258:BR$929)</f>
        <v>0</v>
      </c>
      <c r="BS215" s="71">
        <f>SUMIF($H$258:$H$929,$H215,BS$258:BS$929)</f>
        <v>0</v>
      </c>
      <c r="BT215" s="71">
        <f>SUMIF($H$258:$H$929,$H215,BT$258:BT$929)</f>
        <v>0</v>
      </c>
      <c r="BU215" s="71">
        <f>SUMIF($H$258:$H$929,$H215,BU$258:BU$929)</f>
        <v>0</v>
      </c>
      <c r="BV215" s="71">
        <f>SUMIF($H$258:$H$929,$H215,BV$258:BV$929)</f>
        <v>0</v>
      </c>
      <c r="BW215" s="71">
        <f>SUMIF($H$258:$H$929,$H215,BW$258:BW$929)</f>
        <v>0</v>
      </c>
      <c r="BX215" s="71">
        <f>SUMIF($H$258:$H$929,$H215,BX$258:BX$929)</f>
        <v>0</v>
      </c>
      <c r="BY215" s="71">
        <f>SUMIF($H$258:$H$929,$H215,BY$258:BY$929)</f>
        <v>0</v>
      </c>
      <c r="BZ215" s="71">
        <f>SUMIF($H$258:$H$929,$H215,BZ$258:BZ$929)</f>
        <v>0</v>
      </c>
      <c r="CA215" s="71">
        <f>SUMIF($H$258:$H$929,$H215,CA$258:CA$929)</f>
        <v>0</v>
      </c>
      <c r="CB215" s="71">
        <f>SUMIF($H$258:$H$929,$H215,CB$258:CB$929)</f>
        <v>0</v>
      </c>
      <c r="CC215" s="71">
        <f>SUMIF($H$258:$H$929,$H215,CC$258:CC$929)</f>
        <v>0</v>
      </c>
      <c r="CD215" s="71">
        <f>SUMIF($H$258:$H$929,$H215,CD$258:CD$929)</f>
        <v>0</v>
      </c>
      <c r="CE215" s="71">
        <f>SUMIF($H$258:$H$929,$H215,CE$258:CE$929)</f>
        <v>0</v>
      </c>
      <c r="CF215" s="71">
        <f>SUMIF($H$258:$H$929,$H215,CF$258:CF$929)</f>
        <v>0</v>
      </c>
      <c r="CG215" s="71">
        <f>SUMIF($H$258:$H$929,$H215,CG$258:CG$929)</f>
        <v>0</v>
      </c>
      <c r="CH215" s="71">
        <f>SUMIF($H$258:$H$929,$H215,CH$258:CH$929)</f>
        <v>0</v>
      </c>
      <c r="CI215" s="71">
        <f>SUMIF($H$258:$H$929,$H215,CI$258:CI$929)</f>
        <v>0</v>
      </c>
      <c r="CJ215" s="71">
        <f>SUMIF($H$258:$H$929,$H215,CJ$258:CJ$929)</f>
        <v>0</v>
      </c>
      <c r="CK215" s="71">
        <f>SUMIF($H$258:$H$929,$H215,CK$258:CK$929)</f>
        <v>0</v>
      </c>
      <c r="CL215" s="71">
        <f>SUMIF($H$258:$H$929,$H215,CL$258:CL$929)</f>
        <v>0</v>
      </c>
      <c r="CM215" s="71">
        <f>SUMIF($H$258:$H$929,$H215,CM$258:CM$929)</f>
        <v>0</v>
      </c>
      <c r="CN215" s="71">
        <f>SUMIF($H$258:$H$929,$H215,CN$258:CN$929)</f>
        <v>0</v>
      </c>
      <c r="CO215" s="71">
        <f>SUMIF($H$258:$H$929,$H215,CO$258:CO$929)</f>
        <v>0</v>
      </c>
      <c r="CP215" s="71">
        <f>SUMIF($H$258:$H$929,$H215,CP$258:CP$929)</f>
        <v>0</v>
      </c>
      <c r="CQ215" s="71">
        <f>SUMIF($H$258:$H$929,$H215,CQ$258:CQ$929)</f>
        <v>0</v>
      </c>
      <c r="CR215" s="71">
        <f>SUMIF($H$258:$H$929,$H215,CR$258:CR$929)</f>
        <v>0</v>
      </c>
      <c r="CS215" s="71">
        <f>SUMIF($H$258:$H$929,$H215,CS$258:CS$929)</f>
        <v>0</v>
      </c>
      <c r="CT215" s="71">
        <f>SUMIF($H$258:$H$929,$H215,CT$258:CT$929)</f>
        <v>0</v>
      </c>
      <c r="CU215" s="71">
        <f>SUMIF($H$258:$H$929,$H215,CU$258:CU$929)</f>
        <v>0</v>
      </c>
      <c r="CV215" s="71">
        <f>SUMIF($H$258:$H$929,$H215,CV$258:CV$929)</f>
        <v>0</v>
      </c>
      <c r="CW215" s="71">
        <f>SUMIF($H$258:$H$929,$H215,CW$258:CW$929)</f>
        <v>0</v>
      </c>
      <c r="CX215" s="71">
        <f>SUMIF($H$258:$H$929,$H215,CX$258:CX$929)</f>
        <v>0</v>
      </c>
      <c r="CY215" s="71">
        <f>SUMIF($H$258:$H$929,$H215,CY$258:CY$929)</f>
        <v>0</v>
      </c>
      <c r="CZ215" s="71">
        <f>SUMIF($H$258:$H$929,$H215,CZ$258:CZ$929)</f>
        <v>0</v>
      </c>
      <c r="DA215" s="70" t="s">
        <v>342</v>
      </c>
      <c r="DB215" s="56">
        <f>K215-CV215</f>
        <v>0</v>
      </c>
      <c r="DC215" s="55"/>
      <c r="DD215" s="7">
        <f>CV215/12</f>
        <v>0</v>
      </c>
      <c r="DE215" s="55"/>
    </row>
    <row r="216" spans="1:109" s="54" customFormat="1" ht="20.25" hidden="1" customHeight="1" x14ac:dyDescent="0.2">
      <c r="A216" s="98" t="str">
        <f>CONCATENATE("5001",H216)</f>
        <v>50015911</v>
      </c>
      <c r="B216" s="65"/>
      <c r="C216" s="65"/>
      <c r="D216" s="65"/>
      <c r="E216" s="66"/>
      <c r="F216" s="66" t="s">
        <v>252</v>
      </c>
      <c r="G216" s="65"/>
      <c r="H216" s="70" t="s">
        <v>385</v>
      </c>
      <c r="I216" s="79" t="s">
        <v>341</v>
      </c>
      <c r="J216" s="71">
        <f>SUMIF($H$258:$H$928,$H216,J$258:J$928)</f>
        <v>0</v>
      </c>
      <c r="K216" s="71">
        <f>SUMIF($H$258:$H$928,$H216,K$258:K$928)</f>
        <v>0</v>
      </c>
      <c r="L216" s="71">
        <f>SUMIF($H$258:$H$928,$H216,L$258:L$928)</f>
        <v>0</v>
      </c>
      <c r="M216" s="71">
        <f>SUMIF($H$258:$H$928,$H216,M$258:M$928)</f>
        <v>0</v>
      </c>
      <c r="N216" s="71">
        <f>SUMIF($H$258:$H$928,$H216,N$258:N$928)</f>
        <v>0</v>
      </c>
      <c r="O216" s="71">
        <f>SUMIF($H$258:$H$928,$H216,O$258:O$928)</f>
        <v>0</v>
      </c>
      <c r="P216" s="71">
        <f>SUMIF($H$258:$H$928,$H216,P$258:P$928)</f>
        <v>0</v>
      </c>
      <c r="Q216" s="71">
        <f>SUMIF($H$258:$H$928,$H216,Q$258:Q$928)</f>
        <v>0</v>
      </c>
      <c r="R216" s="71">
        <f>SUMIF($H$258:$H$928,$H216,R$258:R$928)</f>
        <v>0</v>
      </c>
      <c r="S216" s="71">
        <f>SUMIF($H$258:$H$928,$H216,S$258:S$928)</f>
        <v>0</v>
      </c>
      <c r="T216" s="71">
        <f>SUMIF($H$258:$H$928,$H216,T$258:T$928)</f>
        <v>0</v>
      </c>
      <c r="U216" s="71">
        <f>SUMIF($H$258:$H$928,$H216,U$258:U$928)</f>
        <v>0</v>
      </c>
      <c r="V216" s="71">
        <f>SUMIF($H$258:$H$928,$H216,V$258:V$928)</f>
        <v>0</v>
      </c>
      <c r="W216" s="71">
        <f>SUMIF($H$258:$H$928,$H216,W$258:W$928)</f>
        <v>0</v>
      </c>
      <c r="X216" s="71">
        <f>SUMIF($H$258:$H$928,$H216,X$258:X$928)</f>
        <v>0</v>
      </c>
      <c r="Y216" s="71">
        <f>SUMIF($H$258:$H$928,$H216,Y$258:Y$928)</f>
        <v>0</v>
      </c>
      <c r="Z216" s="71">
        <f>SUMIF($H$258:$H$928,$H216,Z$258:Z$928)</f>
        <v>0</v>
      </c>
      <c r="AA216" s="71">
        <f>SUMIF($H$258:$H$928,$H216,AA$258:AA$928)</f>
        <v>0</v>
      </c>
      <c r="AB216" s="71">
        <f>SUMIF($H$258:$H$928,$H216,AB$258:AB$928)</f>
        <v>0</v>
      </c>
      <c r="AC216" s="71">
        <f>SUMIF($H$258:$H$928,$H216,AC$258:AC$928)</f>
        <v>0</v>
      </c>
      <c r="AD216" s="71">
        <f>SUMIF($H$258:$H$928,$H216,AD$258:AD$928)</f>
        <v>0</v>
      </c>
      <c r="AE216" s="71">
        <f>SUMIF($H$258:$H$928,$H216,AE$258:AE$928)</f>
        <v>0</v>
      </c>
      <c r="AF216" s="71">
        <f>SUMIF($H$258:$H$928,$H216,AF$258:AF$928)</f>
        <v>0</v>
      </c>
      <c r="AG216" s="71">
        <f>SUMIF($H$258:$H$928,$H216,AG$258:AG$928)</f>
        <v>0</v>
      </c>
      <c r="AH216" s="71">
        <f>SUMIF($H$258:$H$928,$H216,AH$258:AH$928)</f>
        <v>0</v>
      </c>
      <c r="AI216" s="71">
        <f>SUMIF($H$258:$H$928,$H216,AI$258:AI$928)</f>
        <v>0</v>
      </c>
      <c r="AJ216" s="71">
        <f>SUMIF($H$258:$H$928,$H216,AJ$258:AJ$928)</f>
        <v>0</v>
      </c>
      <c r="AK216" s="71">
        <f>SUMIF($H$258:$H$928,$H216,AK$258:AK$928)</f>
        <v>0</v>
      </c>
      <c r="AL216" s="71">
        <f>SUMIF($H$258:$H$928,$H216,AL$258:AL$928)</f>
        <v>0</v>
      </c>
      <c r="AM216" s="71">
        <f>SUMIF($H$258:$H$928,$H216,AM$258:AM$928)</f>
        <v>0</v>
      </c>
      <c r="AN216" s="71">
        <f>SUMIF($H$258:$H$928,$H216,AN$258:AN$928)</f>
        <v>0</v>
      </c>
      <c r="AO216" s="71">
        <f>SUMIF($H$258:$H$928,$H216,AO$258:AO$928)</f>
        <v>0</v>
      </c>
      <c r="AP216" s="71">
        <f>SUMIF($H$258:$H$928,$H216,AP$258:AP$928)</f>
        <v>0</v>
      </c>
      <c r="AQ216" s="71">
        <f>SUMIF($H$258:$H$928,$H216,AQ$258:AQ$928)</f>
        <v>0</v>
      </c>
      <c r="AR216" s="71">
        <f>SUMIF($H$258:$H$928,$H216,AR$258:AR$928)</f>
        <v>0</v>
      </c>
      <c r="AS216" s="71">
        <f>SUMIF($H$258:$H$928,$H216,AS$258:AS$928)</f>
        <v>0</v>
      </c>
      <c r="AT216" s="71">
        <f>SUMIF($H$258:$H$928,$H216,AT$258:AT$928)</f>
        <v>0</v>
      </c>
      <c r="AU216" s="71">
        <f>SUMIF($H$258:$H$928,$H216,AU$258:AU$928)</f>
        <v>0</v>
      </c>
      <c r="AV216" s="71">
        <f>SUMIF($H$258:$H$928,$H216,AV$258:AV$928)</f>
        <v>0</v>
      </c>
      <c r="AW216" s="71">
        <f>SUMIF($H$258:$H$928,$H216,AW$258:AW$928)</f>
        <v>0</v>
      </c>
      <c r="AX216" s="71">
        <f>SUMIF($H$258:$H$929,$H216,AX$258:AX$929)</f>
        <v>0</v>
      </c>
      <c r="AY216" s="71">
        <f>SUMIF($H$258:$H$929,$H216,AY$258:AY$929)</f>
        <v>0</v>
      </c>
      <c r="AZ216" s="71">
        <f>SUMIF($H$258:$H$929,$H216,AZ$258:AZ$929)</f>
        <v>0</v>
      </c>
      <c r="BA216" s="71">
        <f>SUMIF($H$258:$H$929,$H216,BA$258:BA$929)</f>
        <v>0</v>
      </c>
      <c r="BB216" s="71"/>
      <c r="BC216" s="71">
        <f>SUMIF($H$258:$H$929,$H216,BC$258:BC$929)</f>
        <v>0</v>
      </c>
      <c r="BD216" s="71"/>
      <c r="BE216" s="71">
        <f>SUMIF($H$258:$H$929,$H216,BE$258:BE$929)</f>
        <v>0</v>
      </c>
      <c r="BF216" s="71">
        <f>SUMIF($H$258:$H$929,$H216,BF$258:BF$929)</f>
        <v>0</v>
      </c>
      <c r="BG216" s="71">
        <f>SUMIF($H$258:$H$929,$H216,BG$258:BG$929)</f>
        <v>0</v>
      </c>
      <c r="BH216" s="71">
        <f>SUMIF($H$258:$H$929,$H216,BH$258:BH$929)</f>
        <v>0</v>
      </c>
      <c r="BI216" s="71">
        <f>SUMIF($H$258:$H$929,$H216,BI$258:BI$929)</f>
        <v>0</v>
      </c>
      <c r="BJ216" s="71">
        <f>SUMIF($H$258:$H$928,$H216,BJ$258:BJ$928)</f>
        <v>0</v>
      </c>
      <c r="BK216" s="71">
        <f>SUMIF($H$258:$H$928,$H216,BK$258:BK$928)</f>
        <v>0</v>
      </c>
      <c r="BL216" s="71">
        <f>SUMIF($H$258:$H$928,$H216,BL$258:BL$928)</f>
        <v>0</v>
      </c>
      <c r="BM216" s="71">
        <f>SUMIF($H$258:$H$929,$H216,BM$258:BM$929)</f>
        <v>0</v>
      </c>
      <c r="BN216" s="71">
        <f>SUMIF($H$258:$H$929,$H216,BN$258:BN$929)</f>
        <v>0</v>
      </c>
      <c r="BO216" s="71">
        <f>SUMIF($H$258:$H$929,$H216,BO$258:BO$929)</f>
        <v>0</v>
      </c>
      <c r="BP216" s="71">
        <f>SUMIF($H$258:$H$929,$H216,BP$258:BP$929)</f>
        <v>0</v>
      </c>
      <c r="BQ216" s="71">
        <f>SUMIF($H$258:$H$929,$H216,BQ$258:BQ$929)</f>
        <v>0</v>
      </c>
      <c r="BR216" s="71">
        <f>SUMIF($H$258:$H$929,$H216,BR$258:BR$929)</f>
        <v>0</v>
      </c>
      <c r="BS216" s="71">
        <f>SUMIF($H$258:$H$929,$H216,BS$258:BS$929)</f>
        <v>0</v>
      </c>
      <c r="BT216" s="71">
        <f>SUMIF($H$258:$H$929,$H216,BT$258:BT$929)</f>
        <v>0</v>
      </c>
      <c r="BU216" s="71">
        <f>SUMIF($H$258:$H$929,$H216,BU$258:BU$929)</f>
        <v>0</v>
      </c>
      <c r="BV216" s="71">
        <f>SUMIF($H$258:$H$929,$H216,BV$258:BV$929)</f>
        <v>0</v>
      </c>
      <c r="BW216" s="71">
        <f>SUMIF($H$258:$H$929,$H216,BW$258:BW$929)</f>
        <v>0</v>
      </c>
      <c r="BX216" s="71">
        <f>SUMIF($H$258:$H$929,$H216,BX$258:BX$929)</f>
        <v>0</v>
      </c>
      <c r="BY216" s="71">
        <f>SUMIF($H$258:$H$929,$H216,BY$258:BY$929)</f>
        <v>0</v>
      </c>
      <c r="BZ216" s="71">
        <f>SUMIF($H$258:$H$929,$H216,BZ$258:BZ$929)</f>
        <v>0</v>
      </c>
      <c r="CA216" s="71">
        <f>SUMIF($H$258:$H$929,$H216,CA$258:CA$929)</f>
        <v>0</v>
      </c>
      <c r="CB216" s="71">
        <f>SUMIF($H$258:$H$929,$H216,CB$258:CB$929)</f>
        <v>0</v>
      </c>
      <c r="CC216" s="71">
        <f>SUMIF($H$258:$H$929,$H216,CC$258:CC$929)</f>
        <v>0</v>
      </c>
      <c r="CD216" s="71">
        <f>SUMIF($H$258:$H$929,$H216,CD$258:CD$929)</f>
        <v>0</v>
      </c>
      <c r="CE216" s="71">
        <f>SUMIF($H$258:$H$929,$H216,CE$258:CE$929)</f>
        <v>0</v>
      </c>
      <c r="CF216" s="71">
        <f>SUMIF($H$258:$H$929,$H216,CF$258:CF$929)</f>
        <v>0</v>
      </c>
      <c r="CG216" s="71">
        <f>SUMIF($H$258:$H$929,$H216,CG$258:CG$929)</f>
        <v>0</v>
      </c>
      <c r="CH216" s="71">
        <f>SUMIF($H$258:$H$929,$H216,CH$258:CH$929)</f>
        <v>0</v>
      </c>
      <c r="CI216" s="71">
        <f>SUMIF($H$258:$H$929,$H216,CI$258:CI$929)</f>
        <v>0</v>
      </c>
      <c r="CJ216" s="71">
        <f>SUMIF($H$258:$H$929,$H216,CJ$258:CJ$929)</f>
        <v>0</v>
      </c>
      <c r="CK216" s="71">
        <f>SUMIF($H$258:$H$929,$H216,CK$258:CK$929)</f>
        <v>0</v>
      </c>
      <c r="CL216" s="71">
        <f>SUMIF($H$258:$H$929,$H216,CL$258:CL$929)</f>
        <v>0</v>
      </c>
      <c r="CM216" s="71">
        <f>SUMIF($H$258:$H$929,$H216,CM$258:CM$929)</f>
        <v>0</v>
      </c>
      <c r="CN216" s="71">
        <f>SUMIF($H$258:$H$929,$H216,CN$258:CN$929)</f>
        <v>0</v>
      </c>
      <c r="CO216" s="71">
        <f>SUMIF($H$258:$H$929,$H216,CO$258:CO$929)</f>
        <v>0</v>
      </c>
      <c r="CP216" s="71">
        <f>SUMIF($H$258:$H$929,$H216,CP$258:CP$929)</f>
        <v>0</v>
      </c>
      <c r="CQ216" s="71">
        <f>SUMIF($H$258:$H$929,$H216,CQ$258:CQ$929)</f>
        <v>0</v>
      </c>
      <c r="CR216" s="71">
        <f>SUMIF($H$258:$H$929,$H216,CR$258:CR$929)</f>
        <v>0</v>
      </c>
      <c r="CS216" s="71">
        <f>SUMIF($H$258:$H$929,$H216,CS$258:CS$929)</f>
        <v>0</v>
      </c>
      <c r="CT216" s="71">
        <f>SUMIF($H$258:$H$929,$H216,CT$258:CT$929)</f>
        <v>0</v>
      </c>
      <c r="CU216" s="71">
        <f>SUMIF($H$258:$H$929,$H216,CU$258:CU$929)</f>
        <v>0</v>
      </c>
      <c r="CV216" s="71">
        <f>SUMIF($H$258:$H$929,$H216,CV$258:CV$929)</f>
        <v>0</v>
      </c>
      <c r="CW216" s="71">
        <f>SUMIF($H$258:$H$929,$H216,CW$258:CW$929)</f>
        <v>0</v>
      </c>
      <c r="CX216" s="71">
        <f>SUMIF($H$258:$H$929,$H216,CX$258:CX$929)</f>
        <v>0</v>
      </c>
      <c r="CY216" s="71">
        <f>SUMIF($H$258:$H$929,$H216,CY$258:CY$929)</f>
        <v>0</v>
      </c>
      <c r="CZ216" s="71">
        <f>SUMIF($H$258:$H$929,$H216,CZ$258:CZ$929)</f>
        <v>0</v>
      </c>
      <c r="DA216" s="70" t="s">
        <v>385</v>
      </c>
      <c r="DB216" s="56">
        <f>K216-CV216</f>
        <v>0</v>
      </c>
      <c r="DC216" s="55"/>
      <c r="DD216" s="7">
        <f>CV216/12</f>
        <v>0</v>
      </c>
      <c r="DE216" s="55"/>
    </row>
    <row r="217" spans="1:109" s="54" customFormat="1" ht="11.25" hidden="1" customHeight="1" x14ac:dyDescent="0.2">
      <c r="A217" s="98" t="str">
        <f>CONCATENATE("5001",H217)</f>
        <v>50015912</v>
      </c>
      <c r="B217" s="65"/>
      <c r="C217" s="65"/>
      <c r="D217" s="65"/>
      <c r="E217" s="66"/>
      <c r="F217" s="66" t="s">
        <v>192</v>
      </c>
      <c r="G217" s="65"/>
      <c r="H217" s="70" t="s">
        <v>339</v>
      </c>
      <c r="I217" s="79" t="s">
        <v>340</v>
      </c>
      <c r="J217" s="71">
        <f>SUMIF($H$258:$H$928,$H217,J$258:J$928)</f>
        <v>0</v>
      </c>
      <c r="K217" s="71">
        <f>SUMIF($H$258:$H$928,$H217,K$258:K$928)</f>
        <v>0</v>
      </c>
      <c r="L217" s="71">
        <f>SUMIF($H$258:$H$928,$H217,L$258:L$928)</f>
        <v>0</v>
      </c>
      <c r="M217" s="71">
        <f>SUMIF($H$258:$H$928,$H217,M$258:M$928)</f>
        <v>0</v>
      </c>
      <c r="N217" s="71">
        <f>SUMIF($H$258:$H$928,$H217,N$258:N$928)</f>
        <v>0</v>
      </c>
      <c r="O217" s="71">
        <f>SUMIF($H$258:$H$928,$H217,O$258:O$928)</f>
        <v>0</v>
      </c>
      <c r="P217" s="71">
        <f>SUMIF($H$258:$H$928,$H217,P$258:P$928)</f>
        <v>0</v>
      </c>
      <c r="Q217" s="71">
        <f>SUMIF($H$258:$H$928,$H217,Q$258:Q$928)</f>
        <v>0</v>
      </c>
      <c r="R217" s="71">
        <f>SUMIF($H$258:$H$928,$H217,R$258:R$928)</f>
        <v>0</v>
      </c>
      <c r="S217" s="71">
        <f>SUMIF($H$258:$H$928,$H217,S$258:S$928)</f>
        <v>0</v>
      </c>
      <c r="T217" s="71">
        <f>SUMIF($H$258:$H$928,$H217,T$258:T$928)</f>
        <v>0</v>
      </c>
      <c r="U217" s="71">
        <f>SUMIF($H$258:$H$928,$H217,U$258:U$928)</f>
        <v>0</v>
      </c>
      <c r="V217" s="71">
        <f>SUMIF($H$258:$H$928,$H217,V$258:V$928)</f>
        <v>0</v>
      </c>
      <c r="W217" s="71">
        <f>SUMIF($H$258:$H$928,$H217,W$258:W$928)</f>
        <v>0</v>
      </c>
      <c r="X217" s="71">
        <f>SUMIF($H$258:$H$928,$H217,X$258:X$928)</f>
        <v>0</v>
      </c>
      <c r="Y217" s="71">
        <f>SUMIF($H$258:$H$928,$H217,Y$258:Y$928)</f>
        <v>0</v>
      </c>
      <c r="Z217" s="71">
        <f>SUMIF($H$258:$H$928,$H217,Z$258:Z$928)</f>
        <v>0</v>
      </c>
      <c r="AA217" s="71">
        <f>SUMIF($H$258:$H$928,$H217,AA$258:AA$928)</f>
        <v>0</v>
      </c>
      <c r="AB217" s="71">
        <f>SUMIF($H$258:$H$928,$H217,AB$258:AB$928)</f>
        <v>0</v>
      </c>
      <c r="AC217" s="71">
        <f>SUMIF($H$258:$H$928,$H217,AC$258:AC$928)</f>
        <v>0</v>
      </c>
      <c r="AD217" s="71">
        <f>SUMIF($H$258:$H$928,$H217,AD$258:AD$928)</f>
        <v>0</v>
      </c>
      <c r="AE217" s="71">
        <f>SUMIF($H$258:$H$928,$H217,AE$258:AE$928)</f>
        <v>0</v>
      </c>
      <c r="AF217" s="71">
        <f>SUMIF($H$258:$H$928,$H217,AF$258:AF$928)</f>
        <v>0</v>
      </c>
      <c r="AG217" s="71">
        <f>SUMIF($H$258:$H$928,$H217,AG$258:AG$928)</f>
        <v>0</v>
      </c>
      <c r="AH217" s="71">
        <f>SUMIF($H$258:$H$928,$H217,AH$258:AH$928)</f>
        <v>0</v>
      </c>
      <c r="AI217" s="71">
        <f>SUMIF($H$258:$H$928,$H217,AI$258:AI$928)</f>
        <v>0</v>
      </c>
      <c r="AJ217" s="71">
        <f>SUMIF($H$258:$H$928,$H217,AJ$258:AJ$928)</f>
        <v>0</v>
      </c>
      <c r="AK217" s="71">
        <f>SUMIF($H$258:$H$928,$H217,AK$258:AK$928)</f>
        <v>0</v>
      </c>
      <c r="AL217" s="71">
        <f>SUMIF($H$258:$H$928,$H217,AL$258:AL$928)</f>
        <v>0</v>
      </c>
      <c r="AM217" s="71">
        <f>SUMIF($H$258:$H$928,$H217,AM$258:AM$928)</f>
        <v>0</v>
      </c>
      <c r="AN217" s="71">
        <f>SUMIF($H$258:$H$928,$H217,AN$258:AN$928)</f>
        <v>0</v>
      </c>
      <c r="AO217" s="71">
        <f>SUMIF($H$258:$H$928,$H217,AO$258:AO$928)</f>
        <v>0</v>
      </c>
      <c r="AP217" s="71">
        <f>SUMIF($H$258:$H$928,$H217,AP$258:AP$928)</f>
        <v>0</v>
      </c>
      <c r="AQ217" s="71">
        <f>SUMIF($H$258:$H$928,$H217,AQ$258:AQ$928)</f>
        <v>0</v>
      </c>
      <c r="AR217" s="71">
        <f>SUMIF($H$258:$H$928,$H217,AR$258:AR$928)</f>
        <v>0</v>
      </c>
      <c r="AS217" s="71">
        <f>SUMIF($H$258:$H$928,$H217,AS$258:AS$928)</f>
        <v>0</v>
      </c>
      <c r="AT217" s="71">
        <f>SUMIF($H$258:$H$928,$H217,AT$258:AT$928)</f>
        <v>0</v>
      </c>
      <c r="AU217" s="71">
        <f>SUMIF($H$258:$H$928,$H217,AU$258:AU$928)</f>
        <v>0</v>
      </c>
      <c r="AV217" s="71">
        <f>SUMIF($H$258:$H$928,$H217,AV$258:AV$928)</f>
        <v>0</v>
      </c>
      <c r="AW217" s="71">
        <f>SUMIF($H$258:$H$928,$H217,AW$258:AW$928)</f>
        <v>0</v>
      </c>
      <c r="AX217" s="71">
        <f>SUMIF($H$258:$H$929,$H217,AX$258:AX$929)</f>
        <v>0</v>
      </c>
      <c r="AY217" s="71">
        <f>SUMIF($H$258:$H$929,$H217,AY$258:AY$929)</f>
        <v>0</v>
      </c>
      <c r="AZ217" s="71">
        <f>SUMIF($H$258:$H$929,$H217,AZ$258:AZ$929)</f>
        <v>0</v>
      </c>
      <c r="BA217" s="71">
        <f>SUMIF($H$258:$H$929,$H217,BA$258:BA$929)</f>
        <v>0</v>
      </c>
      <c r="BB217" s="71"/>
      <c r="BC217" s="71">
        <f>SUMIF($H$258:$H$929,$H217,BC$258:BC$929)</f>
        <v>0</v>
      </c>
      <c r="BD217" s="71"/>
      <c r="BE217" s="71">
        <f>SUMIF($H$258:$H$929,$H217,BE$258:BE$929)</f>
        <v>0</v>
      </c>
      <c r="BF217" s="71">
        <f>SUMIF($H$258:$H$929,$H217,BF$258:BF$929)</f>
        <v>0</v>
      </c>
      <c r="BG217" s="71">
        <f>SUMIF($H$258:$H$929,$H217,BG$258:BG$929)</f>
        <v>0</v>
      </c>
      <c r="BH217" s="71">
        <f>SUMIF($H$258:$H$929,$H217,BH$258:BH$929)</f>
        <v>0</v>
      </c>
      <c r="BI217" s="71">
        <f>SUMIF($H$258:$H$929,$H217,BI$258:BI$929)</f>
        <v>0</v>
      </c>
      <c r="BJ217" s="71">
        <f>SUMIF($H$258:$H$928,$H217,BJ$258:BJ$928)</f>
        <v>0</v>
      </c>
      <c r="BK217" s="71">
        <f>SUMIF($H$258:$H$928,$H217,BK$258:BK$928)</f>
        <v>0</v>
      </c>
      <c r="BL217" s="71">
        <f>SUMIF($H$258:$H$928,$H217,BL$258:BL$928)</f>
        <v>0</v>
      </c>
      <c r="BM217" s="71">
        <f>SUMIF($H$258:$H$929,$H217,BM$258:BM$929)</f>
        <v>0</v>
      </c>
      <c r="BN217" s="71">
        <f>SUMIF($H$258:$H$929,$H217,BN$258:BN$929)</f>
        <v>0</v>
      </c>
      <c r="BO217" s="71">
        <f>SUMIF($H$258:$H$929,$H217,BO$258:BO$929)</f>
        <v>0</v>
      </c>
      <c r="BP217" s="71">
        <f>SUMIF($H$258:$H$929,$H217,BP$258:BP$929)</f>
        <v>0</v>
      </c>
      <c r="BQ217" s="71">
        <f>SUMIF($H$258:$H$929,$H217,BQ$258:BQ$929)</f>
        <v>0</v>
      </c>
      <c r="BR217" s="71">
        <f>SUMIF($H$258:$H$929,$H217,BR$258:BR$929)</f>
        <v>0</v>
      </c>
      <c r="BS217" s="71">
        <f>SUMIF($H$258:$H$929,$H217,BS$258:BS$929)</f>
        <v>0</v>
      </c>
      <c r="BT217" s="71">
        <f>SUMIF($H$258:$H$929,$H217,BT$258:BT$929)</f>
        <v>0</v>
      </c>
      <c r="BU217" s="71">
        <f>SUMIF($H$258:$H$929,$H217,BU$258:BU$929)</f>
        <v>0</v>
      </c>
      <c r="BV217" s="71">
        <f>SUMIF($H$258:$H$929,$H217,BV$258:BV$929)</f>
        <v>0</v>
      </c>
      <c r="BW217" s="71">
        <f>SUMIF($H$258:$H$929,$H217,BW$258:BW$929)</f>
        <v>0</v>
      </c>
      <c r="BX217" s="71">
        <f>SUMIF($H$258:$H$929,$H217,BX$258:BX$929)</f>
        <v>0</v>
      </c>
      <c r="BY217" s="71">
        <f>SUMIF($H$258:$H$929,$H217,BY$258:BY$929)</f>
        <v>0</v>
      </c>
      <c r="BZ217" s="71">
        <f>SUMIF($H$258:$H$929,$H217,BZ$258:BZ$929)</f>
        <v>0</v>
      </c>
      <c r="CA217" s="71">
        <f>SUMIF($H$258:$H$929,$H217,CA$258:CA$929)</f>
        <v>0</v>
      </c>
      <c r="CB217" s="71">
        <f>SUMIF($H$258:$H$929,$H217,CB$258:CB$929)</f>
        <v>0</v>
      </c>
      <c r="CC217" s="71">
        <f>SUMIF($H$258:$H$929,$H217,CC$258:CC$929)</f>
        <v>0</v>
      </c>
      <c r="CD217" s="71">
        <f>SUMIF($H$258:$H$929,$H217,CD$258:CD$929)</f>
        <v>0</v>
      </c>
      <c r="CE217" s="71">
        <f>SUMIF($H$258:$H$929,$H217,CE$258:CE$929)</f>
        <v>0</v>
      </c>
      <c r="CF217" s="71">
        <f>SUMIF($H$258:$H$929,$H217,CF$258:CF$929)</f>
        <v>0</v>
      </c>
      <c r="CG217" s="71">
        <f>SUMIF($H$258:$H$929,$H217,CG$258:CG$929)</f>
        <v>0</v>
      </c>
      <c r="CH217" s="71">
        <f>SUMIF($H$258:$H$929,$H217,CH$258:CH$929)</f>
        <v>0</v>
      </c>
      <c r="CI217" s="71">
        <f>SUMIF($H$258:$H$929,$H217,CI$258:CI$929)</f>
        <v>0</v>
      </c>
      <c r="CJ217" s="71">
        <f>SUMIF($H$258:$H$929,$H217,CJ$258:CJ$929)</f>
        <v>0</v>
      </c>
      <c r="CK217" s="71">
        <f>SUMIF($H$258:$H$929,$H217,CK$258:CK$929)</f>
        <v>0</v>
      </c>
      <c r="CL217" s="71">
        <f>SUMIF($H$258:$H$929,$H217,CL$258:CL$929)</f>
        <v>0</v>
      </c>
      <c r="CM217" s="71">
        <f>SUMIF($H$258:$H$929,$H217,CM$258:CM$929)</f>
        <v>0</v>
      </c>
      <c r="CN217" s="71">
        <f>SUMIF($H$258:$H$929,$H217,CN$258:CN$929)</f>
        <v>0</v>
      </c>
      <c r="CO217" s="71">
        <f>SUMIF($H$258:$H$929,$H217,CO$258:CO$929)</f>
        <v>0</v>
      </c>
      <c r="CP217" s="71">
        <f>SUMIF($H$258:$H$929,$H217,CP$258:CP$929)</f>
        <v>0</v>
      </c>
      <c r="CQ217" s="71">
        <f>SUMIF($H$258:$H$929,$H217,CQ$258:CQ$929)</f>
        <v>0</v>
      </c>
      <c r="CR217" s="71">
        <f>SUMIF($H$258:$H$929,$H217,CR$258:CR$929)</f>
        <v>0</v>
      </c>
      <c r="CS217" s="71">
        <f>SUMIF($H$258:$H$929,$H217,CS$258:CS$929)</f>
        <v>0</v>
      </c>
      <c r="CT217" s="71">
        <f>SUMIF($H$258:$H$929,$H217,CT$258:CT$929)</f>
        <v>0</v>
      </c>
      <c r="CU217" s="71">
        <f>SUMIF($H$258:$H$929,$H217,CU$258:CU$929)</f>
        <v>0</v>
      </c>
      <c r="CV217" s="71">
        <f>SUMIF($H$258:$H$929,$H217,CV$258:CV$929)</f>
        <v>0</v>
      </c>
      <c r="CW217" s="71">
        <f>SUMIF($H$258:$H$929,$H217,CW$258:CW$929)</f>
        <v>0</v>
      </c>
      <c r="CX217" s="71">
        <f>SUMIF($H$258:$H$929,$H217,CX$258:CX$929)</f>
        <v>0</v>
      </c>
      <c r="CY217" s="71">
        <f>SUMIF($H$258:$H$929,$H217,CY$258:CY$929)</f>
        <v>0</v>
      </c>
      <c r="CZ217" s="71">
        <f>SUMIF($H$258:$H$929,$H217,CZ$258:CZ$929)</f>
        <v>0</v>
      </c>
      <c r="DA217" s="70" t="s">
        <v>339</v>
      </c>
      <c r="DB217" s="56">
        <f>K217-CV217</f>
        <v>0</v>
      </c>
      <c r="DC217" s="55"/>
      <c r="DD217" s="7">
        <f>CV217/12</f>
        <v>0</v>
      </c>
      <c r="DE217" s="55"/>
    </row>
    <row r="218" spans="1:109" s="54" customFormat="1" ht="11.25" hidden="1" customHeight="1" x14ac:dyDescent="0.2">
      <c r="A218" s="98" t="str">
        <f>CONCATENATE("5001",H218)</f>
        <v>50015913</v>
      </c>
      <c r="B218" s="65"/>
      <c r="C218" s="65"/>
      <c r="D218" s="65"/>
      <c r="E218" s="66"/>
      <c r="F218" s="66" t="s">
        <v>200</v>
      </c>
      <c r="G218" s="65"/>
      <c r="H218" s="70" t="s">
        <v>337</v>
      </c>
      <c r="I218" s="75" t="s">
        <v>338</v>
      </c>
      <c r="J218" s="71">
        <f>SUMIF($H$258:$H$928,$H218,J$258:J$928)</f>
        <v>0</v>
      </c>
      <c r="K218" s="71">
        <f>SUMIF($H$258:$H$928,$H218,K$258:K$928)</f>
        <v>0</v>
      </c>
      <c r="L218" s="71">
        <f>SUMIF($H$258:$H$928,$H218,L$258:L$928)</f>
        <v>0</v>
      </c>
      <c r="M218" s="71">
        <f>SUMIF($H$258:$H$928,$H218,M$258:M$928)</f>
        <v>0</v>
      </c>
      <c r="N218" s="71">
        <f>SUMIF($H$258:$H$928,$H218,N$258:N$928)</f>
        <v>0</v>
      </c>
      <c r="O218" s="71">
        <f>SUMIF($H$258:$H$928,$H218,O$258:O$928)</f>
        <v>0</v>
      </c>
      <c r="P218" s="71">
        <f>SUMIF($H$258:$H$928,$H218,P$258:P$928)</f>
        <v>0</v>
      </c>
      <c r="Q218" s="71">
        <f>SUMIF($H$258:$H$928,$H218,Q$258:Q$928)</f>
        <v>0</v>
      </c>
      <c r="R218" s="71">
        <f>SUMIF($H$258:$H$928,$H218,R$258:R$928)</f>
        <v>0</v>
      </c>
      <c r="S218" s="71">
        <f>SUMIF($H$258:$H$928,$H218,S$258:S$928)</f>
        <v>0</v>
      </c>
      <c r="T218" s="71">
        <f>SUMIF($H$258:$H$928,$H218,T$258:T$928)</f>
        <v>0</v>
      </c>
      <c r="U218" s="71">
        <f>SUMIF($H$258:$H$928,$H218,U$258:U$928)</f>
        <v>0</v>
      </c>
      <c r="V218" s="71">
        <f>SUMIF($H$258:$H$928,$H218,V$258:V$928)</f>
        <v>0</v>
      </c>
      <c r="W218" s="71">
        <f>SUMIF($H$258:$H$928,$H218,W$258:W$928)</f>
        <v>0</v>
      </c>
      <c r="X218" s="71">
        <f>SUMIF($H$258:$H$928,$H218,X$258:X$928)</f>
        <v>0</v>
      </c>
      <c r="Y218" s="71">
        <f>SUMIF($H$258:$H$928,$H218,Y$258:Y$928)</f>
        <v>0</v>
      </c>
      <c r="Z218" s="71">
        <f>SUMIF($H$258:$H$928,$H218,Z$258:Z$928)</f>
        <v>0</v>
      </c>
      <c r="AA218" s="71">
        <f>SUMIF($H$258:$H$928,$H218,AA$258:AA$928)</f>
        <v>0</v>
      </c>
      <c r="AB218" s="71">
        <f>SUMIF($H$258:$H$928,$H218,AB$258:AB$928)</f>
        <v>0</v>
      </c>
      <c r="AC218" s="71">
        <f>SUMIF($H$258:$H$928,$H218,AC$258:AC$928)</f>
        <v>0</v>
      </c>
      <c r="AD218" s="71">
        <f>SUMIF($H$258:$H$928,$H218,AD$258:AD$928)</f>
        <v>0</v>
      </c>
      <c r="AE218" s="71">
        <f>SUMIF($H$258:$H$928,$H218,AE$258:AE$928)</f>
        <v>0</v>
      </c>
      <c r="AF218" s="71">
        <f>SUMIF($H$258:$H$928,$H218,AF$258:AF$928)</f>
        <v>0</v>
      </c>
      <c r="AG218" s="71">
        <f>SUMIF($H$258:$H$928,$H218,AG$258:AG$928)</f>
        <v>0</v>
      </c>
      <c r="AH218" s="71">
        <f>SUMIF($H$258:$H$928,$H218,AH$258:AH$928)</f>
        <v>0</v>
      </c>
      <c r="AI218" s="71">
        <f>SUMIF($H$258:$H$928,$H218,AI$258:AI$928)</f>
        <v>0</v>
      </c>
      <c r="AJ218" s="71">
        <f>SUMIF($H$258:$H$928,$H218,AJ$258:AJ$928)</f>
        <v>0</v>
      </c>
      <c r="AK218" s="71">
        <f>SUMIF($H$258:$H$928,$H218,AK$258:AK$928)</f>
        <v>0</v>
      </c>
      <c r="AL218" s="71">
        <f>SUMIF($H$258:$H$928,$H218,AL$258:AL$928)</f>
        <v>0</v>
      </c>
      <c r="AM218" s="71">
        <f>SUMIF($H$258:$H$928,$H218,AM$258:AM$928)</f>
        <v>0</v>
      </c>
      <c r="AN218" s="71">
        <f>SUMIF($H$258:$H$928,$H218,AN$258:AN$928)</f>
        <v>0</v>
      </c>
      <c r="AO218" s="71">
        <f>SUMIF($H$258:$H$928,$H218,AO$258:AO$928)</f>
        <v>0</v>
      </c>
      <c r="AP218" s="71">
        <f>SUMIF($H$258:$H$928,$H218,AP$258:AP$928)</f>
        <v>0</v>
      </c>
      <c r="AQ218" s="71">
        <f>SUMIF($H$258:$H$928,$H218,AQ$258:AQ$928)</f>
        <v>0</v>
      </c>
      <c r="AR218" s="71">
        <f>SUMIF($H$258:$H$928,$H218,AR$258:AR$928)</f>
        <v>0</v>
      </c>
      <c r="AS218" s="71">
        <f>SUMIF($H$258:$H$928,$H218,AS$258:AS$928)</f>
        <v>0</v>
      </c>
      <c r="AT218" s="71">
        <f>SUMIF($H$258:$H$928,$H218,AT$258:AT$928)</f>
        <v>0</v>
      </c>
      <c r="AU218" s="71">
        <f>SUMIF($H$258:$H$928,$H218,AU$258:AU$928)</f>
        <v>0</v>
      </c>
      <c r="AV218" s="71">
        <f>SUMIF($H$258:$H$928,$H218,AV$258:AV$928)</f>
        <v>0</v>
      </c>
      <c r="AW218" s="71">
        <f>SUMIF($H$258:$H$928,$H218,AW$258:AW$928)</f>
        <v>0</v>
      </c>
      <c r="AX218" s="71">
        <f>SUMIF($H$258:$H$929,$H218,AX$258:AX$929)</f>
        <v>0</v>
      </c>
      <c r="AY218" s="71">
        <f>SUMIF($H$258:$H$929,$H218,AY$258:AY$929)</f>
        <v>0</v>
      </c>
      <c r="AZ218" s="71">
        <f>SUMIF($H$258:$H$929,$H218,AZ$258:AZ$929)</f>
        <v>0</v>
      </c>
      <c r="BA218" s="71">
        <f>SUMIF($H$258:$H$929,$H218,BA$258:BA$929)</f>
        <v>0</v>
      </c>
      <c r="BB218" s="71"/>
      <c r="BC218" s="71">
        <f>SUMIF($H$258:$H$929,$H218,BC$258:BC$929)</f>
        <v>0</v>
      </c>
      <c r="BD218" s="71"/>
      <c r="BE218" s="71">
        <f>SUMIF($H$258:$H$929,$H218,BE$258:BE$929)</f>
        <v>0</v>
      </c>
      <c r="BF218" s="71">
        <f>SUMIF($H$258:$H$929,$H218,BF$258:BF$929)</f>
        <v>0</v>
      </c>
      <c r="BG218" s="71">
        <f>SUMIF($H$258:$H$929,$H218,BG$258:BG$929)</f>
        <v>0</v>
      </c>
      <c r="BH218" s="71">
        <f>SUMIF($H$258:$H$929,$H218,BH$258:BH$929)</f>
        <v>0</v>
      </c>
      <c r="BI218" s="71">
        <f>SUMIF($H$258:$H$929,$H218,BI$258:BI$929)</f>
        <v>0</v>
      </c>
      <c r="BJ218" s="71">
        <f>SUMIF($H$258:$H$928,$H218,BJ$258:BJ$928)</f>
        <v>0</v>
      </c>
      <c r="BK218" s="71">
        <f>SUMIF($H$258:$H$928,$H218,BK$258:BK$928)</f>
        <v>0</v>
      </c>
      <c r="BL218" s="71">
        <f>SUMIF($H$258:$H$928,$H218,BL$258:BL$928)</f>
        <v>0</v>
      </c>
      <c r="BM218" s="71">
        <f>SUMIF($H$258:$H$929,$H218,BM$258:BM$929)</f>
        <v>0</v>
      </c>
      <c r="BN218" s="71">
        <f>SUMIF($H$258:$H$929,$H218,BN$258:BN$929)</f>
        <v>0</v>
      </c>
      <c r="BO218" s="71">
        <f>SUMIF($H$258:$H$929,$H218,BO$258:BO$929)</f>
        <v>0</v>
      </c>
      <c r="BP218" s="71">
        <f>SUMIF($H$258:$H$929,$H218,BP$258:BP$929)</f>
        <v>0</v>
      </c>
      <c r="BQ218" s="71">
        <f>SUMIF($H$258:$H$929,$H218,BQ$258:BQ$929)</f>
        <v>0</v>
      </c>
      <c r="BR218" s="71">
        <f>SUMIF($H$258:$H$929,$H218,BR$258:BR$929)</f>
        <v>0</v>
      </c>
      <c r="BS218" s="71">
        <f>SUMIF($H$258:$H$929,$H218,BS$258:BS$929)</f>
        <v>0</v>
      </c>
      <c r="BT218" s="71">
        <f>SUMIF($H$258:$H$929,$H218,BT$258:BT$929)</f>
        <v>0</v>
      </c>
      <c r="BU218" s="71">
        <f>SUMIF($H$258:$H$929,$H218,BU$258:BU$929)</f>
        <v>0</v>
      </c>
      <c r="BV218" s="71">
        <f>SUMIF($H$258:$H$929,$H218,BV$258:BV$929)</f>
        <v>0</v>
      </c>
      <c r="BW218" s="71">
        <f>SUMIF($H$258:$H$929,$H218,BW$258:BW$929)</f>
        <v>0</v>
      </c>
      <c r="BX218" s="71">
        <f>SUMIF($H$258:$H$929,$H218,BX$258:BX$929)</f>
        <v>0</v>
      </c>
      <c r="BY218" s="71">
        <f>SUMIF($H$258:$H$929,$H218,BY$258:BY$929)</f>
        <v>0</v>
      </c>
      <c r="BZ218" s="71">
        <f>SUMIF($H$258:$H$929,$H218,BZ$258:BZ$929)</f>
        <v>0</v>
      </c>
      <c r="CA218" s="71">
        <f>SUMIF($H$258:$H$929,$H218,CA$258:CA$929)</f>
        <v>0</v>
      </c>
      <c r="CB218" s="71">
        <f>SUMIF($H$258:$H$929,$H218,CB$258:CB$929)</f>
        <v>0</v>
      </c>
      <c r="CC218" s="71">
        <f>SUMIF($H$258:$H$929,$H218,CC$258:CC$929)</f>
        <v>0</v>
      </c>
      <c r="CD218" s="71">
        <f>SUMIF($H$258:$H$929,$H218,CD$258:CD$929)</f>
        <v>0</v>
      </c>
      <c r="CE218" s="71">
        <f>SUMIF($H$258:$H$929,$H218,CE$258:CE$929)</f>
        <v>0</v>
      </c>
      <c r="CF218" s="71">
        <f>SUMIF($H$258:$H$929,$H218,CF$258:CF$929)</f>
        <v>0</v>
      </c>
      <c r="CG218" s="71">
        <f>SUMIF($H$258:$H$929,$H218,CG$258:CG$929)</f>
        <v>0</v>
      </c>
      <c r="CH218" s="71">
        <f>SUMIF($H$258:$H$929,$H218,CH$258:CH$929)</f>
        <v>0</v>
      </c>
      <c r="CI218" s="71">
        <f>SUMIF($H$258:$H$929,$H218,CI$258:CI$929)</f>
        <v>0</v>
      </c>
      <c r="CJ218" s="71">
        <f>SUMIF($H$258:$H$929,$H218,CJ$258:CJ$929)</f>
        <v>0</v>
      </c>
      <c r="CK218" s="71">
        <f>SUMIF($H$258:$H$929,$H218,CK$258:CK$929)</f>
        <v>0</v>
      </c>
      <c r="CL218" s="71">
        <f>SUMIF($H$258:$H$929,$H218,CL$258:CL$929)</f>
        <v>0</v>
      </c>
      <c r="CM218" s="71">
        <f>SUMIF($H$258:$H$929,$H218,CM$258:CM$929)</f>
        <v>0</v>
      </c>
      <c r="CN218" s="71">
        <f>SUMIF($H$258:$H$929,$H218,CN$258:CN$929)</f>
        <v>0</v>
      </c>
      <c r="CO218" s="71">
        <f>SUMIF($H$258:$H$929,$H218,CO$258:CO$929)</f>
        <v>0</v>
      </c>
      <c r="CP218" s="71">
        <f>SUMIF($H$258:$H$929,$H218,CP$258:CP$929)</f>
        <v>0</v>
      </c>
      <c r="CQ218" s="71">
        <f>SUMIF($H$258:$H$929,$H218,CQ$258:CQ$929)</f>
        <v>0</v>
      </c>
      <c r="CR218" s="71">
        <f>SUMIF($H$258:$H$929,$H218,CR$258:CR$929)</f>
        <v>0</v>
      </c>
      <c r="CS218" s="71">
        <f>SUMIF($H$258:$H$929,$H218,CS$258:CS$929)</f>
        <v>0</v>
      </c>
      <c r="CT218" s="71">
        <f>SUMIF($H$258:$H$929,$H218,CT$258:CT$929)</f>
        <v>0</v>
      </c>
      <c r="CU218" s="71">
        <f>SUMIF($H$258:$H$929,$H218,CU$258:CU$929)</f>
        <v>0</v>
      </c>
      <c r="CV218" s="71">
        <f>SUMIF($H$258:$H$929,$H218,CV$258:CV$929)</f>
        <v>0</v>
      </c>
      <c r="CW218" s="71">
        <f>SUMIF($H$258:$H$929,$H218,CW$258:CW$929)</f>
        <v>0</v>
      </c>
      <c r="CX218" s="71">
        <f>SUMIF($H$258:$H$929,$H218,CX$258:CX$929)</f>
        <v>0</v>
      </c>
      <c r="CY218" s="71">
        <f>SUMIF($H$258:$H$929,$H218,CY$258:CY$929)</f>
        <v>0</v>
      </c>
      <c r="CZ218" s="71">
        <f>SUMIF($H$258:$H$929,$H218,CZ$258:CZ$929)</f>
        <v>0</v>
      </c>
      <c r="DA218" s="70" t="s">
        <v>337</v>
      </c>
      <c r="DB218" s="56">
        <f>K218-CV218</f>
        <v>0</v>
      </c>
      <c r="DC218" s="55"/>
      <c r="DD218" s="7">
        <f>CV218/12</f>
        <v>0</v>
      </c>
      <c r="DE218" s="55"/>
    </row>
    <row r="219" spans="1:109" s="54" customFormat="1" ht="11.25" hidden="1" customHeight="1" x14ac:dyDescent="0.2">
      <c r="A219" s="98" t="str">
        <f>CONCATENATE("5001",H219)</f>
        <v>50015914</v>
      </c>
      <c r="B219" s="65"/>
      <c r="C219" s="65"/>
      <c r="D219" s="65"/>
      <c r="E219" s="66"/>
      <c r="F219" s="66" t="s">
        <v>251</v>
      </c>
      <c r="G219" s="65"/>
      <c r="H219" s="70" t="s">
        <v>335</v>
      </c>
      <c r="I219" s="75" t="s">
        <v>336</v>
      </c>
      <c r="J219" s="71">
        <f>SUMIF($H$258:$H$928,$H219,J$258:J$928)</f>
        <v>0</v>
      </c>
      <c r="K219" s="71">
        <f>SUMIF($H$258:$H$928,$H219,K$258:K$928)</f>
        <v>0</v>
      </c>
      <c r="L219" s="71">
        <f>SUMIF($H$258:$H$928,$H219,L$258:L$928)</f>
        <v>0</v>
      </c>
      <c r="M219" s="71">
        <f>SUMIF($H$258:$H$928,$H219,M$258:M$928)</f>
        <v>0</v>
      </c>
      <c r="N219" s="71">
        <f>SUMIF($H$258:$H$928,$H219,N$258:N$928)</f>
        <v>0</v>
      </c>
      <c r="O219" s="71">
        <f>SUMIF($H$258:$H$928,$H219,O$258:O$928)</f>
        <v>0</v>
      </c>
      <c r="P219" s="71">
        <f>SUMIF($H$258:$H$928,$H219,P$258:P$928)</f>
        <v>0</v>
      </c>
      <c r="Q219" s="71">
        <f>SUMIF($H$258:$H$928,$H219,Q$258:Q$928)</f>
        <v>0</v>
      </c>
      <c r="R219" s="71">
        <f>SUMIF($H$258:$H$928,$H219,R$258:R$928)</f>
        <v>0</v>
      </c>
      <c r="S219" s="71">
        <f>SUMIF($H$258:$H$928,$H219,S$258:S$928)</f>
        <v>0</v>
      </c>
      <c r="T219" s="71">
        <f>SUMIF($H$258:$H$928,$H219,T$258:T$928)</f>
        <v>0</v>
      </c>
      <c r="U219" s="71">
        <f>SUMIF($H$258:$H$928,$H219,U$258:U$928)</f>
        <v>0</v>
      </c>
      <c r="V219" s="71">
        <f>SUMIF($H$258:$H$928,$H219,V$258:V$928)</f>
        <v>0</v>
      </c>
      <c r="W219" s="71">
        <f>SUMIF($H$258:$H$928,$H219,W$258:W$928)</f>
        <v>0</v>
      </c>
      <c r="X219" s="71">
        <f>SUMIF($H$258:$H$928,$H219,X$258:X$928)</f>
        <v>0</v>
      </c>
      <c r="Y219" s="71">
        <f>SUMIF($H$258:$H$928,$H219,Y$258:Y$928)</f>
        <v>0</v>
      </c>
      <c r="Z219" s="71">
        <f>SUMIF($H$258:$H$928,$H219,Z$258:Z$928)</f>
        <v>0</v>
      </c>
      <c r="AA219" s="71">
        <f>SUMIF($H$258:$H$928,$H219,AA$258:AA$928)</f>
        <v>0</v>
      </c>
      <c r="AB219" s="71">
        <f>SUMIF($H$258:$H$928,$H219,AB$258:AB$928)</f>
        <v>0</v>
      </c>
      <c r="AC219" s="71">
        <f>SUMIF($H$258:$H$928,$H219,AC$258:AC$928)</f>
        <v>0</v>
      </c>
      <c r="AD219" s="71">
        <f>SUMIF($H$258:$H$928,$H219,AD$258:AD$928)</f>
        <v>0</v>
      </c>
      <c r="AE219" s="71">
        <f>SUMIF($H$258:$H$928,$H219,AE$258:AE$928)</f>
        <v>0</v>
      </c>
      <c r="AF219" s="71">
        <f>SUMIF($H$258:$H$928,$H219,AF$258:AF$928)</f>
        <v>0</v>
      </c>
      <c r="AG219" s="71">
        <f>SUMIF($H$258:$H$928,$H219,AG$258:AG$928)</f>
        <v>0</v>
      </c>
      <c r="AH219" s="71">
        <f>SUMIF($H$258:$H$928,$H219,AH$258:AH$928)</f>
        <v>0</v>
      </c>
      <c r="AI219" s="71">
        <f>SUMIF($H$258:$H$928,$H219,AI$258:AI$928)</f>
        <v>0</v>
      </c>
      <c r="AJ219" s="71">
        <f>SUMIF($H$258:$H$928,$H219,AJ$258:AJ$928)</f>
        <v>0</v>
      </c>
      <c r="AK219" s="71">
        <f>SUMIF($H$258:$H$928,$H219,AK$258:AK$928)</f>
        <v>0</v>
      </c>
      <c r="AL219" s="71">
        <f>SUMIF($H$258:$H$928,$H219,AL$258:AL$928)</f>
        <v>0</v>
      </c>
      <c r="AM219" s="71">
        <f>SUMIF($H$258:$H$928,$H219,AM$258:AM$928)</f>
        <v>0</v>
      </c>
      <c r="AN219" s="71">
        <f>SUMIF($H$258:$H$928,$H219,AN$258:AN$928)</f>
        <v>0</v>
      </c>
      <c r="AO219" s="71">
        <f>SUMIF($H$258:$H$928,$H219,AO$258:AO$928)</f>
        <v>0</v>
      </c>
      <c r="AP219" s="71">
        <f>SUMIF($H$258:$H$928,$H219,AP$258:AP$928)</f>
        <v>0</v>
      </c>
      <c r="AQ219" s="71">
        <f>SUMIF($H$258:$H$928,$H219,AQ$258:AQ$928)</f>
        <v>0</v>
      </c>
      <c r="AR219" s="71">
        <f>SUMIF($H$258:$H$928,$H219,AR$258:AR$928)</f>
        <v>0</v>
      </c>
      <c r="AS219" s="71">
        <f>SUMIF($H$258:$H$928,$H219,AS$258:AS$928)</f>
        <v>0</v>
      </c>
      <c r="AT219" s="71">
        <f>SUMIF($H$258:$H$928,$H219,AT$258:AT$928)</f>
        <v>0</v>
      </c>
      <c r="AU219" s="71">
        <f>SUMIF($H$258:$H$928,$H219,AU$258:AU$928)</f>
        <v>0</v>
      </c>
      <c r="AV219" s="71">
        <f>SUMIF($H$258:$H$928,$H219,AV$258:AV$928)</f>
        <v>0</v>
      </c>
      <c r="AW219" s="71">
        <f>SUMIF($H$258:$H$928,$H219,AW$258:AW$928)</f>
        <v>0</v>
      </c>
      <c r="AX219" s="71">
        <f>SUMIF($H$258:$H$929,$H219,AX$258:AX$929)</f>
        <v>0</v>
      </c>
      <c r="AY219" s="71">
        <f>SUMIF($H$258:$H$929,$H219,AY$258:AY$929)</f>
        <v>0</v>
      </c>
      <c r="AZ219" s="71">
        <f>SUMIF($H$258:$H$929,$H219,AZ$258:AZ$929)</f>
        <v>0</v>
      </c>
      <c r="BA219" s="71">
        <f>SUMIF($H$258:$H$929,$H219,BA$258:BA$929)</f>
        <v>0</v>
      </c>
      <c r="BB219" s="71"/>
      <c r="BC219" s="71">
        <f>SUMIF($H$258:$H$929,$H219,BC$258:BC$929)</f>
        <v>0</v>
      </c>
      <c r="BD219" s="71"/>
      <c r="BE219" s="71">
        <f>SUMIF($H$258:$H$929,$H219,BE$258:BE$929)</f>
        <v>0</v>
      </c>
      <c r="BF219" s="71">
        <f>SUMIF($H$258:$H$929,$H219,BF$258:BF$929)</f>
        <v>0</v>
      </c>
      <c r="BG219" s="71">
        <f>SUMIF($H$258:$H$929,$H219,BG$258:BG$929)</f>
        <v>0</v>
      </c>
      <c r="BH219" s="71">
        <f>SUMIF($H$258:$H$929,$H219,BH$258:BH$929)</f>
        <v>0</v>
      </c>
      <c r="BI219" s="71">
        <f>SUMIF($H$258:$H$929,$H219,BI$258:BI$929)</f>
        <v>0</v>
      </c>
      <c r="BJ219" s="71">
        <f>SUMIF($H$258:$H$928,$H219,BJ$258:BJ$928)</f>
        <v>0</v>
      </c>
      <c r="BK219" s="71">
        <f>SUMIF($H$258:$H$928,$H219,BK$258:BK$928)</f>
        <v>0</v>
      </c>
      <c r="BL219" s="71">
        <f>SUMIF($H$258:$H$928,$H219,BL$258:BL$928)</f>
        <v>0</v>
      </c>
      <c r="BM219" s="71">
        <f>SUMIF($H$258:$H$929,$H219,BM$258:BM$929)</f>
        <v>0</v>
      </c>
      <c r="BN219" s="71">
        <f>SUMIF($H$258:$H$929,$H219,BN$258:BN$929)</f>
        <v>0</v>
      </c>
      <c r="BO219" s="71">
        <f>SUMIF($H$258:$H$929,$H219,BO$258:BO$929)</f>
        <v>0</v>
      </c>
      <c r="BP219" s="71">
        <f>SUMIF($H$258:$H$929,$H219,BP$258:BP$929)</f>
        <v>0</v>
      </c>
      <c r="BQ219" s="71">
        <f>SUMIF($H$258:$H$929,$H219,BQ$258:BQ$929)</f>
        <v>0</v>
      </c>
      <c r="BR219" s="71">
        <f>SUMIF($H$258:$H$929,$H219,BR$258:BR$929)</f>
        <v>0</v>
      </c>
      <c r="BS219" s="71">
        <f>SUMIF($H$258:$H$929,$H219,BS$258:BS$929)</f>
        <v>0</v>
      </c>
      <c r="BT219" s="71">
        <f>SUMIF($H$258:$H$929,$H219,BT$258:BT$929)</f>
        <v>0</v>
      </c>
      <c r="BU219" s="71">
        <f>SUMIF($H$258:$H$929,$H219,BU$258:BU$929)</f>
        <v>0</v>
      </c>
      <c r="BV219" s="71">
        <f>SUMIF($H$258:$H$929,$H219,BV$258:BV$929)</f>
        <v>0</v>
      </c>
      <c r="BW219" s="71">
        <f>SUMIF($H$258:$H$929,$H219,BW$258:BW$929)</f>
        <v>0</v>
      </c>
      <c r="BX219" s="71">
        <f>SUMIF($H$258:$H$929,$H219,BX$258:BX$929)</f>
        <v>0</v>
      </c>
      <c r="BY219" s="71">
        <f>SUMIF($H$258:$H$929,$H219,BY$258:BY$929)</f>
        <v>0</v>
      </c>
      <c r="BZ219" s="71">
        <f>SUMIF($H$258:$H$929,$H219,BZ$258:BZ$929)</f>
        <v>0</v>
      </c>
      <c r="CA219" s="71">
        <f>SUMIF($H$258:$H$929,$H219,CA$258:CA$929)</f>
        <v>0</v>
      </c>
      <c r="CB219" s="71">
        <f>SUMIF($H$258:$H$929,$H219,CB$258:CB$929)</f>
        <v>0</v>
      </c>
      <c r="CC219" s="71">
        <f>SUMIF($H$258:$H$929,$H219,CC$258:CC$929)</f>
        <v>0</v>
      </c>
      <c r="CD219" s="71">
        <f>SUMIF($H$258:$H$929,$H219,CD$258:CD$929)</f>
        <v>0</v>
      </c>
      <c r="CE219" s="71">
        <f>SUMIF($H$258:$H$929,$H219,CE$258:CE$929)</f>
        <v>0</v>
      </c>
      <c r="CF219" s="71">
        <f>SUMIF($H$258:$H$929,$H219,CF$258:CF$929)</f>
        <v>0</v>
      </c>
      <c r="CG219" s="71">
        <f>SUMIF($H$258:$H$929,$H219,CG$258:CG$929)</f>
        <v>0</v>
      </c>
      <c r="CH219" s="71">
        <f>SUMIF($H$258:$H$929,$H219,CH$258:CH$929)</f>
        <v>0</v>
      </c>
      <c r="CI219" s="71">
        <f>SUMIF($H$258:$H$929,$H219,CI$258:CI$929)</f>
        <v>0</v>
      </c>
      <c r="CJ219" s="71">
        <f>SUMIF($H$258:$H$929,$H219,CJ$258:CJ$929)</f>
        <v>0</v>
      </c>
      <c r="CK219" s="71">
        <f>SUMIF($H$258:$H$929,$H219,CK$258:CK$929)</f>
        <v>0</v>
      </c>
      <c r="CL219" s="71">
        <f>SUMIF($H$258:$H$929,$H219,CL$258:CL$929)</f>
        <v>0</v>
      </c>
      <c r="CM219" s="71">
        <f>SUMIF($H$258:$H$929,$H219,CM$258:CM$929)</f>
        <v>0</v>
      </c>
      <c r="CN219" s="71">
        <f>SUMIF($H$258:$H$929,$H219,CN$258:CN$929)</f>
        <v>0</v>
      </c>
      <c r="CO219" s="71">
        <f>SUMIF($H$258:$H$929,$H219,CO$258:CO$929)</f>
        <v>0</v>
      </c>
      <c r="CP219" s="71">
        <f>SUMIF($H$258:$H$929,$H219,CP$258:CP$929)</f>
        <v>0</v>
      </c>
      <c r="CQ219" s="71">
        <f>SUMIF($H$258:$H$929,$H219,CQ$258:CQ$929)</f>
        <v>0</v>
      </c>
      <c r="CR219" s="71">
        <f>SUMIF($H$258:$H$929,$H219,CR$258:CR$929)</f>
        <v>0</v>
      </c>
      <c r="CS219" s="71">
        <f>SUMIF($H$258:$H$929,$H219,CS$258:CS$929)</f>
        <v>0</v>
      </c>
      <c r="CT219" s="71">
        <f>SUMIF($H$258:$H$929,$H219,CT$258:CT$929)</f>
        <v>0</v>
      </c>
      <c r="CU219" s="71">
        <f>SUMIF($H$258:$H$929,$H219,CU$258:CU$929)</f>
        <v>0</v>
      </c>
      <c r="CV219" s="71">
        <f>SUMIF($H$258:$H$929,$H219,CV$258:CV$929)</f>
        <v>0</v>
      </c>
      <c r="CW219" s="71">
        <f>SUMIF($H$258:$H$929,$H219,CW$258:CW$929)</f>
        <v>0</v>
      </c>
      <c r="CX219" s="71">
        <f>SUMIF($H$258:$H$929,$H219,CX$258:CX$929)</f>
        <v>0</v>
      </c>
      <c r="CY219" s="71">
        <f>SUMIF($H$258:$H$929,$H219,CY$258:CY$929)</f>
        <v>0</v>
      </c>
      <c r="CZ219" s="71">
        <f>SUMIF($H$258:$H$929,$H219,CZ$258:CZ$929)</f>
        <v>0</v>
      </c>
      <c r="DA219" s="70" t="s">
        <v>335</v>
      </c>
      <c r="DB219" s="56">
        <f>K219-CV219</f>
        <v>0</v>
      </c>
      <c r="DC219" s="55"/>
      <c r="DD219" s="7">
        <f>CV219/12</f>
        <v>0</v>
      </c>
      <c r="DE219" s="55"/>
    </row>
    <row r="220" spans="1:109" s="54" customFormat="1" ht="11.25" hidden="1" customHeight="1" x14ac:dyDescent="0.2">
      <c r="A220" s="98" t="str">
        <f>CONCATENATE("5001",H220)</f>
        <v>50015915</v>
      </c>
      <c r="B220" s="65"/>
      <c r="C220" s="65"/>
      <c r="D220" s="65"/>
      <c r="E220" s="66"/>
      <c r="F220" s="66" t="s">
        <v>360</v>
      </c>
      <c r="G220" s="65"/>
      <c r="H220" s="70" t="s">
        <v>358</v>
      </c>
      <c r="I220" s="75" t="s">
        <v>359</v>
      </c>
      <c r="J220" s="71">
        <f>SUMIF($H$258:$H$928,$H220,J$258:J$928)</f>
        <v>0</v>
      </c>
      <c r="K220" s="71">
        <f>SUMIF($H$258:$H$928,$H220,K$258:K$928)</f>
        <v>0</v>
      </c>
      <c r="L220" s="71">
        <f>SUMIF($H$258:$H$928,$H220,L$258:L$928)</f>
        <v>0</v>
      </c>
      <c r="M220" s="71">
        <f>SUMIF($H$258:$H$928,$H220,M$258:M$928)</f>
        <v>0</v>
      </c>
      <c r="N220" s="71">
        <f>SUMIF($H$258:$H$928,$H220,N$258:N$928)</f>
        <v>0</v>
      </c>
      <c r="O220" s="71">
        <f>SUMIF($H$258:$H$928,$H220,O$258:O$928)</f>
        <v>0</v>
      </c>
      <c r="P220" s="71">
        <f>SUMIF($H$258:$H$928,$H220,P$258:P$928)</f>
        <v>0</v>
      </c>
      <c r="Q220" s="71">
        <f>SUMIF($H$258:$H$928,$H220,Q$258:Q$928)</f>
        <v>0</v>
      </c>
      <c r="R220" s="71">
        <f>SUMIF($H$258:$H$928,$H220,R$258:R$928)</f>
        <v>0</v>
      </c>
      <c r="S220" s="71">
        <f>SUMIF($H$258:$H$928,$H220,S$258:S$928)</f>
        <v>0</v>
      </c>
      <c r="T220" s="71">
        <f>SUMIF($H$258:$H$928,$H220,T$258:T$928)</f>
        <v>0</v>
      </c>
      <c r="U220" s="71">
        <f>SUMIF($H$258:$H$928,$H220,U$258:U$928)</f>
        <v>0</v>
      </c>
      <c r="V220" s="71">
        <f>SUMIF($H$258:$H$928,$H220,V$258:V$928)</f>
        <v>0</v>
      </c>
      <c r="W220" s="71">
        <f>SUMIF($H$258:$H$928,$H220,W$258:W$928)</f>
        <v>0</v>
      </c>
      <c r="X220" s="71">
        <f>SUMIF($H$258:$H$928,$H220,X$258:X$928)</f>
        <v>0</v>
      </c>
      <c r="Y220" s="71">
        <f>SUMIF($H$258:$H$928,$H220,Y$258:Y$928)</f>
        <v>0</v>
      </c>
      <c r="Z220" s="71">
        <f>SUMIF($H$258:$H$928,$H220,Z$258:Z$928)</f>
        <v>0</v>
      </c>
      <c r="AA220" s="71">
        <f>SUMIF($H$258:$H$928,$H220,AA$258:AA$928)</f>
        <v>0</v>
      </c>
      <c r="AB220" s="71">
        <f>SUMIF($H$258:$H$928,$H220,AB$258:AB$928)</f>
        <v>0</v>
      </c>
      <c r="AC220" s="71">
        <f>SUMIF($H$258:$H$928,$H220,AC$258:AC$928)</f>
        <v>0</v>
      </c>
      <c r="AD220" s="71">
        <f>SUMIF($H$258:$H$928,$H220,AD$258:AD$928)</f>
        <v>0</v>
      </c>
      <c r="AE220" s="71">
        <f>SUMIF($H$258:$H$928,$H220,AE$258:AE$928)</f>
        <v>0</v>
      </c>
      <c r="AF220" s="71">
        <f>SUMIF($H$258:$H$928,$H220,AF$258:AF$928)</f>
        <v>0</v>
      </c>
      <c r="AG220" s="71">
        <f>SUMIF($H$258:$H$928,$H220,AG$258:AG$928)</f>
        <v>0</v>
      </c>
      <c r="AH220" s="71">
        <f>SUMIF($H$258:$H$928,$H220,AH$258:AH$928)</f>
        <v>0</v>
      </c>
      <c r="AI220" s="71">
        <f>SUMIF($H$258:$H$928,$H220,AI$258:AI$928)</f>
        <v>0</v>
      </c>
      <c r="AJ220" s="71">
        <f>SUMIF($H$258:$H$928,$H220,AJ$258:AJ$928)</f>
        <v>0</v>
      </c>
      <c r="AK220" s="71">
        <f>SUMIF($H$258:$H$928,$H220,AK$258:AK$928)</f>
        <v>0</v>
      </c>
      <c r="AL220" s="71">
        <f>SUMIF($H$258:$H$928,$H220,AL$258:AL$928)</f>
        <v>0</v>
      </c>
      <c r="AM220" s="71">
        <f>SUMIF($H$258:$H$928,$H220,AM$258:AM$928)</f>
        <v>0</v>
      </c>
      <c r="AN220" s="71">
        <f>SUMIF($H$258:$H$928,$H220,AN$258:AN$928)</f>
        <v>0</v>
      </c>
      <c r="AO220" s="71">
        <f>SUMIF($H$258:$H$928,$H220,AO$258:AO$928)</f>
        <v>0</v>
      </c>
      <c r="AP220" s="71">
        <f>SUMIF($H$258:$H$928,$H220,AP$258:AP$928)</f>
        <v>0</v>
      </c>
      <c r="AQ220" s="71">
        <f>SUMIF($H$258:$H$928,$H220,AQ$258:AQ$928)</f>
        <v>0</v>
      </c>
      <c r="AR220" s="71">
        <f>SUMIF($H$258:$H$928,$H220,AR$258:AR$928)</f>
        <v>0</v>
      </c>
      <c r="AS220" s="71">
        <f>SUMIF($H$258:$H$928,$H220,AS$258:AS$928)</f>
        <v>0</v>
      </c>
      <c r="AT220" s="71">
        <f>SUMIF($H$258:$H$928,$H220,AT$258:AT$928)</f>
        <v>0</v>
      </c>
      <c r="AU220" s="71">
        <f>SUMIF($H$258:$H$928,$H220,AU$258:AU$928)</f>
        <v>0</v>
      </c>
      <c r="AV220" s="71">
        <f>SUMIF($H$258:$H$928,$H220,AV$258:AV$928)</f>
        <v>0</v>
      </c>
      <c r="AW220" s="71">
        <f>SUMIF($H$258:$H$928,$H220,AW$258:AW$928)</f>
        <v>0</v>
      </c>
      <c r="AX220" s="71">
        <f>SUMIF($H$258:$H$929,$H220,AX$258:AX$929)</f>
        <v>0</v>
      </c>
      <c r="AY220" s="71">
        <f>SUMIF($H$258:$H$929,$H220,AY$258:AY$929)</f>
        <v>0</v>
      </c>
      <c r="AZ220" s="71">
        <f>SUMIF($H$258:$H$929,$H220,AZ$258:AZ$929)</f>
        <v>0</v>
      </c>
      <c r="BA220" s="71">
        <f>SUMIF($H$258:$H$929,$H220,BA$258:BA$929)</f>
        <v>0</v>
      </c>
      <c r="BB220" s="71"/>
      <c r="BC220" s="71">
        <f>SUMIF($H$258:$H$929,$H220,BC$258:BC$929)</f>
        <v>0</v>
      </c>
      <c r="BD220" s="71"/>
      <c r="BE220" s="71">
        <f>SUMIF($H$258:$H$929,$H220,BE$258:BE$929)</f>
        <v>0</v>
      </c>
      <c r="BF220" s="71">
        <f>SUMIF($H$258:$H$929,$H220,BF$258:BF$929)</f>
        <v>0</v>
      </c>
      <c r="BG220" s="71">
        <f>SUMIF($H$258:$H$929,$H220,BG$258:BG$929)</f>
        <v>0</v>
      </c>
      <c r="BH220" s="71">
        <f>SUMIF($H$258:$H$929,$H220,BH$258:BH$929)</f>
        <v>0</v>
      </c>
      <c r="BI220" s="71">
        <f>SUMIF($H$258:$H$929,$H220,BI$258:BI$929)</f>
        <v>0</v>
      </c>
      <c r="BJ220" s="71">
        <f>SUMIF($H$258:$H$928,$H220,BJ$258:BJ$928)</f>
        <v>0</v>
      </c>
      <c r="BK220" s="71">
        <f>SUMIF($H$258:$H$928,$H220,BK$258:BK$928)</f>
        <v>0</v>
      </c>
      <c r="BL220" s="71">
        <f>SUMIF($H$258:$H$928,$H220,BL$258:BL$928)</f>
        <v>0</v>
      </c>
      <c r="BM220" s="71">
        <f>SUMIF($H$258:$H$929,$H220,BM$258:BM$929)</f>
        <v>0</v>
      </c>
      <c r="BN220" s="71">
        <f>SUMIF($H$258:$H$929,$H220,BN$258:BN$929)</f>
        <v>0</v>
      </c>
      <c r="BO220" s="71">
        <f>SUMIF($H$258:$H$929,$H220,BO$258:BO$929)</f>
        <v>0</v>
      </c>
      <c r="BP220" s="71">
        <f>SUMIF($H$258:$H$929,$H220,BP$258:BP$929)</f>
        <v>0</v>
      </c>
      <c r="BQ220" s="71">
        <f>SUMIF($H$258:$H$929,$H220,BQ$258:BQ$929)</f>
        <v>0</v>
      </c>
      <c r="BR220" s="71">
        <f>SUMIF($H$258:$H$929,$H220,BR$258:BR$929)</f>
        <v>0</v>
      </c>
      <c r="BS220" s="71">
        <f>SUMIF($H$258:$H$929,$H220,BS$258:BS$929)</f>
        <v>0</v>
      </c>
      <c r="BT220" s="71">
        <f>SUMIF($H$258:$H$929,$H220,BT$258:BT$929)</f>
        <v>0</v>
      </c>
      <c r="BU220" s="71">
        <f>SUMIF($H$258:$H$929,$H220,BU$258:BU$929)</f>
        <v>0</v>
      </c>
      <c r="BV220" s="71">
        <f>SUMIF($H$258:$H$929,$H220,BV$258:BV$929)</f>
        <v>0</v>
      </c>
      <c r="BW220" s="71">
        <f>SUMIF($H$258:$H$929,$H220,BW$258:BW$929)</f>
        <v>0</v>
      </c>
      <c r="BX220" s="71">
        <f>SUMIF($H$258:$H$929,$H220,BX$258:BX$929)</f>
        <v>0</v>
      </c>
      <c r="BY220" s="71">
        <f>SUMIF($H$258:$H$929,$H220,BY$258:BY$929)</f>
        <v>0</v>
      </c>
      <c r="BZ220" s="71">
        <f>SUMIF($H$258:$H$929,$H220,BZ$258:BZ$929)</f>
        <v>0</v>
      </c>
      <c r="CA220" s="71">
        <f>SUMIF($H$258:$H$929,$H220,CA$258:CA$929)</f>
        <v>0</v>
      </c>
      <c r="CB220" s="71">
        <f>SUMIF($H$258:$H$929,$H220,CB$258:CB$929)</f>
        <v>0</v>
      </c>
      <c r="CC220" s="71">
        <f>SUMIF($H$258:$H$929,$H220,CC$258:CC$929)</f>
        <v>0</v>
      </c>
      <c r="CD220" s="71">
        <f>SUMIF($H$258:$H$929,$H220,CD$258:CD$929)</f>
        <v>0</v>
      </c>
      <c r="CE220" s="71">
        <f>SUMIF($H$258:$H$929,$H220,CE$258:CE$929)</f>
        <v>0</v>
      </c>
      <c r="CF220" s="71">
        <f>SUMIF($H$258:$H$929,$H220,CF$258:CF$929)</f>
        <v>0</v>
      </c>
      <c r="CG220" s="71">
        <f>SUMIF($H$258:$H$929,$H220,CG$258:CG$929)</f>
        <v>0</v>
      </c>
      <c r="CH220" s="71">
        <f>SUMIF($H$258:$H$929,$H220,CH$258:CH$929)</f>
        <v>0</v>
      </c>
      <c r="CI220" s="71">
        <f>SUMIF($H$258:$H$929,$H220,CI$258:CI$929)</f>
        <v>0</v>
      </c>
      <c r="CJ220" s="71">
        <f>SUMIF($H$258:$H$929,$H220,CJ$258:CJ$929)</f>
        <v>0</v>
      </c>
      <c r="CK220" s="71">
        <f>SUMIF($H$258:$H$929,$H220,CK$258:CK$929)</f>
        <v>0</v>
      </c>
      <c r="CL220" s="71">
        <f>SUMIF($H$258:$H$929,$H220,CL$258:CL$929)</f>
        <v>0</v>
      </c>
      <c r="CM220" s="71">
        <f>SUMIF($H$258:$H$929,$H220,CM$258:CM$929)</f>
        <v>0</v>
      </c>
      <c r="CN220" s="71">
        <f>SUMIF($H$258:$H$929,$H220,CN$258:CN$929)</f>
        <v>0</v>
      </c>
      <c r="CO220" s="71">
        <f>SUMIF($H$258:$H$929,$H220,CO$258:CO$929)</f>
        <v>0</v>
      </c>
      <c r="CP220" s="71">
        <f>SUMIF($H$258:$H$929,$H220,CP$258:CP$929)</f>
        <v>0</v>
      </c>
      <c r="CQ220" s="71">
        <f>SUMIF($H$258:$H$929,$H220,CQ$258:CQ$929)</f>
        <v>0</v>
      </c>
      <c r="CR220" s="71">
        <f>SUMIF($H$258:$H$929,$H220,CR$258:CR$929)</f>
        <v>0</v>
      </c>
      <c r="CS220" s="71">
        <f>SUMIF($H$258:$H$929,$H220,CS$258:CS$929)</f>
        <v>0</v>
      </c>
      <c r="CT220" s="71">
        <f>SUMIF($H$258:$H$929,$H220,CT$258:CT$929)</f>
        <v>0</v>
      </c>
      <c r="CU220" s="71">
        <f>SUMIF($H$258:$H$929,$H220,CU$258:CU$929)</f>
        <v>0</v>
      </c>
      <c r="CV220" s="71">
        <f>SUMIF($H$258:$H$929,$H220,CV$258:CV$929)</f>
        <v>0</v>
      </c>
      <c r="CW220" s="71">
        <f>SUMIF($H$258:$H$929,$H220,CW$258:CW$929)</f>
        <v>0</v>
      </c>
      <c r="CX220" s="71">
        <f>SUMIF($H$258:$H$929,$H220,CX$258:CX$929)</f>
        <v>0</v>
      </c>
      <c r="CY220" s="71">
        <f>SUMIF($H$258:$H$929,$H220,CY$258:CY$929)</f>
        <v>0</v>
      </c>
      <c r="CZ220" s="71">
        <f>SUMIF($H$258:$H$929,$H220,CZ$258:CZ$929)</f>
        <v>0</v>
      </c>
      <c r="DA220" s="70" t="s">
        <v>358</v>
      </c>
      <c r="DB220" s="56">
        <f>K220-CV220</f>
        <v>0</v>
      </c>
      <c r="DC220" s="55"/>
      <c r="DD220" s="7">
        <f>CV220/12</f>
        <v>0</v>
      </c>
      <c r="DE220" s="55"/>
    </row>
    <row r="221" spans="1:109" s="54" customFormat="1" ht="36.75" hidden="1" customHeight="1" x14ac:dyDescent="0.2">
      <c r="A221" s="98" t="str">
        <f>CONCATENATE("5001",H221)</f>
        <v>50015916</v>
      </c>
      <c r="B221" s="65"/>
      <c r="C221" s="65"/>
      <c r="D221" s="65"/>
      <c r="E221" s="66"/>
      <c r="F221" s="66" t="s">
        <v>104</v>
      </c>
      <c r="G221" s="65"/>
      <c r="H221" s="70" t="s">
        <v>435</v>
      </c>
      <c r="I221" s="99" t="s">
        <v>334</v>
      </c>
      <c r="J221" s="71">
        <f>SUMIF($H$258:$H$928,$H221,J$258:J$928)</f>
        <v>7500</v>
      </c>
      <c r="K221" s="71">
        <f>SUMIF($H$258:$H$928,$H221,K$258:K$928)</f>
        <v>5000</v>
      </c>
      <c r="L221" s="71">
        <f>SUMIF($H$258:$H$928,$H221,L$258:L$928)</f>
        <v>1500</v>
      </c>
      <c r="M221" s="71">
        <f>SUMIF($H$258:$H$928,$H221,M$258:M$928)</f>
        <v>1500</v>
      </c>
      <c r="N221" s="71">
        <f>SUMIF($H$258:$H$928,$H221,N$258:N$928)</f>
        <v>1000</v>
      </c>
      <c r="O221" s="71">
        <f>SUMIF($H$258:$H$928,$H221,O$258:O$928)</f>
        <v>1000</v>
      </c>
      <c r="P221" s="71">
        <f>SUMIF($H$258:$H$928,$H221,P$258:P$928)</f>
        <v>250</v>
      </c>
      <c r="Q221" s="71">
        <f>SUMIF($H$258:$H$928,$H221,Q$258:Q$928)</f>
        <v>250</v>
      </c>
      <c r="R221" s="71">
        <f>SUMIF($H$258:$H$928,$H221,R$258:R$928)</f>
        <v>500</v>
      </c>
      <c r="S221" s="71">
        <f>SUMIF($H$258:$H$928,$H221,S$258:S$928)</f>
        <v>0</v>
      </c>
      <c r="T221" s="71">
        <f>SUMIF($H$258:$H$928,$H221,T$258:T$928)</f>
        <v>0</v>
      </c>
      <c r="U221" s="71">
        <f>SUMIF($H$258:$H$928,$H221,U$258:U$928)</f>
        <v>0</v>
      </c>
      <c r="V221" s="71">
        <f>SUMIF($H$258:$H$928,$H221,V$258:V$928)</f>
        <v>0</v>
      </c>
      <c r="W221" s="71">
        <f>SUMIF($H$258:$H$928,$H221,W$258:W$928)</f>
        <v>0</v>
      </c>
      <c r="X221" s="71">
        <f>SUMIF($H$258:$H$928,$H221,X$258:X$928)</f>
        <v>0</v>
      </c>
      <c r="Y221" s="71">
        <f>SUMIF($H$258:$H$928,$H221,Y$258:Y$928)</f>
        <v>0</v>
      </c>
      <c r="Z221" s="71">
        <f>SUMIF($H$258:$H$928,$H221,Z$258:Z$928)</f>
        <v>0</v>
      </c>
      <c r="AA221" s="71">
        <f>SUMIF($H$258:$H$928,$H221,AA$258:AA$928)</f>
        <v>5000</v>
      </c>
      <c r="AB221" s="71">
        <f>SUMIF($H$258:$H$928,$H221,AB$258:AB$928)</f>
        <v>1500</v>
      </c>
      <c r="AC221" s="71">
        <f>SUMIF($H$258:$H$928,$H221,AC$258:AC$928)</f>
        <v>1500</v>
      </c>
      <c r="AD221" s="71">
        <f>SUMIF($H$258:$H$928,$H221,AD$258:AD$928)</f>
        <v>1000</v>
      </c>
      <c r="AE221" s="71">
        <f>SUMIF($H$258:$H$928,$H221,AE$258:AE$928)</f>
        <v>1000</v>
      </c>
      <c r="AF221" s="71">
        <f>SUMIF($H$258:$H$928,$H221,AF$258:AF$928)</f>
        <v>250</v>
      </c>
      <c r="AG221" s="71">
        <f>SUMIF($H$258:$H$928,$H221,AG$258:AG$928)</f>
        <v>250</v>
      </c>
      <c r="AH221" s="71">
        <f>SUMIF($H$258:$H$928,$H221,AH$258:AH$928)</f>
        <v>500</v>
      </c>
      <c r="AI221" s="71">
        <f>SUMIF($H$258:$H$928,$H221,AI$258:AI$928)</f>
        <v>0</v>
      </c>
      <c r="AJ221" s="71">
        <f>SUMIF($H$258:$H$928,$H221,AJ$258:AJ$928)</f>
        <v>0</v>
      </c>
      <c r="AK221" s="71">
        <f>SUMIF($H$258:$H$928,$H221,AK$258:AK$928)</f>
        <v>0</v>
      </c>
      <c r="AL221" s="71">
        <f>SUMIF($H$258:$H$928,$H221,AL$258:AL$928)</f>
        <v>0</v>
      </c>
      <c r="AM221" s="71">
        <f>SUMIF($H$258:$H$928,$H221,AM$258:AM$928)</f>
        <v>0</v>
      </c>
      <c r="AN221" s="71">
        <f>SUMIF($H$258:$H$928,$H221,AN$258:AN$928)</f>
        <v>0</v>
      </c>
      <c r="AO221" s="71">
        <f>SUMIF($H$258:$H$928,$H221,AO$258:AO$928)</f>
        <v>0</v>
      </c>
      <c r="AP221" s="71">
        <f>SUMIF($H$258:$H$928,$H221,AP$258:AP$928)</f>
        <v>5000</v>
      </c>
      <c r="AQ221" s="71">
        <f>SUMIF($H$258:$H$928,$H221,AQ$258:AQ$928)</f>
        <v>1500</v>
      </c>
      <c r="AR221" s="71">
        <f>SUMIF($H$258:$H$928,$H221,AR$258:AR$928)</f>
        <v>1500</v>
      </c>
      <c r="AS221" s="71">
        <f>SUMIF($H$258:$H$928,$H221,AS$258:AS$928)</f>
        <v>1000</v>
      </c>
      <c r="AT221" s="71">
        <f>SUMIF($H$258:$H$928,$H221,AT$258:AT$928)</f>
        <v>1000</v>
      </c>
      <c r="AU221" s="71">
        <f>SUMIF($H$258:$H$928,$H221,AU$258:AU$928)</f>
        <v>250</v>
      </c>
      <c r="AV221" s="71">
        <f>SUMIF($H$258:$H$928,$H221,AV$258:AV$928)</f>
        <v>250</v>
      </c>
      <c r="AW221" s="71">
        <f>SUMIF($H$258:$H$928,$H221,AW$258:AW$928)</f>
        <v>500</v>
      </c>
      <c r="AX221" s="71">
        <f>SUMIF($H$258:$H$929,$H221,AX$258:AX$929)</f>
        <v>0</v>
      </c>
      <c r="AY221" s="71">
        <f>SUMIF($H$258:$H$929,$H221,AY$258:AY$929)</f>
        <v>0</v>
      </c>
      <c r="AZ221" s="71">
        <f>SUMIF($H$258:$H$929,$H221,AZ$258:AZ$929)</f>
        <v>0</v>
      </c>
      <c r="BA221" s="71">
        <f>SUMIF($H$258:$H$929,$H221,BA$258:BA$929)</f>
        <v>0</v>
      </c>
      <c r="BB221" s="71"/>
      <c r="BC221" s="71">
        <f>SUMIF($H$258:$H$929,$H221,BC$258:BC$929)</f>
        <v>0</v>
      </c>
      <c r="BD221" s="71"/>
      <c r="BE221" s="71">
        <f>SUMIF($H$258:$H$929,$H221,BE$258:BE$929)</f>
        <v>5000</v>
      </c>
      <c r="BF221" s="71">
        <f>SUMIF($H$258:$H$929,$H221,BF$258:BF$929)</f>
        <v>1500</v>
      </c>
      <c r="BG221" s="71">
        <f>SUMIF($H$258:$H$929,$H221,BG$258:BG$929)</f>
        <v>1500</v>
      </c>
      <c r="BH221" s="71">
        <f>SUMIF($H$258:$H$929,$H221,BH$258:BH$929)</f>
        <v>1000</v>
      </c>
      <c r="BI221" s="71">
        <f>SUMIF($H$258:$H$929,$H221,BI$258:BI$929)</f>
        <v>1000</v>
      </c>
      <c r="BJ221" s="71">
        <f>SUMIF($H$258:$H$928,$H221,BJ$258:BJ$928)</f>
        <v>250</v>
      </c>
      <c r="BK221" s="71">
        <f>SUMIF($H$258:$H$928,$H221,BK$258:BK$928)</f>
        <v>250</v>
      </c>
      <c r="BL221" s="71">
        <f>SUMIF($H$258:$H$928,$H221,BL$258:BL$928)</f>
        <v>500</v>
      </c>
      <c r="BM221" s="71">
        <f>SUMIF($H$258:$H$929,$H221,BM$258:BM$929)</f>
        <v>2500</v>
      </c>
      <c r="BN221" s="71">
        <f>SUMIF($H$258:$H$929,$H221,BN$258:BN$929)</f>
        <v>0</v>
      </c>
      <c r="BO221" s="71">
        <f>SUMIF($H$258:$H$929,$H221,BO$258:BO$929)</f>
        <v>500</v>
      </c>
      <c r="BP221" s="71">
        <f>SUMIF($H$258:$H$929,$H221,BP$258:BP$929)</f>
        <v>1000</v>
      </c>
      <c r="BQ221" s="71">
        <f>SUMIF($H$258:$H$929,$H221,BQ$258:BQ$929)</f>
        <v>1000</v>
      </c>
      <c r="BR221" s="71">
        <f>SUMIF($H$258:$H$929,$H221,BR$258:BR$929)</f>
        <v>7500</v>
      </c>
      <c r="BS221" s="71">
        <f>SUMIF($H$258:$H$929,$H221,BS$258:BS$929)</f>
        <v>1500</v>
      </c>
      <c r="BT221" s="71">
        <f>SUMIF($H$258:$H$929,$H221,BT$258:BT$929)</f>
        <v>2000</v>
      </c>
      <c r="BU221" s="71">
        <f>SUMIF($H$258:$H$929,$H221,BU$258:BU$929)</f>
        <v>2000</v>
      </c>
      <c r="BV221" s="71">
        <f>SUMIF($H$258:$H$929,$H221,BV$258:BV$929)</f>
        <v>2000</v>
      </c>
      <c r="BW221" s="71">
        <f>SUMIF($H$258:$H$929,$H221,BW$258:BW$929)</f>
        <v>0</v>
      </c>
      <c r="BX221" s="71">
        <f>SUMIF($H$258:$H$929,$H221,BX$258:BX$929)</f>
        <v>0</v>
      </c>
      <c r="BY221" s="71">
        <f>SUMIF($H$258:$H$929,$H221,BY$258:BY$929)</f>
        <v>0</v>
      </c>
      <c r="BZ221" s="71">
        <f>SUMIF($H$258:$H$929,$H221,BZ$258:BZ$929)</f>
        <v>0</v>
      </c>
      <c r="CA221" s="71">
        <f>SUMIF($H$258:$H$929,$H221,CA$258:CA$929)</f>
        <v>0</v>
      </c>
      <c r="CB221" s="71">
        <f>SUMIF($H$258:$H$929,$H221,CB$258:CB$929)</f>
        <v>7500</v>
      </c>
      <c r="CC221" s="71">
        <f>SUMIF($H$258:$H$929,$H221,CC$258:CC$929)</f>
        <v>1500</v>
      </c>
      <c r="CD221" s="71">
        <f>SUMIF($H$258:$H$929,$H221,CD$258:CD$929)</f>
        <v>2000</v>
      </c>
      <c r="CE221" s="71">
        <f>SUMIF($H$258:$H$929,$H221,CE$258:CE$929)</f>
        <v>2000</v>
      </c>
      <c r="CF221" s="71">
        <f>SUMIF($H$258:$H$929,$H221,CF$258:CF$929)</f>
        <v>2000</v>
      </c>
      <c r="CG221" s="71">
        <f>SUMIF($H$258:$H$929,$H221,CG$258:CG$929)</f>
        <v>0</v>
      </c>
      <c r="CH221" s="71">
        <f>SUMIF($H$258:$H$929,$H221,CH$258:CH$929)</f>
        <v>0</v>
      </c>
      <c r="CI221" s="71">
        <f>SUMIF($H$258:$H$929,$H221,CI$258:CI$929)</f>
        <v>0</v>
      </c>
      <c r="CJ221" s="71">
        <f>SUMIF($H$258:$H$929,$H221,CJ$258:CJ$929)</f>
        <v>0</v>
      </c>
      <c r="CK221" s="71">
        <f>SUMIF($H$258:$H$929,$H221,CK$258:CK$929)</f>
        <v>0</v>
      </c>
      <c r="CL221" s="71">
        <f>SUMIF($H$258:$H$929,$H221,CL$258:CL$929)</f>
        <v>7500</v>
      </c>
      <c r="CM221" s="71">
        <f>SUMIF($H$258:$H$929,$H221,CM$258:CM$929)</f>
        <v>1500</v>
      </c>
      <c r="CN221" s="71">
        <f>SUMIF($H$258:$H$929,$H221,CN$258:CN$929)</f>
        <v>2000</v>
      </c>
      <c r="CO221" s="71">
        <f>SUMIF($H$258:$H$929,$H221,CO$258:CO$929)</f>
        <v>2000</v>
      </c>
      <c r="CP221" s="71">
        <f>SUMIF($H$258:$H$929,$H221,CP$258:CP$929)</f>
        <v>2000</v>
      </c>
      <c r="CQ221" s="71">
        <f>SUMIF($H$258:$H$929,$H221,CQ$258:CQ$929)</f>
        <v>0</v>
      </c>
      <c r="CR221" s="71">
        <f>SUMIF($H$258:$H$929,$H221,CR$258:CR$929)</f>
        <v>0</v>
      </c>
      <c r="CS221" s="71">
        <f>SUMIF($H$258:$H$929,$H221,CS$258:CS$929)</f>
        <v>0</v>
      </c>
      <c r="CT221" s="71">
        <f>SUMIF($H$258:$H$929,$H221,CT$258:CT$929)</f>
        <v>0</v>
      </c>
      <c r="CU221" s="71">
        <f>SUMIF($H$258:$H$929,$H221,CU$258:CU$929)</f>
        <v>0</v>
      </c>
      <c r="CV221" s="71">
        <f>SUMIF($H$258:$H$929,$H221,CV$258:CV$929)</f>
        <v>7500</v>
      </c>
      <c r="CW221" s="71">
        <f>SUMIF($H$258:$H$929,$H221,CW$258:CW$929)</f>
        <v>1500</v>
      </c>
      <c r="CX221" s="71">
        <f>SUMIF($H$258:$H$929,$H221,CX$258:CX$929)</f>
        <v>2000</v>
      </c>
      <c r="CY221" s="71">
        <f>SUMIF($H$258:$H$929,$H221,CY$258:CY$929)</f>
        <v>2000</v>
      </c>
      <c r="CZ221" s="71">
        <f>SUMIF($H$258:$H$929,$H221,CZ$258:CZ$929)</f>
        <v>2000</v>
      </c>
      <c r="DA221" s="70" t="s">
        <v>435</v>
      </c>
      <c r="DB221" s="56">
        <f>K221-CV221</f>
        <v>-2500</v>
      </c>
      <c r="DC221" s="55"/>
      <c r="DD221" s="7">
        <f>CV221/12</f>
        <v>625</v>
      </c>
      <c r="DE221" s="55"/>
    </row>
    <row r="222" spans="1:109" s="54" customFormat="1" ht="20.25" hidden="1" customHeight="1" x14ac:dyDescent="0.2">
      <c r="A222" s="98" t="str">
        <f>CONCATENATE("5001",H222)</f>
        <v>50015917</v>
      </c>
      <c r="B222" s="65"/>
      <c r="C222" s="65"/>
      <c r="D222" s="65"/>
      <c r="E222" s="66"/>
      <c r="F222" s="66" t="s">
        <v>112</v>
      </c>
      <c r="G222" s="65"/>
      <c r="H222" s="70" t="s">
        <v>300</v>
      </c>
      <c r="I222" s="79" t="s">
        <v>299</v>
      </c>
      <c r="J222" s="71">
        <f>SUMIF($H$258:$H$928,$H222,J$258:J$928)</f>
        <v>26</v>
      </c>
      <c r="K222" s="71">
        <f>SUMIF($H$258:$H$928,$H222,K$258:K$928)</f>
        <v>0</v>
      </c>
      <c r="L222" s="71">
        <f>SUMIF($H$258:$H$928,$H222,L$258:L$928)</f>
        <v>0</v>
      </c>
      <c r="M222" s="71">
        <f>SUMIF($H$258:$H$928,$H222,M$258:M$928)</f>
        <v>0</v>
      </c>
      <c r="N222" s="71">
        <f>SUMIF($H$258:$H$928,$H222,N$258:N$928)</f>
        <v>0</v>
      </c>
      <c r="O222" s="71">
        <f>SUMIF($H$258:$H$928,$H222,O$258:O$928)</f>
        <v>0</v>
      </c>
      <c r="P222" s="71">
        <f>SUMIF($H$258:$H$928,$H222,P$258:P$928)</f>
        <v>0</v>
      </c>
      <c r="Q222" s="71">
        <f>SUMIF($H$258:$H$928,$H222,Q$258:Q$928)</f>
        <v>0</v>
      </c>
      <c r="R222" s="71">
        <f>SUMIF($H$258:$H$928,$H222,R$258:R$928)</f>
        <v>0</v>
      </c>
      <c r="S222" s="71">
        <f>SUMIF($H$258:$H$928,$H222,S$258:S$928)</f>
        <v>26</v>
      </c>
      <c r="T222" s="71">
        <f>SUMIF($H$258:$H$928,$H222,T$258:T$928)</f>
        <v>0</v>
      </c>
      <c r="U222" s="71">
        <f>SUMIF($H$258:$H$928,$H222,U$258:U$928)</f>
        <v>26</v>
      </c>
      <c r="V222" s="71">
        <f>SUMIF($H$258:$H$928,$H222,V$258:V$928)</f>
        <v>0</v>
      </c>
      <c r="W222" s="71">
        <f>SUMIF($H$258:$H$928,$H222,W$258:W$928)</f>
        <v>0</v>
      </c>
      <c r="X222" s="71">
        <f>SUMIF($H$258:$H$928,$H222,X$258:X$928)</f>
        <v>0</v>
      </c>
      <c r="Y222" s="71">
        <f>SUMIF($H$258:$H$928,$H222,Y$258:Y$928)</f>
        <v>0</v>
      </c>
      <c r="Z222" s="71">
        <f>SUMIF($H$258:$H$928,$H222,Z$258:Z$928)</f>
        <v>0</v>
      </c>
      <c r="AA222" s="71">
        <f>SUMIF($H$258:$H$928,$H222,AA$258:AA$928)</f>
        <v>26</v>
      </c>
      <c r="AB222" s="71">
        <f>SUMIF($H$258:$H$928,$H222,AB$258:AB$928)</f>
        <v>26</v>
      </c>
      <c r="AC222" s="71">
        <f>SUMIF($H$258:$H$928,$H222,AC$258:AC$928)</f>
        <v>0</v>
      </c>
      <c r="AD222" s="71">
        <f>SUMIF($H$258:$H$928,$H222,AD$258:AD$928)</f>
        <v>0</v>
      </c>
      <c r="AE222" s="71">
        <f>SUMIF($H$258:$H$928,$H222,AE$258:AE$928)</f>
        <v>0</v>
      </c>
      <c r="AF222" s="71">
        <f>SUMIF($H$258:$H$928,$H222,AF$258:AF$928)</f>
        <v>0</v>
      </c>
      <c r="AG222" s="71">
        <f>SUMIF($H$258:$H$928,$H222,AG$258:AG$928)</f>
        <v>0</v>
      </c>
      <c r="AH222" s="71">
        <f>SUMIF($H$258:$H$928,$H222,AH$258:AH$928)</f>
        <v>0</v>
      </c>
      <c r="AI222" s="71">
        <f>SUMIF($H$258:$H$928,$H222,AI$258:AI$928)</f>
        <v>0</v>
      </c>
      <c r="AJ222" s="71">
        <f>SUMIF($H$258:$H$928,$H222,AJ$258:AJ$928)</f>
        <v>0</v>
      </c>
      <c r="AK222" s="71">
        <f>SUMIF($H$258:$H$928,$H222,AK$258:AK$928)</f>
        <v>0</v>
      </c>
      <c r="AL222" s="71">
        <f>SUMIF($H$258:$H$928,$H222,AL$258:AL$928)</f>
        <v>0</v>
      </c>
      <c r="AM222" s="71">
        <f>SUMIF($H$258:$H$928,$H222,AM$258:AM$928)</f>
        <v>0</v>
      </c>
      <c r="AN222" s="71">
        <f>SUMIF($H$258:$H$928,$H222,AN$258:AN$928)</f>
        <v>0</v>
      </c>
      <c r="AO222" s="71">
        <f>SUMIF($H$258:$H$928,$H222,AO$258:AO$928)</f>
        <v>0</v>
      </c>
      <c r="AP222" s="71">
        <f>SUMIF($H$258:$H$928,$H222,AP$258:AP$928)</f>
        <v>26</v>
      </c>
      <c r="AQ222" s="71">
        <f>SUMIF($H$258:$H$928,$H222,AQ$258:AQ$928)</f>
        <v>26</v>
      </c>
      <c r="AR222" s="71">
        <f>SUMIF($H$258:$H$928,$H222,AR$258:AR$928)</f>
        <v>0</v>
      </c>
      <c r="AS222" s="71">
        <f>SUMIF($H$258:$H$928,$H222,AS$258:AS$928)</f>
        <v>0</v>
      </c>
      <c r="AT222" s="71">
        <f>SUMIF($H$258:$H$928,$H222,AT$258:AT$928)</f>
        <v>0</v>
      </c>
      <c r="AU222" s="71">
        <f>SUMIF($H$258:$H$928,$H222,AU$258:AU$928)</f>
        <v>0</v>
      </c>
      <c r="AV222" s="71">
        <f>SUMIF($H$258:$H$928,$H222,AV$258:AV$928)</f>
        <v>0</v>
      </c>
      <c r="AW222" s="71">
        <f>SUMIF($H$258:$H$928,$H222,AW$258:AW$928)</f>
        <v>0</v>
      </c>
      <c r="AX222" s="71">
        <f>SUMIF($H$258:$H$929,$H222,AX$258:AX$929)</f>
        <v>0</v>
      </c>
      <c r="AY222" s="71">
        <f>SUMIF($H$258:$H$929,$H222,AY$258:AY$929)</f>
        <v>0</v>
      </c>
      <c r="AZ222" s="71">
        <f>SUMIF($H$258:$H$929,$H222,AZ$258:AZ$929)</f>
        <v>0</v>
      </c>
      <c r="BA222" s="71">
        <f>SUMIF($H$258:$H$929,$H222,BA$258:BA$929)</f>
        <v>0</v>
      </c>
      <c r="BB222" s="71"/>
      <c r="BC222" s="71">
        <f>SUMIF($H$258:$H$929,$H222,BC$258:BC$929)</f>
        <v>0</v>
      </c>
      <c r="BD222" s="71"/>
      <c r="BE222" s="71">
        <f>SUMIF($H$258:$H$929,$H222,BE$258:BE$929)</f>
        <v>26</v>
      </c>
      <c r="BF222" s="71">
        <f>SUMIF($H$258:$H$929,$H222,BF$258:BF$929)</f>
        <v>26</v>
      </c>
      <c r="BG222" s="71">
        <f>SUMIF($H$258:$H$929,$H222,BG$258:BG$929)</f>
        <v>0</v>
      </c>
      <c r="BH222" s="71">
        <f>SUMIF($H$258:$H$929,$H222,BH$258:BH$929)</f>
        <v>0</v>
      </c>
      <c r="BI222" s="71">
        <f>SUMIF($H$258:$H$929,$H222,BI$258:BI$929)</f>
        <v>0</v>
      </c>
      <c r="BJ222" s="71">
        <f>SUMIF($H$258:$H$928,$H222,BJ$258:BJ$928)</f>
        <v>0</v>
      </c>
      <c r="BK222" s="71">
        <f>SUMIF($H$258:$H$928,$H222,BK$258:BK$928)</f>
        <v>0</v>
      </c>
      <c r="BL222" s="71">
        <f>SUMIF($H$258:$H$928,$H222,BL$258:BL$928)</f>
        <v>0</v>
      </c>
      <c r="BM222" s="71">
        <f>SUMIF($H$258:$H$929,$H222,BM$258:BM$929)</f>
        <v>0</v>
      </c>
      <c r="BN222" s="71">
        <f>SUMIF($H$258:$H$929,$H222,BN$258:BN$929)</f>
        <v>0</v>
      </c>
      <c r="BO222" s="71">
        <f>SUMIF($H$258:$H$929,$H222,BO$258:BO$929)</f>
        <v>0</v>
      </c>
      <c r="BP222" s="71">
        <f>SUMIF($H$258:$H$929,$H222,BP$258:BP$929)</f>
        <v>0</v>
      </c>
      <c r="BQ222" s="71">
        <f>SUMIF($H$258:$H$929,$H222,BQ$258:BQ$929)</f>
        <v>0</v>
      </c>
      <c r="BR222" s="71">
        <f>SUMIF($H$258:$H$929,$H222,BR$258:BR$929)</f>
        <v>26</v>
      </c>
      <c r="BS222" s="71">
        <f>SUMIF($H$258:$H$929,$H222,BS$258:BS$929)</f>
        <v>26</v>
      </c>
      <c r="BT222" s="71">
        <f>SUMIF($H$258:$H$929,$H222,BT$258:BT$929)</f>
        <v>0</v>
      </c>
      <c r="BU222" s="71">
        <f>SUMIF($H$258:$H$929,$H222,BU$258:BU$929)</f>
        <v>0</v>
      </c>
      <c r="BV222" s="71">
        <f>SUMIF($H$258:$H$929,$H222,BV$258:BV$929)</f>
        <v>0</v>
      </c>
      <c r="BW222" s="71">
        <f>SUMIF($H$258:$H$929,$H222,BW$258:BW$929)</f>
        <v>0</v>
      </c>
      <c r="BX222" s="71">
        <f>SUMIF($H$258:$H$929,$H222,BX$258:BX$929)</f>
        <v>0</v>
      </c>
      <c r="BY222" s="71">
        <f>SUMIF($H$258:$H$929,$H222,BY$258:BY$929)</f>
        <v>0</v>
      </c>
      <c r="BZ222" s="71">
        <f>SUMIF($H$258:$H$929,$H222,BZ$258:BZ$929)</f>
        <v>0</v>
      </c>
      <c r="CA222" s="71">
        <f>SUMIF($H$258:$H$929,$H222,CA$258:CA$929)</f>
        <v>0</v>
      </c>
      <c r="CB222" s="71">
        <f>SUMIF($H$258:$H$929,$H222,CB$258:CB$929)</f>
        <v>26</v>
      </c>
      <c r="CC222" s="71">
        <f>SUMIF($H$258:$H$929,$H222,CC$258:CC$929)</f>
        <v>26</v>
      </c>
      <c r="CD222" s="71">
        <f>SUMIF($H$258:$H$929,$H222,CD$258:CD$929)</f>
        <v>0</v>
      </c>
      <c r="CE222" s="71">
        <f>SUMIF($H$258:$H$929,$H222,CE$258:CE$929)</f>
        <v>0</v>
      </c>
      <c r="CF222" s="71">
        <f>SUMIF($H$258:$H$929,$H222,CF$258:CF$929)</f>
        <v>0</v>
      </c>
      <c r="CG222" s="71">
        <f>SUMIF($H$258:$H$929,$H222,CG$258:CG$929)</f>
        <v>0</v>
      </c>
      <c r="CH222" s="71">
        <f>SUMIF($H$258:$H$929,$H222,CH$258:CH$929)</f>
        <v>0</v>
      </c>
      <c r="CI222" s="71">
        <f>SUMIF($H$258:$H$929,$H222,CI$258:CI$929)</f>
        <v>0</v>
      </c>
      <c r="CJ222" s="71">
        <f>SUMIF($H$258:$H$929,$H222,CJ$258:CJ$929)</f>
        <v>0</v>
      </c>
      <c r="CK222" s="71">
        <f>SUMIF($H$258:$H$929,$H222,CK$258:CK$929)</f>
        <v>0</v>
      </c>
      <c r="CL222" s="71">
        <f>SUMIF($H$258:$H$929,$H222,CL$258:CL$929)</f>
        <v>26</v>
      </c>
      <c r="CM222" s="71">
        <f>SUMIF($H$258:$H$929,$H222,CM$258:CM$929)</f>
        <v>26</v>
      </c>
      <c r="CN222" s="71">
        <f>SUMIF($H$258:$H$929,$H222,CN$258:CN$929)</f>
        <v>0</v>
      </c>
      <c r="CO222" s="71">
        <f>SUMIF($H$258:$H$929,$H222,CO$258:CO$929)</f>
        <v>0</v>
      </c>
      <c r="CP222" s="71">
        <f>SUMIF($H$258:$H$929,$H222,CP$258:CP$929)</f>
        <v>0</v>
      </c>
      <c r="CQ222" s="71">
        <f>SUMIF($H$258:$H$929,$H222,CQ$258:CQ$929)</f>
        <v>0</v>
      </c>
      <c r="CR222" s="71">
        <f>SUMIF($H$258:$H$929,$H222,CR$258:CR$929)</f>
        <v>0</v>
      </c>
      <c r="CS222" s="71">
        <f>SUMIF($H$258:$H$929,$H222,CS$258:CS$929)</f>
        <v>0</v>
      </c>
      <c r="CT222" s="71">
        <f>SUMIF($H$258:$H$929,$H222,CT$258:CT$929)</f>
        <v>0</v>
      </c>
      <c r="CU222" s="71">
        <f>SUMIF($H$258:$H$929,$H222,CU$258:CU$929)</f>
        <v>0</v>
      </c>
      <c r="CV222" s="71">
        <f>SUMIF($H$258:$H$929,$H222,CV$258:CV$929)</f>
        <v>26</v>
      </c>
      <c r="CW222" s="71">
        <f>SUMIF($H$258:$H$929,$H222,CW$258:CW$929)</f>
        <v>26</v>
      </c>
      <c r="CX222" s="71">
        <f>SUMIF($H$258:$H$929,$H222,CX$258:CX$929)</f>
        <v>0</v>
      </c>
      <c r="CY222" s="71">
        <f>SUMIF($H$258:$H$929,$H222,CY$258:CY$929)</f>
        <v>0</v>
      </c>
      <c r="CZ222" s="71">
        <f>SUMIF($H$258:$H$929,$H222,CZ$258:CZ$929)</f>
        <v>0</v>
      </c>
      <c r="DA222" s="70" t="s">
        <v>300</v>
      </c>
      <c r="DB222" s="56">
        <f>K222-CV222</f>
        <v>-26</v>
      </c>
      <c r="DC222" s="55"/>
      <c r="DD222" s="7">
        <f>CV222/12</f>
        <v>2.1666666666666665</v>
      </c>
      <c r="DE222" s="55"/>
    </row>
    <row r="223" spans="1:109" s="54" customFormat="1" ht="19.5" hidden="1" customHeight="1" x14ac:dyDescent="0.2">
      <c r="A223" s="98" t="str">
        <f>CONCATENATE("5001",H223)</f>
        <v>50015922</v>
      </c>
      <c r="B223" s="65"/>
      <c r="C223" s="65"/>
      <c r="D223" s="65"/>
      <c r="E223" s="66"/>
      <c r="F223" s="66" t="s">
        <v>333</v>
      </c>
      <c r="G223" s="65"/>
      <c r="H223" s="70" t="s">
        <v>383</v>
      </c>
      <c r="I223" s="79" t="s">
        <v>384</v>
      </c>
      <c r="J223" s="71">
        <f>SUMIF($H$258:$H$928,$H223,J$258:J$928)</f>
        <v>2632</v>
      </c>
      <c r="K223" s="71">
        <f>SUMIF($H$258:$H$928,$H223,K$258:K$928)</f>
        <v>5000</v>
      </c>
      <c r="L223" s="71">
        <f>SUMIF($H$258:$H$928,$H223,L$258:L$928)</f>
        <v>1500</v>
      </c>
      <c r="M223" s="71">
        <f>SUMIF($H$258:$H$928,$H223,M$258:M$928)</f>
        <v>1500</v>
      </c>
      <c r="N223" s="71">
        <f>SUMIF($H$258:$H$928,$H223,N$258:N$928)</f>
        <v>1000</v>
      </c>
      <c r="O223" s="71">
        <f>SUMIF($H$258:$H$928,$H223,O$258:O$928)</f>
        <v>1000</v>
      </c>
      <c r="P223" s="71">
        <f>SUMIF($H$258:$H$928,$H223,P$258:P$928)</f>
        <v>250</v>
      </c>
      <c r="Q223" s="71">
        <f>SUMIF($H$258:$H$928,$H223,Q$258:Q$928)</f>
        <v>250</v>
      </c>
      <c r="R223" s="71">
        <f>SUMIF($H$258:$H$928,$H223,R$258:R$928)</f>
        <v>500</v>
      </c>
      <c r="S223" s="71">
        <f>SUMIF($H$258:$H$928,$H223,S$258:S$928)</f>
        <v>132</v>
      </c>
      <c r="T223" s="71">
        <f>SUMIF($H$258:$H$928,$H223,T$258:T$928)</f>
        <v>0</v>
      </c>
      <c r="U223" s="71">
        <f>SUMIF($H$258:$H$928,$H223,U$258:U$928)</f>
        <v>0</v>
      </c>
      <c r="V223" s="71">
        <f>SUMIF($H$258:$H$928,$H223,V$258:V$928)</f>
        <v>0</v>
      </c>
      <c r="W223" s="71">
        <f>SUMIF($H$258:$H$928,$H223,W$258:W$928)</f>
        <v>132</v>
      </c>
      <c r="X223" s="71">
        <f>SUMIF($H$258:$H$928,$H223,X$258:X$928)</f>
        <v>0</v>
      </c>
      <c r="Y223" s="71">
        <f>SUMIF($H$258:$H$928,$H223,Y$258:Y$928)</f>
        <v>0</v>
      </c>
      <c r="Z223" s="71">
        <f>SUMIF($H$258:$H$928,$H223,Z$258:Z$928)</f>
        <v>0</v>
      </c>
      <c r="AA223" s="71">
        <f>SUMIF($H$258:$H$928,$H223,AA$258:AA$928)</f>
        <v>5132</v>
      </c>
      <c r="AB223" s="71">
        <f>SUMIF($H$258:$H$928,$H223,AB$258:AB$928)</f>
        <v>1500</v>
      </c>
      <c r="AC223" s="71">
        <f>SUMIF($H$258:$H$928,$H223,AC$258:AC$928)</f>
        <v>1500</v>
      </c>
      <c r="AD223" s="71">
        <f>SUMIF($H$258:$H$928,$H223,AD$258:AD$928)</f>
        <v>1132</v>
      </c>
      <c r="AE223" s="71">
        <f>SUMIF($H$258:$H$928,$H223,AE$258:AE$928)</f>
        <v>1000</v>
      </c>
      <c r="AF223" s="71">
        <f>SUMIF($H$258:$H$928,$H223,AF$258:AF$928)</f>
        <v>250</v>
      </c>
      <c r="AG223" s="71">
        <f>SUMIF($H$258:$H$928,$H223,AG$258:AG$928)</f>
        <v>250</v>
      </c>
      <c r="AH223" s="71">
        <f>SUMIF($H$258:$H$928,$H223,AH$258:AH$928)</f>
        <v>500</v>
      </c>
      <c r="AI223" s="71">
        <f>SUMIF($H$258:$H$928,$H223,AI$258:AI$928)</f>
        <v>0</v>
      </c>
      <c r="AJ223" s="71">
        <f>SUMIF($H$258:$H$928,$H223,AJ$258:AJ$928)</f>
        <v>0</v>
      </c>
      <c r="AK223" s="71">
        <f>SUMIF($H$258:$H$928,$H223,AK$258:AK$928)</f>
        <v>0</v>
      </c>
      <c r="AL223" s="71">
        <f>SUMIF($H$258:$H$928,$H223,AL$258:AL$928)</f>
        <v>0</v>
      </c>
      <c r="AM223" s="71">
        <f>SUMIF($H$258:$H$928,$H223,AM$258:AM$928)</f>
        <v>0</v>
      </c>
      <c r="AN223" s="71">
        <f>SUMIF($H$258:$H$928,$H223,AN$258:AN$928)</f>
        <v>0</v>
      </c>
      <c r="AO223" s="71">
        <f>SUMIF($H$258:$H$928,$H223,AO$258:AO$928)</f>
        <v>0</v>
      </c>
      <c r="AP223" s="71">
        <f>SUMIF($H$258:$H$928,$H223,AP$258:AP$928)</f>
        <v>5132</v>
      </c>
      <c r="AQ223" s="71">
        <f>SUMIF($H$258:$H$928,$H223,AQ$258:AQ$928)</f>
        <v>1500</v>
      </c>
      <c r="AR223" s="71">
        <f>SUMIF($H$258:$H$928,$H223,AR$258:AR$928)</f>
        <v>1500</v>
      </c>
      <c r="AS223" s="71">
        <f>SUMIF($H$258:$H$928,$H223,AS$258:AS$928)</f>
        <v>1132</v>
      </c>
      <c r="AT223" s="71">
        <f>SUMIF($H$258:$H$928,$H223,AT$258:AT$928)</f>
        <v>1000</v>
      </c>
      <c r="AU223" s="71">
        <f>SUMIF($H$258:$H$928,$H223,AU$258:AU$928)</f>
        <v>250</v>
      </c>
      <c r="AV223" s="71">
        <f>SUMIF($H$258:$H$928,$H223,AV$258:AV$928)</f>
        <v>250</v>
      </c>
      <c r="AW223" s="71">
        <f>SUMIF($H$258:$H$928,$H223,AW$258:AW$928)</f>
        <v>500</v>
      </c>
      <c r="AX223" s="71">
        <f>SUMIF($H$258:$H$929,$H223,AX$258:AX$929)</f>
        <v>0</v>
      </c>
      <c r="AY223" s="71">
        <f>SUMIF($H$258:$H$929,$H223,AY$258:AY$929)</f>
        <v>0</v>
      </c>
      <c r="AZ223" s="71">
        <f>SUMIF($H$258:$H$929,$H223,AZ$258:AZ$929)</f>
        <v>0</v>
      </c>
      <c r="BA223" s="71">
        <f>SUMIF($H$258:$H$929,$H223,BA$258:BA$929)</f>
        <v>0</v>
      </c>
      <c r="BB223" s="71"/>
      <c r="BC223" s="71">
        <f>SUMIF($H$258:$H$929,$H223,BC$258:BC$929)</f>
        <v>0</v>
      </c>
      <c r="BD223" s="71"/>
      <c r="BE223" s="71">
        <f>SUMIF($H$258:$H$929,$H223,BE$258:BE$929)</f>
        <v>5132</v>
      </c>
      <c r="BF223" s="71">
        <f>SUMIF($H$258:$H$929,$H223,BF$258:BF$929)</f>
        <v>1500</v>
      </c>
      <c r="BG223" s="71">
        <f>SUMIF($H$258:$H$929,$H223,BG$258:BG$929)</f>
        <v>1500</v>
      </c>
      <c r="BH223" s="71">
        <f>SUMIF($H$258:$H$929,$H223,BH$258:BH$929)</f>
        <v>1132</v>
      </c>
      <c r="BI223" s="71">
        <f>SUMIF($H$258:$H$929,$H223,BI$258:BI$929)</f>
        <v>1000</v>
      </c>
      <c r="BJ223" s="71">
        <f>SUMIF($H$258:$H$928,$H223,BJ$258:BJ$928)</f>
        <v>250</v>
      </c>
      <c r="BK223" s="71">
        <f>SUMIF($H$258:$H$928,$H223,BK$258:BK$928)</f>
        <v>250</v>
      </c>
      <c r="BL223" s="71">
        <f>SUMIF($H$258:$H$928,$H223,BL$258:BL$928)</f>
        <v>500</v>
      </c>
      <c r="BM223" s="71">
        <f>SUMIF($H$258:$H$929,$H223,BM$258:BM$929)</f>
        <v>-2500</v>
      </c>
      <c r="BN223" s="71">
        <f>SUMIF($H$258:$H$929,$H223,BN$258:BN$929)</f>
        <v>0</v>
      </c>
      <c r="BO223" s="71">
        <f>SUMIF($H$258:$H$929,$H223,BO$258:BO$929)</f>
        <v>-500</v>
      </c>
      <c r="BP223" s="71">
        <f>SUMIF($H$258:$H$929,$H223,BP$258:BP$929)</f>
        <v>-1000</v>
      </c>
      <c r="BQ223" s="71">
        <f>SUMIF($H$258:$H$929,$H223,BQ$258:BQ$929)</f>
        <v>-1000</v>
      </c>
      <c r="BR223" s="71">
        <f>SUMIF($H$258:$H$929,$H223,BR$258:BR$929)</f>
        <v>2632</v>
      </c>
      <c r="BS223" s="71">
        <f>SUMIF($H$258:$H$929,$H223,BS$258:BS$929)</f>
        <v>1500</v>
      </c>
      <c r="BT223" s="71">
        <f>SUMIF($H$258:$H$929,$H223,BT$258:BT$929)</f>
        <v>1000</v>
      </c>
      <c r="BU223" s="71">
        <f>SUMIF($H$258:$H$929,$H223,BU$258:BU$929)</f>
        <v>132</v>
      </c>
      <c r="BV223" s="71">
        <f>SUMIF($H$258:$H$929,$H223,BV$258:BV$929)</f>
        <v>0</v>
      </c>
      <c r="BW223" s="71">
        <f>SUMIF($H$258:$H$929,$H223,BW$258:BW$929)</f>
        <v>0</v>
      </c>
      <c r="BX223" s="71">
        <f>SUMIF($H$258:$H$929,$H223,BX$258:BX$929)</f>
        <v>0</v>
      </c>
      <c r="BY223" s="71">
        <f>SUMIF($H$258:$H$929,$H223,BY$258:BY$929)</f>
        <v>0</v>
      </c>
      <c r="BZ223" s="71">
        <f>SUMIF($H$258:$H$929,$H223,BZ$258:BZ$929)</f>
        <v>0</v>
      </c>
      <c r="CA223" s="71">
        <f>SUMIF($H$258:$H$929,$H223,CA$258:CA$929)</f>
        <v>0</v>
      </c>
      <c r="CB223" s="71">
        <f>SUMIF($H$258:$H$929,$H223,CB$258:CB$929)</f>
        <v>2632</v>
      </c>
      <c r="CC223" s="71">
        <f>SUMIF($H$258:$H$929,$H223,CC$258:CC$929)</f>
        <v>1500</v>
      </c>
      <c r="CD223" s="71">
        <f>SUMIF($H$258:$H$929,$H223,CD$258:CD$929)</f>
        <v>1000</v>
      </c>
      <c r="CE223" s="71">
        <f>SUMIF($H$258:$H$929,$H223,CE$258:CE$929)</f>
        <v>132</v>
      </c>
      <c r="CF223" s="71">
        <f>SUMIF($H$258:$H$929,$H223,CF$258:CF$929)</f>
        <v>0</v>
      </c>
      <c r="CG223" s="71">
        <f>SUMIF($H$258:$H$929,$H223,CG$258:CG$929)</f>
        <v>0</v>
      </c>
      <c r="CH223" s="71">
        <f>SUMIF($H$258:$H$929,$H223,CH$258:CH$929)</f>
        <v>0</v>
      </c>
      <c r="CI223" s="71">
        <f>SUMIF($H$258:$H$929,$H223,CI$258:CI$929)</f>
        <v>0</v>
      </c>
      <c r="CJ223" s="71">
        <f>SUMIF($H$258:$H$929,$H223,CJ$258:CJ$929)</f>
        <v>0</v>
      </c>
      <c r="CK223" s="71">
        <f>SUMIF($H$258:$H$929,$H223,CK$258:CK$929)</f>
        <v>0</v>
      </c>
      <c r="CL223" s="71">
        <f>SUMIF($H$258:$H$929,$H223,CL$258:CL$929)</f>
        <v>2632</v>
      </c>
      <c r="CM223" s="71">
        <f>SUMIF($H$258:$H$929,$H223,CM$258:CM$929)</f>
        <v>1500</v>
      </c>
      <c r="CN223" s="71">
        <f>SUMIF($H$258:$H$929,$H223,CN$258:CN$929)</f>
        <v>1000</v>
      </c>
      <c r="CO223" s="71">
        <f>SUMIF($H$258:$H$929,$H223,CO$258:CO$929)</f>
        <v>132</v>
      </c>
      <c r="CP223" s="71">
        <f>SUMIF($H$258:$H$929,$H223,CP$258:CP$929)</f>
        <v>0</v>
      </c>
      <c r="CQ223" s="71">
        <f>SUMIF($H$258:$H$929,$H223,CQ$258:CQ$929)</f>
        <v>0</v>
      </c>
      <c r="CR223" s="71">
        <f>SUMIF($H$258:$H$929,$H223,CR$258:CR$929)</f>
        <v>0</v>
      </c>
      <c r="CS223" s="71">
        <f>SUMIF($H$258:$H$929,$H223,CS$258:CS$929)</f>
        <v>0</v>
      </c>
      <c r="CT223" s="71">
        <f>SUMIF($H$258:$H$929,$H223,CT$258:CT$929)</f>
        <v>0</v>
      </c>
      <c r="CU223" s="71">
        <f>SUMIF($H$258:$H$929,$H223,CU$258:CU$929)</f>
        <v>0</v>
      </c>
      <c r="CV223" s="71">
        <f>SUMIF($H$258:$H$929,$H223,CV$258:CV$929)</f>
        <v>2632</v>
      </c>
      <c r="CW223" s="71">
        <f>SUMIF($H$258:$H$929,$H223,CW$258:CW$929)</f>
        <v>1500</v>
      </c>
      <c r="CX223" s="71">
        <f>SUMIF($H$258:$H$929,$H223,CX$258:CX$929)</f>
        <v>1000</v>
      </c>
      <c r="CY223" s="71">
        <f>SUMIF($H$258:$H$929,$H223,CY$258:CY$929)</f>
        <v>132</v>
      </c>
      <c r="CZ223" s="71">
        <f>SUMIF($H$258:$H$929,$H223,CZ$258:CZ$929)</f>
        <v>0</v>
      </c>
      <c r="DA223" s="70" t="s">
        <v>383</v>
      </c>
      <c r="DB223" s="56">
        <f>K223-CV223</f>
        <v>2368</v>
      </c>
      <c r="DC223" s="55"/>
      <c r="DD223" s="7">
        <f>CV223/12</f>
        <v>219.33333333333334</v>
      </c>
      <c r="DE223" s="55"/>
    </row>
    <row r="224" spans="1:109" s="54" customFormat="1" ht="11.25" hidden="1" customHeight="1" x14ac:dyDescent="0.2">
      <c r="A224" s="98" t="str">
        <f>CONCATENATE("5001",H224)</f>
        <v>50015928</v>
      </c>
      <c r="B224" s="65"/>
      <c r="C224" s="65"/>
      <c r="D224" s="65"/>
      <c r="E224" s="66"/>
      <c r="F224" s="66" t="s">
        <v>126</v>
      </c>
      <c r="G224" s="65"/>
      <c r="H224" s="70" t="s">
        <v>330</v>
      </c>
      <c r="I224" s="75" t="s">
        <v>331</v>
      </c>
      <c r="J224" s="71">
        <f>SUMIF($H$258:$H$928,$H224,J$258:J$928)</f>
        <v>0</v>
      </c>
      <c r="K224" s="71">
        <f>SUMIF($H$258:$H$928,$H224,K$258:K$928)</f>
        <v>0</v>
      </c>
      <c r="L224" s="71">
        <f>SUMIF($H$258:$H$928,$H224,L$258:L$928)</f>
        <v>0</v>
      </c>
      <c r="M224" s="71">
        <f>SUMIF($H$258:$H$928,$H224,M$258:M$928)</f>
        <v>0</v>
      </c>
      <c r="N224" s="71">
        <f>SUMIF($H$258:$H$928,$H224,N$258:N$928)</f>
        <v>0</v>
      </c>
      <c r="O224" s="71">
        <f>SUMIF($H$258:$H$928,$H224,O$258:O$928)</f>
        <v>0</v>
      </c>
      <c r="P224" s="71">
        <f>SUMIF($H$258:$H$928,$H224,P$258:P$928)</f>
        <v>0</v>
      </c>
      <c r="Q224" s="71">
        <f>SUMIF($H$258:$H$928,$H224,Q$258:Q$928)</f>
        <v>0</v>
      </c>
      <c r="R224" s="71">
        <f>SUMIF($H$258:$H$928,$H224,R$258:R$928)</f>
        <v>0</v>
      </c>
      <c r="S224" s="71">
        <f>SUMIF($H$258:$H$928,$H224,S$258:S$928)</f>
        <v>0</v>
      </c>
      <c r="T224" s="71">
        <f>SUMIF($H$258:$H$928,$H224,T$258:T$928)</f>
        <v>0</v>
      </c>
      <c r="U224" s="71">
        <f>SUMIF($H$258:$H$928,$H224,U$258:U$928)</f>
        <v>0</v>
      </c>
      <c r="V224" s="71">
        <f>SUMIF($H$258:$H$928,$H224,V$258:V$928)</f>
        <v>0</v>
      </c>
      <c r="W224" s="71">
        <f>SUMIF($H$258:$H$928,$H224,W$258:W$928)</f>
        <v>0</v>
      </c>
      <c r="X224" s="71">
        <f>SUMIF($H$258:$H$928,$H224,X$258:X$928)</f>
        <v>0</v>
      </c>
      <c r="Y224" s="71">
        <f>SUMIF($H$258:$H$928,$H224,Y$258:Y$928)</f>
        <v>0</v>
      </c>
      <c r="Z224" s="71">
        <f>SUMIF($H$258:$H$928,$H224,Z$258:Z$928)</f>
        <v>0</v>
      </c>
      <c r="AA224" s="71">
        <f>SUMIF($H$258:$H$928,$H224,AA$258:AA$928)</f>
        <v>0</v>
      </c>
      <c r="AB224" s="71">
        <f>SUMIF($H$258:$H$928,$H224,AB$258:AB$928)</f>
        <v>0</v>
      </c>
      <c r="AC224" s="71">
        <f>SUMIF($H$258:$H$928,$H224,AC$258:AC$928)</f>
        <v>0</v>
      </c>
      <c r="AD224" s="71">
        <f>SUMIF($H$258:$H$928,$H224,AD$258:AD$928)</f>
        <v>0</v>
      </c>
      <c r="AE224" s="71">
        <f>SUMIF($H$258:$H$928,$H224,AE$258:AE$928)</f>
        <v>0</v>
      </c>
      <c r="AF224" s="71">
        <f>SUMIF($H$258:$H$928,$H224,AF$258:AF$928)</f>
        <v>0</v>
      </c>
      <c r="AG224" s="71">
        <f>SUMIF($H$258:$H$928,$H224,AG$258:AG$928)</f>
        <v>0</v>
      </c>
      <c r="AH224" s="71">
        <f>SUMIF($H$258:$H$928,$H224,AH$258:AH$928)</f>
        <v>0</v>
      </c>
      <c r="AI224" s="71">
        <f>SUMIF($H$258:$H$928,$H224,AI$258:AI$928)</f>
        <v>0</v>
      </c>
      <c r="AJ224" s="71">
        <f>SUMIF($H$258:$H$928,$H224,AJ$258:AJ$928)</f>
        <v>0</v>
      </c>
      <c r="AK224" s="71">
        <f>SUMIF($H$258:$H$928,$H224,AK$258:AK$928)</f>
        <v>0</v>
      </c>
      <c r="AL224" s="71">
        <f>SUMIF($H$258:$H$928,$H224,AL$258:AL$928)</f>
        <v>0</v>
      </c>
      <c r="AM224" s="71">
        <f>SUMIF($H$258:$H$928,$H224,AM$258:AM$928)</f>
        <v>0</v>
      </c>
      <c r="AN224" s="71">
        <f>SUMIF($H$258:$H$928,$H224,AN$258:AN$928)</f>
        <v>0</v>
      </c>
      <c r="AO224" s="71">
        <f>SUMIF($H$258:$H$928,$H224,AO$258:AO$928)</f>
        <v>0</v>
      </c>
      <c r="AP224" s="71">
        <f>SUMIF($H$258:$H$928,$H224,AP$258:AP$928)</f>
        <v>0</v>
      </c>
      <c r="AQ224" s="71">
        <f>SUMIF($H$258:$H$928,$H224,AQ$258:AQ$928)</f>
        <v>0</v>
      </c>
      <c r="AR224" s="71">
        <f>SUMIF($H$258:$H$928,$H224,AR$258:AR$928)</f>
        <v>0</v>
      </c>
      <c r="AS224" s="71">
        <f>SUMIF($H$258:$H$928,$H224,AS$258:AS$928)</f>
        <v>0</v>
      </c>
      <c r="AT224" s="71">
        <f>SUMIF($H$258:$H$928,$H224,AT$258:AT$928)</f>
        <v>0</v>
      </c>
      <c r="AU224" s="71">
        <f>SUMIF($H$258:$H$928,$H224,AU$258:AU$928)</f>
        <v>0</v>
      </c>
      <c r="AV224" s="71">
        <f>SUMIF($H$258:$H$928,$H224,AV$258:AV$928)</f>
        <v>0</v>
      </c>
      <c r="AW224" s="71">
        <f>SUMIF($H$258:$H$928,$H224,AW$258:AW$928)</f>
        <v>0</v>
      </c>
      <c r="AX224" s="71">
        <f>SUMIF($H$258:$H$929,$H224,AX$258:AX$929)</f>
        <v>0</v>
      </c>
      <c r="AY224" s="71">
        <f>SUMIF($H$258:$H$929,$H224,AY$258:AY$929)</f>
        <v>0</v>
      </c>
      <c r="AZ224" s="71">
        <f>SUMIF($H$258:$H$929,$H224,AZ$258:AZ$929)</f>
        <v>0</v>
      </c>
      <c r="BA224" s="71">
        <f>SUMIF($H$258:$H$929,$H224,BA$258:BA$929)</f>
        <v>0</v>
      </c>
      <c r="BB224" s="71"/>
      <c r="BC224" s="71">
        <f>SUMIF($H$258:$H$929,$H224,BC$258:BC$929)</f>
        <v>0</v>
      </c>
      <c r="BD224" s="71"/>
      <c r="BE224" s="71">
        <f>SUMIF($H$258:$H$929,$H224,BE$258:BE$929)</f>
        <v>0</v>
      </c>
      <c r="BF224" s="71">
        <f>SUMIF($H$258:$H$929,$H224,BF$258:BF$929)</f>
        <v>0</v>
      </c>
      <c r="BG224" s="71">
        <f>SUMIF($H$258:$H$929,$H224,BG$258:BG$929)</f>
        <v>0</v>
      </c>
      <c r="BH224" s="71">
        <f>SUMIF($H$258:$H$929,$H224,BH$258:BH$929)</f>
        <v>0</v>
      </c>
      <c r="BI224" s="71">
        <f>SUMIF($H$258:$H$929,$H224,BI$258:BI$929)</f>
        <v>0</v>
      </c>
      <c r="BJ224" s="71">
        <f>SUMIF($H$258:$H$928,$H224,BJ$258:BJ$928)</f>
        <v>0</v>
      </c>
      <c r="BK224" s="71">
        <f>SUMIF($H$258:$H$928,$H224,BK$258:BK$928)</f>
        <v>0</v>
      </c>
      <c r="BL224" s="71">
        <f>SUMIF($H$258:$H$928,$H224,BL$258:BL$928)</f>
        <v>0</v>
      </c>
      <c r="BM224" s="71">
        <f>SUMIF($H$258:$H$929,$H224,BM$258:BM$929)</f>
        <v>0</v>
      </c>
      <c r="BN224" s="71">
        <f>SUMIF($H$258:$H$929,$H224,BN$258:BN$929)</f>
        <v>0</v>
      </c>
      <c r="BO224" s="71">
        <f>SUMIF($H$258:$H$929,$H224,BO$258:BO$929)</f>
        <v>0</v>
      </c>
      <c r="BP224" s="71">
        <f>SUMIF($H$258:$H$929,$H224,BP$258:BP$929)</f>
        <v>0</v>
      </c>
      <c r="BQ224" s="71">
        <f>SUMIF($H$258:$H$929,$H224,BQ$258:BQ$929)</f>
        <v>0</v>
      </c>
      <c r="BR224" s="71">
        <f>SUMIF($H$258:$H$929,$H224,BR$258:BR$929)</f>
        <v>0</v>
      </c>
      <c r="BS224" s="71">
        <f>SUMIF($H$258:$H$929,$H224,BS$258:BS$929)</f>
        <v>0</v>
      </c>
      <c r="BT224" s="71">
        <f>SUMIF($H$258:$H$929,$H224,BT$258:BT$929)</f>
        <v>0</v>
      </c>
      <c r="BU224" s="71">
        <f>SUMIF($H$258:$H$929,$H224,BU$258:BU$929)</f>
        <v>0</v>
      </c>
      <c r="BV224" s="71">
        <f>SUMIF($H$258:$H$929,$H224,BV$258:BV$929)</f>
        <v>0</v>
      </c>
      <c r="BW224" s="71">
        <f>SUMIF($H$258:$H$929,$H224,BW$258:BW$929)</f>
        <v>0</v>
      </c>
      <c r="BX224" s="71">
        <f>SUMIF($H$258:$H$929,$H224,BX$258:BX$929)</f>
        <v>0</v>
      </c>
      <c r="BY224" s="71">
        <f>SUMIF($H$258:$H$929,$H224,BY$258:BY$929)</f>
        <v>0</v>
      </c>
      <c r="BZ224" s="71">
        <f>SUMIF($H$258:$H$929,$H224,BZ$258:BZ$929)</f>
        <v>0</v>
      </c>
      <c r="CA224" s="71">
        <f>SUMIF($H$258:$H$929,$H224,CA$258:CA$929)</f>
        <v>0</v>
      </c>
      <c r="CB224" s="71">
        <f>SUMIF($H$258:$H$929,$H224,CB$258:CB$929)</f>
        <v>0</v>
      </c>
      <c r="CC224" s="71">
        <f>SUMIF($H$258:$H$929,$H224,CC$258:CC$929)</f>
        <v>0</v>
      </c>
      <c r="CD224" s="71">
        <f>SUMIF($H$258:$H$929,$H224,CD$258:CD$929)</f>
        <v>0</v>
      </c>
      <c r="CE224" s="71">
        <f>SUMIF($H$258:$H$929,$H224,CE$258:CE$929)</f>
        <v>0</v>
      </c>
      <c r="CF224" s="71">
        <f>SUMIF($H$258:$H$929,$H224,CF$258:CF$929)</f>
        <v>0</v>
      </c>
      <c r="CG224" s="71">
        <f>SUMIF($H$258:$H$929,$H224,CG$258:CG$929)</f>
        <v>0</v>
      </c>
      <c r="CH224" s="71">
        <f>SUMIF($H$258:$H$929,$H224,CH$258:CH$929)</f>
        <v>0</v>
      </c>
      <c r="CI224" s="71">
        <f>SUMIF($H$258:$H$929,$H224,CI$258:CI$929)</f>
        <v>0</v>
      </c>
      <c r="CJ224" s="71">
        <f>SUMIF($H$258:$H$929,$H224,CJ$258:CJ$929)</f>
        <v>0</v>
      </c>
      <c r="CK224" s="71">
        <f>SUMIF($H$258:$H$929,$H224,CK$258:CK$929)</f>
        <v>0</v>
      </c>
      <c r="CL224" s="71">
        <f>SUMIF($H$258:$H$929,$H224,CL$258:CL$929)</f>
        <v>0</v>
      </c>
      <c r="CM224" s="71">
        <f>SUMIF($H$258:$H$929,$H224,CM$258:CM$929)</f>
        <v>0</v>
      </c>
      <c r="CN224" s="71">
        <f>SUMIF($H$258:$H$929,$H224,CN$258:CN$929)</f>
        <v>0</v>
      </c>
      <c r="CO224" s="71">
        <f>SUMIF($H$258:$H$929,$H224,CO$258:CO$929)</f>
        <v>0</v>
      </c>
      <c r="CP224" s="71">
        <f>SUMIF($H$258:$H$929,$H224,CP$258:CP$929)</f>
        <v>0</v>
      </c>
      <c r="CQ224" s="71">
        <f>SUMIF($H$258:$H$929,$H224,CQ$258:CQ$929)</f>
        <v>0</v>
      </c>
      <c r="CR224" s="71">
        <f>SUMIF($H$258:$H$929,$H224,CR$258:CR$929)</f>
        <v>0</v>
      </c>
      <c r="CS224" s="71">
        <f>SUMIF($H$258:$H$929,$H224,CS$258:CS$929)</f>
        <v>0</v>
      </c>
      <c r="CT224" s="71">
        <f>SUMIF($H$258:$H$929,$H224,CT$258:CT$929)</f>
        <v>0</v>
      </c>
      <c r="CU224" s="71">
        <f>SUMIF($H$258:$H$929,$H224,CU$258:CU$929)</f>
        <v>0</v>
      </c>
      <c r="CV224" s="71">
        <f>SUMIF($H$258:$H$929,$H224,CV$258:CV$929)</f>
        <v>0</v>
      </c>
      <c r="CW224" s="71">
        <f>SUMIF($H$258:$H$929,$H224,CW$258:CW$929)</f>
        <v>0</v>
      </c>
      <c r="CX224" s="71">
        <f>SUMIF($H$258:$H$929,$H224,CX$258:CX$929)</f>
        <v>0</v>
      </c>
      <c r="CY224" s="71">
        <f>SUMIF($H$258:$H$929,$H224,CY$258:CY$929)</f>
        <v>0</v>
      </c>
      <c r="CZ224" s="71">
        <f>SUMIF($H$258:$H$929,$H224,CZ$258:CZ$929)</f>
        <v>0</v>
      </c>
      <c r="DA224" s="70" t="s">
        <v>330</v>
      </c>
      <c r="DB224" s="56">
        <f>K224-CV224</f>
        <v>0</v>
      </c>
      <c r="DC224" s="55"/>
      <c r="DD224" s="7">
        <f>CV224/12</f>
        <v>0</v>
      </c>
      <c r="DE224" s="55"/>
    </row>
    <row r="225" spans="1:109" s="54" customFormat="1" ht="24.75" hidden="1" customHeight="1" x14ac:dyDescent="0.2">
      <c r="A225" s="98" t="str">
        <f>CONCATENATE("5001",H225)</f>
        <v>50015940</v>
      </c>
      <c r="B225" s="65"/>
      <c r="C225" s="65"/>
      <c r="D225" s="65"/>
      <c r="E225" s="66"/>
      <c r="F225" s="66" t="s">
        <v>228</v>
      </c>
      <c r="G225" s="65"/>
      <c r="H225" s="70" t="s">
        <v>381</v>
      </c>
      <c r="I225" s="75" t="s">
        <v>382</v>
      </c>
      <c r="J225" s="71">
        <f>SUMIF($H$258:$H$928,$H225,J$258:J$928)</f>
        <v>329</v>
      </c>
      <c r="K225" s="71">
        <f>SUMIF($H$258:$H$928,$H225,K$258:K$928)</f>
        <v>0</v>
      </c>
      <c r="L225" s="71">
        <f>SUMIF($H$258:$H$928,$H225,L$258:L$928)</f>
        <v>0</v>
      </c>
      <c r="M225" s="71">
        <f>SUMIF($H$258:$H$928,$H225,M$258:M$928)</f>
        <v>0</v>
      </c>
      <c r="N225" s="71">
        <f>SUMIF($H$258:$H$928,$H225,N$258:N$928)</f>
        <v>0</v>
      </c>
      <c r="O225" s="71">
        <f>SUMIF($H$258:$H$928,$H225,O$258:O$928)</f>
        <v>0</v>
      </c>
      <c r="P225" s="71">
        <f>SUMIF($H$258:$H$928,$H225,P$258:P$928)</f>
        <v>0</v>
      </c>
      <c r="Q225" s="71">
        <f>SUMIF($H$258:$H$928,$H225,Q$258:Q$928)</f>
        <v>0</v>
      </c>
      <c r="R225" s="71">
        <f>SUMIF($H$258:$H$928,$H225,R$258:R$928)</f>
        <v>0</v>
      </c>
      <c r="S225" s="71">
        <f>SUMIF($H$258:$H$928,$H225,S$258:S$928)</f>
        <v>329</v>
      </c>
      <c r="T225" s="71">
        <f>SUMIF($H$258:$H$928,$H225,T$258:T$928)</f>
        <v>0</v>
      </c>
      <c r="U225" s="71">
        <f>SUMIF($H$258:$H$928,$H225,U$258:U$928)</f>
        <v>71</v>
      </c>
      <c r="V225" s="71">
        <f>SUMIF($H$258:$H$928,$H225,V$258:V$928)</f>
        <v>84</v>
      </c>
      <c r="W225" s="71">
        <f>SUMIF($H$258:$H$928,$H225,W$258:W$928)</f>
        <v>84</v>
      </c>
      <c r="X225" s="71">
        <f>SUMIF($H$258:$H$928,$H225,X$258:X$928)</f>
        <v>0</v>
      </c>
      <c r="Y225" s="71">
        <f>SUMIF($H$258:$H$928,$H225,Y$258:Y$928)</f>
        <v>90</v>
      </c>
      <c r="Z225" s="71">
        <f>SUMIF($H$258:$H$928,$H225,Z$258:Z$928)</f>
        <v>0</v>
      </c>
      <c r="AA225" s="71">
        <f>SUMIF($H$258:$H$928,$H225,AA$258:AA$928)</f>
        <v>329</v>
      </c>
      <c r="AB225" s="71">
        <f>SUMIF($H$258:$H$928,$H225,AB$258:AB$928)</f>
        <v>71</v>
      </c>
      <c r="AC225" s="71">
        <f>SUMIF($H$258:$H$928,$H225,AC$258:AC$928)</f>
        <v>84</v>
      </c>
      <c r="AD225" s="71">
        <f>SUMIF($H$258:$H$928,$H225,AD$258:AD$928)</f>
        <v>84</v>
      </c>
      <c r="AE225" s="71">
        <f>SUMIF($H$258:$H$928,$H225,AE$258:AE$928)</f>
        <v>90</v>
      </c>
      <c r="AF225" s="71">
        <f>SUMIF($H$258:$H$928,$H225,AF$258:AF$928)</f>
        <v>0</v>
      </c>
      <c r="AG225" s="71">
        <f>SUMIF($H$258:$H$928,$H225,AG$258:AG$928)</f>
        <v>0</v>
      </c>
      <c r="AH225" s="71">
        <f>SUMIF($H$258:$H$928,$H225,AH$258:AH$928)</f>
        <v>0</v>
      </c>
      <c r="AI225" s="71">
        <f>SUMIF($H$258:$H$928,$H225,AI$258:AI$928)</f>
        <v>0</v>
      </c>
      <c r="AJ225" s="71">
        <f>SUMIF($H$258:$H$928,$H225,AJ$258:AJ$928)</f>
        <v>0</v>
      </c>
      <c r="AK225" s="71">
        <f>SUMIF($H$258:$H$928,$H225,AK$258:AK$928)</f>
        <v>0</v>
      </c>
      <c r="AL225" s="71">
        <f>SUMIF($H$258:$H$928,$H225,AL$258:AL$928)</f>
        <v>0</v>
      </c>
      <c r="AM225" s="71">
        <f>SUMIF($H$258:$H$928,$H225,AM$258:AM$928)</f>
        <v>0</v>
      </c>
      <c r="AN225" s="71">
        <f>SUMIF($H$258:$H$928,$H225,AN$258:AN$928)</f>
        <v>0</v>
      </c>
      <c r="AO225" s="71">
        <f>SUMIF($H$258:$H$928,$H225,AO$258:AO$928)</f>
        <v>0</v>
      </c>
      <c r="AP225" s="71">
        <f>SUMIF($H$258:$H$928,$H225,AP$258:AP$928)</f>
        <v>329</v>
      </c>
      <c r="AQ225" s="71">
        <f>SUMIF($H$258:$H$928,$H225,AQ$258:AQ$928)</f>
        <v>71</v>
      </c>
      <c r="AR225" s="71">
        <f>SUMIF($H$258:$H$928,$H225,AR$258:AR$928)</f>
        <v>84</v>
      </c>
      <c r="AS225" s="71">
        <f>SUMIF($H$258:$H$928,$H225,AS$258:AS$928)</f>
        <v>84</v>
      </c>
      <c r="AT225" s="71">
        <f>SUMIF($H$258:$H$928,$H225,AT$258:AT$928)</f>
        <v>90</v>
      </c>
      <c r="AU225" s="71">
        <f>SUMIF($H$258:$H$928,$H225,AU$258:AU$928)</f>
        <v>0</v>
      </c>
      <c r="AV225" s="71">
        <f>SUMIF($H$258:$H$928,$H225,AV$258:AV$928)</f>
        <v>0</v>
      </c>
      <c r="AW225" s="71">
        <f>SUMIF($H$258:$H$928,$H225,AW$258:AW$928)</f>
        <v>0</v>
      </c>
      <c r="AX225" s="71">
        <f>SUMIF($H$258:$H$929,$H225,AX$258:AX$929)</f>
        <v>0</v>
      </c>
      <c r="AY225" s="71">
        <f>SUMIF($H$258:$H$929,$H225,AY$258:AY$929)</f>
        <v>0</v>
      </c>
      <c r="AZ225" s="71">
        <f>SUMIF($H$258:$H$929,$H225,AZ$258:AZ$929)</f>
        <v>0</v>
      </c>
      <c r="BA225" s="71">
        <f>SUMIF($H$258:$H$929,$H225,BA$258:BA$929)</f>
        <v>0</v>
      </c>
      <c r="BB225" s="71"/>
      <c r="BC225" s="71">
        <f>SUMIF($H$258:$H$929,$H225,BC$258:BC$929)</f>
        <v>0</v>
      </c>
      <c r="BD225" s="71"/>
      <c r="BE225" s="71">
        <f>SUMIF($H$258:$H$929,$H225,BE$258:BE$929)</f>
        <v>329</v>
      </c>
      <c r="BF225" s="71">
        <f>SUMIF($H$258:$H$929,$H225,BF$258:BF$929)</f>
        <v>71</v>
      </c>
      <c r="BG225" s="71">
        <f>SUMIF($H$258:$H$929,$H225,BG$258:BG$929)</f>
        <v>84</v>
      </c>
      <c r="BH225" s="71">
        <f>SUMIF($H$258:$H$929,$H225,BH$258:BH$929)</f>
        <v>84</v>
      </c>
      <c r="BI225" s="71">
        <f>SUMIF($H$258:$H$929,$H225,BI$258:BI$929)</f>
        <v>90</v>
      </c>
      <c r="BJ225" s="71">
        <f>SUMIF($H$258:$H$928,$H225,BJ$258:BJ$928)</f>
        <v>0</v>
      </c>
      <c r="BK225" s="71">
        <f>SUMIF($H$258:$H$928,$H225,BK$258:BK$928)</f>
        <v>0</v>
      </c>
      <c r="BL225" s="71">
        <f>SUMIF($H$258:$H$928,$H225,BL$258:BL$928)</f>
        <v>0</v>
      </c>
      <c r="BM225" s="71">
        <f>SUMIF($H$258:$H$929,$H225,BM$258:BM$929)</f>
        <v>0</v>
      </c>
      <c r="BN225" s="71">
        <f>SUMIF($H$258:$H$929,$H225,BN$258:BN$929)</f>
        <v>0</v>
      </c>
      <c r="BO225" s="71">
        <f>SUMIF($H$258:$H$929,$H225,BO$258:BO$929)</f>
        <v>0</v>
      </c>
      <c r="BP225" s="71">
        <f>SUMIF($H$258:$H$929,$H225,BP$258:BP$929)</f>
        <v>0</v>
      </c>
      <c r="BQ225" s="71">
        <f>SUMIF($H$258:$H$929,$H225,BQ$258:BQ$929)</f>
        <v>0</v>
      </c>
      <c r="BR225" s="71">
        <f>SUMIF($H$258:$H$929,$H225,BR$258:BR$929)</f>
        <v>329</v>
      </c>
      <c r="BS225" s="71">
        <f>SUMIF($H$258:$H$929,$H225,BS$258:BS$929)</f>
        <v>71</v>
      </c>
      <c r="BT225" s="71">
        <f>SUMIF($H$258:$H$929,$H225,BT$258:BT$929)</f>
        <v>84</v>
      </c>
      <c r="BU225" s="71">
        <f>SUMIF($H$258:$H$929,$H225,BU$258:BU$929)</f>
        <v>84</v>
      </c>
      <c r="BV225" s="71">
        <f>SUMIF($H$258:$H$929,$H225,BV$258:BV$929)</f>
        <v>90</v>
      </c>
      <c r="BW225" s="71">
        <f>SUMIF($H$258:$H$929,$H225,BW$258:BW$929)</f>
        <v>0</v>
      </c>
      <c r="BX225" s="71">
        <f>SUMIF($H$258:$H$929,$H225,BX$258:BX$929)</f>
        <v>0</v>
      </c>
      <c r="BY225" s="71">
        <f>SUMIF($H$258:$H$929,$H225,BY$258:BY$929)</f>
        <v>0</v>
      </c>
      <c r="BZ225" s="71">
        <f>SUMIF($H$258:$H$929,$H225,BZ$258:BZ$929)</f>
        <v>0</v>
      </c>
      <c r="CA225" s="71">
        <f>SUMIF($H$258:$H$929,$H225,CA$258:CA$929)</f>
        <v>0</v>
      </c>
      <c r="CB225" s="71">
        <f>SUMIF($H$258:$H$929,$H225,CB$258:CB$929)</f>
        <v>329</v>
      </c>
      <c r="CC225" s="71">
        <f>SUMIF($H$258:$H$929,$H225,CC$258:CC$929)</f>
        <v>71</v>
      </c>
      <c r="CD225" s="71">
        <f>SUMIF($H$258:$H$929,$H225,CD$258:CD$929)</f>
        <v>84</v>
      </c>
      <c r="CE225" s="71">
        <f>SUMIF($H$258:$H$929,$H225,CE$258:CE$929)</f>
        <v>84</v>
      </c>
      <c r="CF225" s="71">
        <f>SUMIF($H$258:$H$929,$H225,CF$258:CF$929)</f>
        <v>90</v>
      </c>
      <c r="CG225" s="71">
        <f>SUMIF($H$258:$H$929,$H225,CG$258:CG$929)</f>
        <v>0</v>
      </c>
      <c r="CH225" s="71">
        <f>SUMIF($H$258:$H$929,$H225,CH$258:CH$929)</f>
        <v>0</v>
      </c>
      <c r="CI225" s="71">
        <f>SUMIF($H$258:$H$929,$H225,CI$258:CI$929)</f>
        <v>0</v>
      </c>
      <c r="CJ225" s="71">
        <f>SUMIF($H$258:$H$929,$H225,CJ$258:CJ$929)</f>
        <v>0</v>
      </c>
      <c r="CK225" s="71">
        <f>SUMIF($H$258:$H$929,$H225,CK$258:CK$929)</f>
        <v>0</v>
      </c>
      <c r="CL225" s="71">
        <f>SUMIF($H$258:$H$929,$H225,CL$258:CL$929)</f>
        <v>329</v>
      </c>
      <c r="CM225" s="71">
        <f>SUMIF($H$258:$H$929,$H225,CM$258:CM$929)</f>
        <v>71</v>
      </c>
      <c r="CN225" s="71">
        <f>SUMIF($H$258:$H$929,$H225,CN$258:CN$929)</f>
        <v>84</v>
      </c>
      <c r="CO225" s="71">
        <f>SUMIF($H$258:$H$929,$H225,CO$258:CO$929)</f>
        <v>84</v>
      </c>
      <c r="CP225" s="71">
        <f>SUMIF($H$258:$H$929,$H225,CP$258:CP$929)</f>
        <v>90</v>
      </c>
      <c r="CQ225" s="71">
        <f>SUMIF($H$258:$H$929,$H225,CQ$258:CQ$929)</f>
        <v>0</v>
      </c>
      <c r="CR225" s="71">
        <f>SUMIF($H$258:$H$929,$H225,CR$258:CR$929)</f>
        <v>0</v>
      </c>
      <c r="CS225" s="71">
        <f>SUMIF($H$258:$H$929,$H225,CS$258:CS$929)</f>
        <v>0</v>
      </c>
      <c r="CT225" s="71">
        <f>SUMIF($H$258:$H$929,$H225,CT$258:CT$929)</f>
        <v>0</v>
      </c>
      <c r="CU225" s="71">
        <f>SUMIF($H$258:$H$929,$H225,CU$258:CU$929)</f>
        <v>0</v>
      </c>
      <c r="CV225" s="71">
        <f>SUMIF($H$258:$H$929,$H225,CV$258:CV$929)</f>
        <v>329</v>
      </c>
      <c r="CW225" s="71">
        <f>SUMIF($H$258:$H$929,$H225,CW$258:CW$929)</f>
        <v>71</v>
      </c>
      <c r="CX225" s="71">
        <f>SUMIF($H$258:$H$929,$H225,CX$258:CX$929)</f>
        <v>84</v>
      </c>
      <c r="CY225" s="71">
        <f>SUMIF($H$258:$H$929,$H225,CY$258:CY$929)</f>
        <v>84</v>
      </c>
      <c r="CZ225" s="71">
        <f>SUMIF($H$258:$H$929,$H225,CZ$258:CZ$929)</f>
        <v>90</v>
      </c>
      <c r="DA225" s="70" t="s">
        <v>381</v>
      </c>
      <c r="DB225" s="56"/>
      <c r="DC225" s="55"/>
      <c r="DD225" s="7">
        <f>CV225/12</f>
        <v>27.416666666666668</v>
      </c>
      <c r="DE225" s="55"/>
    </row>
    <row r="226" spans="1:109" s="54" customFormat="1" ht="11.25" hidden="1" customHeight="1" x14ac:dyDescent="0.2">
      <c r="A226" s="98" t="str">
        <f>CONCATENATE("5001",H226)</f>
        <v>500165</v>
      </c>
      <c r="B226" s="65"/>
      <c r="C226" s="65"/>
      <c r="D226" s="65"/>
      <c r="E226" s="66" t="s">
        <v>174</v>
      </c>
      <c r="F226" s="66"/>
      <c r="G226" s="65"/>
      <c r="H226" s="61" t="s">
        <v>174</v>
      </c>
      <c r="I226" s="64" t="s">
        <v>175</v>
      </c>
      <c r="J226" s="85">
        <f>J227</f>
        <v>0</v>
      </c>
      <c r="K226" s="85">
        <f>K227</f>
        <v>0</v>
      </c>
      <c r="L226" s="85">
        <f>L227</f>
        <v>0</v>
      </c>
      <c r="M226" s="85">
        <f>M227</f>
        <v>0</v>
      </c>
      <c r="N226" s="85">
        <f>N227</f>
        <v>0</v>
      </c>
      <c r="O226" s="85">
        <f>O227</f>
        <v>0</v>
      </c>
      <c r="P226" s="85">
        <f>P227</f>
        <v>0</v>
      </c>
      <c r="Q226" s="85">
        <f>Q227</f>
        <v>0</v>
      </c>
      <c r="R226" s="85">
        <f>R227</f>
        <v>0</v>
      </c>
      <c r="S226" s="85">
        <f>S227</f>
        <v>0</v>
      </c>
      <c r="T226" s="85">
        <f>T227</f>
        <v>0</v>
      </c>
      <c r="U226" s="85">
        <f>U227</f>
        <v>0</v>
      </c>
      <c r="V226" s="85">
        <f>V227</f>
        <v>0</v>
      </c>
      <c r="W226" s="85">
        <f>W227</f>
        <v>0</v>
      </c>
      <c r="X226" s="85">
        <f>X227</f>
        <v>0</v>
      </c>
      <c r="Y226" s="85">
        <f>Y227</f>
        <v>0</v>
      </c>
      <c r="Z226" s="85">
        <f>Z227</f>
        <v>0</v>
      </c>
      <c r="AA226" s="85">
        <f>AA227</f>
        <v>0</v>
      </c>
      <c r="AB226" s="85">
        <f>AB227</f>
        <v>0</v>
      </c>
      <c r="AC226" s="85">
        <f>AC227</f>
        <v>0</v>
      </c>
      <c r="AD226" s="85">
        <f>AD227</f>
        <v>0</v>
      </c>
      <c r="AE226" s="85">
        <f>AE227</f>
        <v>0</v>
      </c>
      <c r="AF226" s="85">
        <f>AF227</f>
        <v>0</v>
      </c>
      <c r="AG226" s="85">
        <f>AG227</f>
        <v>0</v>
      </c>
      <c r="AH226" s="85">
        <f>AH227</f>
        <v>0</v>
      </c>
      <c r="AI226" s="85">
        <f>AI227</f>
        <v>0</v>
      </c>
      <c r="AJ226" s="85">
        <f>AJ227</f>
        <v>0</v>
      </c>
      <c r="AK226" s="85">
        <f>AK227</f>
        <v>0</v>
      </c>
      <c r="AL226" s="85">
        <f>AL227</f>
        <v>0</v>
      </c>
      <c r="AM226" s="85">
        <f>AM227</f>
        <v>0</v>
      </c>
      <c r="AN226" s="85">
        <f>AN227</f>
        <v>0</v>
      </c>
      <c r="AO226" s="85">
        <f>AO227</f>
        <v>0</v>
      </c>
      <c r="AP226" s="85">
        <f>AP227</f>
        <v>0</v>
      </c>
      <c r="AQ226" s="85">
        <f>AQ227</f>
        <v>0</v>
      </c>
      <c r="AR226" s="85">
        <f>AR227</f>
        <v>0</v>
      </c>
      <c r="AS226" s="85">
        <f>AS227</f>
        <v>0</v>
      </c>
      <c r="AT226" s="85">
        <f>AT227</f>
        <v>0</v>
      </c>
      <c r="AU226" s="85">
        <f>AU227</f>
        <v>0</v>
      </c>
      <c r="AV226" s="85">
        <f>AV227</f>
        <v>0</v>
      </c>
      <c r="AW226" s="85">
        <f>AW227</f>
        <v>0</v>
      </c>
      <c r="AX226" s="85">
        <f>AX227</f>
        <v>0</v>
      </c>
      <c r="AY226" s="85">
        <f>AY227</f>
        <v>0</v>
      </c>
      <c r="AZ226" s="85">
        <f>AZ227</f>
        <v>0</v>
      </c>
      <c r="BA226" s="85">
        <f>BA227</f>
        <v>0</v>
      </c>
      <c r="BB226" s="85"/>
      <c r="BC226" s="85">
        <f>BC227</f>
        <v>0</v>
      </c>
      <c r="BD226" s="85"/>
      <c r="BE226" s="85">
        <f>BE227</f>
        <v>0</v>
      </c>
      <c r="BF226" s="85">
        <f>BF227</f>
        <v>0</v>
      </c>
      <c r="BG226" s="85">
        <f>BG227</f>
        <v>0</v>
      </c>
      <c r="BH226" s="85">
        <f>BH227</f>
        <v>0</v>
      </c>
      <c r="BI226" s="85">
        <f>BI227</f>
        <v>0</v>
      </c>
      <c r="BJ226" s="85">
        <f>BJ227</f>
        <v>0</v>
      </c>
      <c r="BK226" s="85">
        <f>BK227</f>
        <v>0</v>
      </c>
      <c r="BL226" s="85">
        <f>BL227</f>
        <v>0</v>
      </c>
      <c r="BM226" s="85">
        <f>BM227</f>
        <v>0</v>
      </c>
      <c r="BN226" s="85">
        <f>BN227</f>
        <v>0</v>
      </c>
      <c r="BO226" s="85">
        <f>BO227</f>
        <v>0</v>
      </c>
      <c r="BP226" s="85">
        <f>BP227</f>
        <v>0</v>
      </c>
      <c r="BQ226" s="85">
        <f>BQ227</f>
        <v>0</v>
      </c>
      <c r="BR226" s="85">
        <f>BR227</f>
        <v>0</v>
      </c>
      <c r="BS226" s="85">
        <f>BS227</f>
        <v>0</v>
      </c>
      <c r="BT226" s="85">
        <f>BT227</f>
        <v>0</v>
      </c>
      <c r="BU226" s="85">
        <f>BU227</f>
        <v>0</v>
      </c>
      <c r="BV226" s="85">
        <f>BV227</f>
        <v>0</v>
      </c>
      <c r="BW226" s="85">
        <f>BW227</f>
        <v>0</v>
      </c>
      <c r="BX226" s="85">
        <f>BX227</f>
        <v>0</v>
      </c>
      <c r="BY226" s="85">
        <f>BY227</f>
        <v>0</v>
      </c>
      <c r="BZ226" s="85">
        <f>BZ227</f>
        <v>0</v>
      </c>
      <c r="CA226" s="85">
        <f>CA227</f>
        <v>0</v>
      </c>
      <c r="CB226" s="85">
        <f>CB227</f>
        <v>0</v>
      </c>
      <c r="CC226" s="85">
        <f>CC227</f>
        <v>0</v>
      </c>
      <c r="CD226" s="85">
        <f>CD227</f>
        <v>0</v>
      </c>
      <c r="CE226" s="85">
        <f>CE227</f>
        <v>0</v>
      </c>
      <c r="CF226" s="85">
        <f>CF227</f>
        <v>0</v>
      </c>
      <c r="CG226" s="85">
        <f>CG227</f>
        <v>0</v>
      </c>
      <c r="CH226" s="85">
        <f>CH227</f>
        <v>0</v>
      </c>
      <c r="CI226" s="85">
        <f>CI227</f>
        <v>0</v>
      </c>
      <c r="CJ226" s="85">
        <f>CJ227</f>
        <v>0</v>
      </c>
      <c r="CK226" s="85">
        <f>CK227</f>
        <v>0</v>
      </c>
      <c r="CL226" s="85">
        <f>CL227</f>
        <v>0</v>
      </c>
      <c r="CM226" s="85">
        <f>CM227</f>
        <v>0</v>
      </c>
      <c r="CN226" s="85">
        <f>CN227</f>
        <v>0</v>
      </c>
      <c r="CO226" s="85">
        <f>CO227</f>
        <v>0</v>
      </c>
      <c r="CP226" s="85">
        <f>CP227</f>
        <v>0</v>
      </c>
      <c r="CQ226" s="85">
        <f>CQ227</f>
        <v>0</v>
      </c>
      <c r="CR226" s="85">
        <f>CR227</f>
        <v>0</v>
      </c>
      <c r="CS226" s="85">
        <f>CS227</f>
        <v>0</v>
      </c>
      <c r="CT226" s="85">
        <f>CT227</f>
        <v>0</v>
      </c>
      <c r="CU226" s="85">
        <f>CU227</f>
        <v>0</v>
      </c>
      <c r="CV226" s="85">
        <f>CV227</f>
        <v>0</v>
      </c>
      <c r="CW226" s="85">
        <f>CW227</f>
        <v>0</v>
      </c>
      <c r="CX226" s="85">
        <f>CX227</f>
        <v>0</v>
      </c>
      <c r="CY226" s="85">
        <f>CY227</f>
        <v>0</v>
      </c>
      <c r="CZ226" s="85">
        <f>CZ227</f>
        <v>0</v>
      </c>
      <c r="DA226" s="61" t="s">
        <v>174</v>
      </c>
      <c r="DB226" s="56">
        <f>K226-CV226</f>
        <v>0</v>
      </c>
      <c r="DC226" s="89"/>
      <c r="DD226" s="7">
        <f>CV226/12</f>
        <v>0</v>
      </c>
      <c r="DE226" s="55"/>
    </row>
    <row r="227" spans="1:109" s="54" customFormat="1" ht="11.25" hidden="1" customHeight="1" x14ac:dyDescent="0.2">
      <c r="A227" s="98" t="str">
        <f>CONCATENATE("5001",H227)</f>
        <v>50016501</v>
      </c>
      <c r="B227" s="65"/>
      <c r="C227" s="65"/>
      <c r="D227" s="65"/>
      <c r="E227" s="66"/>
      <c r="F227" s="66" t="s">
        <v>91</v>
      </c>
      <c r="G227" s="65"/>
      <c r="H227" s="70" t="s">
        <v>172</v>
      </c>
      <c r="I227" s="79" t="s">
        <v>173</v>
      </c>
      <c r="J227" s="71">
        <f>SUMIF($H$258:$H$928,$H227,J$258:J$928)</f>
        <v>0</v>
      </c>
      <c r="K227" s="71">
        <f>SUMIF($H$258:$H$928,$H227,K$258:K$928)</f>
        <v>0</v>
      </c>
      <c r="L227" s="71">
        <f>SUMIF($H$258:$H$928,$H227,L$258:L$928)</f>
        <v>0</v>
      </c>
      <c r="M227" s="71">
        <f>SUMIF($H$258:$H$928,$H227,M$258:M$928)</f>
        <v>0</v>
      </c>
      <c r="N227" s="71">
        <f>SUMIF($H$258:$H$928,$H227,N$258:N$928)</f>
        <v>0</v>
      </c>
      <c r="O227" s="71">
        <f>SUMIF($H$258:$H$928,$H227,O$258:O$928)</f>
        <v>0</v>
      </c>
      <c r="P227" s="71">
        <f>SUMIF($H$258:$H$928,$H227,P$258:P$928)</f>
        <v>0</v>
      </c>
      <c r="Q227" s="71">
        <f>SUMIF($H$258:$H$928,$H227,Q$258:Q$928)</f>
        <v>0</v>
      </c>
      <c r="R227" s="71">
        <f>SUMIF($H$258:$H$928,$H227,R$258:R$928)</f>
        <v>0</v>
      </c>
      <c r="S227" s="71">
        <f>SUMIF($H$258:$H$928,$H227,S$258:S$928)</f>
        <v>0</v>
      </c>
      <c r="T227" s="71">
        <f>SUMIF($H$258:$H$928,$H227,T$258:T$928)</f>
        <v>0</v>
      </c>
      <c r="U227" s="71">
        <f>SUMIF($H$258:$H$928,$H227,U$258:U$928)</f>
        <v>0</v>
      </c>
      <c r="V227" s="71">
        <f>SUMIF($H$258:$H$928,$H227,V$258:V$928)</f>
        <v>0</v>
      </c>
      <c r="W227" s="71">
        <f>SUMIF($H$258:$H$928,$H227,W$258:W$928)</f>
        <v>0</v>
      </c>
      <c r="X227" s="71">
        <f>SUMIF($H$258:$H$928,$H227,X$258:X$928)</f>
        <v>0</v>
      </c>
      <c r="Y227" s="71">
        <f>SUMIF($H$258:$H$928,$H227,Y$258:Y$928)</f>
        <v>0</v>
      </c>
      <c r="Z227" s="71">
        <f>SUMIF($H$258:$H$928,$H227,Z$258:Z$928)</f>
        <v>0</v>
      </c>
      <c r="AA227" s="71">
        <f>SUMIF($H$258:$H$928,$H227,AA$258:AA$928)</f>
        <v>0</v>
      </c>
      <c r="AB227" s="71">
        <f>SUMIF($H$258:$H$928,$H227,AB$258:AB$928)</f>
        <v>0</v>
      </c>
      <c r="AC227" s="71">
        <f>SUMIF($H$258:$H$928,$H227,AC$258:AC$928)</f>
        <v>0</v>
      </c>
      <c r="AD227" s="71">
        <f>SUMIF($H$258:$H$928,$H227,AD$258:AD$928)</f>
        <v>0</v>
      </c>
      <c r="AE227" s="71">
        <f>SUMIF($H$258:$H$928,$H227,AE$258:AE$928)</f>
        <v>0</v>
      </c>
      <c r="AF227" s="71">
        <f>SUMIF($H$258:$H$928,$H227,AF$258:AF$928)</f>
        <v>0</v>
      </c>
      <c r="AG227" s="71">
        <f>SUMIF($H$258:$H$928,$H227,AG$258:AG$928)</f>
        <v>0</v>
      </c>
      <c r="AH227" s="71">
        <f>SUMIF($H$258:$H$928,$H227,AH$258:AH$928)</f>
        <v>0</v>
      </c>
      <c r="AI227" s="71">
        <f>SUMIF($H$258:$H$928,$H227,AI$258:AI$928)</f>
        <v>0</v>
      </c>
      <c r="AJ227" s="71">
        <f>SUMIF($H$258:$H$928,$H227,AJ$258:AJ$928)</f>
        <v>0</v>
      </c>
      <c r="AK227" s="71">
        <f>SUMIF($H$258:$H$928,$H227,AK$258:AK$928)</f>
        <v>0</v>
      </c>
      <c r="AL227" s="71">
        <f>SUMIF($H$258:$H$928,$H227,AL$258:AL$928)</f>
        <v>0</v>
      </c>
      <c r="AM227" s="71">
        <f>SUMIF($H$258:$H$928,$H227,AM$258:AM$928)</f>
        <v>0</v>
      </c>
      <c r="AN227" s="71">
        <f>SUMIF($H$258:$H$928,$H227,AN$258:AN$928)</f>
        <v>0</v>
      </c>
      <c r="AO227" s="71">
        <f>SUMIF($H$258:$H$928,$H227,AO$258:AO$928)</f>
        <v>0</v>
      </c>
      <c r="AP227" s="71">
        <f>SUMIF($H$258:$H$928,$H227,AP$258:AP$928)</f>
        <v>0</v>
      </c>
      <c r="AQ227" s="71">
        <f>SUMIF($H$258:$H$928,$H227,AQ$258:AQ$928)</f>
        <v>0</v>
      </c>
      <c r="AR227" s="71">
        <f>SUMIF($H$258:$H$928,$H227,AR$258:AR$928)</f>
        <v>0</v>
      </c>
      <c r="AS227" s="71">
        <f>SUMIF($H$258:$H$928,$H227,AS$258:AS$928)</f>
        <v>0</v>
      </c>
      <c r="AT227" s="71">
        <f>SUMIF($H$258:$H$928,$H227,AT$258:AT$928)</f>
        <v>0</v>
      </c>
      <c r="AU227" s="71">
        <f>SUMIF($H$258:$H$928,$H227,AU$258:AU$928)</f>
        <v>0</v>
      </c>
      <c r="AV227" s="71">
        <f>SUMIF($H$258:$H$928,$H227,AV$258:AV$928)</f>
        <v>0</v>
      </c>
      <c r="AW227" s="71">
        <f>SUMIF($H$258:$H$928,$H227,AW$258:AW$928)</f>
        <v>0</v>
      </c>
      <c r="AX227" s="71">
        <f>SUMIF($H$258:$H$929,$H227,AX$258:AX$929)</f>
        <v>0</v>
      </c>
      <c r="AY227" s="71">
        <f>SUMIF($H$258:$H$929,$H227,AY$258:AY$929)</f>
        <v>0</v>
      </c>
      <c r="AZ227" s="71">
        <f>SUMIF($H$258:$H$929,$H227,AZ$258:AZ$929)</f>
        <v>0</v>
      </c>
      <c r="BA227" s="71">
        <f>SUMIF($H$258:$H$929,$H227,BA$258:BA$929)</f>
        <v>0</v>
      </c>
      <c r="BB227" s="71"/>
      <c r="BC227" s="71">
        <f>SUMIF($H$258:$H$929,$H227,BC$258:BC$929)</f>
        <v>0</v>
      </c>
      <c r="BD227" s="71"/>
      <c r="BE227" s="71">
        <f>SUMIF($H$258:$H$929,$H227,BE$258:BE$929)</f>
        <v>0</v>
      </c>
      <c r="BF227" s="71">
        <f>SUMIF($H$258:$H$929,$H227,BF$258:BF$929)</f>
        <v>0</v>
      </c>
      <c r="BG227" s="71">
        <f>SUMIF($H$258:$H$929,$H227,BG$258:BG$929)</f>
        <v>0</v>
      </c>
      <c r="BH227" s="71">
        <f>SUMIF($H$258:$H$929,$H227,BH$258:BH$929)</f>
        <v>0</v>
      </c>
      <c r="BI227" s="71">
        <f>SUMIF($H$258:$H$929,$H227,BI$258:BI$929)</f>
        <v>0</v>
      </c>
      <c r="BJ227" s="71">
        <f>SUMIF($H$258:$H$928,$H227,BJ$258:BJ$928)</f>
        <v>0</v>
      </c>
      <c r="BK227" s="71">
        <f>SUMIF($H$258:$H$928,$H227,BK$258:BK$928)</f>
        <v>0</v>
      </c>
      <c r="BL227" s="71">
        <f>SUMIF($H$258:$H$928,$H227,BL$258:BL$928)</f>
        <v>0</v>
      </c>
      <c r="BM227" s="71">
        <f>SUMIF($H$258:$H$929,$H227,BM$258:BM$929)</f>
        <v>0</v>
      </c>
      <c r="BN227" s="71">
        <f>SUMIF($H$258:$H$929,$H227,BN$258:BN$929)</f>
        <v>0</v>
      </c>
      <c r="BO227" s="71">
        <f>SUMIF($H$258:$H$929,$H227,BO$258:BO$929)</f>
        <v>0</v>
      </c>
      <c r="BP227" s="71">
        <f>SUMIF($H$258:$H$929,$H227,BP$258:BP$929)</f>
        <v>0</v>
      </c>
      <c r="BQ227" s="71">
        <f>SUMIF($H$258:$H$929,$H227,BQ$258:BQ$929)</f>
        <v>0</v>
      </c>
      <c r="BR227" s="71">
        <f>SUMIF($H$258:$H$929,$H227,BR$258:BR$929)</f>
        <v>0</v>
      </c>
      <c r="BS227" s="71">
        <f>SUMIF($H$258:$H$929,$H227,BS$258:BS$929)</f>
        <v>0</v>
      </c>
      <c r="BT227" s="71">
        <f>SUMIF($H$258:$H$929,$H227,BT$258:BT$929)</f>
        <v>0</v>
      </c>
      <c r="BU227" s="71">
        <f>SUMIF($H$258:$H$929,$H227,BU$258:BU$929)</f>
        <v>0</v>
      </c>
      <c r="BV227" s="71">
        <f>SUMIF($H$258:$H$929,$H227,BV$258:BV$929)</f>
        <v>0</v>
      </c>
      <c r="BW227" s="71">
        <f>SUMIF($H$258:$H$929,$H227,BW$258:BW$929)</f>
        <v>0</v>
      </c>
      <c r="BX227" s="71">
        <f>SUMIF($H$258:$H$929,$H227,BX$258:BX$929)</f>
        <v>0</v>
      </c>
      <c r="BY227" s="71">
        <f>SUMIF($H$258:$H$929,$H227,BY$258:BY$929)</f>
        <v>0</v>
      </c>
      <c r="BZ227" s="71">
        <f>SUMIF($H$258:$H$929,$H227,BZ$258:BZ$929)</f>
        <v>0</v>
      </c>
      <c r="CA227" s="71">
        <f>SUMIF($H$258:$H$929,$H227,CA$258:CA$929)</f>
        <v>0</v>
      </c>
      <c r="CB227" s="71">
        <f>SUMIF($H$258:$H$929,$H227,CB$258:CB$929)</f>
        <v>0</v>
      </c>
      <c r="CC227" s="71">
        <f>SUMIF($H$258:$H$929,$H227,CC$258:CC$929)</f>
        <v>0</v>
      </c>
      <c r="CD227" s="71">
        <f>SUMIF($H$258:$H$929,$H227,CD$258:CD$929)</f>
        <v>0</v>
      </c>
      <c r="CE227" s="71">
        <f>SUMIF($H$258:$H$929,$H227,CE$258:CE$929)</f>
        <v>0</v>
      </c>
      <c r="CF227" s="71">
        <f>SUMIF($H$258:$H$929,$H227,CF$258:CF$929)</f>
        <v>0</v>
      </c>
      <c r="CG227" s="71">
        <f>SUMIF($H$258:$H$929,$H227,CG$258:CG$929)</f>
        <v>0</v>
      </c>
      <c r="CH227" s="71">
        <f>SUMIF($H$258:$H$929,$H227,CH$258:CH$929)</f>
        <v>0</v>
      </c>
      <c r="CI227" s="71">
        <f>SUMIF($H$258:$H$929,$H227,CI$258:CI$929)</f>
        <v>0</v>
      </c>
      <c r="CJ227" s="71">
        <f>SUMIF($H$258:$H$929,$H227,CJ$258:CJ$929)</f>
        <v>0</v>
      </c>
      <c r="CK227" s="71">
        <f>SUMIF($H$258:$H$929,$H227,CK$258:CK$929)</f>
        <v>0</v>
      </c>
      <c r="CL227" s="71">
        <f>SUMIF($H$258:$H$929,$H227,CL$258:CL$929)</f>
        <v>0</v>
      </c>
      <c r="CM227" s="71">
        <f>SUMIF($H$258:$H$929,$H227,CM$258:CM$929)</f>
        <v>0</v>
      </c>
      <c r="CN227" s="71">
        <f>SUMIF($H$258:$H$929,$H227,CN$258:CN$929)</f>
        <v>0</v>
      </c>
      <c r="CO227" s="71">
        <f>SUMIF($H$258:$H$929,$H227,CO$258:CO$929)</f>
        <v>0</v>
      </c>
      <c r="CP227" s="71">
        <f>SUMIF($H$258:$H$929,$H227,CP$258:CP$929)</f>
        <v>0</v>
      </c>
      <c r="CQ227" s="71">
        <f>SUMIF($H$258:$H$929,$H227,CQ$258:CQ$929)</f>
        <v>0</v>
      </c>
      <c r="CR227" s="71">
        <f>SUMIF($H$258:$H$929,$H227,CR$258:CR$929)</f>
        <v>0</v>
      </c>
      <c r="CS227" s="71">
        <f>SUMIF($H$258:$H$929,$H227,CS$258:CS$929)</f>
        <v>0</v>
      </c>
      <c r="CT227" s="71">
        <f>SUMIF($H$258:$H$929,$H227,CT$258:CT$929)</f>
        <v>0</v>
      </c>
      <c r="CU227" s="71">
        <f>SUMIF($H$258:$H$929,$H227,CU$258:CU$929)</f>
        <v>0</v>
      </c>
      <c r="CV227" s="71">
        <f>SUMIF($H$258:$H$929,$H227,CV$258:CV$929)</f>
        <v>0</v>
      </c>
      <c r="CW227" s="71">
        <f>SUMIF($H$258:$H$929,$H227,CW$258:CW$929)</f>
        <v>0</v>
      </c>
      <c r="CX227" s="71">
        <f>SUMIF($H$258:$H$929,$H227,CX$258:CX$929)</f>
        <v>0</v>
      </c>
      <c r="CY227" s="71">
        <f>SUMIF($H$258:$H$929,$H227,CY$258:CY$929)</f>
        <v>0</v>
      </c>
      <c r="CZ227" s="71">
        <f>SUMIF($H$258:$H$929,$H227,CZ$258:CZ$929)</f>
        <v>0</v>
      </c>
      <c r="DA227" s="70" t="s">
        <v>172</v>
      </c>
      <c r="DB227" s="56">
        <f>K227-CV227</f>
        <v>0</v>
      </c>
      <c r="DC227" s="89"/>
      <c r="DD227" s="7">
        <f>CV227/12</f>
        <v>0</v>
      </c>
      <c r="DE227" s="55"/>
    </row>
    <row r="228" spans="1:109" s="54" customFormat="1" ht="18.75" hidden="1" customHeight="1" x14ac:dyDescent="0.2">
      <c r="A228" s="98" t="str">
        <f>CONCATENATE("5001",H228)</f>
        <v>500170</v>
      </c>
      <c r="B228" s="65"/>
      <c r="C228" s="65"/>
      <c r="D228" s="65"/>
      <c r="E228" s="66" t="s">
        <v>22</v>
      </c>
      <c r="F228" s="66"/>
      <c r="G228" s="65"/>
      <c r="H228" s="61" t="s">
        <v>22</v>
      </c>
      <c r="I228" s="64" t="s">
        <v>21</v>
      </c>
      <c r="J228" s="85">
        <f>J229</f>
        <v>8409</v>
      </c>
      <c r="K228" s="85">
        <f>K229</f>
        <v>8984</v>
      </c>
      <c r="L228" s="85">
        <f>L229</f>
        <v>200</v>
      </c>
      <c r="M228" s="85">
        <f>M229</f>
        <v>1973</v>
      </c>
      <c r="N228" s="85">
        <f>N229</f>
        <v>3935</v>
      </c>
      <c r="O228" s="85">
        <f>O229</f>
        <v>2876</v>
      </c>
      <c r="P228" s="85">
        <f>P229</f>
        <v>449</v>
      </c>
      <c r="Q228" s="85">
        <f>Q229</f>
        <v>449</v>
      </c>
      <c r="R228" s="85">
        <f>R229</f>
        <v>898</v>
      </c>
      <c r="S228" s="85">
        <f>S229</f>
        <v>100</v>
      </c>
      <c r="T228" s="85">
        <f>T229</f>
        <v>10</v>
      </c>
      <c r="U228" s="85">
        <f>U229</f>
        <v>28</v>
      </c>
      <c r="V228" s="85">
        <f>V229</f>
        <v>24</v>
      </c>
      <c r="W228" s="85">
        <f>W229</f>
        <v>25</v>
      </c>
      <c r="X228" s="85">
        <f>X229</f>
        <v>5</v>
      </c>
      <c r="Y228" s="85">
        <f>Y229</f>
        <v>23</v>
      </c>
      <c r="Z228" s="85">
        <f>Z229</f>
        <v>5</v>
      </c>
      <c r="AA228" s="85">
        <f>AA229</f>
        <v>9084</v>
      </c>
      <c r="AB228" s="85">
        <f>AB229</f>
        <v>228</v>
      </c>
      <c r="AC228" s="85">
        <f>AC229</f>
        <v>1997</v>
      </c>
      <c r="AD228" s="85">
        <f>AD229</f>
        <v>3960</v>
      </c>
      <c r="AE228" s="85">
        <f>AE229</f>
        <v>2899</v>
      </c>
      <c r="AF228" s="85">
        <f>AF229</f>
        <v>454</v>
      </c>
      <c r="AG228" s="85">
        <f>AG229</f>
        <v>454</v>
      </c>
      <c r="AH228" s="85">
        <f>AH229</f>
        <v>908</v>
      </c>
      <c r="AI228" s="85">
        <f>AI229</f>
        <v>0</v>
      </c>
      <c r="AJ228" s="85">
        <f>AJ229</f>
        <v>0</v>
      </c>
      <c r="AK228" s="85">
        <f>AK229</f>
        <v>0</v>
      </c>
      <c r="AL228" s="85">
        <f>AL229</f>
        <v>156</v>
      </c>
      <c r="AM228" s="85">
        <f>AM229</f>
        <v>0</v>
      </c>
      <c r="AN228" s="85">
        <f>AN229</f>
        <v>-156</v>
      </c>
      <c r="AO228" s="85">
        <f>AO229</f>
        <v>0</v>
      </c>
      <c r="AP228" s="85">
        <f>AP229</f>
        <v>9084</v>
      </c>
      <c r="AQ228" s="85">
        <f>AQ229</f>
        <v>228</v>
      </c>
      <c r="AR228" s="85">
        <f>AR229</f>
        <v>1997</v>
      </c>
      <c r="AS228" s="85">
        <f>AS229</f>
        <v>4116</v>
      </c>
      <c r="AT228" s="85">
        <f>AT229</f>
        <v>2743</v>
      </c>
      <c r="AU228" s="85">
        <f>AU229</f>
        <v>454</v>
      </c>
      <c r="AV228" s="85">
        <f>AV229</f>
        <v>454</v>
      </c>
      <c r="AW228" s="85">
        <f>AW229</f>
        <v>908</v>
      </c>
      <c r="AX228" s="85">
        <f>AX229</f>
        <v>15</v>
      </c>
      <c r="AY228" s="85">
        <f>AY229</f>
        <v>0</v>
      </c>
      <c r="AZ228" s="85">
        <f>AZ229</f>
        <v>0</v>
      </c>
      <c r="BA228" s="85">
        <f>BA229</f>
        <v>15</v>
      </c>
      <c r="BB228" s="85"/>
      <c r="BC228" s="85">
        <f>BC229</f>
        <v>0</v>
      </c>
      <c r="BD228" s="85"/>
      <c r="BE228" s="85">
        <f>BE229</f>
        <v>9099</v>
      </c>
      <c r="BF228" s="85">
        <f>BF229</f>
        <v>228</v>
      </c>
      <c r="BG228" s="85">
        <f>BG229</f>
        <v>1997</v>
      </c>
      <c r="BH228" s="85">
        <f>BH229</f>
        <v>4131</v>
      </c>
      <c r="BI228" s="85">
        <f>BI229</f>
        <v>2743</v>
      </c>
      <c r="BJ228" s="85">
        <f>BJ229</f>
        <v>454</v>
      </c>
      <c r="BK228" s="85">
        <f>BK229</f>
        <v>454</v>
      </c>
      <c r="BL228" s="85">
        <f>BL229</f>
        <v>908</v>
      </c>
      <c r="BM228" s="85">
        <f>BM229</f>
        <v>-690</v>
      </c>
      <c r="BN228" s="85">
        <f>BN229</f>
        <v>0</v>
      </c>
      <c r="BO228" s="85">
        <f>BO229</f>
        <v>428</v>
      </c>
      <c r="BP228" s="85">
        <f>BP229</f>
        <v>1625</v>
      </c>
      <c r="BQ228" s="85">
        <f>BQ229</f>
        <v>-2743</v>
      </c>
      <c r="BR228" s="85">
        <f>BR229</f>
        <v>8409</v>
      </c>
      <c r="BS228" s="85">
        <f>BS229</f>
        <v>228</v>
      </c>
      <c r="BT228" s="85">
        <f>BT229</f>
        <v>2425</v>
      </c>
      <c r="BU228" s="85">
        <f>BU229</f>
        <v>5756</v>
      </c>
      <c r="BV228" s="85">
        <f>BV229</f>
        <v>0</v>
      </c>
      <c r="BW228" s="85">
        <f>BW229</f>
        <v>0</v>
      </c>
      <c r="BX228" s="85">
        <f>BX229</f>
        <v>0</v>
      </c>
      <c r="BY228" s="85">
        <f>BY229</f>
        <v>0</v>
      </c>
      <c r="BZ228" s="85">
        <f>BZ229</f>
        <v>0</v>
      </c>
      <c r="CA228" s="85">
        <f>CA229</f>
        <v>0</v>
      </c>
      <c r="CB228" s="85">
        <f>CB229</f>
        <v>8409</v>
      </c>
      <c r="CC228" s="85">
        <f>CC229</f>
        <v>228</v>
      </c>
      <c r="CD228" s="85">
        <f>CD229</f>
        <v>2425</v>
      </c>
      <c r="CE228" s="85">
        <f>CE229</f>
        <v>5756</v>
      </c>
      <c r="CF228" s="85">
        <f>CF229</f>
        <v>0</v>
      </c>
      <c r="CG228" s="85">
        <f>CG229</f>
        <v>0</v>
      </c>
      <c r="CH228" s="85">
        <f>CH229</f>
        <v>0</v>
      </c>
      <c r="CI228" s="85">
        <f>CI229</f>
        <v>0</v>
      </c>
      <c r="CJ228" s="85">
        <f>CJ229</f>
        <v>0</v>
      </c>
      <c r="CK228" s="85">
        <f>CK229</f>
        <v>0</v>
      </c>
      <c r="CL228" s="85">
        <f>CL229</f>
        <v>8409</v>
      </c>
      <c r="CM228" s="85">
        <f>CM229</f>
        <v>228</v>
      </c>
      <c r="CN228" s="85">
        <f>CN229</f>
        <v>2425</v>
      </c>
      <c r="CO228" s="85">
        <f>CO229</f>
        <v>5756</v>
      </c>
      <c r="CP228" s="85">
        <f>CP229</f>
        <v>0</v>
      </c>
      <c r="CQ228" s="85">
        <f>CQ229</f>
        <v>0</v>
      </c>
      <c r="CR228" s="85">
        <f>CR229</f>
        <v>0</v>
      </c>
      <c r="CS228" s="85">
        <f>CS229</f>
        <v>0</v>
      </c>
      <c r="CT228" s="85">
        <f>CT229</f>
        <v>0</v>
      </c>
      <c r="CU228" s="85">
        <f>CU229</f>
        <v>0</v>
      </c>
      <c r="CV228" s="85">
        <f>CV229</f>
        <v>8409</v>
      </c>
      <c r="CW228" s="85">
        <f>CW229</f>
        <v>228</v>
      </c>
      <c r="CX228" s="85">
        <f>CX229</f>
        <v>2425</v>
      </c>
      <c r="CY228" s="85">
        <f>CY229</f>
        <v>5756</v>
      </c>
      <c r="CZ228" s="85">
        <f>CZ229</f>
        <v>0</v>
      </c>
      <c r="DA228" s="61" t="s">
        <v>22</v>
      </c>
      <c r="DB228" s="56">
        <f>K228-CV228</f>
        <v>575</v>
      </c>
      <c r="DC228" s="89"/>
      <c r="DD228" s="7">
        <f>CV228/12</f>
        <v>700.75</v>
      </c>
      <c r="DE228" s="55"/>
    </row>
    <row r="229" spans="1:109" s="54" customFormat="1" ht="19.5" hidden="1" customHeight="1" x14ac:dyDescent="0.2">
      <c r="A229" s="98" t="str">
        <f>CONCATENATE("5001",H229)</f>
        <v>500171</v>
      </c>
      <c r="B229" s="65"/>
      <c r="C229" s="65"/>
      <c r="D229" s="65"/>
      <c r="E229" s="66" t="s">
        <v>20</v>
      </c>
      <c r="F229" s="66"/>
      <c r="G229" s="65"/>
      <c r="H229" s="61" t="s">
        <v>20</v>
      </c>
      <c r="I229" s="95" t="s">
        <v>19</v>
      </c>
      <c r="J229" s="85">
        <f>J230+J235</f>
        <v>8409</v>
      </c>
      <c r="K229" s="85">
        <f>K230+K235</f>
        <v>8984</v>
      </c>
      <c r="L229" s="85">
        <f>L230+L235</f>
        <v>200</v>
      </c>
      <c r="M229" s="85">
        <f>M230+M235</f>
        <v>1973</v>
      </c>
      <c r="N229" s="85">
        <f>N230+N235</f>
        <v>3935</v>
      </c>
      <c r="O229" s="85">
        <f>O230+O235</f>
        <v>2876</v>
      </c>
      <c r="P229" s="85">
        <f>P230+P235</f>
        <v>449</v>
      </c>
      <c r="Q229" s="85">
        <f>Q230+Q235</f>
        <v>449</v>
      </c>
      <c r="R229" s="85">
        <f>R230+R235</f>
        <v>898</v>
      </c>
      <c r="S229" s="85">
        <f>S230+S235</f>
        <v>100</v>
      </c>
      <c r="T229" s="85">
        <f>T230+T235</f>
        <v>10</v>
      </c>
      <c r="U229" s="85">
        <f>U230+U235</f>
        <v>28</v>
      </c>
      <c r="V229" s="85">
        <f>V230+V235</f>
        <v>24</v>
      </c>
      <c r="W229" s="85">
        <f>W230+W235</f>
        <v>25</v>
      </c>
      <c r="X229" s="85">
        <f>X230+X235</f>
        <v>5</v>
      </c>
      <c r="Y229" s="85">
        <f>Y230+Y235</f>
        <v>23</v>
      </c>
      <c r="Z229" s="85">
        <f>Z230+Z235</f>
        <v>5</v>
      </c>
      <c r="AA229" s="85">
        <f>AA230+AA235</f>
        <v>9084</v>
      </c>
      <c r="AB229" s="85">
        <f>AB230+AB235</f>
        <v>228</v>
      </c>
      <c r="AC229" s="85">
        <f>AC230+AC235</f>
        <v>1997</v>
      </c>
      <c r="AD229" s="85">
        <f>AD230+AD235</f>
        <v>3960</v>
      </c>
      <c r="AE229" s="85">
        <f>AE230+AE235</f>
        <v>2899</v>
      </c>
      <c r="AF229" s="85">
        <f>AF230+AF235</f>
        <v>454</v>
      </c>
      <c r="AG229" s="85">
        <f>AG230+AG235</f>
        <v>454</v>
      </c>
      <c r="AH229" s="85">
        <f>AH230+AH235</f>
        <v>908</v>
      </c>
      <c r="AI229" s="85">
        <f>AI230+AI235</f>
        <v>0</v>
      </c>
      <c r="AJ229" s="85">
        <f>AJ230+AJ235</f>
        <v>0</v>
      </c>
      <c r="AK229" s="85">
        <f>AK230+AK235</f>
        <v>0</v>
      </c>
      <c r="AL229" s="85">
        <f>AL230+AL235</f>
        <v>156</v>
      </c>
      <c r="AM229" s="85">
        <f>AM230+AM235</f>
        <v>0</v>
      </c>
      <c r="AN229" s="85">
        <f>AN230+AN235</f>
        <v>-156</v>
      </c>
      <c r="AO229" s="85">
        <f>AO230+AO235</f>
        <v>0</v>
      </c>
      <c r="AP229" s="85">
        <f>AP230+AP235</f>
        <v>9084</v>
      </c>
      <c r="AQ229" s="85">
        <f>AQ230+AQ235</f>
        <v>228</v>
      </c>
      <c r="AR229" s="85">
        <f>AR230+AR235</f>
        <v>1997</v>
      </c>
      <c r="AS229" s="85">
        <f>AS230+AS235</f>
        <v>4116</v>
      </c>
      <c r="AT229" s="85">
        <f>AT230+AT235</f>
        <v>2743</v>
      </c>
      <c r="AU229" s="85">
        <f>AU230+AU235</f>
        <v>454</v>
      </c>
      <c r="AV229" s="85">
        <f>AV230+AV235</f>
        <v>454</v>
      </c>
      <c r="AW229" s="85">
        <f>AW230+AW235</f>
        <v>908</v>
      </c>
      <c r="AX229" s="85">
        <f>AX230+AX235</f>
        <v>15</v>
      </c>
      <c r="AY229" s="85">
        <f>AY230+AY235</f>
        <v>0</v>
      </c>
      <c r="AZ229" s="85">
        <f>AZ230+AZ235</f>
        <v>0</v>
      </c>
      <c r="BA229" s="85">
        <f>BA230+BA235</f>
        <v>15</v>
      </c>
      <c r="BB229" s="85"/>
      <c r="BC229" s="85">
        <f>BC230+BC235</f>
        <v>0</v>
      </c>
      <c r="BD229" s="85"/>
      <c r="BE229" s="85">
        <f>BE230+BE235</f>
        <v>9099</v>
      </c>
      <c r="BF229" s="85">
        <f>BF230+BF235</f>
        <v>228</v>
      </c>
      <c r="BG229" s="85">
        <f>BG230+BG235</f>
        <v>1997</v>
      </c>
      <c r="BH229" s="85">
        <f>BH230+BH235</f>
        <v>4131</v>
      </c>
      <c r="BI229" s="85">
        <f>BI230+BI235</f>
        <v>2743</v>
      </c>
      <c r="BJ229" s="85">
        <f>BJ230+BJ235</f>
        <v>454</v>
      </c>
      <c r="BK229" s="85">
        <f>BK230+BK235</f>
        <v>454</v>
      </c>
      <c r="BL229" s="85">
        <f>BL230+BL235</f>
        <v>908</v>
      </c>
      <c r="BM229" s="85">
        <f>BM230+BM235</f>
        <v>-690</v>
      </c>
      <c r="BN229" s="85">
        <f>BN230+BN235</f>
        <v>0</v>
      </c>
      <c r="BO229" s="85">
        <f>BO230+BO235</f>
        <v>428</v>
      </c>
      <c r="BP229" s="85">
        <f>BP230+BP235</f>
        <v>1625</v>
      </c>
      <c r="BQ229" s="85">
        <f>BQ230+BQ235</f>
        <v>-2743</v>
      </c>
      <c r="BR229" s="85">
        <f>BR230+BR235</f>
        <v>8409</v>
      </c>
      <c r="BS229" s="85">
        <f>BS230+BS235</f>
        <v>228</v>
      </c>
      <c r="BT229" s="85">
        <f>BT230+BT235</f>
        <v>2425</v>
      </c>
      <c r="BU229" s="85">
        <f>BU230+BU235</f>
        <v>5756</v>
      </c>
      <c r="BV229" s="85">
        <f>BV230+BV235</f>
        <v>0</v>
      </c>
      <c r="BW229" s="85">
        <f>BW230+BW235</f>
        <v>0</v>
      </c>
      <c r="BX229" s="85">
        <f>BX230+BX235</f>
        <v>0</v>
      </c>
      <c r="BY229" s="85">
        <f>BY230+BY235</f>
        <v>0</v>
      </c>
      <c r="BZ229" s="85">
        <f>BZ230+BZ235</f>
        <v>0</v>
      </c>
      <c r="CA229" s="85">
        <f>CA230+CA235</f>
        <v>0</v>
      </c>
      <c r="CB229" s="85">
        <f>CB230+CB235</f>
        <v>8409</v>
      </c>
      <c r="CC229" s="85">
        <f>CC230+CC235</f>
        <v>228</v>
      </c>
      <c r="CD229" s="85">
        <f>CD230+CD235</f>
        <v>2425</v>
      </c>
      <c r="CE229" s="85">
        <f>CE230+CE235</f>
        <v>5756</v>
      </c>
      <c r="CF229" s="85">
        <f>CF230+CF235</f>
        <v>0</v>
      </c>
      <c r="CG229" s="85">
        <f>CG230+CG235</f>
        <v>0</v>
      </c>
      <c r="CH229" s="85">
        <f>CH230+CH235</f>
        <v>0</v>
      </c>
      <c r="CI229" s="85">
        <f>CI230+CI235</f>
        <v>0</v>
      </c>
      <c r="CJ229" s="85">
        <f>CJ230+CJ235</f>
        <v>0</v>
      </c>
      <c r="CK229" s="85">
        <f>CK230+CK235</f>
        <v>0</v>
      </c>
      <c r="CL229" s="85">
        <f>CL230+CL235</f>
        <v>8409</v>
      </c>
      <c r="CM229" s="85">
        <f>CM230+CM235</f>
        <v>228</v>
      </c>
      <c r="CN229" s="85">
        <f>CN230+CN235</f>
        <v>2425</v>
      </c>
      <c r="CO229" s="85">
        <f>CO230+CO235</f>
        <v>5756</v>
      </c>
      <c r="CP229" s="85">
        <f>CP230+CP235</f>
        <v>0</v>
      </c>
      <c r="CQ229" s="85">
        <f>CQ230+CQ235</f>
        <v>0</v>
      </c>
      <c r="CR229" s="85">
        <f>CR230+CR235</f>
        <v>0</v>
      </c>
      <c r="CS229" s="85">
        <f>CS230+CS235</f>
        <v>0</v>
      </c>
      <c r="CT229" s="85">
        <f>CT230+CT235</f>
        <v>0</v>
      </c>
      <c r="CU229" s="85">
        <f>CU230+CU235</f>
        <v>0</v>
      </c>
      <c r="CV229" s="85">
        <f>CV230+CV235</f>
        <v>8409</v>
      </c>
      <c r="CW229" s="85">
        <f>CW230+CW235</f>
        <v>228</v>
      </c>
      <c r="CX229" s="85">
        <f>CX230+CX235</f>
        <v>2425</v>
      </c>
      <c r="CY229" s="85">
        <f>CY230+CY235</f>
        <v>5756</v>
      </c>
      <c r="CZ229" s="85">
        <f>CZ230+CZ235</f>
        <v>0</v>
      </c>
      <c r="DA229" s="61" t="s">
        <v>20</v>
      </c>
      <c r="DB229" s="56">
        <f>K229-CV229</f>
        <v>575</v>
      </c>
      <c r="DC229" s="55"/>
      <c r="DD229" s="7">
        <f>CV229/12</f>
        <v>700.75</v>
      </c>
      <c r="DE229" s="55"/>
    </row>
    <row r="230" spans="1:109" s="54" customFormat="1" ht="16.5" hidden="1" customHeight="1" x14ac:dyDescent="0.2">
      <c r="A230" s="98" t="str">
        <f>CONCATENATE("5001",H230)</f>
        <v>50017101</v>
      </c>
      <c r="B230" s="65"/>
      <c r="C230" s="65"/>
      <c r="D230" s="65"/>
      <c r="E230" s="66"/>
      <c r="F230" s="66" t="s">
        <v>91</v>
      </c>
      <c r="G230" s="65"/>
      <c r="H230" s="61">
        <v>7101</v>
      </c>
      <c r="I230" s="95" t="s">
        <v>18</v>
      </c>
      <c r="J230" s="85">
        <f>SUM(J231:J234)</f>
        <v>8409</v>
      </c>
      <c r="K230" s="85">
        <f>SUM(K231:K234)</f>
        <v>8984</v>
      </c>
      <c r="L230" s="85">
        <f>SUM(L231:L234)</f>
        <v>200</v>
      </c>
      <c r="M230" s="85">
        <f>SUM(M231:M234)</f>
        <v>1973</v>
      </c>
      <c r="N230" s="85">
        <f>SUM(N231:N234)</f>
        <v>3935</v>
      </c>
      <c r="O230" s="85">
        <f>SUM(O231:O234)</f>
        <v>2876</v>
      </c>
      <c r="P230" s="85">
        <f>SUM(P231:P234)</f>
        <v>449</v>
      </c>
      <c r="Q230" s="85">
        <f>SUM(Q231:Q234)</f>
        <v>449</v>
      </c>
      <c r="R230" s="85">
        <f>SUM(R231:R234)</f>
        <v>898</v>
      </c>
      <c r="S230" s="85">
        <f>SUM(S231:S234)</f>
        <v>100</v>
      </c>
      <c r="T230" s="85">
        <f>SUM(T231:T234)</f>
        <v>10</v>
      </c>
      <c r="U230" s="85">
        <f>SUM(U231:U234)</f>
        <v>28</v>
      </c>
      <c r="V230" s="85">
        <f>SUM(V231:V234)</f>
        <v>24</v>
      </c>
      <c r="W230" s="85">
        <f>SUM(W231:W234)</f>
        <v>25</v>
      </c>
      <c r="X230" s="85">
        <f>SUM(X231:X234)</f>
        <v>5</v>
      </c>
      <c r="Y230" s="85">
        <f>SUM(Y231:Y234)</f>
        <v>23</v>
      </c>
      <c r="Z230" s="85">
        <f>SUM(Z231:Z234)</f>
        <v>5</v>
      </c>
      <c r="AA230" s="85">
        <f>SUM(AA231:AA234)</f>
        <v>9084</v>
      </c>
      <c r="AB230" s="85">
        <f>SUM(AB231:AB234)</f>
        <v>228</v>
      </c>
      <c r="AC230" s="85">
        <f>SUM(AC231:AC234)</f>
        <v>1997</v>
      </c>
      <c r="AD230" s="85">
        <f>SUM(AD231:AD234)</f>
        <v>3960</v>
      </c>
      <c r="AE230" s="85">
        <f>SUM(AE231:AE234)</f>
        <v>2899</v>
      </c>
      <c r="AF230" s="85">
        <f>SUM(AF231:AF234)</f>
        <v>454</v>
      </c>
      <c r="AG230" s="85">
        <f>SUM(AG231:AG234)</f>
        <v>454</v>
      </c>
      <c r="AH230" s="85">
        <f>SUM(AH231:AH234)</f>
        <v>908</v>
      </c>
      <c r="AI230" s="85">
        <f>SUM(AI231:AI234)</f>
        <v>0</v>
      </c>
      <c r="AJ230" s="85">
        <f>SUM(AJ231:AJ234)</f>
        <v>0</v>
      </c>
      <c r="AK230" s="85">
        <f>SUM(AK231:AK234)</f>
        <v>0</v>
      </c>
      <c r="AL230" s="85">
        <f>SUM(AL231:AL234)</f>
        <v>156</v>
      </c>
      <c r="AM230" s="85">
        <f>SUM(AM231:AM234)</f>
        <v>0</v>
      </c>
      <c r="AN230" s="85">
        <f>SUM(AN231:AN234)</f>
        <v>-156</v>
      </c>
      <c r="AO230" s="85">
        <f>SUM(AO231:AO234)</f>
        <v>0</v>
      </c>
      <c r="AP230" s="85">
        <f>SUM(AP231:AP234)</f>
        <v>9084</v>
      </c>
      <c r="AQ230" s="85">
        <f>SUM(AQ231:AQ234)</f>
        <v>228</v>
      </c>
      <c r="AR230" s="85">
        <f>SUM(AR231:AR234)</f>
        <v>1997</v>
      </c>
      <c r="AS230" s="85">
        <f>SUM(AS231:AS234)</f>
        <v>4116</v>
      </c>
      <c r="AT230" s="85">
        <f>SUM(AT231:AT234)</f>
        <v>2743</v>
      </c>
      <c r="AU230" s="85">
        <f>SUM(AU231:AU234)</f>
        <v>454</v>
      </c>
      <c r="AV230" s="85">
        <f>SUM(AV231:AV234)</f>
        <v>454</v>
      </c>
      <c r="AW230" s="85">
        <f>SUM(AW231:AW234)</f>
        <v>908</v>
      </c>
      <c r="AX230" s="85">
        <f>SUM(AX231:AX234)</f>
        <v>15</v>
      </c>
      <c r="AY230" s="85">
        <f>SUM(AY231:AY234)</f>
        <v>0</v>
      </c>
      <c r="AZ230" s="85">
        <f>SUM(AZ231:AZ234)</f>
        <v>0</v>
      </c>
      <c r="BA230" s="85">
        <f>SUM(BA231:BA234)</f>
        <v>15</v>
      </c>
      <c r="BB230" s="85"/>
      <c r="BC230" s="85">
        <f>SUM(BC231:BC234)</f>
        <v>0</v>
      </c>
      <c r="BD230" s="85"/>
      <c r="BE230" s="85">
        <f>SUM(BE231:BE234)</f>
        <v>9099</v>
      </c>
      <c r="BF230" s="85">
        <f>SUM(BF231:BF234)</f>
        <v>228</v>
      </c>
      <c r="BG230" s="85">
        <f>SUM(BG231:BG234)</f>
        <v>1997</v>
      </c>
      <c r="BH230" s="85">
        <f>SUM(BH231:BH234)</f>
        <v>4131</v>
      </c>
      <c r="BI230" s="85">
        <f>SUM(BI231:BI234)</f>
        <v>2743</v>
      </c>
      <c r="BJ230" s="85">
        <f>SUM(BJ231:BJ234)</f>
        <v>454</v>
      </c>
      <c r="BK230" s="85">
        <f>SUM(BK231:BK234)</f>
        <v>454</v>
      </c>
      <c r="BL230" s="85">
        <f>SUM(BL231:BL234)</f>
        <v>908</v>
      </c>
      <c r="BM230" s="85">
        <f>SUM(BM231:BM234)</f>
        <v>-690</v>
      </c>
      <c r="BN230" s="85">
        <f>SUM(BN231:BN234)</f>
        <v>0</v>
      </c>
      <c r="BO230" s="85">
        <f>SUM(BO231:BO234)</f>
        <v>428</v>
      </c>
      <c r="BP230" s="85">
        <f>SUM(BP231:BP234)</f>
        <v>1625</v>
      </c>
      <c r="BQ230" s="85">
        <f>SUM(BQ231:BQ234)</f>
        <v>-2743</v>
      </c>
      <c r="BR230" s="85">
        <f>SUM(BR231:BR234)</f>
        <v>8409</v>
      </c>
      <c r="BS230" s="85">
        <f>SUM(BS231:BS234)</f>
        <v>228</v>
      </c>
      <c r="BT230" s="85">
        <f>SUM(BT231:BT234)</f>
        <v>2425</v>
      </c>
      <c r="BU230" s="85">
        <f>SUM(BU231:BU234)</f>
        <v>5756</v>
      </c>
      <c r="BV230" s="85">
        <f>SUM(BV231:BV234)</f>
        <v>0</v>
      </c>
      <c r="BW230" s="85">
        <f>SUM(BW231:BW234)</f>
        <v>0</v>
      </c>
      <c r="BX230" s="85">
        <f>SUM(BX231:BX234)</f>
        <v>0</v>
      </c>
      <c r="BY230" s="85">
        <f>SUM(BY231:BY234)</f>
        <v>0</v>
      </c>
      <c r="BZ230" s="85">
        <f>SUM(BZ231:BZ234)</f>
        <v>0</v>
      </c>
      <c r="CA230" s="85">
        <f>SUM(CA231:CA234)</f>
        <v>0</v>
      </c>
      <c r="CB230" s="85">
        <f>SUM(CB231:CB234)</f>
        <v>8409</v>
      </c>
      <c r="CC230" s="85">
        <f>SUM(CC231:CC234)</f>
        <v>228</v>
      </c>
      <c r="CD230" s="85">
        <f>SUM(CD231:CD234)</f>
        <v>2425</v>
      </c>
      <c r="CE230" s="85">
        <f>SUM(CE231:CE234)</f>
        <v>5756</v>
      </c>
      <c r="CF230" s="85">
        <f>SUM(CF231:CF234)</f>
        <v>0</v>
      </c>
      <c r="CG230" s="85">
        <f>SUM(CG231:CG234)</f>
        <v>0</v>
      </c>
      <c r="CH230" s="85">
        <f>SUM(CH231:CH234)</f>
        <v>0</v>
      </c>
      <c r="CI230" s="85">
        <f>SUM(CI231:CI234)</f>
        <v>0</v>
      </c>
      <c r="CJ230" s="85">
        <f>SUM(CJ231:CJ234)</f>
        <v>0</v>
      </c>
      <c r="CK230" s="85">
        <f>SUM(CK231:CK234)</f>
        <v>0</v>
      </c>
      <c r="CL230" s="85">
        <f>SUM(CL231:CL234)</f>
        <v>8409</v>
      </c>
      <c r="CM230" s="85">
        <f>SUM(CM231:CM234)</f>
        <v>228</v>
      </c>
      <c r="CN230" s="85">
        <f>SUM(CN231:CN234)</f>
        <v>2425</v>
      </c>
      <c r="CO230" s="85">
        <f>SUM(CO231:CO234)</f>
        <v>5756</v>
      </c>
      <c r="CP230" s="85">
        <f>SUM(CP231:CP234)</f>
        <v>0</v>
      </c>
      <c r="CQ230" s="85">
        <f>SUM(CQ231:CQ234)</f>
        <v>0</v>
      </c>
      <c r="CR230" s="85">
        <f>SUM(CR231:CR234)</f>
        <v>0</v>
      </c>
      <c r="CS230" s="85">
        <f>SUM(CS231:CS234)</f>
        <v>0</v>
      </c>
      <c r="CT230" s="85">
        <f>SUM(CT231:CT234)</f>
        <v>0</v>
      </c>
      <c r="CU230" s="85">
        <f>SUM(CU231:CU234)</f>
        <v>0</v>
      </c>
      <c r="CV230" s="85">
        <f>SUM(CV231:CV234)</f>
        <v>8409</v>
      </c>
      <c r="CW230" s="85">
        <f>SUM(CW231:CW234)</f>
        <v>228</v>
      </c>
      <c r="CX230" s="85">
        <f>SUM(CX231:CX234)</f>
        <v>2425</v>
      </c>
      <c r="CY230" s="85">
        <f>SUM(CY231:CY234)</f>
        <v>5756</v>
      </c>
      <c r="CZ230" s="85">
        <f>SUM(CZ231:CZ234)</f>
        <v>0</v>
      </c>
      <c r="DA230" s="61">
        <v>7101</v>
      </c>
      <c r="DB230" s="56">
        <f>K230-CV230</f>
        <v>575</v>
      </c>
      <c r="DC230" s="55"/>
      <c r="DD230" s="7">
        <f>CV230/12</f>
        <v>700.75</v>
      </c>
      <c r="DE230" s="55"/>
    </row>
    <row r="231" spans="1:109" s="54" customFormat="1" ht="11.25" hidden="1" customHeight="1" x14ac:dyDescent="0.2">
      <c r="A231" s="98" t="str">
        <f>CONCATENATE("5001",H231)</f>
        <v>5001710101</v>
      </c>
      <c r="B231" s="65"/>
      <c r="C231" s="65"/>
      <c r="D231" s="65"/>
      <c r="E231" s="66"/>
      <c r="F231" s="66"/>
      <c r="G231" s="65" t="s">
        <v>91</v>
      </c>
      <c r="H231" s="70" t="s">
        <v>227</v>
      </c>
      <c r="I231" s="99" t="s">
        <v>226</v>
      </c>
      <c r="J231" s="71">
        <f>SUMIF($H$258:$H$928,$H231,J$258:J$928)</f>
        <v>0</v>
      </c>
      <c r="K231" s="71">
        <f>SUMIF($H$258:$H$928,$H231,K$258:K$928)</f>
        <v>0</v>
      </c>
      <c r="L231" s="71">
        <f>SUMIF($H$258:$H$928,$H231,L$258:L$928)</f>
        <v>0</v>
      </c>
      <c r="M231" s="71">
        <f>SUMIF($H$258:$H$928,$H231,M$258:M$928)</f>
        <v>0</v>
      </c>
      <c r="N231" s="71">
        <f>SUMIF($H$258:$H$928,$H231,N$258:N$928)</f>
        <v>0</v>
      </c>
      <c r="O231" s="71">
        <f>SUMIF($H$258:$H$928,$H231,O$258:O$928)</f>
        <v>0</v>
      </c>
      <c r="P231" s="71">
        <f>SUMIF($H$258:$H$928,$H231,P$258:P$928)</f>
        <v>0</v>
      </c>
      <c r="Q231" s="71">
        <f>SUMIF($H$258:$H$928,$H231,Q$258:Q$928)</f>
        <v>0</v>
      </c>
      <c r="R231" s="71">
        <f>SUMIF($H$258:$H$928,$H231,R$258:R$928)</f>
        <v>0</v>
      </c>
      <c r="S231" s="71">
        <f>SUMIF($H$258:$H$928,$H231,S$258:S$928)</f>
        <v>0</v>
      </c>
      <c r="T231" s="71">
        <f>SUMIF($H$258:$H$928,$H231,T$258:T$928)</f>
        <v>0</v>
      </c>
      <c r="U231" s="71">
        <f>SUMIF($H$258:$H$928,$H231,U$258:U$928)</f>
        <v>0</v>
      </c>
      <c r="V231" s="71">
        <f>SUMIF($H$258:$H$928,$H231,V$258:V$928)</f>
        <v>0</v>
      </c>
      <c r="W231" s="71">
        <f>SUMIF($H$258:$H$928,$H231,W$258:W$928)</f>
        <v>0</v>
      </c>
      <c r="X231" s="71">
        <f>SUMIF($H$258:$H$928,$H231,X$258:X$928)</f>
        <v>0</v>
      </c>
      <c r="Y231" s="71">
        <f>SUMIF($H$258:$H$928,$H231,Y$258:Y$928)</f>
        <v>0</v>
      </c>
      <c r="Z231" s="71">
        <f>SUMIF($H$258:$H$928,$H231,Z$258:Z$928)</f>
        <v>0</v>
      </c>
      <c r="AA231" s="71">
        <f>SUMIF($H$258:$H$928,$H231,AA$258:AA$928)</f>
        <v>0</v>
      </c>
      <c r="AB231" s="71">
        <f>SUMIF($H$258:$H$928,$H231,AB$258:AB$928)</f>
        <v>0</v>
      </c>
      <c r="AC231" s="71">
        <f>SUMIF($H$258:$H$928,$H231,AC$258:AC$928)</f>
        <v>0</v>
      </c>
      <c r="AD231" s="71">
        <f>SUMIF($H$258:$H$928,$H231,AD$258:AD$928)</f>
        <v>0</v>
      </c>
      <c r="AE231" s="71">
        <f>SUMIF($H$258:$H$928,$H231,AE$258:AE$928)</f>
        <v>0</v>
      </c>
      <c r="AF231" s="71">
        <f>SUMIF($H$258:$H$928,$H231,AF$258:AF$928)</f>
        <v>0</v>
      </c>
      <c r="AG231" s="71">
        <f>SUMIF($H$258:$H$928,$H231,AG$258:AG$928)</f>
        <v>0</v>
      </c>
      <c r="AH231" s="71">
        <f>SUMIF($H$258:$H$928,$H231,AH$258:AH$928)</f>
        <v>0</v>
      </c>
      <c r="AI231" s="71">
        <f>SUMIF($H$258:$H$928,$H231,AI$258:AI$928)</f>
        <v>0</v>
      </c>
      <c r="AJ231" s="71">
        <f>SUMIF($H$258:$H$928,$H231,AJ$258:AJ$928)</f>
        <v>0</v>
      </c>
      <c r="AK231" s="71">
        <f>SUMIF($H$258:$H$928,$H231,AK$258:AK$928)</f>
        <v>0</v>
      </c>
      <c r="AL231" s="71">
        <f>SUMIF($H$258:$H$928,$H231,AL$258:AL$928)</f>
        <v>0</v>
      </c>
      <c r="AM231" s="71">
        <f>SUMIF($H$258:$H$928,$H231,AM$258:AM$928)</f>
        <v>0</v>
      </c>
      <c r="AN231" s="71">
        <f>SUMIF($H$258:$H$928,$H231,AN$258:AN$928)</f>
        <v>0</v>
      </c>
      <c r="AO231" s="71">
        <f>SUMIF($H$258:$H$928,$H231,AO$258:AO$928)</f>
        <v>0</v>
      </c>
      <c r="AP231" s="71">
        <f>SUMIF($H$258:$H$928,$H231,AP$258:AP$928)</f>
        <v>0</v>
      </c>
      <c r="AQ231" s="71">
        <f>SUMIF($H$258:$H$928,$H231,AQ$258:AQ$928)</f>
        <v>0</v>
      </c>
      <c r="AR231" s="71">
        <f>SUMIF($H$258:$H$928,$H231,AR$258:AR$928)</f>
        <v>0</v>
      </c>
      <c r="AS231" s="71">
        <f>SUMIF($H$258:$H$928,$H231,AS$258:AS$928)</f>
        <v>0</v>
      </c>
      <c r="AT231" s="71">
        <f>SUMIF($H$258:$H$928,$H231,AT$258:AT$928)</f>
        <v>0</v>
      </c>
      <c r="AU231" s="71">
        <f>SUMIF($H$258:$H$928,$H231,AU$258:AU$928)</f>
        <v>0</v>
      </c>
      <c r="AV231" s="71">
        <f>SUMIF($H$258:$H$928,$H231,AV$258:AV$928)</f>
        <v>0</v>
      </c>
      <c r="AW231" s="71">
        <f>SUMIF($H$258:$H$928,$H231,AW$258:AW$928)</f>
        <v>0</v>
      </c>
      <c r="AX231" s="71">
        <f>SUMIF($H$258:$H$929,$H231,AX$258:AX$929)</f>
        <v>0</v>
      </c>
      <c r="AY231" s="71">
        <f>SUMIF($H$258:$H$929,$H231,AY$258:AY$929)</f>
        <v>0</v>
      </c>
      <c r="AZ231" s="71">
        <f>SUMIF($H$258:$H$929,$H231,AZ$258:AZ$929)</f>
        <v>0</v>
      </c>
      <c r="BA231" s="71">
        <f>SUMIF($H$258:$H$929,$H231,BA$258:BA$929)</f>
        <v>0</v>
      </c>
      <c r="BB231" s="71"/>
      <c r="BC231" s="71">
        <f>SUMIF($H$258:$H$929,$H231,BC$258:BC$929)</f>
        <v>0</v>
      </c>
      <c r="BD231" s="71"/>
      <c r="BE231" s="71">
        <f>SUMIF($H$258:$H$929,$H231,BE$258:BE$929)</f>
        <v>0</v>
      </c>
      <c r="BF231" s="71">
        <f>SUMIF($H$258:$H$929,$H231,BF$258:BF$929)</f>
        <v>0</v>
      </c>
      <c r="BG231" s="71">
        <f>SUMIF($H$258:$H$929,$H231,BG$258:BG$929)</f>
        <v>0</v>
      </c>
      <c r="BH231" s="71">
        <f>SUMIF($H$258:$H$929,$H231,BH$258:BH$929)</f>
        <v>0</v>
      </c>
      <c r="BI231" s="71">
        <f>SUMIF($H$258:$H$929,$H231,BI$258:BI$929)</f>
        <v>0</v>
      </c>
      <c r="BJ231" s="71">
        <f>SUMIF($H$258:$H$928,$H231,BJ$258:BJ$928)</f>
        <v>0</v>
      </c>
      <c r="BK231" s="71">
        <f>SUMIF($H$258:$H$928,$H231,BK$258:BK$928)</f>
        <v>0</v>
      </c>
      <c r="BL231" s="71">
        <f>SUMIF($H$258:$H$928,$H231,BL$258:BL$928)</f>
        <v>0</v>
      </c>
      <c r="BM231" s="71">
        <f>SUMIF($H$258:$H$929,$H231,BM$258:BM$929)</f>
        <v>0</v>
      </c>
      <c r="BN231" s="71">
        <f>SUMIF($H$258:$H$929,$H231,BN$258:BN$929)</f>
        <v>0</v>
      </c>
      <c r="BO231" s="71">
        <f>SUMIF($H$258:$H$929,$H231,BO$258:BO$929)</f>
        <v>0</v>
      </c>
      <c r="BP231" s="71">
        <f>SUMIF($H$258:$H$929,$H231,BP$258:BP$929)</f>
        <v>0</v>
      </c>
      <c r="BQ231" s="71">
        <f>SUMIF($H$258:$H$929,$H231,BQ$258:BQ$929)</f>
        <v>0</v>
      </c>
      <c r="BR231" s="71">
        <f>SUMIF($H$258:$H$929,$H231,BR$258:BR$929)</f>
        <v>0</v>
      </c>
      <c r="BS231" s="71">
        <f>SUMIF($H$258:$H$929,$H231,BS$258:BS$929)</f>
        <v>0</v>
      </c>
      <c r="BT231" s="71">
        <f>SUMIF($H$258:$H$929,$H231,BT$258:BT$929)</f>
        <v>0</v>
      </c>
      <c r="BU231" s="71">
        <f>SUMIF($H$258:$H$929,$H231,BU$258:BU$929)</f>
        <v>0</v>
      </c>
      <c r="BV231" s="71">
        <f>SUMIF($H$258:$H$929,$H231,BV$258:BV$929)</f>
        <v>0</v>
      </c>
      <c r="BW231" s="71">
        <f>SUMIF($H$258:$H$929,$H231,BW$258:BW$929)</f>
        <v>0</v>
      </c>
      <c r="BX231" s="71">
        <f>SUMIF($H$258:$H$929,$H231,BX$258:BX$929)</f>
        <v>0</v>
      </c>
      <c r="BY231" s="71">
        <f>SUMIF($H$258:$H$929,$H231,BY$258:BY$929)</f>
        <v>0</v>
      </c>
      <c r="BZ231" s="71">
        <f>SUMIF($H$258:$H$929,$H231,BZ$258:BZ$929)</f>
        <v>0</v>
      </c>
      <c r="CA231" s="71">
        <f>SUMIF($H$258:$H$929,$H231,CA$258:CA$929)</f>
        <v>0</v>
      </c>
      <c r="CB231" s="71">
        <f>SUMIF($H$258:$H$929,$H231,CB$258:CB$929)</f>
        <v>0</v>
      </c>
      <c r="CC231" s="71">
        <f>SUMIF($H$258:$H$929,$H231,CC$258:CC$929)</f>
        <v>0</v>
      </c>
      <c r="CD231" s="71">
        <f>SUMIF($H$258:$H$929,$H231,CD$258:CD$929)</f>
        <v>0</v>
      </c>
      <c r="CE231" s="71">
        <f>SUMIF($H$258:$H$929,$H231,CE$258:CE$929)</f>
        <v>0</v>
      </c>
      <c r="CF231" s="71">
        <f>SUMIF($H$258:$H$929,$H231,CF$258:CF$929)</f>
        <v>0</v>
      </c>
      <c r="CG231" s="71">
        <f>SUMIF($H$258:$H$929,$H231,CG$258:CG$929)</f>
        <v>0</v>
      </c>
      <c r="CH231" s="71">
        <f>SUMIF($H$258:$H$929,$H231,CH$258:CH$929)</f>
        <v>0</v>
      </c>
      <c r="CI231" s="71">
        <f>SUMIF($H$258:$H$929,$H231,CI$258:CI$929)</f>
        <v>0</v>
      </c>
      <c r="CJ231" s="71">
        <f>SUMIF($H$258:$H$929,$H231,CJ$258:CJ$929)</f>
        <v>0</v>
      </c>
      <c r="CK231" s="71">
        <f>SUMIF($H$258:$H$929,$H231,CK$258:CK$929)</f>
        <v>0</v>
      </c>
      <c r="CL231" s="71">
        <f>SUMIF($H$258:$H$929,$H231,CL$258:CL$929)</f>
        <v>0</v>
      </c>
      <c r="CM231" s="71">
        <f>SUMIF($H$258:$H$929,$H231,CM$258:CM$929)</f>
        <v>0</v>
      </c>
      <c r="CN231" s="71">
        <f>SUMIF($H$258:$H$929,$H231,CN$258:CN$929)</f>
        <v>0</v>
      </c>
      <c r="CO231" s="71">
        <f>SUMIF($H$258:$H$929,$H231,CO$258:CO$929)</f>
        <v>0</v>
      </c>
      <c r="CP231" s="71">
        <f>SUMIF($H$258:$H$929,$H231,CP$258:CP$929)</f>
        <v>0</v>
      </c>
      <c r="CQ231" s="71">
        <f>SUMIF($H$258:$H$929,$H231,CQ$258:CQ$929)</f>
        <v>0</v>
      </c>
      <c r="CR231" s="71">
        <f>SUMIF($H$258:$H$929,$H231,CR$258:CR$929)</f>
        <v>0</v>
      </c>
      <c r="CS231" s="71">
        <f>SUMIF($H$258:$H$929,$H231,CS$258:CS$929)</f>
        <v>0</v>
      </c>
      <c r="CT231" s="71">
        <f>SUMIF($H$258:$H$929,$H231,CT$258:CT$929)</f>
        <v>0</v>
      </c>
      <c r="CU231" s="71">
        <f>SUMIF($H$258:$H$929,$H231,CU$258:CU$929)</f>
        <v>0</v>
      </c>
      <c r="CV231" s="71">
        <f>SUMIF($H$258:$H$929,$H231,CV$258:CV$929)</f>
        <v>0</v>
      </c>
      <c r="CW231" s="71">
        <f>SUMIF($H$258:$H$929,$H231,CW$258:CW$929)</f>
        <v>0</v>
      </c>
      <c r="CX231" s="71">
        <f>SUMIF($H$258:$H$929,$H231,CX$258:CX$929)</f>
        <v>0</v>
      </c>
      <c r="CY231" s="71">
        <f>SUMIF($H$258:$H$929,$H231,CY$258:CY$929)</f>
        <v>0</v>
      </c>
      <c r="CZ231" s="71">
        <f>SUMIF($H$258:$H$929,$H231,CZ$258:CZ$929)</f>
        <v>0</v>
      </c>
      <c r="DA231" s="70" t="s">
        <v>227</v>
      </c>
      <c r="DB231" s="56">
        <f>K231-CV231</f>
        <v>0</v>
      </c>
      <c r="DC231" s="55"/>
      <c r="DD231" s="7">
        <f>CV231/12</f>
        <v>0</v>
      </c>
      <c r="DE231" s="55"/>
    </row>
    <row r="232" spans="1:109" s="54" customFormat="1" ht="20.25" hidden="1" customHeight="1" x14ac:dyDescent="0.2">
      <c r="A232" s="98" t="str">
        <f>CONCATENATE("5001",H232)</f>
        <v>5001710102</v>
      </c>
      <c r="B232" s="65"/>
      <c r="C232" s="65"/>
      <c r="D232" s="65"/>
      <c r="E232" s="66"/>
      <c r="F232" s="66"/>
      <c r="G232" s="65" t="s">
        <v>101</v>
      </c>
      <c r="H232" s="70" t="s">
        <v>17</v>
      </c>
      <c r="I232" s="99" t="s">
        <v>16</v>
      </c>
      <c r="J232" s="71">
        <f>SUMIF($H$258:$H$928,$H232,J$258:J$928)</f>
        <v>6657</v>
      </c>
      <c r="K232" s="71">
        <f>SUMIF($H$258:$H$928,$H232,K$258:K$928)</f>
        <v>7017</v>
      </c>
      <c r="L232" s="71">
        <f>SUMIF($H$258:$H$928,$H232,L$258:L$928)</f>
        <v>100</v>
      </c>
      <c r="M232" s="71">
        <f>SUMIF($H$258:$H$928,$H232,M$258:M$928)</f>
        <v>1038</v>
      </c>
      <c r="N232" s="71">
        <f>SUMIF($H$258:$H$928,$H232,N$258:N$928)</f>
        <v>3003</v>
      </c>
      <c r="O232" s="71">
        <f>SUMIF($H$258:$H$928,$H232,O$258:O$928)</f>
        <v>2876</v>
      </c>
      <c r="P232" s="71">
        <f>SUMIF($H$258:$H$928,$H232,P$258:P$928)</f>
        <v>449</v>
      </c>
      <c r="Q232" s="71">
        <f>SUMIF($H$258:$H$928,$H232,Q$258:Q$928)</f>
        <v>449</v>
      </c>
      <c r="R232" s="71">
        <f>SUMIF($H$258:$H$928,$H232,R$258:R$928)</f>
        <v>898</v>
      </c>
      <c r="S232" s="71">
        <f>SUMIF($H$258:$H$928,$H232,S$258:S$928)</f>
        <v>0</v>
      </c>
      <c r="T232" s="71">
        <f>SUMIF($H$258:$H$928,$H232,T$258:T$928)</f>
        <v>-316</v>
      </c>
      <c r="U232" s="71">
        <f>SUMIF($H$258:$H$928,$H232,U$258:U$928)</f>
        <v>0</v>
      </c>
      <c r="V232" s="71">
        <f>SUMIF($H$258:$H$928,$H232,V$258:V$928)</f>
        <v>0</v>
      </c>
      <c r="W232" s="71">
        <f>SUMIF($H$258:$H$928,$H232,W$258:W$928)</f>
        <v>0</v>
      </c>
      <c r="X232" s="71">
        <f>SUMIF($H$258:$H$928,$H232,X$258:X$928)</f>
        <v>-316</v>
      </c>
      <c r="Y232" s="71">
        <f>SUMIF($H$258:$H$928,$H232,Y$258:Y$928)</f>
        <v>0</v>
      </c>
      <c r="Z232" s="71">
        <f>SUMIF($H$258:$H$928,$H232,Z$258:Z$928)</f>
        <v>0</v>
      </c>
      <c r="AA232" s="71">
        <f>SUMIF($H$258:$H$928,$H232,AA$258:AA$928)</f>
        <v>7017</v>
      </c>
      <c r="AB232" s="71">
        <f>SUMIF($H$258:$H$928,$H232,AB$258:AB$928)</f>
        <v>100</v>
      </c>
      <c r="AC232" s="71">
        <f>SUMIF($H$258:$H$928,$H232,AC$258:AC$928)</f>
        <v>1038</v>
      </c>
      <c r="AD232" s="71">
        <f>SUMIF($H$258:$H$928,$H232,AD$258:AD$928)</f>
        <v>3003</v>
      </c>
      <c r="AE232" s="71">
        <f>SUMIF($H$258:$H$928,$H232,AE$258:AE$928)</f>
        <v>2876</v>
      </c>
      <c r="AF232" s="71">
        <f>SUMIF($H$258:$H$928,$H232,AF$258:AF$928)</f>
        <v>133</v>
      </c>
      <c r="AG232" s="71">
        <f>SUMIF($H$258:$H$928,$H232,AG$258:AG$928)</f>
        <v>449</v>
      </c>
      <c r="AH232" s="71">
        <f>SUMIF($H$258:$H$928,$H232,AH$258:AH$928)</f>
        <v>582</v>
      </c>
      <c r="AI232" s="71">
        <f>SUMIF($H$258:$H$928,$H232,AI$258:AI$928)</f>
        <v>0</v>
      </c>
      <c r="AJ232" s="71">
        <f>SUMIF($H$258:$H$928,$H232,AJ$258:AJ$928)</f>
        <v>0</v>
      </c>
      <c r="AK232" s="71">
        <f>SUMIF($H$258:$H$928,$H232,AK$258:AK$928)</f>
        <v>0</v>
      </c>
      <c r="AL232" s="71">
        <f>SUMIF($H$258:$H$928,$H232,AL$258:AL$928)</f>
        <v>156</v>
      </c>
      <c r="AM232" s="71">
        <f>SUMIF($H$258:$H$928,$H232,AM$258:AM$928)</f>
        <v>0</v>
      </c>
      <c r="AN232" s="71">
        <f>SUMIF($H$258:$H$928,$H232,AN$258:AN$928)</f>
        <v>-156</v>
      </c>
      <c r="AO232" s="71">
        <f>SUMIF($H$258:$H$928,$H232,AO$258:AO$928)</f>
        <v>0</v>
      </c>
      <c r="AP232" s="71">
        <f>SUMIF($H$258:$H$928,$H232,AP$258:AP$928)</f>
        <v>7017</v>
      </c>
      <c r="AQ232" s="71">
        <f>SUMIF($H$258:$H$928,$H232,AQ$258:AQ$928)</f>
        <v>100</v>
      </c>
      <c r="AR232" s="71">
        <f>SUMIF($H$258:$H$928,$H232,AR$258:AR$928)</f>
        <v>1038</v>
      </c>
      <c r="AS232" s="71">
        <f>SUMIF($H$258:$H$928,$H232,AS$258:AS$928)</f>
        <v>3159</v>
      </c>
      <c r="AT232" s="71">
        <f>SUMIF($H$258:$H$928,$H232,AT$258:AT$928)</f>
        <v>2720</v>
      </c>
      <c r="AU232" s="71">
        <f>SUMIF($H$258:$H$928,$H232,AU$258:AU$928)</f>
        <v>133</v>
      </c>
      <c r="AV232" s="71">
        <f>SUMIF($H$258:$H$928,$H232,AV$258:AV$928)</f>
        <v>449</v>
      </c>
      <c r="AW232" s="71">
        <f>SUMIF($H$258:$H$928,$H232,AW$258:AW$928)</f>
        <v>582</v>
      </c>
      <c r="AX232" s="71">
        <f>SUMIF($H$258:$H$929,$H232,AX$258:AX$929)</f>
        <v>0</v>
      </c>
      <c r="AY232" s="71">
        <f>SUMIF($H$258:$H$929,$H232,AY$258:AY$929)</f>
        <v>0</v>
      </c>
      <c r="AZ232" s="71">
        <f>SUMIF($H$258:$H$929,$H232,AZ$258:AZ$929)</f>
        <v>0</v>
      </c>
      <c r="BA232" s="71">
        <f>SUMIF($H$258:$H$929,$H232,BA$258:BA$929)</f>
        <v>0</v>
      </c>
      <c r="BB232" s="71"/>
      <c r="BC232" s="71">
        <f>SUMIF($H$258:$H$929,$H232,BC$258:BC$929)</f>
        <v>0</v>
      </c>
      <c r="BD232" s="71"/>
      <c r="BE232" s="71">
        <f>SUMIF($H$258:$H$929,$H232,BE$258:BE$929)</f>
        <v>7017</v>
      </c>
      <c r="BF232" s="71">
        <f>SUMIF($H$258:$H$929,$H232,BF$258:BF$929)</f>
        <v>100</v>
      </c>
      <c r="BG232" s="71">
        <f>SUMIF($H$258:$H$929,$H232,BG$258:BG$929)</f>
        <v>1038</v>
      </c>
      <c r="BH232" s="71">
        <f>SUMIF($H$258:$H$929,$H232,BH$258:BH$929)</f>
        <v>3159</v>
      </c>
      <c r="BI232" s="71">
        <f>SUMIF($H$258:$H$929,$H232,BI$258:BI$929)</f>
        <v>2720</v>
      </c>
      <c r="BJ232" s="71">
        <f>SUMIF($H$258:$H$928,$H232,BJ$258:BJ$928)</f>
        <v>133</v>
      </c>
      <c r="BK232" s="71">
        <f>SUMIF($H$258:$H$928,$H232,BK$258:BK$928)</f>
        <v>449</v>
      </c>
      <c r="BL232" s="71">
        <f>SUMIF($H$258:$H$928,$H232,BL$258:BL$928)</f>
        <v>582</v>
      </c>
      <c r="BM232" s="71">
        <f>SUMIF($H$258:$H$929,$H232,BM$258:BM$929)</f>
        <v>-360</v>
      </c>
      <c r="BN232" s="71">
        <f>SUMIF($H$258:$H$929,$H232,BN$258:BN$929)</f>
        <v>0</v>
      </c>
      <c r="BO232" s="71">
        <f>SUMIF($H$258:$H$929,$H232,BO$258:BO$929)</f>
        <v>580</v>
      </c>
      <c r="BP232" s="71">
        <f>SUMIF($H$258:$H$929,$H232,BP$258:BP$929)</f>
        <v>1780</v>
      </c>
      <c r="BQ232" s="71">
        <f>SUMIF($H$258:$H$929,$H232,BQ$258:BQ$929)</f>
        <v>-2720</v>
      </c>
      <c r="BR232" s="71">
        <f>SUMIF($H$258:$H$929,$H232,BR$258:BR$929)</f>
        <v>6657</v>
      </c>
      <c r="BS232" s="71">
        <f>SUMIF($H$258:$H$929,$H232,BS$258:BS$929)</f>
        <v>100</v>
      </c>
      <c r="BT232" s="71">
        <f>SUMIF($H$258:$H$929,$H232,BT$258:BT$929)</f>
        <v>1618</v>
      </c>
      <c r="BU232" s="71">
        <f>SUMIF($H$258:$H$929,$H232,BU$258:BU$929)</f>
        <v>4939</v>
      </c>
      <c r="BV232" s="71">
        <f>SUMIF($H$258:$H$929,$H232,BV$258:BV$929)</f>
        <v>0</v>
      </c>
      <c r="BW232" s="71">
        <f>SUMIF($H$258:$H$929,$H232,BW$258:BW$929)</f>
        <v>0</v>
      </c>
      <c r="BX232" s="71">
        <f>SUMIF($H$258:$H$929,$H232,BX$258:BX$929)</f>
        <v>0</v>
      </c>
      <c r="BY232" s="71">
        <f>SUMIF($H$258:$H$929,$H232,BY$258:BY$929)</f>
        <v>0</v>
      </c>
      <c r="BZ232" s="71">
        <f>SUMIF($H$258:$H$929,$H232,BZ$258:BZ$929)</f>
        <v>0</v>
      </c>
      <c r="CA232" s="71">
        <f>SUMIF($H$258:$H$929,$H232,CA$258:CA$929)</f>
        <v>0</v>
      </c>
      <c r="CB232" s="71">
        <f>SUMIF($H$258:$H$929,$H232,CB$258:CB$929)</f>
        <v>6657</v>
      </c>
      <c r="CC232" s="71">
        <f>SUMIF($H$258:$H$929,$H232,CC$258:CC$929)</f>
        <v>100</v>
      </c>
      <c r="CD232" s="71">
        <f>SUMIF($H$258:$H$929,$H232,CD$258:CD$929)</f>
        <v>1618</v>
      </c>
      <c r="CE232" s="71">
        <f>SUMIF($H$258:$H$929,$H232,CE$258:CE$929)</f>
        <v>4939</v>
      </c>
      <c r="CF232" s="71">
        <f>SUMIF($H$258:$H$929,$H232,CF$258:CF$929)</f>
        <v>0</v>
      </c>
      <c r="CG232" s="71">
        <f>SUMIF($H$258:$H$929,$H232,CG$258:CG$929)</f>
        <v>0</v>
      </c>
      <c r="CH232" s="71">
        <f>SUMIF($H$258:$H$929,$H232,CH$258:CH$929)</f>
        <v>0</v>
      </c>
      <c r="CI232" s="71">
        <f>SUMIF($H$258:$H$929,$H232,CI$258:CI$929)</f>
        <v>0</v>
      </c>
      <c r="CJ232" s="71">
        <f>SUMIF($H$258:$H$929,$H232,CJ$258:CJ$929)</f>
        <v>0</v>
      </c>
      <c r="CK232" s="71">
        <f>SUMIF($H$258:$H$929,$H232,CK$258:CK$929)</f>
        <v>0</v>
      </c>
      <c r="CL232" s="71">
        <f>SUMIF($H$258:$H$929,$H232,CL$258:CL$929)</f>
        <v>6657</v>
      </c>
      <c r="CM232" s="71">
        <f>SUMIF($H$258:$H$929,$H232,CM$258:CM$929)</f>
        <v>100</v>
      </c>
      <c r="CN232" s="71">
        <f>SUMIF($H$258:$H$929,$H232,CN$258:CN$929)</f>
        <v>1618</v>
      </c>
      <c r="CO232" s="71">
        <f>SUMIF($H$258:$H$929,$H232,CO$258:CO$929)</f>
        <v>4939</v>
      </c>
      <c r="CP232" s="71">
        <f>SUMIF($H$258:$H$929,$H232,CP$258:CP$929)</f>
        <v>0</v>
      </c>
      <c r="CQ232" s="71">
        <f>SUMIF($H$258:$H$929,$H232,CQ$258:CQ$929)</f>
        <v>0</v>
      </c>
      <c r="CR232" s="71">
        <f>SUMIF($H$258:$H$929,$H232,CR$258:CR$929)</f>
        <v>0</v>
      </c>
      <c r="CS232" s="71">
        <f>SUMIF($H$258:$H$929,$H232,CS$258:CS$929)</f>
        <v>0</v>
      </c>
      <c r="CT232" s="71">
        <f>SUMIF($H$258:$H$929,$H232,CT$258:CT$929)</f>
        <v>0</v>
      </c>
      <c r="CU232" s="71">
        <f>SUMIF($H$258:$H$929,$H232,CU$258:CU$929)</f>
        <v>0</v>
      </c>
      <c r="CV232" s="71">
        <f>SUMIF($H$258:$H$929,$H232,CV$258:CV$929)</f>
        <v>6657</v>
      </c>
      <c r="CW232" s="71">
        <f>SUMIF($H$258:$H$929,$H232,CW$258:CW$929)</f>
        <v>100</v>
      </c>
      <c r="CX232" s="71">
        <f>SUMIF($H$258:$H$929,$H232,CX$258:CX$929)</f>
        <v>1618</v>
      </c>
      <c r="CY232" s="71">
        <f>SUMIF($H$258:$H$929,$H232,CY$258:CY$929)</f>
        <v>4939</v>
      </c>
      <c r="CZ232" s="71">
        <f>SUMIF($H$258:$H$929,$H232,CZ$258:CZ$929)</f>
        <v>0</v>
      </c>
      <c r="DA232" s="70" t="s">
        <v>17</v>
      </c>
      <c r="DB232" s="56">
        <f>K232-CV232</f>
        <v>360</v>
      </c>
      <c r="DC232" s="55"/>
      <c r="DD232" s="7">
        <f>CV232/12</f>
        <v>554.75</v>
      </c>
      <c r="DE232" s="55"/>
    </row>
    <row r="233" spans="1:109" s="54" customFormat="1" ht="15" hidden="1" customHeight="1" x14ac:dyDescent="0.2">
      <c r="A233" s="98" t="str">
        <f>CONCATENATE("5001",H233)</f>
        <v>5001710103</v>
      </c>
      <c r="B233" s="65"/>
      <c r="C233" s="65"/>
      <c r="D233" s="65"/>
      <c r="E233" s="66"/>
      <c r="F233" s="66"/>
      <c r="G233" s="65" t="s">
        <v>129</v>
      </c>
      <c r="H233" s="70" t="s">
        <v>15</v>
      </c>
      <c r="I233" s="99" t="s">
        <v>14</v>
      </c>
      <c r="J233" s="71">
        <f>SUMIF($H$258:$H$928,$H233,J$258:J$928)</f>
        <v>35</v>
      </c>
      <c r="K233" s="71">
        <f>SUMIF($H$258:$H$928,$H233,K$258:K$928)</f>
        <v>135</v>
      </c>
      <c r="L233" s="71">
        <f>SUMIF($H$258:$H$928,$H233,L$258:L$928)</f>
        <v>0</v>
      </c>
      <c r="M233" s="71">
        <f>SUMIF($H$258:$H$928,$H233,M$258:M$928)</f>
        <v>135</v>
      </c>
      <c r="N233" s="71">
        <f>SUMIF($H$258:$H$928,$H233,N$258:N$928)</f>
        <v>0</v>
      </c>
      <c r="O233" s="71">
        <f>SUMIF($H$258:$H$928,$H233,O$258:O$928)</f>
        <v>0</v>
      </c>
      <c r="P233" s="71">
        <f>SUMIF($H$258:$H$928,$H233,P$258:P$928)</f>
        <v>0</v>
      </c>
      <c r="Q233" s="71">
        <f>SUMIF($H$258:$H$928,$H233,Q$258:Q$928)</f>
        <v>0</v>
      </c>
      <c r="R233" s="71">
        <f>SUMIF($H$258:$H$928,$H233,R$258:R$928)</f>
        <v>0</v>
      </c>
      <c r="S233" s="71">
        <f>SUMIF($H$258:$H$928,$H233,S$258:S$928)</f>
        <v>100</v>
      </c>
      <c r="T233" s="71">
        <f>SUMIF($H$258:$H$928,$H233,T$258:T$928)</f>
        <v>10</v>
      </c>
      <c r="U233" s="71">
        <f>SUMIF($H$258:$H$928,$H233,U$258:U$928)</f>
        <v>28</v>
      </c>
      <c r="V233" s="71">
        <f>SUMIF($H$258:$H$928,$H233,V$258:V$928)</f>
        <v>24</v>
      </c>
      <c r="W233" s="71">
        <f>SUMIF($H$258:$H$928,$H233,W$258:W$928)</f>
        <v>25</v>
      </c>
      <c r="X233" s="71">
        <f>SUMIF($H$258:$H$928,$H233,X$258:X$928)</f>
        <v>5</v>
      </c>
      <c r="Y233" s="71">
        <f>SUMIF($H$258:$H$928,$H233,Y$258:Y$928)</f>
        <v>23</v>
      </c>
      <c r="Z233" s="71">
        <f>SUMIF($H$258:$H$928,$H233,Z$258:Z$928)</f>
        <v>5</v>
      </c>
      <c r="AA233" s="71">
        <f>SUMIF($H$258:$H$928,$H233,AA$258:AA$928)</f>
        <v>235</v>
      </c>
      <c r="AB233" s="71">
        <f>SUMIF($H$258:$H$928,$H233,AB$258:AB$928)</f>
        <v>28</v>
      </c>
      <c r="AC233" s="71">
        <f>SUMIF($H$258:$H$928,$H233,AC$258:AC$928)</f>
        <v>159</v>
      </c>
      <c r="AD233" s="71">
        <f>SUMIF($H$258:$H$928,$H233,AD$258:AD$928)</f>
        <v>25</v>
      </c>
      <c r="AE233" s="71">
        <f>SUMIF($H$258:$H$928,$H233,AE$258:AE$928)</f>
        <v>23</v>
      </c>
      <c r="AF233" s="71">
        <f>SUMIF($H$258:$H$928,$H233,AF$258:AF$928)</f>
        <v>5</v>
      </c>
      <c r="AG233" s="71">
        <f>SUMIF($H$258:$H$928,$H233,AG$258:AG$928)</f>
        <v>5</v>
      </c>
      <c r="AH233" s="71">
        <f>SUMIF($H$258:$H$928,$H233,AH$258:AH$928)</f>
        <v>10</v>
      </c>
      <c r="AI233" s="71">
        <f>SUMIF($H$258:$H$928,$H233,AI$258:AI$928)</f>
        <v>0</v>
      </c>
      <c r="AJ233" s="71">
        <f>SUMIF($H$258:$H$928,$H233,AJ$258:AJ$928)</f>
        <v>0</v>
      </c>
      <c r="AK233" s="71">
        <f>SUMIF($H$258:$H$928,$H233,AK$258:AK$928)</f>
        <v>0</v>
      </c>
      <c r="AL233" s="71">
        <f>SUMIF($H$258:$H$928,$H233,AL$258:AL$928)</f>
        <v>0</v>
      </c>
      <c r="AM233" s="71">
        <f>SUMIF($H$258:$H$928,$H233,AM$258:AM$928)</f>
        <v>0</v>
      </c>
      <c r="AN233" s="71">
        <f>SUMIF($H$258:$H$928,$H233,AN$258:AN$928)</f>
        <v>0</v>
      </c>
      <c r="AO233" s="71">
        <f>SUMIF($H$258:$H$928,$H233,AO$258:AO$928)</f>
        <v>0</v>
      </c>
      <c r="AP233" s="71">
        <f>SUMIF($H$258:$H$928,$H233,AP$258:AP$928)</f>
        <v>235</v>
      </c>
      <c r="AQ233" s="71">
        <f>SUMIF($H$258:$H$928,$H233,AQ$258:AQ$928)</f>
        <v>28</v>
      </c>
      <c r="AR233" s="71">
        <f>SUMIF($H$258:$H$928,$H233,AR$258:AR$928)</f>
        <v>159</v>
      </c>
      <c r="AS233" s="71">
        <f>SUMIF($H$258:$H$928,$H233,AS$258:AS$928)</f>
        <v>25</v>
      </c>
      <c r="AT233" s="71">
        <f>SUMIF($H$258:$H$928,$H233,AT$258:AT$928)</f>
        <v>23</v>
      </c>
      <c r="AU233" s="71">
        <f>SUMIF($H$258:$H$928,$H233,AU$258:AU$928)</f>
        <v>5</v>
      </c>
      <c r="AV233" s="71">
        <f>SUMIF($H$258:$H$928,$H233,AV$258:AV$928)</f>
        <v>5</v>
      </c>
      <c r="AW233" s="71">
        <f>SUMIF($H$258:$H$928,$H233,AW$258:AW$928)</f>
        <v>10</v>
      </c>
      <c r="AX233" s="71">
        <f>SUMIF($H$258:$H$929,$H233,AX$258:AX$929)</f>
        <v>0</v>
      </c>
      <c r="AY233" s="71">
        <f>SUMIF($H$258:$H$929,$H233,AY$258:AY$929)</f>
        <v>0</v>
      </c>
      <c r="AZ233" s="71">
        <f>SUMIF($H$258:$H$929,$H233,AZ$258:AZ$929)</f>
        <v>0</v>
      </c>
      <c r="BA233" s="71">
        <f>SUMIF($H$258:$H$929,$H233,BA$258:BA$929)</f>
        <v>0</v>
      </c>
      <c r="BB233" s="71"/>
      <c r="BC233" s="71">
        <f>SUMIF($H$258:$H$929,$H233,BC$258:BC$929)</f>
        <v>0</v>
      </c>
      <c r="BD233" s="71"/>
      <c r="BE233" s="71">
        <f>SUMIF($H$258:$H$929,$H233,BE$258:BE$929)</f>
        <v>235</v>
      </c>
      <c r="BF233" s="71">
        <f>SUMIF($H$258:$H$929,$H233,BF$258:BF$929)</f>
        <v>28</v>
      </c>
      <c r="BG233" s="71">
        <f>SUMIF($H$258:$H$929,$H233,BG$258:BG$929)</f>
        <v>159</v>
      </c>
      <c r="BH233" s="71">
        <f>SUMIF($H$258:$H$929,$H233,BH$258:BH$929)</f>
        <v>25</v>
      </c>
      <c r="BI233" s="71">
        <f>SUMIF($H$258:$H$929,$H233,BI$258:BI$929)</f>
        <v>23</v>
      </c>
      <c r="BJ233" s="71">
        <f>SUMIF($H$258:$H$928,$H233,BJ$258:BJ$928)</f>
        <v>5</v>
      </c>
      <c r="BK233" s="71">
        <f>SUMIF($H$258:$H$928,$H233,BK$258:BK$928)</f>
        <v>5</v>
      </c>
      <c r="BL233" s="71">
        <f>SUMIF($H$258:$H$928,$H233,BL$258:BL$928)</f>
        <v>10</v>
      </c>
      <c r="BM233" s="71">
        <f>SUMIF($H$258:$H$929,$H233,BM$258:BM$929)</f>
        <v>-200</v>
      </c>
      <c r="BN233" s="71">
        <f>SUMIF($H$258:$H$929,$H233,BN$258:BN$929)</f>
        <v>0</v>
      </c>
      <c r="BO233" s="71">
        <f>SUMIF($H$258:$H$929,$H233,BO$258:BO$929)</f>
        <v>-152</v>
      </c>
      <c r="BP233" s="71">
        <f>SUMIF($H$258:$H$929,$H233,BP$258:BP$929)</f>
        <v>-25</v>
      </c>
      <c r="BQ233" s="71">
        <f>SUMIF($H$258:$H$929,$H233,BQ$258:BQ$929)</f>
        <v>-23</v>
      </c>
      <c r="BR233" s="71">
        <f>SUMIF($H$258:$H$929,$H233,BR$258:BR$929)</f>
        <v>35</v>
      </c>
      <c r="BS233" s="71">
        <f>SUMIF($H$258:$H$929,$H233,BS$258:BS$929)</f>
        <v>28</v>
      </c>
      <c r="BT233" s="71">
        <f>SUMIF($H$258:$H$929,$H233,BT$258:BT$929)</f>
        <v>7</v>
      </c>
      <c r="BU233" s="71">
        <f>SUMIF($H$258:$H$929,$H233,BU$258:BU$929)</f>
        <v>0</v>
      </c>
      <c r="BV233" s="71">
        <f>SUMIF($H$258:$H$929,$H233,BV$258:BV$929)</f>
        <v>0</v>
      </c>
      <c r="BW233" s="71">
        <f>SUMIF($H$258:$H$929,$H233,BW$258:BW$929)</f>
        <v>0</v>
      </c>
      <c r="BX233" s="71">
        <f>SUMIF($H$258:$H$929,$H233,BX$258:BX$929)</f>
        <v>0</v>
      </c>
      <c r="BY233" s="71">
        <f>SUMIF($H$258:$H$929,$H233,BY$258:BY$929)</f>
        <v>0</v>
      </c>
      <c r="BZ233" s="71">
        <f>SUMIF($H$258:$H$929,$H233,BZ$258:BZ$929)</f>
        <v>0</v>
      </c>
      <c r="CA233" s="71">
        <f>SUMIF($H$258:$H$929,$H233,CA$258:CA$929)</f>
        <v>0</v>
      </c>
      <c r="CB233" s="71">
        <f>SUMIF($H$258:$H$929,$H233,CB$258:CB$929)</f>
        <v>35</v>
      </c>
      <c r="CC233" s="71">
        <f>SUMIF($H$258:$H$929,$H233,CC$258:CC$929)</f>
        <v>28</v>
      </c>
      <c r="CD233" s="71">
        <f>SUMIF($H$258:$H$929,$H233,CD$258:CD$929)</f>
        <v>7</v>
      </c>
      <c r="CE233" s="71">
        <f>SUMIF($H$258:$H$929,$H233,CE$258:CE$929)</f>
        <v>0</v>
      </c>
      <c r="CF233" s="71">
        <f>SUMIF($H$258:$H$929,$H233,CF$258:CF$929)</f>
        <v>0</v>
      </c>
      <c r="CG233" s="71">
        <f>SUMIF($H$258:$H$929,$H233,CG$258:CG$929)</f>
        <v>0</v>
      </c>
      <c r="CH233" s="71">
        <f>SUMIF($H$258:$H$929,$H233,CH$258:CH$929)</f>
        <v>0</v>
      </c>
      <c r="CI233" s="71">
        <f>SUMIF($H$258:$H$929,$H233,CI$258:CI$929)</f>
        <v>0</v>
      </c>
      <c r="CJ233" s="71">
        <f>SUMIF($H$258:$H$929,$H233,CJ$258:CJ$929)</f>
        <v>0</v>
      </c>
      <c r="CK233" s="71">
        <f>SUMIF($H$258:$H$929,$H233,CK$258:CK$929)</f>
        <v>0</v>
      </c>
      <c r="CL233" s="71">
        <f>SUMIF($H$258:$H$929,$H233,CL$258:CL$929)</f>
        <v>35</v>
      </c>
      <c r="CM233" s="71">
        <f>SUMIF($H$258:$H$929,$H233,CM$258:CM$929)</f>
        <v>28</v>
      </c>
      <c r="CN233" s="71">
        <f>SUMIF($H$258:$H$929,$H233,CN$258:CN$929)</f>
        <v>7</v>
      </c>
      <c r="CO233" s="71">
        <f>SUMIF($H$258:$H$929,$H233,CO$258:CO$929)</f>
        <v>0</v>
      </c>
      <c r="CP233" s="71">
        <f>SUMIF($H$258:$H$929,$H233,CP$258:CP$929)</f>
        <v>0</v>
      </c>
      <c r="CQ233" s="71">
        <f>SUMIF($H$258:$H$929,$H233,CQ$258:CQ$929)</f>
        <v>0</v>
      </c>
      <c r="CR233" s="71">
        <f>SUMIF($H$258:$H$929,$H233,CR$258:CR$929)</f>
        <v>0</v>
      </c>
      <c r="CS233" s="71">
        <f>SUMIF($H$258:$H$929,$H233,CS$258:CS$929)</f>
        <v>0</v>
      </c>
      <c r="CT233" s="71">
        <f>SUMIF($H$258:$H$929,$H233,CT$258:CT$929)</f>
        <v>0</v>
      </c>
      <c r="CU233" s="71">
        <f>SUMIF($H$258:$H$929,$H233,CU$258:CU$929)</f>
        <v>0</v>
      </c>
      <c r="CV233" s="71">
        <f>SUMIF($H$258:$H$929,$H233,CV$258:CV$929)</f>
        <v>35</v>
      </c>
      <c r="CW233" s="71">
        <f>SUMIF($H$258:$H$929,$H233,CW$258:CW$929)</f>
        <v>28</v>
      </c>
      <c r="CX233" s="71">
        <f>SUMIF($H$258:$H$929,$H233,CX$258:CX$929)</f>
        <v>7</v>
      </c>
      <c r="CY233" s="71">
        <f>SUMIF($H$258:$H$929,$H233,CY$258:CY$929)</f>
        <v>0</v>
      </c>
      <c r="CZ233" s="71">
        <f>SUMIF($H$258:$H$929,$H233,CZ$258:CZ$929)</f>
        <v>0</v>
      </c>
      <c r="DA233" s="70" t="s">
        <v>15</v>
      </c>
      <c r="DB233" s="56">
        <f>K233-CV233</f>
        <v>100</v>
      </c>
      <c r="DC233" s="55"/>
      <c r="DD233" s="7">
        <f>CV233/12</f>
        <v>2.9166666666666665</v>
      </c>
      <c r="DE233" s="55"/>
    </row>
    <row r="234" spans="1:109" s="54" customFormat="1" ht="21.75" hidden="1" customHeight="1" x14ac:dyDescent="0.2">
      <c r="A234" s="98" t="str">
        <f>CONCATENATE("5001",H234)</f>
        <v>5001710130</v>
      </c>
      <c r="B234" s="65"/>
      <c r="C234" s="65"/>
      <c r="D234" s="65"/>
      <c r="E234" s="66"/>
      <c r="F234" s="66"/>
      <c r="G234" s="65" t="s">
        <v>213</v>
      </c>
      <c r="H234" s="70" t="s">
        <v>13</v>
      </c>
      <c r="I234" s="99" t="s">
        <v>12</v>
      </c>
      <c r="J234" s="71">
        <f>SUMIF($H$258:$H$928,$H234,J$258:J$928)</f>
        <v>1717</v>
      </c>
      <c r="K234" s="71">
        <f>SUMIF($H$258:$H$928,$H234,K$258:K$928)</f>
        <v>1832</v>
      </c>
      <c r="L234" s="71">
        <f>SUMIF($H$258:$H$928,$H234,L$258:L$928)</f>
        <v>100</v>
      </c>
      <c r="M234" s="71">
        <f>SUMIF($H$258:$H$928,$H234,M$258:M$928)</f>
        <v>800</v>
      </c>
      <c r="N234" s="71">
        <f>SUMIF($H$258:$H$928,$H234,N$258:N$928)</f>
        <v>932</v>
      </c>
      <c r="O234" s="71">
        <f>SUMIF($H$258:$H$928,$H234,O$258:O$928)</f>
        <v>0</v>
      </c>
      <c r="P234" s="71">
        <f>SUMIF($H$258:$H$928,$H234,P$258:P$928)</f>
        <v>0</v>
      </c>
      <c r="Q234" s="71">
        <f>SUMIF($H$258:$H$928,$H234,Q$258:Q$928)</f>
        <v>0</v>
      </c>
      <c r="R234" s="71">
        <f>SUMIF($H$258:$H$928,$H234,R$258:R$928)</f>
        <v>0</v>
      </c>
      <c r="S234" s="71">
        <f>SUMIF($H$258:$H$928,$H234,S$258:S$928)</f>
        <v>0</v>
      </c>
      <c r="T234" s="71">
        <f>SUMIF($H$258:$H$928,$H234,T$258:T$928)</f>
        <v>316</v>
      </c>
      <c r="U234" s="71">
        <f>SUMIF($H$258:$H$928,$H234,U$258:U$928)</f>
        <v>0</v>
      </c>
      <c r="V234" s="71">
        <f>SUMIF($H$258:$H$928,$H234,V$258:V$928)</f>
        <v>0</v>
      </c>
      <c r="W234" s="71">
        <f>SUMIF($H$258:$H$928,$H234,W$258:W$928)</f>
        <v>0</v>
      </c>
      <c r="X234" s="71">
        <f>SUMIF($H$258:$H$928,$H234,X$258:X$928)</f>
        <v>316</v>
      </c>
      <c r="Y234" s="71">
        <f>SUMIF($H$258:$H$928,$H234,Y$258:Y$928)</f>
        <v>0</v>
      </c>
      <c r="Z234" s="71">
        <f>SUMIF($H$258:$H$928,$H234,Z$258:Z$928)</f>
        <v>0</v>
      </c>
      <c r="AA234" s="71">
        <f>SUMIF($H$258:$H$928,$H234,AA$258:AA$928)</f>
        <v>1832</v>
      </c>
      <c r="AB234" s="71">
        <f>SUMIF($H$258:$H$928,$H234,AB$258:AB$928)</f>
        <v>100</v>
      </c>
      <c r="AC234" s="71">
        <f>SUMIF($H$258:$H$928,$H234,AC$258:AC$928)</f>
        <v>800</v>
      </c>
      <c r="AD234" s="71">
        <f>SUMIF($H$258:$H$928,$H234,AD$258:AD$928)</f>
        <v>932</v>
      </c>
      <c r="AE234" s="71">
        <f>SUMIF($H$258:$H$928,$H234,AE$258:AE$928)</f>
        <v>0</v>
      </c>
      <c r="AF234" s="71">
        <f>SUMIF($H$258:$H$928,$H234,AF$258:AF$928)</f>
        <v>316</v>
      </c>
      <c r="AG234" s="71">
        <f>SUMIF($H$258:$H$928,$H234,AG$258:AG$928)</f>
        <v>0</v>
      </c>
      <c r="AH234" s="71">
        <f>SUMIF($H$258:$H$928,$H234,AH$258:AH$928)</f>
        <v>316</v>
      </c>
      <c r="AI234" s="71">
        <f>SUMIF($H$258:$H$928,$H234,AI$258:AI$928)</f>
        <v>0</v>
      </c>
      <c r="AJ234" s="71">
        <f>SUMIF($H$258:$H$928,$H234,AJ$258:AJ$928)</f>
        <v>0</v>
      </c>
      <c r="AK234" s="71">
        <f>SUMIF($H$258:$H$928,$H234,AK$258:AK$928)</f>
        <v>0</v>
      </c>
      <c r="AL234" s="71">
        <f>SUMIF($H$258:$H$928,$H234,AL$258:AL$928)</f>
        <v>0</v>
      </c>
      <c r="AM234" s="71">
        <f>SUMIF($H$258:$H$928,$H234,AM$258:AM$928)</f>
        <v>0</v>
      </c>
      <c r="AN234" s="71">
        <f>SUMIF($H$258:$H$928,$H234,AN$258:AN$928)</f>
        <v>0</v>
      </c>
      <c r="AO234" s="71">
        <f>SUMIF($H$258:$H$928,$H234,AO$258:AO$928)</f>
        <v>0</v>
      </c>
      <c r="AP234" s="71">
        <f>SUMIF($H$258:$H$928,$H234,AP$258:AP$928)</f>
        <v>1832</v>
      </c>
      <c r="AQ234" s="71">
        <f>SUMIF($H$258:$H$928,$H234,AQ$258:AQ$928)</f>
        <v>100</v>
      </c>
      <c r="AR234" s="71">
        <f>SUMIF($H$258:$H$928,$H234,AR$258:AR$928)</f>
        <v>800</v>
      </c>
      <c r="AS234" s="71">
        <f>SUMIF($H$258:$H$928,$H234,AS$258:AS$928)</f>
        <v>932</v>
      </c>
      <c r="AT234" s="71">
        <f>SUMIF($H$258:$H$928,$H234,AT$258:AT$928)</f>
        <v>0</v>
      </c>
      <c r="AU234" s="71">
        <f>SUMIF($H$258:$H$928,$H234,AU$258:AU$928)</f>
        <v>316</v>
      </c>
      <c r="AV234" s="71">
        <f>SUMIF($H$258:$H$928,$H234,AV$258:AV$928)</f>
        <v>0</v>
      </c>
      <c r="AW234" s="71">
        <f>SUMIF($H$258:$H$928,$H234,AW$258:AW$928)</f>
        <v>316</v>
      </c>
      <c r="AX234" s="71">
        <f>SUMIF($H$258:$H$929,$H234,AX$258:AX$929)</f>
        <v>15</v>
      </c>
      <c r="AY234" s="71">
        <f>SUMIF($H$258:$H$929,$H234,AY$258:AY$929)</f>
        <v>0</v>
      </c>
      <c r="AZ234" s="71">
        <f>SUMIF($H$258:$H$929,$H234,AZ$258:AZ$929)</f>
        <v>0</v>
      </c>
      <c r="BA234" s="71">
        <f>SUMIF($H$258:$H$929,$H234,BA$258:BA$929)</f>
        <v>15</v>
      </c>
      <c r="BB234" s="71"/>
      <c r="BC234" s="71">
        <f>SUMIF($H$258:$H$929,$H234,BC$258:BC$929)</f>
        <v>0</v>
      </c>
      <c r="BD234" s="71"/>
      <c r="BE234" s="71">
        <f>SUMIF($H$258:$H$929,$H234,BE$258:BE$929)</f>
        <v>1847</v>
      </c>
      <c r="BF234" s="71">
        <f>SUMIF($H$258:$H$929,$H234,BF$258:BF$929)</f>
        <v>100</v>
      </c>
      <c r="BG234" s="71">
        <f>SUMIF($H$258:$H$929,$H234,BG$258:BG$929)</f>
        <v>800</v>
      </c>
      <c r="BH234" s="71">
        <f>SUMIF($H$258:$H$929,$H234,BH$258:BH$929)</f>
        <v>947</v>
      </c>
      <c r="BI234" s="71">
        <f>SUMIF($H$258:$H$929,$H234,BI$258:BI$929)</f>
        <v>0</v>
      </c>
      <c r="BJ234" s="71">
        <f>SUMIF($H$258:$H$928,$H234,BJ$258:BJ$928)</f>
        <v>316</v>
      </c>
      <c r="BK234" s="71">
        <f>SUMIF($H$258:$H$928,$H234,BK$258:BK$928)</f>
        <v>0</v>
      </c>
      <c r="BL234" s="71">
        <f>SUMIF($H$258:$H$928,$H234,BL$258:BL$928)</f>
        <v>316</v>
      </c>
      <c r="BM234" s="71">
        <f>SUMIF($H$258:$H$929,$H234,BM$258:BM$929)</f>
        <v>-130</v>
      </c>
      <c r="BN234" s="71">
        <f>SUMIF($H$258:$H$929,$H234,BN$258:BN$929)</f>
        <v>0</v>
      </c>
      <c r="BO234" s="71">
        <f>SUMIF($H$258:$H$929,$H234,BO$258:BO$929)</f>
        <v>0</v>
      </c>
      <c r="BP234" s="71">
        <f>SUMIF($H$258:$H$929,$H234,BP$258:BP$929)</f>
        <v>-130</v>
      </c>
      <c r="BQ234" s="71">
        <f>SUMIF($H$258:$H$929,$H234,BQ$258:BQ$929)</f>
        <v>0</v>
      </c>
      <c r="BR234" s="71">
        <f>SUMIF($H$258:$H$929,$H234,BR$258:BR$929)</f>
        <v>1717</v>
      </c>
      <c r="BS234" s="71">
        <f>SUMIF($H$258:$H$929,$H234,BS$258:BS$929)</f>
        <v>100</v>
      </c>
      <c r="BT234" s="71">
        <f>SUMIF($H$258:$H$929,$H234,BT$258:BT$929)</f>
        <v>800</v>
      </c>
      <c r="BU234" s="71">
        <f>SUMIF($H$258:$H$929,$H234,BU$258:BU$929)</f>
        <v>817</v>
      </c>
      <c r="BV234" s="71">
        <f>SUMIF($H$258:$H$929,$H234,BV$258:BV$929)</f>
        <v>0</v>
      </c>
      <c r="BW234" s="71">
        <f>SUMIF($H$258:$H$929,$H234,BW$258:BW$929)</f>
        <v>0</v>
      </c>
      <c r="BX234" s="71">
        <f>SUMIF($H$258:$H$929,$H234,BX$258:BX$929)</f>
        <v>0</v>
      </c>
      <c r="BY234" s="71">
        <f>SUMIF($H$258:$H$929,$H234,BY$258:BY$929)</f>
        <v>0</v>
      </c>
      <c r="BZ234" s="71">
        <f>SUMIF($H$258:$H$929,$H234,BZ$258:BZ$929)</f>
        <v>0</v>
      </c>
      <c r="CA234" s="71">
        <f>SUMIF($H$258:$H$929,$H234,CA$258:CA$929)</f>
        <v>0</v>
      </c>
      <c r="CB234" s="71">
        <f>SUMIF($H$258:$H$929,$H234,CB$258:CB$929)</f>
        <v>1717</v>
      </c>
      <c r="CC234" s="71">
        <f>SUMIF($H$258:$H$929,$H234,CC$258:CC$929)</f>
        <v>100</v>
      </c>
      <c r="CD234" s="71">
        <f>SUMIF($H$258:$H$929,$H234,CD$258:CD$929)</f>
        <v>800</v>
      </c>
      <c r="CE234" s="71">
        <f>SUMIF($H$258:$H$929,$H234,CE$258:CE$929)</f>
        <v>817</v>
      </c>
      <c r="CF234" s="71">
        <f>SUMIF($H$258:$H$929,$H234,CF$258:CF$929)</f>
        <v>0</v>
      </c>
      <c r="CG234" s="71">
        <f>SUMIF($H$258:$H$929,$H234,CG$258:CG$929)</f>
        <v>0</v>
      </c>
      <c r="CH234" s="71">
        <f>SUMIF($H$258:$H$929,$H234,CH$258:CH$929)</f>
        <v>0</v>
      </c>
      <c r="CI234" s="71">
        <f>SUMIF($H$258:$H$929,$H234,CI$258:CI$929)</f>
        <v>0</v>
      </c>
      <c r="CJ234" s="71">
        <f>SUMIF($H$258:$H$929,$H234,CJ$258:CJ$929)</f>
        <v>0</v>
      </c>
      <c r="CK234" s="71">
        <f>SUMIF($H$258:$H$929,$H234,CK$258:CK$929)</f>
        <v>0</v>
      </c>
      <c r="CL234" s="71">
        <f>SUMIF($H$258:$H$929,$H234,CL$258:CL$929)</f>
        <v>1717</v>
      </c>
      <c r="CM234" s="71">
        <f>SUMIF($H$258:$H$929,$H234,CM$258:CM$929)</f>
        <v>100</v>
      </c>
      <c r="CN234" s="71">
        <f>SUMIF($H$258:$H$929,$H234,CN$258:CN$929)</f>
        <v>800</v>
      </c>
      <c r="CO234" s="71">
        <f>SUMIF($H$258:$H$929,$H234,CO$258:CO$929)</f>
        <v>817</v>
      </c>
      <c r="CP234" s="71">
        <f>SUMIF($H$258:$H$929,$H234,CP$258:CP$929)</f>
        <v>0</v>
      </c>
      <c r="CQ234" s="71">
        <f>SUMIF($H$258:$H$929,$H234,CQ$258:CQ$929)</f>
        <v>0</v>
      </c>
      <c r="CR234" s="71">
        <f>SUMIF($H$258:$H$929,$H234,CR$258:CR$929)</f>
        <v>0</v>
      </c>
      <c r="CS234" s="71">
        <f>SUMIF($H$258:$H$929,$H234,CS$258:CS$929)</f>
        <v>0</v>
      </c>
      <c r="CT234" s="71">
        <f>SUMIF($H$258:$H$929,$H234,CT$258:CT$929)</f>
        <v>0</v>
      </c>
      <c r="CU234" s="71">
        <f>SUMIF($H$258:$H$929,$H234,CU$258:CU$929)</f>
        <v>0</v>
      </c>
      <c r="CV234" s="71">
        <f>SUMIF($H$258:$H$929,$H234,CV$258:CV$929)</f>
        <v>1717</v>
      </c>
      <c r="CW234" s="71">
        <f>SUMIF($H$258:$H$929,$H234,CW$258:CW$929)</f>
        <v>100</v>
      </c>
      <c r="CX234" s="71">
        <f>SUMIF($H$258:$H$929,$H234,CX$258:CX$929)</f>
        <v>800</v>
      </c>
      <c r="CY234" s="71">
        <f>SUMIF($H$258:$H$929,$H234,CY$258:CY$929)</f>
        <v>817</v>
      </c>
      <c r="CZ234" s="71">
        <f>SUMIF($H$258:$H$929,$H234,CZ$258:CZ$929)</f>
        <v>0</v>
      </c>
      <c r="DA234" s="70" t="s">
        <v>13</v>
      </c>
      <c r="DB234" s="56">
        <f>K234-CV234</f>
        <v>115</v>
      </c>
      <c r="DC234" s="55"/>
      <c r="DD234" s="7">
        <f>CV234/12</f>
        <v>143.08333333333334</v>
      </c>
      <c r="DE234" s="55"/>
    </row>
    <row r="235" spans="1:109" s="54" customFormat="1" ht="16.5" hidden="1" customHeight="1" x14ac:dyDescent="0.2">
      <c r="A235" s="98" t="str">
        <f>CONCATENATE("5001",H235)</f>
        <v>50017103</v>
      </c>
      <c r="B235" s="65"/>
      <c r="C235" s="65"/>
      <c r="D235" s="65"/>
      <c r="E235" s="66"/>
      <c r="F235" s="66" t="s">
        <v>129</v>
      </c>
      <c r="G235" s="65"/>
      <c r="H235" s="61" t="s">
        <v>225</v>
      </c>
      <c r="I235" s="95" t="s">
        <v>224</v>
      </c>
      <c r="J235" s="71">
        <f>SUMIF($H$258:$H$928,$H235,J$258:J$928)</f>
        <v>0</v>
      </c>
      <c r="K235" s="71">
        <f>SUMIF($H$258:$H$928,$H235,K$258:K$928)</f>
        <v>0</v>
      </c>
      <c r="L235" s="71">
        <f>SUMIF($H$258:$H$928,$H235,L$258:L$928)</f>
        <v>0</v>
      </c>
      <c r="M235" s="71">
        <f>SUMIF($H$258:$H$928,$H235,M$258:M$928)</f>
        <v>0</v>
      </c>
      <c r="N235" s="71">
        <f>SUMIF($H$258:$H$928,$H235,N$258:N$928)</f>
        <v>0</v>
      </c>
      <c r="O235" s="71">
        <f>SUMIF($H$258:$H$928,$H235,O$258:O$928)</f>
        <v>0</v>
      </c>
      <c r="P235" s="71">
        <f>SUMIF($H$258:$H$928,$H235,P$258:P$928)</f>
        <v>0</v>
      </c>
      <c r="Q235" s="71">
        <f>SUMIF($H$258:$H$928,$H235,Q$258:Q$928)</f>
        <v>0</v>
      </c>
      <c r="R235" s="71">
        <f>SUMIF($H$258:$H$928,$H235,R$258:R$928)</f>
        <v>0</v>
      </c>
      <c r="S235" s="71">
        <f>SUMIF($H$258:$H$928,$H235,S$258:S$928)</f>
        <v>0</v>
      </c>
      <c r="T235" s="71">
        <f>SUMIF($H$258:$H$928,$H235,T$258:T$928)</f>
        <v>0</v>
      </c>
      <c r="U235" s="71">
        <f>SUMIF($H$258:$H$928,$H235,U$258:U$928)</f>
        <v>0</v>
      </c>
      <c r="V235" s="71">
        <f>SUMIF($H$258:$H$928,$H235,V$258:V$928)</f>
        <v>0</v>
      </c>
      <c r="W235" s="71">
        <f>SUMIF($H$258:$H$928,$H235,W$258:W$928)</f>
        <v>0</v>
      </c>
      <c r="X235" s="71">
        <f>SUMIF($H$258:$H$928,$H235,X$258:X$928)</f>
        <v>0</v>
      </c>
      <c r="Y235" s="71">
        <f>SUMIF($H$258:$H$928,$H235,Y$258:Y$928)</f>
        <v>0</v>
      </c>
      <c r="Z235" s="71">
        <f>SUMIF($H$258:$H$928,$H235,Z$258:Z$928)</f>
        <v>0</v>
      </c>
      <c r="AA235" s="71">
        <f>SUMIF($H$258:$H$928,$H235,AA$258:AA$928)</f>
        <v>0</v>
      </c>
      <c r="AB235" s="71">
        <f>SUMIF($H$258:$H$928,$H235,AB$258:AB$928)</f>
        <v>0</v>
      </c>
      <c r="AC235" s="71">
        <f>SUMIF($H$258:$H$928,$H235,AC$258:AC$928)</f>
        <v>0</v>
      </c>
      <c r="AD235" s="71">
        <f>SUMIF($H$258:$H$928,$H235,AD$258:AD$928)</f>
        <v>0</v>
      </c>
      <c r="AE235" s="71">
        <f>SUMIF($H$258:$H$928,$H235,AE$258:AE$928)</f>
        <v>0</v>
      </c>
      <c r="AF235" s="71">
        <f>SUMIF($H$258:$H$928,$H235,AF$258:AF$928)</f>
        <v>0</v>
      </c>
      <c r="AG235" s="71">
        <f>SUMIF($H$258:$H$928,$H235,AG$258:AG$928)</f>
        <v>0</v>
      </c>
      <c r="AH235" s="71">
        <f>SUMIF($H$258:$H$928,$H235,AH$258:AH$928)</f>
        <v>0</v>
      </c>
      <c r="AI235" s="71">
        <f>SUMIF($H$258:$H$928,$H235,AI$258:AI$928)</f>
        <v>0</v>
      </c>
      <c r="AJ235" s="71">
        <f>SUMIF($H$258:$H$928,$H235,AJ$258:AJ$928)</f>
        <v>0</v>
      </c>
      <c r="AK235" s="71">
        <f>SUMIF($H$258:$H$928,$H235,AK$258:AK$928)</f>
        <v>0</v>
      </c>
      <c r="AL235" s="71">
        <f>SUMIF($H$258:$H$928,$H235,AL$258:AL$928)</f>
        <v>0</v>
      </c>
      <c r="AM235" s="71">
        <f>SUMIF($H$258:$H$928,$H235,AM$258:AM$928)</f>
        <v>0</v>
      </c>
      <c r="AN235" s="71">
        <f>SUMIF($H$258:$H$928,$H235,AN$258:AN$928)</f>
        <v>0</v>
      </c>
      <c r="AO235" s="71">
        <f>SUMIF($H$258:$H$928,$H235,AO$258:AO$928)</f>
        <v>0</v>
      </c>
      <c r="AP235" s="71">
        <f>SUMIF($H$258:$H$928,$H235,AP$258:AP$928)</f>
        <v>0</v>
      </c>
      <c r="AQ235" s="71">
        <f>SUMIF($H$258:$H$928,$H235,AQ$258:AQ$928)</f>
        <v>0</v>
      </c>
      <c r="AR235" s="71">
        <f>SUMIF($H$258:$H$928,$H235,AR$258:AR$928)</f>
        <v>0</v>
      </c>
      <c r="AS235" s="71">
        <f>SUMIF($H$258:$H$928,$H235,AS$258:AS$928)</f>
        <v>0</v>
      </c>
      <c r="AT235" s="71">
        <f>SUMIF($H$258:$H$928,$H235,AT$258:AT$928)</f>
        <v>0</v>
      </c>
      <c r="AU235" s="71">
        <f>SUMIF($H$258:$H$928,$H235,AU$258:AU$928)</f>
        <v>0</v>
      </c>
      <c r="AV235" s="71">
        <f>SUMIF($H$258:$H$928,$H235,AV$258:AV$928)</f>
        <v>0</v>
      </c>
      <c r="AW235" s="71">
        <f>SUMIF($H$258:$H$928,$H235,AW$258:AW$928)</f>
        <v>0</v>
      </c>
      <c r="AX235" s="71">
        <f>SUMIF($H$258:$H$929,$H235,AX$258:AX$929)</f>
        <v>0</v>
      </c>
      <c r="AY235" s="71">
        <f>SUMIF($H$258:$H$929,$H235,AY$258:AY$929)</f>
        <v>0</v>
      </c>
      <c r="AZ235" s="71">
        <f>SUMIF($H$258:$H$929,$H235,AZ$258:AZ$929)</f>
        <v>0</v>
      </c>
      <c r="BA235" s="71">
        <f>SUMIF($H$258:$H$929,$H235,BA$258:BA$929)</f>
        <v>0</v>
      </c>
      <c r="BB235" s="71"/>
      <c r="BC235" s="71">
        <f>SUMIF($H$258:$H$929,$H235,BC$258:BC$929)</f>
        <v>0</v>
      </c>
      <c r="BD235" s="71"/>
      <c r="BE235" s="71">
        <f>SUMIF($H$258:$H$929,$H235,BE$258:BE$929)</f>
        <v>0</v>
      </c>
      <c r="BF235" s="71">
        <f>SUMIF($H$258:$H$929,$H235,BF$258:BF$929)</f>
        <v>0</v>
      </c>
      <c r="BG235" s="71">
        <f>SUMIF($H$258:$H$929,$H235,BG$258:BG$929)</f>
        <v>0</v>
      </c>
      <c r="BH235" s="71">
        <f>SUMIF($H$258:$H$929,$H235,BH$258:BH$929)</f>
        <v>0</v>
      </c>
      <c r="BI235" s="71">
        <f>SUMIF($H$258:$H$929,$H235,BI$258:BI$929)</f>
        <v>0</v>
      </c>
      <c r="BJ235" s="71">
        <f>SUMIF($H$258:$H$928,$H235,BJ$258:BJ$928)</f>
        <v>0</v>
      </c>
      <c r="BK235" s="71">
        <f>SUMIF($H$258:$H$928,$H235,BK$258:BK$928)</f>
        <v>0</v>
      </c>
      <c r="BL235" s="71">
        <f>SUMIF($H$258:$H$928,$H235,BL$258:BL$928)</f>
        <v>0</v>
      </c>
      <c r="BM235" s="71">
        <f>SUMIF($H$258:$H$929,$H235,BM$258:BM$929)</f>
        <v>0</v>
      </c>
      <c r="BN235" s="71">
        <f>SUMIF($H$258:$H$929,$H235,BN$258:BN$929)</f>
        <v>0</v>
      </c>
      <c r="BO235" s="71">
        <f>SUMIF($H$258:$H$929,$H235,BO$258:BO$929)</f>
        <v>0</v>
      </c>
      <c r="BP235" s="71">
        <f>SUMIF($H$258:$H$929,$H235,BP$258:BP$929)</f>
        <v>0</v>
      </c>
      <c r="BQ235" s="71">
        <f>SUMIF($H$258:$H$929,$H235,BQ$258:BQ$929)</f>
        <v>0</v>
      </c>
      <c r="BR235" s="71">
        <f>SUMIF($H$258:$H$929,$H235,BR$258:BR$929)</f>
        <v>0</v>
      </c>
      <c r="BS235" s="71">
        <f>SUMIF($H$258:$H$929,$H235,BS$258:BS$929)</f>
        <v>0</v>
      </c>
      <c r="BT235" s="71">
        <f>SUMIF($H$258:$H$929,$H235,BT$258:BT$929)</f>
        <v>0</v>
      </c>
      <c r="BU235" s="71">
        <f>SUMIF($H$258:$H$929,$H235,BU$258:BU$929)</f>
        <v>0</v>
      </c>
      <c r="BV235" s="71">
        <f>SUMIF($H$258:$H$929,$H235,BV$258:BV$929)</f>
        <v>0</v>
      </c>
      <c r="BW235" s="71">
        <f>SUMIF($H$258:$H$929,$H235,BW$258:BW$929)</f>
        <v>0</v>
      </c>
      <c r="BX235" s="71">
        <f>SUMIF($H$258:$H$929,$H235,BX$258:BX$929)</f>
        <v>0</v>
      </c>
      <c r="BY235" s="71">
        <f>SUMIF($H$258:$H$929,$H235,BY$258:BY$929)</f>
        <v>0</v>
      </c>
      <c r="BZ235" s="71">
        <f>SUMIF($H$258:$H$929,$H235,BZ$258:BZ$929)</f>
        <v>0</v>
      </c>
      <c r="CA235" s="71">
        <f>SUMIF($H$258:$H$929,$H235,CA$258:CA$929)</f>
        <v>0</v>
      </c>
      <c r="CB235" s="71">
        <f>SUMIF($H$258:$H$929,$H235,CB$258:CB$929)</f>
        <v>0</v>
      </c>
      <c r="CC235" s="71">
        <f>SUMIF($H$258:$H$929,$H235,CC$258:CC$929)</f>
        <v>0</v>
      </c>
      <c r="CD235" s="71">
        <f>SUMIF($H$258:$H$929,$H235,CD$258:CD$929)</f>
        <v>0</v>
      </c>
      <c r="CE235" s="71">
        <f>SUMIF($H$258:$H$929,$H235,CE$258:CE$929)</f>
        <v>0</v>
      </c>
      <c r="CF235" s="71">
        <f>SUMIF($H$258:$H$929,$H235,CF$258:CF$929)</f>
        <v>0</v>
      </c>
      <c r="CG235" s="71">
        <f>SUMIF($H$258:$H$929,$H235,CG$258:CG$929)</f>
        <v>0</v>
      </c>
      <c r="CH235" s="71">
        <f>SUMIF($H$258:$H$929,$H235,CH$258:CH$929)</f>
        <v>0</v>
      </c>
      <c r="CI235" s="71">
        <f>SUMIF($H$258:$H$929,$H235,CI$258:CI$929)</f>
        <v>0</v>
      </c>
      <c r="CJ235" s="71">
        <f>SUMIF($H$258:$H$929,$H235,CJ$258:CJ$929)</f>
        <v>0</v>
      </c>
      <c r="CK235" s="71">
        <f>SUMIF($H$258:$H$929,$H235,CK$258:CK$929)</f>
        <v>0</v>
      </c>
      <c r="CL235" s="71">
        <f>SUMIF($H$258:$H$929,$H235,CL$258:CL$929)</f>
        <v>0</v>
      </c>
      <c r="CM235" s="71">
        <f>SUMIF($H$258:$H$929,$H235,CM$258:CM$929)</f>
        <v>0</v>
      </c>
      <c r="CN235" s="71">
        <f>SUMIF($H$258:$H$929,$H235,CN$258:CN$929)</f>
        <v>0</v>
      </c>
      <c r="CO235" s="71">
        <f>SUMIF($H$258:$H$929,$H235,CO$258:CO$929)</f>
        <v>0</v>
      </c>
      <c r="CP235" s="71">
        <f>SUMIF($H$258:$H$929,$H235,CP$258:CP$929)</f>
        <v>0</v>
      </c>
      <c r="CQ235" s="71">
        <f>SUMIF($H$258:$H$929,$H235,CQ$258:CQ$929)</f>
        <v>0</v>
      </c>
      <c r="CR235" s="71">
        <f>SUMIF($H$258:$H$929,$H235,CR$258:CR$929)</f>
        <v>0</v>
      </c>
      <c r="CS235" s="71">
        <f>SUMIF($H$258:$H$929,$H235,CS$258:CS$929)</f>
        <v>0</v>
      </c>
      <c r="CT235" s="71">
        <f>SUMIF($H$258:$H$929,$H235,CT$258:CT$929)</f>
        <v>0</v>
      </c>
      <c r="CU235" s="71">
        <f>SUMIF($H$258:$H$929,$H235,CU$258:CU$929)</f>
        <v>0</v>
      </c>
      <c r="CV235" s="71">
        <f>SUMIF($H$258:$H$929,$H235,CV$258:CV$929)</f>
        <v>0</v>
      </c>
      <c r="CW235" s="71">
        <f>SUMIF($H$258:$H$929,$H235,CW$258:CW$929)</f>
        <v>0</v>
      </c>
      <c r="CX235" s="71">
        <f>SUMIF($H$258:$H$929,$H235,CX$258:CX$929)</f>
        <v>0</v>
      </c>
      <c r="CY235" s="71">
        <f>SUMIF($H$258:$H$929,$H235,CY$258:CY$929)</f>
        <v>0</v>
      </c>
      <c r="CZ235" s="71">
        <f>SUMIF($H$258:$H$929,$H235,CZ$258:CZ$929)</f>
        <v>0</v>
      </c>
      <c r="DA235" s="61" t="s">
        <v>225</v>
      </c>
      <c r="DB235" s="56">
        <f>K235-CV235</f>
        <v>0</v>
      </c>
      <c r="DC235" s="55"/>
      <c r="DD235" s="7">
        <f>CV235/12</f>
        <v>0</v>
      </c>
      <c r="DE235" s="55"/>
    </row>
    <row r="236" spans="1:109" s="54" customFormat="1" ht="11.25" hidden="1" customHeight="1" x14ac:dyDescent="0.2">
      <c r="A236" s="98" t="str">
        <f>CONCATENATE("5001",H236)</f>
        <v>500179</v>
      </c>
      <c r="B236" s="65"/>
      <c r="C236" s="65"/>
      <c r="D236" s="65"/>
      <c r="E236" s="66" t="s">
        <v>170</v>
      </c>
      <c r="F236" s="66"/>
      <c r="G236" s="65"/>
      <c r="H236" s="61" t="s">
        <v>170</v>
      </c>
      <c r="I236" s="64" t="s">
        <v>171</v>
      </c>
      <c r="J236" s="85">
        <f>J237</f>
        <v>0</v>
      </c>
      <c r="K236" s="85">
        <f>K237</f>
        <v>0</v>
      </c>
      <c r="L236" s="85">
        <f>L237</f>
        <v>0</v>
      </c>
      <c r="M236" s="85">
        <f>M237</f>
        <v>0</v>
      </c>
      <c r="N236" s="85">
        <f>N237</f>
        <v>0</v>
      </c>
      <c r="O236" s="85">
        <f>O237</f>
        <v>0</v>
      </c>
      <c r="P236" s="85">
        <f>P237</f>
        <v>0</v>
      </c>
      <c r="Q236" s="85">
        <f>Q237</f>
        <v>0</v>
      </c>
      <c r="R236" s="85">
        <f>R237</f>
        <v>0</v>
      </c>
      <c r="S236" s="85">
        <f>S237</f>
        <v>0</v>
      </c>
      <c r="T236" s="85">
        <f>T237</f>
        <v>0</v>
      </c>
      <c r="U236" s="85">
        <f>U237</f>
        <v>0</v>
      </c>
      <c r="V236" s="85">
        <f>V237</f>
        <v>0</v>
      </c>
      <c r="W236" s="85">
        <f>W237</f>
        <v>0</v>
      </c>
      <c r="X236" s="85">
        <f>X237</f>
        <v>0</v>
      </c>
      <c r="Y236" s="85">
        <f>Y237</f>
        <v>0</v>
      </c>
      <c r="Z236" s="85">
        <f>Z237</f>
        <v>0</v>
      </c>
      <c r="AA236" s="85">
        <f>AA237</f>
        <v>0</v>
      </c>
      <c r="AB236" s="85">
        <f>AB237</f>
        <v>0</v>
      </c>
      <c r="AC236" s="85">
        <f>AC237</f>
        <v>0</v>
      </c>
      <c r="AD236" s="85">
        <f>AD237</f>
        <v>0</v>
      </c>
      <c r="AE236" s="85">
        <f>AE237</f>
        <v>0</v>
      </c>
      <c r="AF236" s="85">
        <f>AF237</f>
        <v>0</v>
      </c>
      <c r="AG236" s="85">
        <f>AG237</f>
        <v>0</v>
      </c>
      <c r="AH236" s="85">
        <f>AH237</f>
        <v>0</v>
      </c>
      <c r="AI236" s="85">
        <f>AI237</f>
        <v>0</v>
      </c>
      <c r="AJ236" s="85">
        <f>AJ237</f>
        <v>0</v>
      </c>
      <c r="AK236" s="85">
        <f>AK237</f>
        <v>0</v>
      </c>
      <c r="AL236" s="85">
        <f>AL237</f>
        <v>0</v>
      </c>
      <c r="AM236" s="85">
        <f>AM237</f>
        <v>0</v>
      </c>
      <c r="AN236" s="85">
        <f>AN237</f>
        <v>0</v>
      </c>
      <c r="AO236" s="85">
        <f>AO237</f>
        <v>0</v>
      </c>
      <c r="AP236" s="85">
        <f>AP237</f>
        <v>0</v>
      </c>
      <c r="AQ236" s="85">
        <f>AQ237</f>
        <v>0</v>
      </c>
      <c r="AR236" s="85">
        <f>AR237</f>
        <v>0</v>
      </c>
      <c r="AS236" s="85">
        <f>AS237</f>
        <v>0</v>
      </c>
      <c r="AT236" s="85">
        <f>AT237</f>
        <v>0</v>
      </c>
      <c r="AU236" s="85">
        <f>AU237</f>
        <v>0</v>
      </c>
      <c r="AV236" s="85">
        <f>AV237</f>
        <v>0</v>
      </c>
      <c r="AW236" s="85">
        <f>AW237</f>
        <v>0</v>
      </c>
      <c r="AX236" s="85">
        <f>AX237</f>
        <v>0</v>
      </c>
      <c r="AY236" s="85">
        <f>AY237</f>
        <v>0</v>
      </c>
      <c r="AZ236" s="85">
        <f>AZ237</f>
        <v>0</v>
      </c>
      <c r="BA236" s="85">
        <f>BA237</f>
        <v>0</v>
      </c>
      <c r="BB236" s="85"/>
      <c r="BC236" s="85">
        <f>BC237</f>
        <v>0</v>
      </c>
      <c r="BD236" s="85"/>
      <c r="BE236" s="85">
        <f>BE237</f>
        <v>0</v>
      </c>
      <c r="BF236" s="85">
        <f>BF237</f>
        <v>0</v>
      </c>
      <c r="BG236" s="85">
        <f>BG237</f>
        <v>0</v>
      </c>
      <c r="BH236" s="85">
        <f>BH237</f>
        <v>0</v>
      </c>
      <c r="BI236" s="85">
        <f>BI237</f>
        <v>0</v>
      </c>
      <c r="BJ236" s="85">
        <f>BJ237</f>
        <v>0</v>
      </c>
      <c r="BK236" s="85">
        <f>BK237</f>
        <v>0</v>
      </c>
      <c r="BL236" s="85">
        <f>BL237</f>
        <v>0</v>
      </c>
      <c r="BM236" s="85">
        <f>BM237</f>
        <v>0</v>
      </c>
      <c r="BN236" s="85">
        <f>BN237</f>
        <v>0</v>
      </c>
      <c r="BO236" s="85">
        <f>BO237</f>
        <v>0</v>
      </c>
      <c r="BP236" s="85">
        <f>BP237</f>
        <v>0</v>
      </c>
      <c r="BQ236" s="85">
        <f>BQ237</f>
        <v>0</v>
      </c>
      <c r="BR236" s="85">
        <f>BR237</f>
        <v>0</v>
      </c>
      <c r="BS236" s="85">
        <f>BS237</f>
        <v>0</v>
      </c>
      <c r="BT236" s="85">
        <f>BT237</f>
        <v>0</v>
      </c>
      <c r="BU236" s="85">
        <f>BU237</f>
        <v>0</v>
      </c>
      <c r="BV236" s="85">
        <f>BV237</f>
        <v>0</v>
      </c>
      <c r="BW236" s="85">
        <f>BW237</f>
        <v>0</v>
      </c>
      <c r="BX236" s="85">
        <f>BX237</f>
        <v>0</v>
      </c>
      <c r="BY236" s="85">
        <f>BY237</f>
        <v>0</v>
      </c>
      <c r="BZ236" s="85">
        <f>BZ237</f>
        <v>0</v>
      </c>
      <c r="CA236" s="85">
        <f>CA237</f>
        <v>0</v>
      </c>
      <c r="CB236" s="85">
        <f>CB237</f>
        <v>0</v>
      </c>
      <c r="CC236" s="85">
        <f>CC237</f>
        <v>0</v>
      </c>
      <c r="CD236" s="85">
        <f>CD237</f>
        <v>0</v>
      </c>
      <c r="CE236" s="85">
        <f>CE237</f>
        <v>0</v>
      </c>
      <c r="CF236" s="85">
        <f>CF237</f>
        <v>0</v>
      </c>
      <c r="CG236" s="85">
        <f>CG237</f>
        <v>0</v>
      </c>
      <c r="CH236" s="85">
        <f>CH237</f>
        <v>0</v>
      </c>
      <c r="CI236" s="85">
        <f>CI237</f>
        <v>0</v>
      </c>
      <c r="CJ236" s="85">
        <f>CJ237</f>
        <v>0</v>
      </c>
      <c r="CK236" s="85">
        <f>CK237</f>
        <v>0</v>
      </c>
      <c r="CL236" s="85">
        <f>CL237</f>
        <v>0</v>
      </c>
      <c r="CM236" s="85">
        <f>CM237</f>
        <v>0</v>
      </c>
      <c r="CN236" s="85">
        <f>CN237</f>
        <v>0</v>
      </c>
      <c r="CO236" s="85">
        <f>CO237</f>
        <v>0</v>
      </c>
      <c r="CP236" s="85">
        <f>CP237</f>
        <v>0</v>
      </c>
      <c r="CQ236" s="85">
        <f>CQ237</f>
        <v>0</v>
      </c>
      <c r="CR236" s="85">
        <f>CR237</f>
        <v>0</v>
      </c>
      <c r="CS236" s="85">
        <f>CS237</f>
        <v>0</v>
      </c>
      <c r="CT236" s="85">
        <f>CT237</f>
        <v>0</v>
      </c>
      <c r="CU236" s="85">
        <f>CU237</f>
        <v>0</v>
      </c>
      <c r="CV236" s="85">
        <f>CV237</f>
        <v>0</v>
      </c>
      <c r="CW236" s="85">
        <f>CW237</f>
        <v>0</v>
      </c>
      <c r="CX236" s="85">
        <f>CX237</f>
        <v>0</v>
      </c>
      <c r="CY236" s="85">
        <f>CY237</f>
        <v>0</v>
      </c>
      <c r="CZ236" s="85">
        <f>CZ237</f>
        <v>0</v>
      </c>
      <c r="DA236" s="61" t="s">
        <v>170</v>
      </c>
      <c r="DB236" s="56">
        <f>K236-CV236</f>
        <v>0</v>
      </c>
      <c r="DC236" s="89"/>
      <c r="DD236" s="7">
        <f>CV236/12</f>
        <v>0</v>
      </c>
      <c r="DE236" s="55"/>
    </row>
    <row r="237" spans="1:109" s="54" customFormat="1" ht="11.25" hidden="1" customHeight="1" x14ac:dyDescent="0.2">
      <c r="A237" s="98" t="str">
        <f>CONCATENATE("5001",H237)</f>
        <v>500181</v>
      </c>
      <c r="B237" s="65"/>
      <c r="C237" s="65"/>
      <c r="D237" s="65"/>
      <c r="E237" s="66" t="s">
        <v>168</v>
      </c>
      <c r="F237" s="66"/>
      <c r="G237" s="65"/>
      <c r="H237" s="61" t="s">
        <v>168</v>
      </c>
      <c r="I237" s="64" t="s">
        <v>169</v>
      </c>
      <c r="J237" s="85">
        <f>J238</f>
        <v>0</v>
      </c>
      <c r="K237" s="85">
        <f>K238</f>
        <v>0</v>
      </c>
      <c r="L237" s="85">
        <f>L238</f>
        <v>0</v>
      </c>
      <c r="M237" s="85">
        <f>M238</f>
        <v>0</v>
      </c>
      <c r="N237" s="85">
        <f>N238</f>
        <v>0</v>
      </c>
      <c r="O237" s="85">
        <f>O238</f>
        <v>0</v>
      </c>
      <c r="P237" s="85">
        <f>P238</f>
        <v>0</v>
      </c>
      <c r="Q237" s="85">
        <f>Q238</f>
        <v>0</v>
      </c>
      <c r="R237" s="85">
        <f>R238</f>
        <v>0</v>
      </c>
      <c r="S237" s="85">
        <f>S238</f>
        <v>0</v>
      </c>
      <c r="T237" s="85">
        <f>T238</f>
        <v>0</v>
      </c>
      <c r="U237" s="85">
        <f>U238</f>
        <v>0</v>
      </c>
      <c r="V237" s="85">
        <f>V238</f>
        <v>0</v>
      </c>
      <c r="W237" s="85">
        <f>W238</f>
        <v>0</v>
      </c>
      <c r="X237" s="85">
        <f>X238</f>
        <v>0</v>
      </c>
      <c r="Y237" s="85">
        <f>Y238</f>
        <v>0</v>
      </c>
      <c r="Z237" s="85">
        <f>Z238</f>
        <v>0</v>
      </c>
      <c r="AA237" s="85">
        <f>AA238</f>
        <v>0</v>
      </c>
      <c r="AB237" s="85">
        <f>AB238</f>
        <v>0</v>
      </c>
      <c r="AC237" s="85">
        <f>AC238</f>
        <v>0</v>
      </c>
      <c r="AD237" s="85">
        <f>AD238</f>
        <v>0</v>
      </c>
      <c r="AE237" s="85">
        <f>AE238</f>
        <v>0</v>
      </c>
      <c r="AF237" s="85">
        <f>AF238</f>
        <v>0</v>
      </c>
      <c r="AG237" s="85">
        <f>AG238</f>
        <v>0</v>
      </c>
      <c r="AH237" s="85">
        <f>AH238</f>
        <v>0</v>
      </c>
      <c r="AI237" s="85">
        <f>AI238</f>
        <v>0</v>
      </c>
      <c r="AJ237" s="85">
        <f>AJ238</f>
        <v>0</v>
      </c>
      <c r="AK237" s="85">
        <f>AK238</f>
        <v>0</v>
      </c>
      <c r="AL237" s="85">
        <f>AL238</f>
        <v>0</v>
      </c>
      <c r="AM237" s="85">
        <f>AM238</f>
        <v>0</v>
      </c>
      <c r="AN237" s="85">
        <f>AN238</f>
        <v>0</v>
      </c>
      <c r="AO237" s="85">
        <f>AO238</f>
        <v>0</v>
      </c>
      <c r="AP237" s="85">
        <f>AP238</f>
        <v>0</v>
      </c>
      <c r="AQ237" s="85">
        <f>AQ238</f>
        <v>0</v>
      </c>
      <c r="AR237" s="85">
        <f>AR238</f>
        <v>0</v>
      </c>
      <c r="AS237" s="85">
        <f>AS238</f>
        <v>0</v>
      </c>
      <c r="AT237" s="85">
        <f>AT238</f>
        <v>0</v>
      </c>
      <c r="AU237" s="85">
        <f>AU238</f>
        <v>0</v>
      </c>
      <c r="AV237" s="85">
        <f>AV238</f>
        <v>0</v>
      </c>
      <c r="AW237" s="85">
        <f>AW238</f>
        <v>0</v>
      </c>
      <c r="AX237" s="85">
        <f>AX238</f>
        <v>0</v>
      </c>
      <c r="AY237" s="85">
        <f>AY238</f>
        <v>0</v>
      </c>
      <c r="AZ237" s="85">
        <f>AZ238</f>
        <v>0</v>
      </c>
      <c r="BA237" s="85">
        <f>BA238</f>
        <v>0</v>
      </c>
      <c r="BB237" s="85"/>
      <c r="BC237" s="85">
        <f>BC238</f>
        <v>0</v>
      </c>
      <c r="BD237" s="85"/>
      <c r="BE237" s="85">
        <f>BE238</f>
        <v>0</v>
      </c>
      <c r="BF237" s="85">
        <f>BF238</f>
        <v>0</v>
      </c>
      <c r="BG237" s="85">
        <f>BG238</f>
        <v>0</v>
      </c>
      <c r="BH237" s="85">
        <f>BH238</f>
        <v>0</v>
      </c>
      <c r="BI237" s="85">
        <f>BI238</f>
        <v>0</v>
      </c>
      <c r="BJ237" s="85">
        <f>BJ238</f>
        <v>0</v>
      </c>
      <c r="BK237" s="85">
        <f>BK238</f>
        <v>0</v>
      </c>
      <c r="BL237" s="85">
        <f>BL238</f>
        <v>0</v>
      </c>
      <c r="BM237" s="85">
        <f>BM238</f>
        <v>0</v>
      </c>
      <c r="BN237" s="85">
        <f>BN238</f>
        <v>0</v>
      </c>
      <c r="BO237" s="85">
        <f>BO238</f>
        <v>0</v>
      </c>
      <c r="BP237" s="85">
        <f>BP238</f>
        <v>0</v>
      </c>
      <c r="BQ237" s="85">
        <f>BQ238</f>
        <v>0</v>
      </c>
      <c r="BR237" s="85">
        <f>BR238</f>
        <v>0</v>
      </c>
      <c r="BS237" s="85">
        <f>BS238</f>
        <v>0</v>
      </c>
      <c r="BT237" s="85">
        <f>BT238</f>
        <v>0</v>
      </c>
      <c r="BU237" s="85">
        <f>BU238</f>
        <v>0</v>
      </c>
      <c r="BV237" s="85">
        <f>BV238</f>
        <v>0</v>
      </c>
      <c r="BW237" s="85">
        <f>BW238</f>
        <v>0</v>
      </c>
      <c r="BX237" s="85">
        <f>BX238</f>
        <v>0</v>
      </c>
      <c r="BY237" s="85">
        <f>BY238</f>
        <v>0</v>
      </c>
      <c r="BZ237" s="85">
        <f>BZ238</f>
        <v>0</v>
      </c>
      <c r="CA237" s="85">
        <f>CA238</f>
        <v>0</v>
      </c>
      <c r="CB237" s="85">
        <f>CB238</f>
        <v>0</v>
      </c>
      <c r="CC237" s="85">
        <f>CC238</f>
        <v>0</v>
      </c>
      <c r="CD237" s="85">
        <f>CD238</f>
        <v>0</v>
      </c>
      <c r="CE237" s="85">
        <f>CE238</f>
        <v>0</v>
      </c>
      <c r="CF237" s="85">
        <f>CF238</f>
        <v>0</v>
      </c>
      <c r="CG237" s="85">
        <f>CG238</f>
        <v>0</v>
      </c>
      <c r="CH237" s="85">
        <f>CH238</f>
        <v>0</v>
      </c>
      <c r="CI237" s="85">
        <f>CI238</f>
        <v>0</v>
      </c>
      <c r="CJ237" s="85">
        <f>CJ238</f>
        <v>0</v>
      </c>
      <c r="CK237" s="85">
        <f>CK238</f>
        <v>0</v>
      </c>
      <c r="CL237" s="85">
        <f>CL238</f>
        <v>0</v>
      </c>
      <c r="CM237" s="85">
        <f>CM238</f>
        <v>0</v>
      </c>
      <c r="CN237" s="85">
        <f>CN238</f>
        <v>0</v>
      </c>
      <c r="CO237" s="85">
        <f>CO238</f>
        <v>0</v>
      </c>
      <c r="CP237" s="85">
        <f>CP238</f>
        <v>0</v>
      </c>
      <c r="CQ237" s="85">
        <f>CQ238</f>
        <v>0</v>
      </c>
      <c r="CR237" s="85">
        <f>CR238</f>
        <v>0</v>
      </c>
      <c r="CS237" s="85">
        <f>CS238</f>
        <v>0</v>
      </c>
      <c r="CT237" s="85">
        <f>CT238</f>
        <v>0</v>
      </c>
      <c r="CU237" s="85">
        <f>CU238</f>
        <v>0</v>
      </c>
      <c r="CV237" s="85">
        <f>CV238</f>
        <v>0</v>
      </c>
      <c r="CW237" s="85">
        <f>CW238</f>
        <v>0</v>
      </c>
      <c r="CX237" s="85">
        <f>CX238</f>
        <v>0</v>
      </c>
      <c r="CY237" s="85">
        <f>CY238</f>
        <v>0</v>
      </c>
      <c r="CZ237" s="85">
        <f>CZ238</f>
        <v>0</v>
      </c>
      <c r="DA237" s="61" t="s">
        <v>168</v>
      </c>
      <c r="DB237" s="56">
        <f>K237-CV237</f>
        <v>0</v>
      </c>
      <c r="DC237" s="89"/>
      <c r="DD237" s="7">
        <f>CV237/12</f>
        <v>0</v>
      </c>
      <c r="DE237" s="55"/>
    </row>
    <row r="238" spans="1:109" s="54" customFormat="1" ht="11.25" hidden="1" customHeight="1" x14ac:dyDescent="0.2">
      <c r="A238" s="98" t="str">
        <f>CONCATENATE("5001",H238)</f>
        <v>50018101</v>
      </c>
      <c r="B238" s="65"/>
      <c r="C238" s="65"/>
      <c r="D238" s="65"/>
      <c r="E238" s="66"/>
      <c r="F238" s="66" t="s">
        <v>91</v>
      </c>
      <c r="G238" s="65"/>
      <c r="H238" s="61" t="s">
        <v>166</v>
      </c>
      <c r="I238" s="64" t="s">
        <v>167</v>
      </c>
      <c r="J238" s="85">
        <f>J239</f>
        <v>0</v>
      </c>
      <c r="K238" s="85">
        <f>K239</f>
        <v>0</v>
      </c>
      <c r="L238" s="85">
        <f>L239</f>
        <v>0</v>
      </c>
      <c r="M238" s="85">
        <f>M239</f>
        <v>0</v>
      </c>
      <c r="N238" s="85">
        <f>N239</f>
        <v>0</v>
      </c>
      <c r="O238" s="85">
        <f>O239</f>
        <v>0</v>
      </c>
      <c r="P238" s="85">
        <f>P239</f>
        <v>0</v>
      </c>
      <c r="Q238" s="85">
        <f>Q239</f>
        <v>0</v>
      </c>
      <c r="R238" s="85">
        <f>R239</f>
        <v>0</v>
      </c>
      <c r="S238" s="85">
        <f>S239</f>
        <v>0</v>
      </c>
      <c r="T238" s="85">
        <f>T239</f>
        <v>0</v>
      </c>
      <c r="U238" s="85">
        <f>U239</f>
        <v>0</v>
      </c>
      <c r="V238" s="85">
        <f>V239</f>
        <v>0</v>
      </c>
      <c r="W238" s="85">
        <f>W239</f>
        <v>0</v>
      </c>
      <c r="X238" s="85">
        <f>X239</f>
        <v>0</v>
      </c>
      <c r="Y238" s="85">
        <f>Y239</f>
        <v>0</v>
      </c>
      <c r="Z238" s="85">
        <f>Z239</f>
        <v>0</v>
      </c>
      <c r="AA238" s="85">
        <f>AA239</f>
        <v>0</v>
      </c>
      <c r="AB238" s="85">
        <f>AB239</f>
        <v>0</v>
      </c>
      <c r="AC238" s="85">
        <f>AC239</f>
        <v>0</v>
      </c>
      <c r="AD238" s="85">
        <f>AD239</f>
        <v>0</v>
      </c>
      <c r="AE238" s="85">
        <f>AE239</f>
        <v>0</v>
      </c>
      <c r="AF238" s="85">
        <f>AF239</f>
        <v>0</v>
      </c>
      <c r="AG238" s="85">
        <f>AG239</f>
        <v>0</v>
      </c>
      <c r="AH238" s="85">
        <f>AH239</f>
        <v>0</v>
      </c>
      <c r="AI238" s="85">
        <f>AI239</f>
        <v>0</v>
      </c>
      <c r="AJ238" s="85">
        <f>AJ239</f>
        <v>0</v>
      </c>
      <c r="AK238" s="85">
        <f>AK239</f>
        <v>0</v>
      </c>
      <c r="AL238" s="85">
        <f>AL239</f>
        <v>0</v>
      </c>
      <c r="AM238" s="85">
        <f>AM239</f>
        <v>0</v>
      </c>
      <c r="AN238" s="85">
        <f>AN239</f>
        <v>0</v>
      </c>
      <c r="AO238" s="85">
        <f>AO239</f>
        <v>0</v>
      </c>
      <c r="AP238" s="85">
        <f>AP239</f>
        <v>0</v>
      </c>
      <c r="AQ238" s="85">
        <f>AQ239</f>
        <v>0</v>
      </c>
      <c r="AR238" s="85">
        <f>AR239</f>
        <v>0</v>
      </c>
      <c r="AS238" s="85">
        <f>AS239</f>
        <v>0</v>
      </c>
      <c r="AT238" s="85">
        <f>AT239</f>
        <v>0</v>
      </c>
      <c r="AU238" s="85">
        <f>AU239</f>
        <v>0</v>
      </c>
      <c r="AV238" s="85">
        <f>AV239</f>
        <v>0</v>
      </c>
      <c r="AW238" s="85">
        <f>AW239</f>
        <v>0</v>
      </c>
      <c r="AX238" s="85">
        <f>AX239</f>
        <v>0</v>
      </c>
      <c r="AY238" s="85">
        <f>AY239</f>
        <v>0</v>
      </c>
      <c r="AZ238" s="85">
        <f>AZ239</f>
        <v>0</v>
      </c>
      <c r="BA238" s="85">
        <f>BA239</f>
        <v>0</v>
      </c>
      <c r="BB238" s="85"/>
      <c r="BC238" s="85">
        <f>BC239</f>
        <v>0</v>
      </c>
      <c r="BD238" s="85"/>
      <c r="BE238" s="85">
        <f>BE239</f>
        <v>0</v>
      </c>
      <c r="BF238" s="85">
        <f>BF239</f>
        <v>0</v>
      </c>
      <c r="BG238" s="85">
        <f>BG239</f>
        <v>0</v>
      </c>
      <c r="BH238" s="85">
        <f>BH239</f>
        <v>0</v>
      </c>
      <c r="BI238" s="85">
        <f>BI239</f>
        <v>0</v>
      </c>
      <c r="BJ238" s="85">
        <f>BJ239</f>
        <v>0</v>
      </c>
      <c r="BK238" s="85">
        <f>BK239</f>
        <v>0</v>
      </c>
      <c r="BL238" s="85">
        <f>BL239</f>
        <v>0</v>
      </c>
      <c r="BM238" s="85">
        <f>BM239</f>
        <v>0</v>
      </c>
      <c r="BN238" s="85">
        <f>BN239</f>
        <v>0</v>
      </c>
      <c r="BO238" s="85">
        <f>BO239</f>
        <v>0</v>
      </c>
      <c r="BP238" s="85">
        <f>BP239</f>
        <v>0</v>
      </c>
      <c r="BQ238" s="85">
        <f>BQ239</f>
        <v>0</v>
      </c>
      <c r="BR238" s="85">
        <f>BR239</f>
        <v>0</v>
      </c>
      <c r="BS238" s="85">
        <f>BS239</f>
        <v>0</v>
      </c>
      <c r="BT238" s="85">
        <f>BT239</f>
        <v>0</v>
      </c>
      <c r="BU238" s="85">
        <f>BU239</f>
        <v>0</v>
      </c>
      <c r="BV238" s="85">
        <f>BV239</f>
        <v>0</v>
      </c>
      <c r="BW238" s="85">
        <f>BW239</f>
        <v>0</v>
      </c>
      <c r="BX238" s="85">
        <f>BX239</f>
        <v>0</v>
      </c>
      <c r="BY238" s="85">
        <f>BY239</f>
        <v>0</v>
      </c>
      <c r="BZ238" s="85">
        <f>BZ239</f>
        <v>0</v>
      </c>
      <c r="CA238" s="85">
        <f>CA239</f>
        <v>0</v>
      </c>
      <c r="CB238" s="85">
        <f>CB239</f>
        <v>0</v>
      </c>
      <c r="CC238" s="85">
        <f>CC239</f>
        <v>0</v>
      </c>
      <c r="CD238" s="85">
        <f>CD239</f>
        <v>0</v>
      </c>
      <c r="CE238" s="85">
        <f>CE239</f>
        <v>0</v>
      </c>
      <c r="CF238" s="85">
        <f>CF239</f>
        <v>0</v>
      </c>
      <c r="CG238" s="85">
        <f>CG239</f>
        <v>0</v>
      </c>
      <c r="CH238" s="85">
        <f>CH239</f>
        <v>0</v>
      </c>
      <c r="CI238" s="85">
        <f>CI239</f>
        <v>0</v>
      </c>
      <c r="CJ238" s="85">
        <f>CJ239</f>
        <v>0</v>
      </c>
      <c r="CK238" s="85">
        <f>CK239</f>
        <v>0</v>
      </c>
      <c r="CL238" s="85">
        <f>CL239</f>
        <v>0</v>
      </c>
      <c r="CM238" s="85">
        <f>CM239</f>
        <v>0</v>
      </c>
      <c r="CN238" s="85">
        <f>CN239</f>
        <v>0</v>
      </c>
      <c r="CO238" s="85">
        <f>CO239</f>
        <v>0</v>
      </c>
      <c r="CP238" s="85">
        <f>CP239</f>
        <v>0</v>
      </c>
      <c r="CQ238" s="85">
        <f>CQ239</f>
        <v>0</v>
      </c>
      <c r="CR238" s="85">
        <f>CR239</f>
        <v>0</v>
      </c>
      <c r="CS238" s="85">
        <f>CS239</f>
        <v>0</v>
      </c>
      <c r="CT238" s="85">
        <f>CT239</f>
        <v>0</v>
      </c>
      <c r="CU238" s="85">
        <f>CU239</f>
        <v>0</v>
      </c>
      <c r="CV238" s="85">
        <f>CV239</f>
        <v>0</v>
      </c>
      <c r="CW238" s="85">
        <f>CW239</f>
        <v>0</v>
      </c>
      <c r="CX238" s="85">
        <f>CX239</f>
        <v>0</v>
      </c>
      <c r="CY238" s="85">
        <f>CY239</f>
        <v>0</v>
      </c>
      <c r="CZ238" s="85">
        <f>CZ239</f>
        <v>0</v>
      </c>
      <c r="DA238" s="61" t="s">
        <v>166</v>
      </c>
      <c r="DB238" s="56">
        <f>K238-CV238</f>
        <v>0</v>
      </c>
      <c r="DC238" s="89"/>
      <c r="DD238" s="7">
        <f>CV238/12</f>
        <v>0</v>
      </c>
      <c r="DE238" s="55"/>
    </row>
    <row r="239" spans="1:109" s="54" customFormat="1" ht="11.25" hidden="1" customHeight="1" x14ac:dyDescent="0.2">
      <c r="A239" s="98" t="str">
        <f>CONCATENATE("5001",H239)</f>
        <v>5001810101</v>
      </c>
      <c r="B239" s="65"/>
      <c r="C239" s="65"/>
      <c r="D239" s="65"/>
      <c r="E239" s="66"/>
      <c r="F239" s="66"/>
      <c r="G239" s="65" t="s">
        <v>91</v>
      </c>
      <c r="H239" s="70" t="s">
        <v>164</v>
      </c>
      <c r="I239" s="79" t="s">
        <v>165</v>
      </c>
      <c r="J239" s="71">
        <f>SUMIF($H$258:$H$928,$H239,J$258:J$928)</f>
        <v>0</v>
      </c>
      <c r="K239" s="71">
        <f>SUMIF($H$258:$H$928,$H239,K$258:K$928)</f>
        <v>0</v>
      </c>
      <c r="L239" s="71">
        <f>SUMIF($H$258:$H$928,$H239,L$258:L$928)</f>
        <v>0</v>
      </c>
      <c r="M239" s="71">
        <f>SUMIF($H$258:$H$928,$H239,M$258:M$928)</f>
        <v>0</v>
      </c>
      <c r="N239" s="71">
        <f>SUMIF($H$258:$H$928,$H239,N$258:N$928)</f>
        <v>0</v>
      </c>
      <c r="O239" s="71">
        <f>SUMIF($H$258:$H$928,$H239,O$258:O$928)</f>
        <v>0</v>
      </c>
      <c r="P239" s="71">
        <f>SUMIF($H$258:$H$928,$H239,P$258:P$928)</f>
        <v>0</v>
      </c>
      <c r="Q239" s="71">
        <f>SUMIF($H$258:$H$928,$H239,Q$258:Q$928)</f>
        <v>0</v>
      </c>
      <c r="R239" s="71">
        <f>SUMIF($H$258:$H$928,$H239,R$258:R$928)</f>
        <v>0</v>
      </c>
      <c r="S239" s="71">
        <f>SUMIF($H$258:$H$928,$H239,S$258:S$928)</f>
        <v>0</v>
      </c>
      <c r="T239" s="71">
        <f>SUMIF($H$258:$H$928,$H239,T$258:T$928)</f>
        <v>0</v>
      </c>
      <c r="U239" s="71">
        <f>SUMIF($H$258:$H$928,$H239,U$258:U$928)</f>
        <v>0</v>
      </c>
      <c r="V239" s="71">
        <f>SUMIF($H$258:$H$928,$H239,V$258:V$928)</f>
        <v>0</v>
      </c>
      <c r="W239" s="71">
        <f>SUMIF($H$258:$H$928,$H239,W$258:W$928)</f>
        <v>0</v>
      </c>
      <c r="X239" s="71">
        <f>SUMIF($H$258:$H$928,$H239,X$258:X$928)</f>
        <v>0</v>
      </c>
      <c r="Y239" s="71">
        <f>SUMIF($H$258:$H$928,$H239,Y$258:Y$928)</f>
        <v>0</v>
      </c>
      <c r="Z239" s="71">
        <f>SUMIF($H$258:$H$928,$H239,Z$258:Z$928)</f>
        <v>0</v>
      </c>
      <c r="AA239" s="71">
        <f>SUMIF($H$258:$H$928,$H239,AA$258:AA$928)</f>
        <v>0</v>
      </c>
      <c r="AB239" s="71">
        <f>SUMIF($H$258:$H$928,$H239,AB$258:AB$928)</f>
        <v>0</v>
      </c>
      <c r="AC239" s="71">
        <f>SUMIF($H$258:$H$928,$H239,AC$258:AC$928)</f>
        <v>0</v>
      </c>
      <c r="AD239" s="71">
        <f>SUMIF($H$258:$H$928,$H239,AD$258:AD$928)</f>
        <v>0</v>
      </c>
      <c r="AE239" s="71">
        <f>SUMIF($H$258:$H$928,$H239,AE$258:AE$928)</f>
        <v>0</v>
      </c>
      <c r="AF239" s="71">
        <f>SUMIF($H$258:$H$928,$H239,AF$258:AF$928)</f>
        <v>0</v>
      </c>
      <c r="AG239" s="71">
        <f>SUMIF($H$258:$H$928,$H239,AG$258:AG$928)</f>
        <v>0</v>
      </c>
      <c r="AH239" s="71">
        <f>SUMIF($H$258:$H$928,$H239,AH$258:AH$928)</f>
        <v>0</v>
      </c>
      <c r="AI239" s="71">
        <f>SUMIF($H$258:$H$928,$H239,AI$258:AI$928)</f>
        <v>0</v>
      </c>
      <c r="AJ239" s="71">
        <f>SUMIF($H$258:$H$928,$H239,AJ$258:AJ$928)</f>
        <v>0</v>
      </c>
      <c r="AK239" s="71">
        <f>SUMIF($H$258:$H$928,$H239,AK$258:AK$928)</f>
        <v>0</v>
      </c>
      <c r="AL239" s="71">
        <f>SUMIF($H$258:$H$928,$H239,AL$258:AL$928)</f>
        <v>0</v>
      </c>
      <c r="AM239" s="71">
        <f>SUMIF($H$258:$H$928,$H239,AM$258:AM$928)</f>
        <v>0</v>
      </c>
      <c r="AN239" s="71">
        <f>SUMIF($H$258:$H$928,$H239,AN$258:AN$928)</f>
        <v>0</v>
      </c>
      <c r="AO239" s="71">
        <f>SUMIF($H$258:$H$928,$H239,AO$258:AO$928)</f>
        <v>0</v>
      </c>
      <c r="AP239" s="71">
        <f>SUMIF($H$258:$H$928,$H239,AP$258:AP$928)</f>
        <v>0</v>
      </c>
      <c r="AQ239" s="71">
        <f>SUMIF($H$258:$H$928,$H239,AQ$258:AQ$928)</f>
        <v>0</v>
      </c>
      <c r="AR239" s="71">
        <f>SUMIF($H$258:$H$928,$H239,AR$258:AR$928)</f>
        <v>0</v>
      </c>
      <c r="AS239" s="71">
        <f>SUMIF($H$258:$H$928,$H239,AS$258:AS$928)</f>
        <v>0</v>
      </c>
      <c r="AT239" s="71">
        <f>SUMIF($H$258:$H$928,$H239,AT$258:AT$928)</f>
        <v>0</v>
      </c>
      <c r="AU239" s="71">
        <f>SUMIF($H$258:$H$928,$H239,AU$258:AU$928)</f>
        <v>0</v>
      </c>
      <c r="AV239" s="71">
        <f>SUMIF($H$258:$H$928,$H239,AV$258:AV$928)</f>
        <v>0</v>
      </c>
      <c r="AW239" s="71">
        <f>SUMIF($H$258:$H$928,$H239,AW$258:AW$928)</f>
        <v>0</v>
      </c>
      <c r="AX239" s="71">
        <f>SUMIF($H$258:$H$929,$H239,AX$258:AX$929)</f>
        <v>0</v>
      </c>
      <c r="AY239" s="71">
        <f>SUMIF($H$258:$H$929,$H239,AY$258:AY$929)</f>
        <v>0</v>
      </c>
      <c r="AZ239" s="71">
        <f>SUMIF($H$258:$H$929,$H239,AZ$258:AZ$929)</f>
        <v>0</v>
      </c>
      <c r="BA239" s="71">
        <f>SUMIF($H$258:$H$929,$H239,BA$258:BA$929)</f>
        <v>0</v>
      </c>
      <c r="BB239" s="71"/>
      <c r="BC239" s="71">
        <f>SUMIF($H$258:$H$929,$H239,BC$258:BC$929)</f>
        <v>0</v>
      </c>
      <c r="BD239" s="71"/>
      <c r="BE239" s="71">
        <f>SUMIF($H$258:$H$929,$H239,BE$258:BE$929)</f>
        <v>0</v>
      </c>
      <c r="BF239" s="71">
        <f>SUMIF($H$258:$H$929,$H239,BF$258:BF$929)</f>
        <v>0</v>
      </c>
      <c r="BG239" s="71">
        <f>SUMIF($H$258:$H$929,$H239,BG$258:BG$929)</f>
        <v>0</v>
      </c>
      <c r="BH239" s="71">
        <f>SUMIF($H$258:$H$929,$H239,BH$258:BH$929)</f>
        <v>0</v>
      </c>
      <c r="BI239" s="71">
        <f>SUMIF($H$258:$H$929,$H239,BI$258:BI$929)</f>
        <v>0</v>
      </c>
      <c r="BJ239" s="71">
        <f>SUMIF($H$258:$H$928,$H239,BJ$258:BJ$928)</f>
        <v>0</v>
      </c>
      <c r="BK239" s="71">
        <f>SUMIF($H$258:$H$928,$H239,BK$258:BK$928)</f>
        <v>0</v>
      </c>
      <c r="BL239" s="71">
        <f>SUMIF($H$258:$H$928,$H239,BL$258:BL$928)</f>
        <v>0</v>
      </c>
      <c r="BM239" s="71">
        <f>SUMIF($H$258:$H$929,$H239,BM$258:BM$929)</f>
        <v>0</v>
      </c>
      <c r="BN239" s="71">
        <f>SUMIF($H$258:$H$929,$H239,BN$258:BN$929)</f>
        <v>0</v>
      </c>
      <c r="BO239" s="71">
        <f>SUMIF($H$258:$H$929,$H239,BO$258:BO$929)</f>
        <v>0</v>
      </c>
      <c r="BP239" s="71">
        <f>SUMIF($H$258:$H$929,$H239,BP$258:BP$929)</f>
        <v>0</v>
      </c>
      <c r="BQ239" s="71">
        <f>SUMIF($H$258:$H$929,$H239,BQ$258:BQ$929)</f>
        <v>0</v>
      </c>
      <c r="BR239" s="71">
        <f>SUMIF($H$258:$H$929,$H239,BR$258:BR$929)</f>
        <v>0</v>
      </c>
      <c r="BS239" s="71">
        <f>SUMIF($H$258:$H$929,$H239,BS$258:BS$929)</f>
        <v>0</v>
      </c>
      <c r="BT239" s="71">
        <f>SUMIF($H$258:$H$929,$H239,BT$258:BT$929)</f>
        <v>0</v>
      </c>
      <c r="BU239" s="71">
        <f>SUMIF($H$258:$H$929,$H239,BU$258:BU$929)</f>
        <v>0</v>
      </c>
      <c r="BV239" s="71">
        <f>SUMIF($H$258:$H$929,$H239,BV$258:BV$929)</f>
        <v>0</v>
      </c>
      <c r="BW239" s="71">
        <f>SUMIF($H$258:$H$929,$H239,BW$258:BW$929)</f>
        <v>0</v>
      </c>
      <c r="BX239" s="71">
        <f>SUMIF($H$258:$H$929,$H239,BX$258:BX$929)</f>
        <v>0</v>
      </c>
      <c r="BY239" s="71">
        <f>SUMIF($H$258:$H$929,$H239,BY$258:BY$929)</f>
        <v>0</v>
      </c>
      <c r="BZ239" s="71">
        <f>SUMIF($H$258:$H$929,$H239,BZ$258:BZ$929)</f>
        <v>0</v>
      </c>
      <c r="CA239" s="71">
        <f>SUMIF($H$258:$H$929,$H239,CA$258:CA$929)</f>
        <v>0</v>
      </c>
      <c r="CB239" s="71">
        <f>SUMIF($H$258:$H$929,$H239,CB$258:CB$929)</f>
        <v>0</v>
      </c>
      <c r="CC239" s="71">
        <f>SUMIF($H$258:$H$929,$H239,CC$258:CC$929)</f>
        <v>0</v>
      </c>
      <c r="CD239" s="71">
        <f>SUMIF($H$258:$H$929,$H239,CD$258:CD$929)</f>
        <v>0</v>
      </c>
      <c r="CE239" s="71">
        <f>SUMIF($H$258:$H$929,$H239,CE$258:CE$929)</f>
        <v>0</v>
      </c>
      <c r="CF239" s="71">
        <f>SUMIF($H$258:$H$929,$H239,CF$258:CF$929)</f>
        <v>0</v>
      </c>
      <c r="CG239" s="71">
        <f>SUMIF($H$258:$H$929,$H239,CG$258:CG$929)</f>
        <v>0</v>
      </c>
      <c r="CH239" s="71">
        <f>SUMIF($H$258:$H$929,$H239,CH$258:CH$929)</f>
        <v>0</v>
      </c>
      <c r="CI239" s="71">
        <f>SUMIF($H$258:$H$929,$H239,CI$258:CI$929)</f>
        <v>0</v>
      </c>
      <c r="CJ239" s="71">
        <f>SUMIF($H$258:$H$929,$H239,CJ$258:CJ$929)</f>
        <v>0</v>
      </c>
      <c r="CK239" s="71">
        <f>SUMIF($H$258:$H$929,$H239,CK$258:CK$929)</f>
        <v>0</v>
      </c>
      <c r="CL239" s="71">
        <f>SUMIF($H$258:$H$929,$H239,CL$258:CL$929)</f>
        <v>0</v>
      </c>
      <c r="CM239" s="71">
        <f>SUMIF($H$258:$H$929,$H239,CM$258:CM$929)</f>
        <v>0</v>
      </c>
      <c r="CN239" s="71">
        <f>SUMIF($H$258:$H$929,$H239,CN$258:CN$929)</f>
        <v>0</v>
      </c>
      <c r="CO239" s="71">
        <f>SUMIF($H$258:$H$929,$H239,CO$258:CO$929)</f>
        <v>0</v>
      </c>
      <c r="CP239" s="71">
        <f>SUMIF($H$258:$H$929,$H239,CP$258:CP$929)</f>
        <v>0</v>
      </c>
      <c r="CQ239" s="71">
        <f>SUMIF($H$258:$H$929,$H239,CQ$258:CQ$929)</f>
        <v>0</v>
      </c>
      <c r="CR239" s="71">
        <f>SUMIF($H$258:$H$929,$H239,CR$258:CR$929)</f>
        <v>0</v>
      </c>
      <c r="CS239" s="71">
        <f>SUMIF($H$258:$H$929,$H239,CS$258:CS$929)</f>
        <v>0</v>
      </c>
      <c r="CT239" s="71">
        <f>SUMIF($H$258:$H$929,$H239,CT$258:CT$929)</f>
        <v>0</v>
      </c>
      <c r="CU239" s="71">
        <f>SUMIF($H$258:$H$929,$H239,CU$258:CU$929)</f>
        <v>0</v>
      </c>
      <c r="CV239" s="71">
        <f>SUMIF($H$258:$H$929,$H239,CV$258:CV$929)</f>
        <v>0</v>
      </c>
      <c r="CW239" s="71">
        <f>SUMIF($H$258:$H$929,$H239,CW$258:CW$929)</f>
        <v>0</v>
      </c>
      <c r="CX239" s="71">
        <f>SUMIF($H$258:$H$929,$H239,CX$258:CX$929)</f>
        <v>0</v>
      </c>
      <c r="CY239" s="71">
        <f>SUMIF($H$258:$H$929,$H239,CY$258:CY$929)</f>
        <v>0</v>
      </c>
      <c r="CZ239" s="71">
        <f>SUMIF($H$258:$H$929,$H239,CZ$258:CZ$929)</f>
        <v>0</v>
      </c>
      <c r="DA239" s="70" t="s">
        <v>164</v>
      </c>
      <c r="DB239" s="56">
        <f>K239-CV239</f>
        <v>0</v>
      </c>
      <c r="DC239" s="89"/>
      <c r="DD239" s="7">
        <f>CV239/12</f>
        <v>0</v>
      </c>
      <c r="DE239" s="55"/>
    </row>
    <row r="240" spans="1:109" s="54" customFormat="1" ht="11.25" hidden="1" customHeight="1" x14ac:dyDescent="0.2">
      <c r="A240" s="98" t="str">
        <f>CONCATENATE("5001",H240)</f>
        <v>5001</v>
      </c>
      <c r="B240" s="65"/>
      <c r="C240" s="65"/>
      <c r="D240" s="65"/>
      <c r="E240" s="66"/>
      <c r="F240" s="66"/>
      <c r="G240" s="65"/>
      <c r="H240" s="149"/>
      <c r="I240" s="64"/>
      <c r="J240" s="150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85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85"/>
      <c r="BE240" s="85"/>
      <c r="BF240" s="85"/>
      <c r="BG240" s="85"/>
      <c r="BH240" s="85"/>
      <c r="BI240" s="85"/>
      <c r="BJ240" s="85"/>
      <c r="BK240" s="85"/>
      <c r="BL240" s="85"/>
      <c r="BM240" s="85"/>
      <c r="BN240" s="85"/>
      <c r="BO240" s="85"/>
      <c r="BP240" s="85"/>
      <c r="BQ240" s="85"/>
      <c r="BR240" s="85"/>
      <c r="BS240" s="85"/>
      <c r="BT240" s="85"/>
      <c r="BU240" s="85"/>
      <c r="BV240" s="85"/>
      <c r="BW240" s="85"/>
      <c r="BX240" s="85"/>
      <c r="BY240" s="85"/>
      <c r="BZ240" s="85"/>
      <c r="CA240" s="85"/>
      <c r="CB240" s="85"/>
      <c r="CC240" s="85"/>
      <c r="CD240" s="85"/>
      <c r="CE240" s="85"/>
      <c r="CF240" s="85"/>
      <c r="CG240" s="85"/>
      <c r="CH240" s="85"/>
      <c r="CI240" s="85"/>
      <c r="CJ240" s="85"/>
      <c r="CK240" s="85"/>
      <c r="CL240" s="85"/>
      <c r="CM240" s="85"/>
      <c r="CN240" s="85"/>
      <c r="CO240" s="85"/>
      <c r="CP240" s="85"/>
      <c r="CQ240" s="85"/>
      <c r="CR240" s="85"/>
      <c r="CS240" s="85"/>
      <c r="CT240" s="85"/>
      <c r="CU240" s="85"/>
      <c r="CV240" s="85"/>
      <c r="CW240" s="85"/>
      <c r="CX240" s="85"/>
      <c r="CY240" s="85"/>
      <c r="CZ240" s="85"/>
      <c r="DA240" s="149"/>
      <c r="DB240" s="56">
        <f>K240-CV240</f>
        <v>0</v>
      </c>
      <c r="DC240" s="89"/>
      <c r="DD240" s="7">
        <f>CV240/12</f>
        <v>0</v>
      </c>
      <c r="DE240" s="55"/>
    </row>
    <row r="241" spans="1:115" s="54" customFormat="1" ht="18" hidden="1" customHeight="1" x14ac:dyDescent="0.2">
      <c r="A241" s="98" t="str">
        <f>CONCATENATE("5001",H241)</f>
        <v>50015100</v>
      </c>
      <c r="B241" s="66" t="s">
        <v>433</v>
      </c>
      <c r="C241" s="66" t="s">
        <v>91</v>
      </c>
      <c r="D241" s="66"/>
      <c r="E241" s="66"/>
      <c r="F241" s="66"/>
      <c r="G241" s="65"/>
      <c r="H241" s="61" t="s">
        <v>433</v>
      </c>
      <c r="I241" s="95" t="s">
        <v>434</v>
      </c>
      <c r="J241" s="62">
        <f>J242+J252</f>
        <v>183820</v>
      </c>
      <c r="K241" s="62">
        <f>K242+K252</f>
        <v>169121</v>
      </c>
      <c r="L241" s="62">
        <f>L242+L252</f>
        <v>41587</v>
      </c>
      <c r="M241" s="62">
        <f>M242+M252</f>
        <v>40262</v>
      </c>
      <c r="N241" s="62">
        <f>N242+N252</f>
        <v>45294</v>
      </c>
      <c r="O241" s="62">
        <f>O242+O252</f>
        <v>41978</v>
      </c>
      <c r="P241" s="62">
        <f>P242+P252</f>
        <v>2770</v>
      </c>
      <c r="Q241" s="62">
        <f>Q242+Q252</f>
        <v>2771</v>
      </c>
      <c r="R241" s="62">
        <f>R242+R252</f>
        <v>5541</v>
      </c>
      <c r="S241" s="62">
        <f>S242+S252</f>
        <v>11399</v>
      </c>
      <c r="T241" s="62">
        <f>T242+T252</f>
        <v>109</v>
      </c>
      <c r="U241" s="62">
        <f>U242+U252</f>
        <v>1646</v>
      </c>
      <c r="V241" s="62">
        <f>V242+V252</f>
        <v>1810</v>
      </c>
      <c r="W241" s="62">
        <f>W242+W252</f>
        <v>7869</v>
      </c>
      <c r="X241" s="62">
        <f>X242+X252</f>
        <v>45</v>
      </c>
      <c r="Y241" s="62">
        <f>Y242+Y252</f>
        <v>74</v>
      </c>
      <c r="Z241" s="62">
        <f>Z242+Z252</f>
        <v>64</v>
      </c>
      <c r="AA241" s="62">
        <f>AA242+AA252</f>
        <v>180520</v>
      </c>
      <c r="AB241" s="62">
        <f>AB242+AB252</f>
        <v>43233</v>
      </c>
      <c r="AC241" s="62">
        <f>AC242+AC252</f>
        <v>42072</v>
      </c>
      <c r="AD241" s="62">
        <f>AD242+AD252</f>
        <v>53163</v>
      </c>
      <c r="AE241" s="62">
        <f>AE242+AE252</f>
        <v>42052</v>
      </c>
      <c r="AF241" s="62">
        <f>AF242+AF252</f>
        <v>2815</v>
      </c>
      <c r="AG241" s="62">
        <f>AG242+AG252</f>
        <v>2835</v>
      </c>
      <c r="AH241" s="62">
        <f>AH242+AH252</f>
        <v>5650</v>
      </c>
      <c r="AI241" s="62">
        <f>AI242+AI252</f>
        <v>-3324</v>
      </c>
      <c r="AJ241" s="62">
        <f>AJ242+AJ252</f>
        <v>0</v>
      </c>
      <c r="AK241" s="62">
        <f>AK242+AK252</f>
        <v>0</v>
      </c>
      <c r="AL241" s="62">
        <f>AL242+AL252</f>
        <v>-344</v>
      </c>
      <c r="AM241" s="62">
        <f>AM242+AM252</f>
        <v>-2302</v>
      </c>
      <c r="AN241" s="62">
        <f>AN242+AN252</f>
        <v>-2980</v>
      </c>
      <c r="AO241" s="62">
        <f>AO242+AO252</f>
        <v>-2322</v>
      </c>
      <c r="AP241" s="62">
        <f>AP242+AP252</f>
        <v>177196</v>
      </c>
      <c r="AQ241" s="62">
        <f>AQ242+AQ252</f>
        <v>43233</v>
      </c>
      <c r="AR241" s="62">
        <f>AR242+AR252</f>
        <v>42072</v>
      </c>
      <c r="AS241" s="62">
        <f>AS242+AS252</f>
        <v>52819</v>
      </c>
      <c r="AT241" s="62">
        <f>AT242+AT252</f>
        <v>39072</v>
      </c>
      <c r="AU241" s="62">
        <f>AU242+AU252</f>
        <v>513</v>
      </c>
      <c r="AV241" s="62">
        <f>AV242+AV252</f>
        <v>513</v>
      </c>
      <c r="AW241" s="62">
        <f>AW242+AW252</f>
        <v>1026</v>
      </c>
      <c r="AX241" s="62">
        <f>AX242+AX252</f>
        <v>11628</v>
      </c>
      <c r="AY241" s="62">
        <f>AY242+AY252</f>
        <v>0</v>
      </c>
      <c r="AZ241" s="62">
        <f>AZ242+AZ252</f>
        <v>15</v>
      </c>
      <c r="BA241" s="62">
        <f>BA242+BA252</f>
        <v>-915</v>
      </c>
      <c r="BB241" s="62"/>
      <c r="BC241" s="62">
        <f>BC242+BC252</f>
        <v>12528</v>
      </c>
      <c r="BD241" s="62"/>
      <c r="BE241" s="62">
        <f>BE242+BE252</f>
        <v>188824</v>
      </c>
      <c r="BF241" s="62">
        <f>BF242+BF252</f>
        <v>43233</v>
      </c>
      <c r="BG241" s="62">
        <f>BG242+BG252</f>
        <v>42087</v>
      </c>
      <c r="BH241" s="62">
        <f>BH242+BH252</f>
        <v>51904</v>
      </c>
      <c r="BI241" s="62">
        <f>BI242+BI252</f>
        <v>51600</v>
      </c>
      <c r="BJ241" s="62">
        <f>BJ242+BJ252</f>
        <v>513</v>
      </c>
      <c r="BK241" s="62">
        <f>BK242+BK252</f>
        <v>513</v>
      </c>
      <c r="BL241" s="62">
        <f>BL242+BL252</f>
        <v>1026</v>
      </c>
      <c r="BM241" s="62">
        <f>BM242+BM252</f>
        <v>-4544</v>
      </c>
      <c r="BN241" s="62">
        <f>BN242+BN252</f>
        <v>221</v>
      </c>
      <c r="BO241" s="62">
        <f>BO242+BO252</f>
        <v>601</v>
      </c>
      <c r="BP241" s="62">
        <f>BP242+BP252</f>
        <v>1726</v>
      </c>
      <c r="BQ241" s="62">
        <f>BQ242+BQ252</f>
        <v>-7092</v>
      </c>
      <c r="BR241" s="62">
        <f>BR242+BR252</f>
        <v>184280</v>
      </c>
      <c r="BS241" s="62">
        <f>BS242+BS252</f>
        <v>43454</v>
      </c>
      <c r="BT241" s="62">
        <f>BT242+BT252</f>
        <v>42688</v>
      </c>
      <c r="BU241" s="62">
        <f>BU242+BU252</f>
        <v>53630</v>
      </c>
      <c r="BV241" s="62">
        <f>BV242+BV252</f>
        <v>44508</v>
      </c>
      <c r="BW241" s="62">
        <f>BW242+BW252</f>
        <v>-460</v>
      </c>
      <c r="BX241" s="62">
        <f>BX242+BX252</f>
        <v>0</v>
      </c>
      <c r="BY241" s="62">
        <f>BY242+BY252</f>
        <v>0</v>
      </c>
      <c r="BZ241" s="62">
        <f>BZ242+BZ252</f>
        <v>0</v>
      </c>
      <c r="CA241" s="62">
        <f>CA242+CA252</f>
        <v>-460</v>
      </c>
      <c r="CB241" s="62">
        <f>CB242+CB252</f>
        <v>183820</v>
      </c>
      <c r="CC241" s="62">
        <f>CC242+CC252</f>
        <v>43454</v>
      </c>
      <c r="CD241" s="62">
        <f>CD242+CD252</f>
        <v>42688</v>
      </c>
      <c r="CE241" s="62">
        <f>CE242+CE252</f>
        <v>53630</v>
      </c>
      <c r="CF241" s="62">
        <f>CF242+CF252</f>
        <v>44048</v>
      </c>
      <c r="CG241" s="62">
        <f>CG242+CG252</f>
        <v>0</v>
      </c>
      <c r="CH241" s="62">
        <f>CH242+CH252</f>
        <v>0</v>
      </c>
      <c r="CI241" s="62">
        <f>CI242+CI252</f>
        <v>0</v>
      </c>
      <c r="CJ241" s="62">
        <f>CJ242+CJ252</f>
        <v>0</v>
      </c>
      <c r="CK241" s="62">
        <f>CK242+CK252</f>
        <v>0</v>
      </c>
      <c r="CL241" s="62">
        <f>CL242+CL252</f>
        <v>183820</v>
      </c>
      <c r="CM241" s="62">
        <f>CM242+CM252</f>
        <v>43454</v>
      </c>
      <c r="CN241" s="62">
        <f>CN242+CN252</f>
        <v>42688</v>
      </c>
      <c r="CO241" s="62">
        <f>CO242+CO252</f>
        <v>53630</v>
      </c>
      <c r="CP241" s="62">
        <f>CP242+CP252</f>
        <v>44048</v>
      </c>
      <c r="CQ241" s="62">
        <f>CQ242+CQ252</f>
        <v>0</v>
      </c>
      <c r="CR241" s="62">
        <f>CR242+CR252</f>
        <v>0</v>
      </c>
      <c r="CS241" s="62">
        <f>CS242+CS252</f>
        <v>0</v>
      </c>
      <c r="CT241" s="62">
        <f>CT242+CT252</f>
        <v>0</v>
      </c>
      <c r="CU241" s="62">
        <f>CU242+CU252</f>
        <v>0</v>
      </c>
      <c r="CV241" s="62">
        <f>CV242+CV252</f>
        <v>183820</v>
      </c>
      <c r="CW241" s="62">
        <f>CW242+CW252</f>
        <v>43454</v>
      </c>
      <c r="CX241" s="62">
        <f>CX242+CX252</f>
        <v>42688</v>
      </c>
      <c r="CY241" s="62">
        <f>CY242+CY252</f>
        <v>53630</v>
      </c>
      <c r="CZ241" s="62">
        <f>CZ242+CZ252</f>
        <v>44048</v>
      </c>
      <c r="DA241" s="61" t="s">
        <v>433</v>
      </c>
      <c r="DB241" s="56">
        <f>K241-CV241</f>
        <v>-14699</v>
      </c>
      <c r="DC241" s="55"/>
      <c r="DD241" s="7">
        <f>CV241/12</f>
        <v>15318.333333333334</v>
      </c>
      <c r="DE241" s="55"/>
    </row>
    <row r="242" spans="1:115" s="54" customFormat="1" ht="11.25" hidden="1" customHeight="1" x14ac:dyDescent="0.2">
      <c r="A242" s="98" t="str">
        <f>CONCATENATE("5001",H242)</f>
        <v>500101</v>
      </c>
      <c r="B242" s="66"/>
      <c r="C242" s="66"/>
      <c r="D242" s="66"/>
      <c r="E242" s="88" t="s">
        <v>91</v>
      </c>
      <c r="F242" s="66"/>
      <c r="G242" s="65"/>
      <c r="H242" s="61" t="s">
        <v>91</v>
      </c>
      <c r="I242" s="82" t="s">
        <v>90</v>
      </c>
      <c r="J242" s="62">
        <f>SUM(J243:J250)</f>
        <v>175411</v>
      </c>
      <c r="K242" s="62">
        <f>SUM(K243:K250)</f>
        <v>160137</v>
      </c>
      <c r="L242" s="62">
        <f>SUM(L243:L250)</f>
        <v>41387</v>
      </c>
      <c r="M242" s="62">
        <f>SUM(M243:M250)</f>
        <v>38289</v>
      </c>
      <c r="N242" s="62">
        <f>SUM(N243:N250)</f>
        <v>41359</v>
      </c>
      <c r="O242" s="62">
        <f>SUM(O243:O250)</f>
        <v>39102</v>
      </c>
      <c r="P242" s="62">
        <f>SUM(P243:P250)</f>
        <v>2321</v>
      </c>
      <c r="Q242" s="62">
        <f>SUM(Q243:Q250)</f>
        <v>2322</v>
      </c>
      <c r="R242" s="62">
        <f>SUM(R243:R250)</f>
        <v>4643</v>
      </c>
      <c r="S242" s="62">
        <f>SUM(S243:S250)</f>
        <v>11299</v>
      </c>
      <c r="T242" s="62">
        <f>SUM(T243:T250)</f>
        <v>99</v>
      </c>
      <c r="U242" s="62">
        <f>SUM(U243:U250)</f>
        <v>1618</v>
      </c>
      <c r="V242" s="62">
        <f>SUM(V243:V250)</f>
        <v>1786</v>
      </c>
      <c r="W242" s="62">
        <f>SUM(W243:W250)</f>
        <v>7844</v>
      </c>
      <c r="X242" s="62">
        <f>SUM(X243:X250)</f>
        <v>40</v>
      </c>
      <c r="Y242" s="62">
        <f>SUM(Y243:Y250)</f>
        <v>51</v>
      </c>
      <c r="Z242" s="62">
        <f>SUM(Z243:Z250)</f>
        <v>59</v>
      </c>
      <c r="AA242" s="62">
        <f>SUM(AA243:AA250)</f>
        <v>171436</v>
      </c>
      <c r="AB242" s="62">
        <f>SUM(AB243:AB250)</f>
        <v>43005</v>
      </c>
      <c r="AC242" s="62">
        <f>SUM(AC243:AC250)</f>
        <v>40075</v>
      </c>
      <c r="AD242" s="62">
        <f>SUM(AD243:AD250)</f>
        <v>49203</v>
      </c>
      <c r="AE242" s="62">
        <f>SUM(AE243:AE250)</f>
        <v>39153</v>
      </c>
      <c r="AF242" s="62">
        <f>SUM(AF243:AF250)</f>
        <v>2361</v>
      </c>
      <c r="AG242" s="62">
        <f>SUM(AG243:AG250)</f>
        <v>2381</v>
      </c>
      <c r="AH242" s="62">
        <f>SUM(AH243:AH250)</f>
        <v>4742</v>
      </c>
      <c r="AI242" s="62">
        <f>SUM(AI243:AI250)</f>
        <v>-3324</v>
      </c>
      <c r="AJ242" s="62">
        <f>SUM(AJ243:AJ250)</f>
        <v>0</v>
      </c>
      <c r="AK242" s="62">
        <f>SUM(AK243:AK250)</f>
        <v>0</v>
      </c>
      <c r="AL242" s="62">
        <f>SUM(AL243:AL250)</f>
        <v>-500</v>
      </c>
      <c r="AM242" s="62">
        <f>SUM(AM243:AM250)</f>
        <v>-2302</v>
      </c>
      <c r="AN242" s="62">
        <f>SUM(AN243:AN250)</f>
        <v>-2824</v>
      </c>
      <c r="AO242" s="62">
        <f>SUM(AO243:AO250)</f>
        <v>-2322</v>
      </c>
      <c r="AP242" s="62">
        <f>SUM(AP243:AP250)</f>
        <v>168112</v>
      </c>
      <c r="AQ242" s="62">
        <f>SUM(AQ243:AQ250)</f>
        <v>43005</v>
      </c>
      <c r="AR242" s="62">
        <f>SUM(AR243:AR250)</f>
        <v>40075</v>
      </c>
      <c r="AS242" s="62">
        <f>SUM(AS243:AS250)</f>
        <v>48703</v>
      </c>
      <c r="AT242" s="62">
        <f>SUM(AT243:AT250)</f>
        <v>36329</v>
      </c>
      <c r="AU242" s="62">
        <f>SUM(AU243:AU250)</f>
        <v>59</v>
      </c>
      <c r="AV242" s="62">
        <f>SUM(AV243:AV250)</f>
        <v>59</v>
      </c>
      <c r="AW242" s="62">
        <f>SUM(AW243:AW250)</f>
        <v>118</v>
      </c>
      <c r="AX242" s="62">
        <f>SUM(AX243:AX250)</f>
        <v>11613</v>
      </c>
      <c r="AY242" s="62">
        <f>SUM(AY243:AY250)</f>
        <v>0</v>
      </c>
      <c r="AZ242" s="62">
        <f>SUM(AZ243:AZ250)</f>
        <v>15</v>
      </c>
      <c r="BA242" s="62">
        <f>SUM(BA243:BA250)</f>
        <v>-930</v>
      </c>
      <c r="BB242" s="62"/>
      <c r="BC242" s="62">
        <f>SUM(BC243:BC250)</f>
        <v>12528</v>
      </c>
      <c r="BD242" s="62"/>
      <c r="BE242" s="62">
        <f>SUM(BE243:BE250)</f>
        <v>179725</v>
      </c>
      <c r="BF242" s="62">
        <f>SUM(BF243:BF250)</f>
        <v>43005</v>
      </c>
      <c r="BG242" s="62">
        <f>SUM(BG243:BG250)</f>
        <v>40090</v>
      </c>
      <c r="BH242" s="62">
        <f>SUM(BH243:BH250)</f>
        <v>47773</v>
      </c>
      <c r="BI242" s="62">
        <f>SUM(BI243:BI250)</f>
        <v>48857</v>
      </c>
      <c r="BJ242" s="62">
        <f>SUM(BJ243:BJ250)</f>
        <v>59</v>
      </c>
      <c r="BK242" s="62">
        <f>SUM(BK243:BK250)</f>
        <v>59</v>
      </c>
      <c r="BL242" s="62">
        <f>SUM(BL243:BL250)</f>
        <v>118</v>
      </c>
      <c r="BM242" s="62">
        <f>SUM(BM243:BM250)</f>
        <v>-3854</v>
      </c>
      <c r="BN242" s="62">
        <f>SUM(BN243:BN250)</f>
        <v>221</v>
      </c>
      <c r="BO242" s="62">
        <f>SUM(BO243:BO250)</f>
        <v>173</v>
      </c>
      <c r="BP242" s="62">
        <f>SUM(BP243:BP250)</f>
        <v>101</v>
      </c>
      <c r="BQ242" s="62">
        <f>SUM(BQ243:BQ250)</f>
        <v>-4349</v>
      </c>
      <c r="BR242" s="62">
        <f>SUM(BR243:BR250)</f>
        <v>175871</v>
      </c>
      <c r="BS242" s="62">
        <f>SUM(BS243:BS250)</f>
        <v>43226</v>
      </c>
      <c r="BT242" s="62">
        <f>SUM(BT243:BT250)</f>
        <v>40263</v>
      </c>
      <c r="BU242" s="62">
        <f>SUM(BU243:BU250)</f>
        <v>47874</v>
      </c>
      <c r="BV242" s="62">
        <f>SUM(BV243:BV250)</f>
        <v>44508</v>
      </c>
      <c r="BW242" s="62">
        <f>SUM(BW243:BW250)</f>
        <v>-460</v>
      </c>
      <c r="BX242" s="62">
        <f>SUM(BX243:BX250)</f>
        <v>0</v>
      </c>
      <c r="BY242" s="62">
        <f>SUM(BY243:BY250)</f>
        <v>0</v>
      </c>
      <c r="BZ242" s="62">
        <f>SUM(BZ243:BZ250)</f>
        <v>0</v>
      </c>
      <c r="CA242" s="62">
        <f>SUM(CA243:CA250)</f>
        <v>-460</v>
      </c>
      <c r="CB242" s="62">
        <f>SUM(CB243:CB250)</f>
        <v>175411</v>
      </c>
      <c r="CC242" s="62">
        <f>SUM(CC243:CC250)</f>
        <v>43226</v>
      </c>
      <c r="CD242" s="62">
        <f>SUM(CD243:CD250)</f>
        <v>40263</v>
      </c>
      <c r="CE242" s="62">
        <f>SUM(CE243:CE250)</f>
        <v>47874</v>
      </c>
      <c r="CF242" s="62">
        <f>SUM(CF243:CF250)</f>
        <v>44048</v>
      </c>
      <c r="CG242" s="62">
        <f>SUM(CG243:CG250)</f>
        <v>0</v>
      </c>
      <c r="CH242" s="62">
        <f>SUM(CH243:CH250)</f>
        <v>0</v>
      </c>
      <c r="CI242" s="62">
        <f>SUM(CI243:CI250)</f>
        <v>0</v>
      </c>
      <c r="CJ242" s="62">
        <f>SUM(CJ243:CJ250)</f>
        <v>0</v>
      </c>
      <c r="CK242" s="62">
        <f>SUM(CK243:CK250)</f>
        <v>0</v>
      </c>
      <c r="CL242" s="62">
        <f>SUM(CL243:CL250)</f>
        <v>175411</v>
      </c>
      <c r="CM242" s="62">
        <f>SUM(CM243:CM250)</f>
        <v>43226</v>
      </c>
      <c r="CN242" s="62">
        <f>SUM(CN243:CN250)</f>
        <v>40263</v>
      </c>
      <c r="CO242" s="62">
        <f>SUM(CO243:CO250)</f>
        <v>47874</v>
      </c>
      <c r="CP242" s="62">
        <f>SUM(CP243:CP250)</f>
        <v>44048</v>
      </c>
      <c r="CQ242" s="62">
        <f>SUM(CQ243:CQ250)</f>
        <v>0</v>
      </c>
      <c r="CR242" s="62">
        <f>SUM(CR243:CR250)</f>
        <v>0</v>
      </c>
      <c r="CS242" s="62">
        <f>SUM(CS243:CS250)</f>
        <v>0</v>
      </c>
      <c r="CT242" s="62">
        <f>SUM(CT243:CT250)</f>
        <v>0</v>
      </c>
      <c r="CU242" s="62">
        <f>SUM(CU243:CU250)</f>
        <v>0</v>
      </c>
      <c r="CV242" s="62">
        <f>SUM(CV243:CV250)</f>
        <v>175411</v>
      </c>
      <c r="CW242" s="62">
        <f>SUM(CW243:CW250)</f>
        <v>43226</v>
      </c>
      <c r="CX242" s="62">
        <f>SUM(CX243:CX250)</f>
        <v>40263</v>
      </c>
      <c r="CY242" s="62">
        <f>SUM(CY243:CY250)</f>
        <v>47874</v>
      </c>
      <c r="CZ242" s="62">
        <f>SUM(CZ243:CZ250)</f>
        <v>44048</v>
      </c>
      <c r="DA242" s="61" t="s">
        <v>91</v>
      </c>
      <c r="DB242" s="56">
        <f>K242-CV242</f>
        <v>-15274</v>
      </c>
      <c r="DC242" s="55"/>
      <c r="DD242" s="7">
        <f>CV242/12</f>
        <v>14617.583333333334</v>
      </c>
      <c r="DE242" s="55"/>
    </row>
    <row r="243" spans="1:115" s="54" customFormat="1" ht="11.25" hidden="1" customHeight="1" x14ac:dyDescent="0.2">
      <c r="A243" s="98" t="str">
        <f>CONCATENATE("5001",H243)</f>
        <v>500110</v>
      </c>
      <c r="B243" s="66"/>
      <c r="C243" s="66"/>
      <c r="D243" s="66"/>
      <c r="E243" s="88" t="s">
        <v>89</v>
      </c>
      <c r="F243" s="66"/>
      <c r="G243" s="65"/>
      <c r="H243" s="61" t="s">
        <v>89</v>
      </c>
      <c r="I243" s="95" t="s">
        <v>88</v>
      </c>
      <c r="J243" s="62">
        <f>J256+J405</f>
        <v>69097</v>
      </c>
      <c r="K243" s="62">
        <f>K256+K405</f>
        <v>60504</v>
      </c>
      <c r="L243" s="62">
        <f>L256+L405</f>
        <v>16339</v>
      </c>
      <c r="M243" s="62">
        <f>M256+M405</f>
        <v>14937</v>
      </c>
      <c r="N243" s="62">
        <f>N256+N405</f>
        <v>14817</v>
      </c>
      <c r="O243" s="62">
        <f>O256+O405</f>
        <v>14411</v>
      </c>
      <c r="P243" s="62">
        <f>P256+P405</f>
        <v>0</v>
      </c>
      <c r="Q243" s="62">
        <f>Q256+Q405</f>
        <v>0</v>
      </c>
      <c r="R243" s="62">
        <f>R256+R405</f>
        <v>0</v>
      </c>
      <c r="S243" s="62">
        <f>S256+S405</f>
        <v>4534</v>
      </c>
      <c r="T243" s="62">
        <f>T256+T405</f>
        <v>0</v>
      </c>
      <c r="U243" s="62">
        <f>U256+U405</f>
        <v>1075</v>
      </c>
      <c r="V243" s="62">
        <f>V256+V405</f>
        <v>1469</v>
      </c>
      <c r="W243" s="62">
        <f>W256+W405</f>
        <v>2509</v>
      </c>
      <c r="X243" s="62">
        <f>X256+X405</f>
        <v>0</v>
      </c>
      <c r="Y243" s="62">
        <f>Y256+Y405</f>
        <v>-519</v>
      </c>
      <c r="Z243" s="62">
        <f>Z256+Z405</f>
        <v>0</v>
      </c>
      <c r="AA243" s="62">
        <f>AA256+AA405</f>
        <v>65038</v>
      </c>
      <c r="AB243" s="62">
        <f>AB256+AB405</f>
        <v>17414</v>
      </c>
      <c r="AC243" s="62">
        <f>AC256+AC405</f>
        <v>16406</v>
      </c>
      <c r="AD243" s="62">
        <f>AD256+AD405</f>
        <v>17326</v>
      </c>
      <c r="AE243" s="62">
        <f>AE256+AE405</f>
        <v>13892</v>
      </c>
      <c r="AF243" s="62">
        <f>AF256+AF405</f>
        <v>0</v>
      </c>
      <c r="AG243" s="62">
        <f>AG256+AG405</f>
        <v>0</v>
      </c>
      <c r="AH243" s="62">
        <f>AH256+AH405</f>
        <v>0</v>
      </c>
      <c r="AI243" s="62">
        <f>AI256+AI405</f>
        <v>2800</v>
      </c>
      <c r="AJ243" s="62">
        <f>AJ256+AJ405</f>
        <v>0</v>
      </c>
      <c r="AK243" s="62">
        <f>AK256+AK405</f>
        <v>0</v>
      </c>
      <c r="AL243" s="62">
        <f>AL256+AL405</f>
        <v>0</v>
      </c>
      <c r="AM243" s="62">
        <f>AM256+AM405</f>
        <v>0</v>
      </c>
      <c r="AN243" s="62">
        <f>AN256+AN405</f>
        <v>2800</v>
      </c>
      <c r="AO243" s="62">
        <f>AO256+AO405</f>
        <v>0</v>
      </c>
      <c r="AP243" s="62">
        <f>AP256+AP405</f>
        <v>67838</v>
      </c>
      <c r="AQ243" s="62">
        <f>AQ256+AQ405</f>
        <v>17414</v>
      </c>
      <c r="AR243" s="62">
        <f>AR256+AR405</f>
        <v>16406</v>
      </c>
      <c r="AS243" s="62">
        <f>AS256+AS405</f>
        <v>17326</v>
      </c>
      <c r="AT243" s="62">
        <f>AT256+AT405</f>
        <v>16692</v>
      </c>
      <c r="AU243" s="62">
        <f>AU256+AU405</f>
        <v>0</v>
      </c>
      <c r="AV243" s="62">
        <f>AV256+AV405</f>
        <v>0</v>
      </c>
      <c r="AW243" s="62">
        <f>AW256+AW405</f>
        <v>0</v>
      </c>
      <c r="AX243" s="62">
        <f>AX256+AX405</f>
        <v>1559</v>
      </c>
      <c r="AY243" s="62">
        <f>AY256+AY405</f>
        <v>0</v>
      </c>
      <c r="AZ243" s="62">
        <f>AZ256+AZ405</f>
        <v>15</v>
      </c>
      <c r="BA243" s="62">
        <f>BA256+BA405</f>
        <v>0</v>
      </c>
      <c r="BB243" s="62"/>
      <c r="BC243" s="62">
        <f>BC256+BC405</f>
        <v>1544</v>
      </c>
      <c r="BD243" s="62"/>
      <c r="BE243" s="62">
        <f>BE256+BE405</f>
        <v>69397</v>
      </c>
      <c r="BF243" s="62">
        <f>BF256+BF405</f>
        <v>17414</v>
      </c>
      <c r="BG243" s="62">
        <f>BG256+BG405</f>
        <v>16421</v>
      </c>
      <c r="BH243" s="62">
        <f>BH256+BH405</f>
        <v>17326</v>
      </c>
      <c r="BI243" s="62">
        <f>BI256+BI405</f>
        <v>18236</v>
      </c>
      <c r="BJ243" s="62">
        <f>BJ256+BJ405</f>
        <v>0</v>
      </c>
      <c r="BK243" s="62">
        <f>BK256+BK405</f>
        <v>0</v>
      </c>
      <c r="BL243" s="62">
        <f>BL256+BL405</f>
        <v>0</v>
      </c>
      <c r="BM243" s="62">
        <f>BM256+BM405</f>
        <v>-300</v>
      </c>
      <c r="BN243" s="62">
        <f>BN256+BN405</f>
        <v>3</v>
      </c>
      <c r="BO243" s="62">
        <f>BO256+BO405</f>
        <v>123</v>
      </c>
      <c r="BP243" s="62">
        <f>BP256+BP405</f>
        <v>84</v>
      </c>
      <c r="BQ243" s="62">
        <f>BQ256+BQ405</f>
        <v>-510</v>
      </c>
      <c r="BR243" s="62">
        <f>BR256+BR405</f>
        <v>69097</v>
      </c>
      <c r="BS243" s="62">
        <f>BS256+BS405</f>
        <v>17417</v>
      </c>
      <c r="BT243" s="62">
        <f>BT256+BT405</f>
        <v>16544</v>
      </c>
      <c r="BU243" s="62">
        <f>BU256+BU405</f>
        <v>17410</v>
      </c>
      <c r="BV243" s="62">
        <f>BV256+BV405</f>
        <v>17726</v>
      </c>
      <c r="BW243" s="62">
        <f>BW256+BW405</f>
        <v>0</v>
      </c>
      <c r="BX243" s="62">
        <f>BX256+BX405</f>
        <v>0</v>
      </c>
      <c r="BY243" s="62">
        <f>BY256+BY405</f>
        <v>0</v>
      </c>
      <c r="BZ243" s="62">
        <f>BZ256+BZ405</f>
        <v>0</v>
      </c>
      <c r="CA243" s="62">
        <f>CA256+CA405</f>
        <v>0</v>
      </c>
      <c r="CB243" s="62">
        <f>CB256+CB405</f>
        <v>69097</v>
      </c>
      <c r="CC243" s="62">
        <f>CC256+CC405</f>
        <v>17417</v>
      </c>
      <c r="CD243" s="62">
        <f>CD256+CD405</f>
        <v>16544</v>
      </c>
      <c r="CE243" s="62">
        <f>CE256+CE405</f>
        <v>17410</v>
      </c>
      <c r="CF243" s="62">
        <f>CF256+CF405</f>
        <v>17726</v>
      </c>
      <c r="CG243" s="62">
        <f>CG256+CG405</f>
        <v>0</v>
      </c>
      <c r="CH243" s="62">
        <f>CH256+CH405</f>
        <v>0</v>
      </c>
      <c r="CI243" s="62">
        <f>CI256+CI405</f>
        <v>0</v>
      </c>
      <c r="CJ243" s="62">
        <f>CJ256+CJ405</f>
        <v>0</v>
      </c>
      <c r="CK243" s="62">
        <f>CK256+CK405</f>
        <v>0</v>
      </c>
      <c r="CL243" s="62">
        <f>CL256+CL405</f>
        <v>69097</v>
      </c>
      <c r="CM243" s="62">
        <f>CM256+CM405</f>
        <v>17417</v>
      </c>
      <c r="CN243" s="62">
        <f>CN256+CN405</f>
        <v>16544</v>
      </c>
      <c r="CO243" s="62">
        <f>CO256+CO405</f>
        <v>17410</v>
      </c>
      <c r="CP243" s="62">
        <f>CP256+CP405</f>
        <v>17726</v>
      </c>
      <c r="CQ243" s="62">
        <f>CQ256+CQ405</f>
        <v>0</v>
      </c>
      <c r="CR243" s="62">
        <f>CR256+CR405</f>
        <v>0</v>
      </c>
      <c r="CS243" s="62">
        <f>CS256+CS405</f>
        <v>0</v>
      </c>
      <c r="CT243" s="62">
        <f>CT256+CT405</f>
        <v>0</v>
      </c>
      <c r="CU243" s="62">
        <f>CU256+CU405</f>
        <v>0</v>
      </c>
      <c r="CV243" s="62">
        <f>CV256+CV405</f>
        <v>69097</v>
      </c>
      <c r="CW243" s="62">
        <f>CW256+CW405</f>
        <v>17417</v>
      </c>
      <c r="CX243" s="62">
        <f>CX256+CX405</f>
        <v>16544</v>
      </c>
      <c r="CY243" s="62">
        <f>CY256+CY405</f>
        <v>17410</v>
      </c>
      <c r="CZ243" s="62">
        <f>CZ256+CZ405</f>
        <v>17726</v>
      </c>
      <c r="DA243" s="61" t="s">
        <v>89</v>
      </c>
      <c r="DB243" s="56">
        <f>K243-CV243</f>
        <v>-8593</v>
      </c>
      <c r="DC243" s="55"/>
      <c r="DD243" s="7">
        <f>CV243/12</f>
        <v>5758.083333333333</v>
      </c>
      <c r="DE243" s="55"/>
    </row>
    <row r="244" spans="1:115" s="54" customFormat="1" ht="11.25" hidden="1" customHeight="1" x14ac:dyDescent="0.2">
      <c r="A244" s="98" t="str">
        <f>CONCATENATE("5001",H244)</f>
        <v>500120</v>
      </c>
      <c r="B244" s="66"/>
      <c r="C244" s="66"/>
      <c r="D244" s="66"/>
      <c r="E244" s="88" t="s">
        <v>73</v>
      </c>
      <c r="F244" s="66"/>
      <c r="G244" s="65"/>
      <c r="H244" s="61" t="s">
        <v>73</v>
      </c>
      <c r="I244" s="95" t="s">
        <v>72</v>
      </c>
      <c r="J244" s="62">
        <f>J284+J425</f>
        <v>48702</v>
      </c>
      <c r="K244" s="62">
        <f>K284+K425</f>
        <v>37246</v>
      </c>
      <c r="L244" s="62">
        <f>L284+L425</f>
        <v>7830</v>
      </c>
      <c r="M244" s="62">
        <f>M284+M425</f>
        <v>7540</v>
      </c>
      <c r="N244" s="62">
        <f>N284+N425</f>
        <v>10325</v>
      </c>
      <c r="O244" s="62">
        <f>O284+O425</f>
        <v>11551</v>
      </c>
      <c r="P244" s="62">
        <f>P284+P425</f>
        <v>1862</v>
      </c>
      <c r="Q244" s="62">
        <f>Q284+Q425</f>
        <v>1863</v>
      </c>
      <c r="R244" s="62">
        <f>R284+R425</f>
        <v>3725</v>
      </c>
      <c r="S244" s="62">
        <f>S284+S425</f>
        <v>12485</v>
      </c>
      <c r="T244" s="62">
        <f>T284+T425</f>
        <v>799</v>
      </c>
      <c r="U244" s="62">
        <f>U284+U425</f>
        <v>1260</v>
      </c>
      <c r="V244" s="62">
        <f>V284+V425</f>
        <v>1348</v>
      </c>
      <c r="W244" s="62">
        <f>W284+W425</f>
        <v>7360</v>
      </c>
      <c r="X244" s="62">
        <f>X284+X425</f>
        <v>390</v>
      </c>
      <c r="Y244" s="62">
        <f>Y284+Y425</f>
        <v>2517</v>
      </c>
      <c r="Z244" s="62">
        <f>Z284+Z425</f>
        <v>409</v>
      </c>
      <c r="AA244" s="62">
        <f>AA284+AA425</f>
        <v>49731</v>
      </c>
      <c r="AB244" s="62">
        <f>AB284+AB425</f>
        <v>9090</v>
      </c>
      <c r="AC244" s="62">
        <f>AC284+AC425</f>
        <v>8888</v>
      </c>
      <c r="AD244" s="62">
        <f>AD284+AD425</f>
        <v>17685</v>
      </c>
      <c r="AE244" s="62">
        <f>AE284+AE425</f>
        <v>14068</v>
      </c>
      <c r="AF244" s="62">
        <f>AF284+AF425</f>
        <v>2252</v>
      </c>
      <c r="AG244" s="62">
        <f>AG284+AG425</f>
        <v>2272</v>
      </c>
      <c r="AH244" s="62">
        <f>AH284+AH425</f>
        <v>4524</v>
      </c>
      <c r="AI244" s="62">
        <f>AI284+AI425</f>
        <v>-6024</v>
      </c>
      <c r="AJ244" s="62">
        <f>AJ284+AJ425</f>
        <v>0</v>
      </c>
      <c r="AK244" s="62">
        <f>AK284+AK425</f>
        <v>0</v>
      </c>
      <c r="AL244" s="62">
        <f>AL284+AL425</f>
        <v>-500</v>
      </c>
      <c r="AM244" s="62">
        <f>AM284+AM425</f>
        <v>-2252</v>
      </c>
      <c r="AN244" s="62">
        <f>AN284+AN425</f>
        <v>-5524</v>
      </c>
      <c r="AO244" s="62">
        <f>AO284+AO425</f>
        <v>-2272</v>
      </c>
      <c r="AP244" s="62">
        <f>AP284+AP425</f>
        <v>43707</v>
      </c>
      <c r="AQ244" s="62">
        <f>AQ284+AQ425</f>
        <v>9090</v>
      </c>
      <c r="AR244" s="62">
        <f>AR284+AR425</f>
        <v>8888</v>
      </c>
      <c r="AS244" s="62">
        <f>AS284+AS425</f>
        <v>17185</v>
      </c>
      <c r="AT244" s="62">
        <f>AT284+AT425</f>
        <v>8544</v>
      </c>
      <c r="AU244" s="62">
        <f>AU284+AU425</f>
        <v>0</v>
      </c>
      <c r="AV244" s="62">
        <f>AV284+AV425</f>
        <v>0</v>
      </c>
      <c r="AW244" s="62">
        <f>AW284+AW425</f>
        <v>0</v>
      </c>
      <c r="AX244" s="62">
        <f>AX284+AX425</f>
        <v>-1980</v>
      </c>
      <c r="AY244" s="62">
        <f>AY284+AY425</f>
        <v>0</v>
      </c>
      <c r="AZ244" s="62">
        <f>AZ284+AZ425</f>
        <v>0</v>
      </c>
      <c r="BA244" s="62">
        <f>BA284+BA425</f>
        <v>-1100</v>
      </c>
      <c r="BB244" s="62"/>
      <c r="BC244" s="62">
        <f>BC284+BC425</f>
        <v>-880</v>
      </c>
      <c r="BD244" s="62"/>
      <c r="BE244" s="62">
        <f>BE284+BE425</f>
        <v>41727</v>
      </c>
      <c r="BF244" s="62">
        <f>BF284+BF425</f>
        <v>9090</v>
      </c>
      <c r="BG244" s="62">
        <f>BG284+BG425</f>
        <v>8888</v>
      </c>
      <c r="BH244" s="62">
        <f>BH284+BH425</f>
        <v>16085</v>
      </c>
      <c r="BI244" s="62">
        <f>BI284+BI425</f>
        <v>7664</v>
      </c>
      <c r="BJ244" s="62">
        <f>BJ284+BJ425</f>
        <v>0</v>
      </c>
      <c r="BK244" s="62">
        <f>BK284+BK425</f>
        <v>0</v>
      </c>
      <c r="BL244" s="62">
        <f>BL284+BL425</f>
        <v>0</v>
      </c>
      <c r="BM244" s="62">
        <f>BM284+BM425</f>
        <v>7435</v>
      </c>
      <c r="BN244" s="62">
        <f>BN284+BN425</f>
        <v>0</v>
      </c>
      <c r="BO244" s="62">
        <f>BO284+BO425</f>
        <v>0</v>
      </c>
      <c r="BP244" s="62">
        <f>BP284+BP425</f>
        <v>17</v>
      </c>
      <c r="BQ244" s="62">
        <f>BQ284+BQ425</f>
        <v>7418</v>
      </c>
      <c r="BR244" s="62">
        <f>BR284+BR425</f>
        <v>49162</v>
      </c>
      <c r="BS244" s="62">
        <f>BS284+BS425</f>
        <v>9090</v>
      </c>
      <c r="BT244" s="62">
        <f>BT284+BT425</f>
        <v>8888</v>
      </c>
      <c r="BU244" s="62">
        <f>BU284+BU425</f>
        <v>16102</v>
      </c>
      <c r="BV244" s="62">
        <f>BV284+BV425</f>
        <v>15082</v>
      </c>
      <c r="BW244" s="62">
        <f>BW284+BW425</f>
        <v>-460</v>
      </c>
      <c r="BX244" s="62">
        <f>BX284+BX425</f>
        <v>0</v>
      </c>
      <c r="BY244" s="62">
        <f>BY284+BY425</f>
        <v>0</v>
      </c>
      <c r="BZ244" s="62">
        <f>BZ284+BZ425</f>
        <v>0</v>
      </c>
      <c r="CA244" s="62">
        <f>CA284+CA425</f>
        <v>-460</v>
      </c>
      <c r="CB244" s="62">
        <f>CB284+CB425</f>
        <v>48702</v>
      </c>
      <c r="CC244" s="62">
        <f>CC284+CC425</f>
        <v>9090</v>
      </c>
      <c r="CD244" s="62">
        <f>CD284+CD425</f>
        <v>8888</v>
      </c>
      <c r="CE244" s="62">
        <f>CE284+CE425</f>
        <v>16102</v>
      </c>
      <c r="CF244" s="62">
        <f>CF284+CF425</f>
        <v>14622</v>
      </c>
      <c r="CG244" s="62">
        <f>CG284+CG425</f>
        <v>0</v>
      </c>
      <c r="CH244" s="62">
        <f>CH284+CH425</f>
        <v>0</v>
      </c>
      <c r="CI244" s="62">
        <f>CI284+CI425</f>
        <v>0</v>
      </c>
      <c r="CJ244" s="62">
        <f>CJ284+CJ425</f>
        <v>0</v>
      </c>
      <c r="CK244" s="62">
        <f>CK284+CK425</f>
        <v>0</v>
      </c>
      <c r="CL244" s="62">
        <f>CL284+CL425</f>
        <v>48702</v>
      </c>
      <c r="CM244" s="62">
        <f>CM284+CM425</f>
        <v>9090</v>
      </c>
      <c r="CN244" s="62">
        <f>CN284+CN425</f>
        <v>8888</v>
      </c>
      <c r="CO244" s="62">
        <f>CO284+CO425</f>
        <v>16102</v>
      </c>
      <c r="CP244" s="62">
        <f>CP284+CP425</f>
        <v>14622</v>
      </c>
      <c r="CQ244" s="62">
        <f>CQ284+CQ425</f>
        <v>0</v>
      </c>
      <c r="CR244" s="62">
        <f>CR284+CR425</f>
        <v>0</v>
      </c>
      <c r="CS244" s="62">
        <f>CS284+CS425</f>
        <v>0</v>
      </c>
      <c r="CT244" s="62">
        <f>CT284+CT425</f>
        <v>0</v>
      </c>
      <c r="CU244" s="62">
        <f>CU284+CU425</f>
        <v>0</v>
      </c>
      <c r="CV244" s="62">
        <f>CV284+CV425</f>
        <v>48702</v>
      </c>
      <c r="CW244" s="62">
        <f>CW284+CW425</f>
        <v>9090</v>
      </c>
      <c r="CX244" s="62">
        <f>CX284+CX425</f>
        <v>8888</v>
      </c>
      <c r="CY244" s="62">
        <f>CY284+CY425</f>
        <v>16102</v>
      </c>
      <c r="CZ244" s="62">
        <f>CZ284+CZ425</f>
        <v>14622</v>
      </c>
      <c r="DA244" s="61" t="s">
        <v>73</v>
      </c>
      <c r="DB244" s="56">
        <f>K244-CV244</f>
        <v>-11456</v>
      </c>
      <c r="DC244" s="55"/>
      <c r="DD244" s="7">
        <f>CV244/12</f>
        <v>4058.5</v>
      </c>
      <c r="DE244" s="55"/>
    </row>
    <row r="245" spans="1:115" s="54" customFormat="1" ht="11.25" hidden="1" customHeight="1" x14ac:dyDescent="0.2">
      <c r="A245" s="98" t="str">
        <f>CONCATENATE("5001",H245)</f>
        <v>500140</v>
      </c>
      <c r="B245" s="66"/>
      <c r="C245" s="66"/>
      <c r="D245" s="66"/>
      <c r="E245" s="88" t="s">
        <v>228</v>
      </c>
      <c r="F245" s="66"/>
      <c r="G245" s="65"/>
      <c r="H245" s="61" t="s">
        <v>228</v>
      </c>
      <c r="I245" s="95" t="s">
        <v>420</v>
      </c>
      <c r="J245" s="62">
        <f>J323</f>
        <v>0</v>
      </c>
      <c r="K245" s="62">
        <f>K323</f>
        <v>0</v>
      </c>
      <c r="L245" s="62">
        <f>L323</f>
        <v>0</v>
      </c>
      <c r="M245" s="62">
        <f>M323</f>
        <v>0</v>
      </c>
      <c r="N245" s="62">
        <f>N323</f>
        <v>0</v>
      </c>
      <c r="O245" s="62">
        <f>O323</f>
        <v>0</v>
      </c>
      <c r="P245" s="62">
        <f>P323</f>
        <v>0</v>
      </c>
      <c r="Q245" s="62">
        <f>Q323</f>
        <v>0</v>
      </c>
      <c r="R245" s="62">
        <f>R323</f>
        <v>0</v>
      </c>
      <c r="S245" s="62">
        <f>S323</f>
        <v>0</v>
      </c>
      <c r="T245" s="62">
        <f>T323</f>
        <v>0</v>
      </c>
      <c r="U245" s="62">
        <f>U323</f>
        <v>0</v>
      </c>
      <c r="V245" s="62">
        <f>V323</f>
        <v>0</v>
      </c>
      <c r="W245" s="62">
        <f>W323</f>
        <v>0</v>
      </c>
      <c r="X245" s="62">
        <f>X323</f>
        <v>0</v>
      </c>
      <c r="Y245" s="62">
        <f>Y323</f>
        <v>0</v>
      </c>
      <c r="Z245" s="62">
        <f>Z323</f>
        <v>0</v>
      </c>
      <c r="AA245" s="62">
        <f>AA323</f>
        <v>0</v>
      </c>
      <c r="AB245" s="62">
        <f>AB323</f>
        <v>0</v>
      </c>
      <c r="AC245" s="62">
        <f>AC323</f>
        <v>0</v>
      </c>
      <c r="AD245" s="62">
        <f>AD323</f>
        <v>0</v>
      </c>
      <c r="AE245" s="62">
        <f>AE323</f>
        <v>0</v>
      </c>
      <c r="AF245" s="62">
        <f>AF323</f>
        <v>0</v>
      </c>
      <c r="AG245" s="62">
        <f>AG323</f>
        <v>0</v>
      </c>
      <c r="AH245" s="62">
        <f>AH323</f>
        <v>0</v>
      </c>
      <c r="AI245" s="62">
        <f>AI323</f>
        <v>0</v>
      </c>
      <c r="AJ245" s="62">
        <f>AJ323</f>
        <v>0</v>
      </c>
      <c r="AK245" s="62">
        <f>AK323</f>
        <v>0</v>
      </c>
      <c r="AL245" s="62">
        <f>AL323</f>
        <v>0</v>
      </c>
      <c r="AM245" s="62">
        <f>AM323</f>
        <v>0</v>
      </c>
      <c r="AN245" s="62">
        <f>AN323</f>
        <v>0</v>
      </c>
      <c r="AO245" s="62">
        <f>AO323</f>
        <v>0</v>
      </c>
      <c r="AP245" s="62">
        <f>AP323</f>
        <v>0</v>
      </c>
      <c r="AQ245" s="62">
        <f>AQ323</f>
        <v>0</v>
      </c>
      <c r="AR245" s="62">
        <f>AR323</f>
        <v>0</v>
      </c>
      <c r="AS245" s="62">
        <f>AS323</f>
        <v>0</v>
      </c>
      <c r="AT245" s="62">
        <f>AT323</f>
        <v>0</v>
      </c>
      <c r="AU245" s="62">
        <f>AU323</f>
        <v>0</v>
      </c>
      <c r="AV245" s="62">
        <f>AV323</f>
        <v>0</v>
      </c>
      <c r="AW245" s="62">
        <f>AW323</f>
        <v>0</v>
      </c>
      <c r="AX245" s="62">
        <f>AX323</f>
        <v>0</v>
      </c>
      <c r="AY245" s="62">
        <f>AY323</f>
        <v>0</v>
      </c>
      <c r="AZ245" s="62">
        <f>AZ323</f>
        <v>0</v>
      </c>
      <c r="BA245" s="62">
        <f>BA323</f>
        <v>0</v>
      </c>
      <c r="BB245" s="62">
        <f>BB323</f>
        <v>0</v>
      </c>
      <c r="BC245" s="62">
        <f>BC323</f>
        <v>0</v>
      </c>
      <c r="BD245" s="62">
        <f>BD323</f>
        <v>0</v>
      </c>
      <c r="BE245" s="62">
        <f>BE323</f>
        <v>0</v>
      </c>
      <c r="BF245" s="62">
        <f>BF323</f>
        <v>0</v>
      </c>
      <c r="BG245" s="62">
        <f>BG323</f>
        <v>0</v>
      </c>
      <c r="BH245" s="62">
        <f>BH323</f>
        <v>0</v>
      </c>
      <c r="BI245" s="62">
        <f>BI323</f>
        <v>0</v>
      </c>
      <c r="BJ245" s="62">
        <f>BJ323</f>
        <v>0</v>
      </c>
      <c r="BK245" s="62">
        <f>BK323</f>
        <v>0</v>
      </c>
      <c r="BL245" s="62">
        <f>BL323</f>
        <v>0</v>
      </c>
      <c r="BM245" s="62">
        <f>BM323</f>
        <v>0</v>
      </c>
      <c r="BN245" s="62">
        <f>BN323</f>
        <v>0</v>
      </c>
      <c r="BO245" s="62">
        <f>BO323</f>
        <v>0</v>
      </c>
      <c r="BP245" s="62">
        <f>BP323</f>
        <v>0</v>
      </c>
      <c r="BQ245" s="62">
        <f>BQ323</f>
        <v>0</v>
      </c>
      <c r="BR245" s="62">
        <f>BR323</f>
        <v>0</v>
      </c>
      <c r="BS245" s="62">
        <f>BS323</f>
        <v>0</v>
      </c>
      <c r="BT245" s="62">
        <f>BT323</f>
        <v>0</v>
      </c>
      <c r="BU245" s="62">
        <f>BU323</f>
        <v>0</v>
      </c>
      <c r="BV245" s="62">
        <f>BV323</f>
        <v>0</v>
      </c>
      <c r="BW245" s="62">
        <f>BW323</f>
        <v>0</v>
      </c>
      <c r="BX245" s="62">
        <f>BX323</f>
        <v>0</v>
      </c>
      <c r="BY245" s="62">
        <f>BY323</f>
        <v>0</v>
      </c>
      <c r="BZ245" s="62">
        <f>BZ323</f>
        <v>0</v>
      </c>
      <c r="CA245" s="62">
        <f>CA323</f>
        <v>0</v>
      </c>
      <c r="CB245" s="62">
        <f>CB323</f>
        <v>0</v>
      </c>
      <c r="CC245" s="62">
        <f>CC323</f>
        <v>0</v>
      </c>
      <c r="CD245" s="62">
        <f>CD323</f>
        <v>0</v>
      </c>
      <c r="CE245" s="62">
        <f>CE323</f>
        <v>0</v>
      </c>
      <c r="CF245" s="62">
        <f>CF323</f>
        <v>0</v>
      </c>
      <c r="CG245" s="62">
        <f>CG323</f>
        <v>0</v>
      </c>
      <c r="CH245" s="62">
        <f>CH323</f>
        <v>0</v>
      </c>
      <c r="CI245" s="62">
        <f>CI323</f>
        <v>0</v>
      </c>
      <c r="CJ245" s="62">
        <f>CJ323</f>
        <v>0</v>
      </c>
      <c r="CK245" s="62">
        <f>CK323</f>
        <v>0</v>
      </c>
      <c r="CL245" s="62">
        <f>CL323</f>
        <v>0</v>
      </c>
      <c r="CM245" s="62">
        <f>CM323</f>
        <v>0</v>
      </c>
      <c r="CN245" s="62">
        <f>CN323</f>
        <v>0</v>
      </c>
      <c r="CO245" s="62">
        <f>CO323</f>
        <v>0</v>
      </c>
      <c r="CP245" s="62">
        <f>CP323</f>
        <v>0</v>
      </c>
      <c r="CQ245" s="62">
        <f>CQ323</f>
        <v>0</v>
      </c>
      <c r="CR245" s="62">
        <f>CR323</f>
        <v>0</v>
      </c>
      <c r="CS245" s="62">
        <f>CS323</f>
        <v>0</v>
      </c>
      <c r="CT245" s="62">
        <f>CT323</f>
        <v>0</v>
      </c>
      <c r="CU245" s="62">
        <f>CU323</f>
        <v>0</v>
      </c>
      <c r="CV245" s="62">
        <f>CV323</f>
        <v>0</v>
      </c>
      <c r="CW245" s="62">
        <f>CW323</f>
        <v>0</v>
      </c>
      <c r="CX245" s="62">
        <f>CX323</f>
        <v>0</v>
      </c>
      <c r="CY245" s="62">
        <f>CY323</f>
        <v>0</v>
      </c>
      <c r="CZ245" s="62">
        <f>CZ323</f>
        <v>0</v>
      </c>
      <c r="DA245" s="61" t="s">
        <v>228</v>
      </c>
      <c r="DB245" s="56"/>
      <c r="DC245" s="55"/>
      <c r="DD245" s="7">
        <f>CV245/12</f>
        <v>0</v>
      </c>
      <c r="DE245" s="55"/>
    </row>
    <row r="246" spans="1:115" s="54" customFormat="1" ht="16.5" hidden="1" customHeight="1" x14ac:dyDescent="0.2">
      <c r="A246" s="98" t="str">
        <f>CONCATENATE("5001",H246)</f>
        <v>500151</v>
      </c>
      <c r="B246" s="66"/>
      <c r="C246" s="66"/>
      <c r="D246" s="66"/>
      <c r="E246" s="88" t="s">
        <v>207</v>
      </c>
      <c r="F246" s="66"/>
      <c r="G246" s="65"/>
      <c r="H246" s="61" t="s">
        <v>207</v>
      </c>
      <c r="I246" s="116" t="s">
        <v>363</v>
      </c>
      <c r="J246" s="62">
        <f>J326</f>
        <v>5750</v>
      </c>
      <c r="K246" s="62">
        <f>K326</f>
        <v>4100</v>
      </c>
      <c r="L246" s="62">
        <f>L326</f>
        <v>1000</v>
      </c>
      <c r="M246" s="62">
        <f>M326</f>
        <v>1000</v>
      </c>
      <c r="N246" s="62">
        <f>N326</f>
        <v>1000</v>
      </c>
      <c r="O246" s="62">
        <f>O326</f>
        <v>1100</v>
      </c>
      <c r="P246" s="62">
        <f>P326</f>
        <v>50</v>
      </c>
      <c r="Q246" s="62">
        <f>Q326</f>
        <v>50</v>
      </c>
      <c r="R246" s="62">
        <f>R326</f>
        <v>100</v>
      </c>
      <c r="S246" s="62">
        <f>S326</f>
        <v>0</v>
      </c>
      <c r="T246" s="62">
        <f>T326</f>
        <v>0</v>
      </c>
      <c r="U246" s="62">
        <f>U326</f>
        <v>0</v>
      </c>
      <c r="V246" s="62">
        <f>V326</f>
        <v>0</v>
      </c>
      <c r="W246" s="62">
        <f>W326</f>
        <v>250</v>
      </c>
      <c r="X246" s="62">
        <f>X326</f>
        <v>0</v>
      </c>
      <c r="Y246" s="62">
        <f>Y326</f>
        <v>-250</v>
      </c>
      <c r="Z246" s="62">
        <f>Z326</f>
        <v>0</v>
      </c>
      <c r="AA246" s="62">
        <f>AA326</f>
        <v>4100</v>
      </c>
      <c r="AB246" s="62">
        <f>AB326</f>
        <v>1000</v>
      </c>
      <c r="AC246" s="62">
        <f>AC326</f>
        <v>1000</v>
      </c>
      <c r="AD246" s="62">
        <f>AD326</f>
        <v>1250</v>
      </c>
      <c r="AE246" s="62">
        <f>AE326</f>
        <v>850</v>
      </c>
      <c r="AF246" s="62">
        <f>AF326</f>
        <v>50</v>
      </c>
      <c r="AG246" s="62">
        <f>AG326</f>
        <v>50</v>
      </c>
      <c r="AH246" s="62">
        <f>AH326</f>
        <v>100</v>
      </c>
      <c r="AI246" s="62">
        <f>AI326</f>
        <v>-100</v>
      </c>
      <c r="AJ246" s="62">
        <f>AJ326</f>
        <v>0</v>
      </c>
      <c r="AK246" s="62">
        <f>AK326</f>
        <v>0</v>
      </c>
      <c r="AL246" s="62">
        <f>AL326</f>
        <v>0</v>
      </c>
      <c r="AM246" s="62">
        <f>AM326</f>
        <v>-50</v>
      </c>
      <c r="AN246" s="62">
        <f>AN326</f>
        <v>-100</v>
      </c>
      <c r="AO246" s="62">
        <f>AO326</f>
        <v>-50</v>
      </c>
      <c r="AP246" s="62">
        <f>AP326</f>
        <v>4000</v>
      </c>
      <c r="AQ246" s="62">
        <f>AQ326</f>
        <v>1000</v>
      </c>
      <c r="AR246" s="62">
        <f>AR326</f>
        <v>1000</v>
      </c>
      <c r="AS246" s="62">
        <f>AS326</f>
        <v>1250</v>
      </c>
      <c r="AT246" s="62">
        <f>AT326</f>
        <v>750</v>
      </c>
      <c r="AU246" s="62">
        <f>AU326</f>
        <v>0</v>
      </c>
      <c r="AV246" s="62">
        <f>AV326</f>
        <v>0</v>
      </c>
      <c r="AW246" s="62">
        <f>AW326</f>
        <v>0</v>
      </c>
      <c r="AX246" s="62">
        <f>AX326</f>
        <v>1750</v>
      </c>
      <c r="AY246" s="62">
        <f>AY326</f>
        <v>0</v>
      </c>
      <c r="AZ246" s="62">
        <f>AZ326</f>
        <v>0</v>
      </c>
      <c r="BA246" s="62">
        <f>BA326</f>
        <v>0</v>
      </c>
      <c r="BB246" s="62"/>
      <c r="BC246" s="62">
        <f>BC326</f>
        <v>1750</v>
      </c>
      <c r="BD246" s="62"/>
      <c r="BE246" s="62">
        <f>BE326</f>
        <v>5750</v>
      </c>
      <c r="BF246" s="62">
        <f>BF326</f>
        <v>1000</v>
      </c>
      <c r="BG246" s="62">
        <f>BG326</f>
        <v>1000</v>
      </c>
      <c r="BH246" s="62">
        <f>BH326</f>
        <v>1250</v>
      </c>
      <c r="BI246" s="62">
        <f>BI326</f>
        <v>2500</v>
      </c>
      <c r="BJ246" s="62">
        <f>BJ326</f>
        <v>0</v>
      </c>
      <c r="BK246" s="62">
        <f>BK326</f>
        <v>0</v>
      </c>
      <c r="BL246" s="62">
        <f>BL326</f>
        <v>0</v>
      </c>
      <c r="BM246" s="62">
        <f>BM326</f>
        <v>0</v>
      </c>
      <c r="BN246" s="62">
        <f>BN326</f>
        <v>0</v>
      </c>
      <c r="BO246" s="62">
        <f>BO326</f>
        <v>0</v>
      </c>
      <c r="BP246" s="62">
        <f>BP326</f>
        <v>0</v>
      </c>
      <c r="BQ246" s="62">
        <f>BQ326</f>
        <v>0</v>
      </c>
      <c r="BR246" s="62">
        <f>BR326</f>
        <v>5750</v>
      </c>
      <c r="BS246" s="62">
        <f>BS326</f>
        <v>1000</v>
      </c>
      <c r="BT246" s="62">
        <f>BT326</f>
        <v>1000</v>
      </c>
      <c r="BU246" s="62">
        <f>BU326</f>
        <v>1250</v>
      </c>
      <c r="BV246" s="62">
        <f>BV326</f>
        <v>2500</v>
      </c>
      <c r="BW246" s="62">
        <f>BW326</f>
        <v>0</v>
      </c>
      <c r="BX246" s="62">
        <f>BX326</f>
        <v>0</v>
      </c>
      <c r="BY246" s="62">
        <f>BY326</f>
        <v>0</v>
      </c>
      <c r="BZ246" s="62">
        <f>BZ326</f>
        <v>0</v>
      </c>
      <c r="CA246" s="62">
        <f>CA326</f>
        <v>0</v>
      </c>
      <c r="CB246" s="62">
        <f>CB326</f>
        <v>5750</v>
      </c>
      <c r="CC246" s="62">
        <f>CC326</f>
        <v>1000</v>
      </c>
      <c r="CD246" s="62">
        <f>CD326</f>
        <v>1000</v>
      </c>
      <c r="CE246" s="62">
        <f>CE326</f>
        <v>1250</v>
      </c>
      <c r="CF246" s="62">
        <f>CF326</f>
        <v>2500</v>
      </c>
      <c r="CG246" s="62">
        <f>CG326</f>
        <v>0</v>
      </c>
      <c r="CH246" s="62">
        <f>CH326</f>
        <v>0</v>
      </c>
      <c r="CI246" s="62">
        <f>CI326</f>
        <v>0</v>
      </c>
      <c r="CJ246" s="62">
        <f>CJ326</f>
        <v>0</v>
      </c>
      <c r="CK246" s="62">
        <f>CK326</f>
        <v>0</v>
      </c>
      <c r="CL246" s="62">
        <f>CL326</f>
        <v>5750</v>
      </c>
      <c r="CM246" s="62">
        <f>CM326</f>
        <v>1000</v>
      </c>
      <c r="CN246" s="62">
        <f>CN326</f>
        <v>1000</v>
      </c>
      <c r="CO246" s="62">
        <f>CO326</f>
        <v>1250</v>
      </c>
      <c r="CP246" s="62">
        <f>CP326</f>
        <v>2500</v>
      </c>
      <c r="CQ246" s="62">
        <f>CQ326</f>
        <v>0</v>
      </c>
      <c r="CR246" s="62">
        <f>CR326</f>
        <v>0</v>
      </c>
      <c r="CS246" s="62">
        <f>CS326</f>
        <v>0</v>
      </c>
      <c r="CT246" s="62">
        <f>CT326</f>
        <v>0</v>
      </c>
      <c r="CU246" s="62">
        <f>CU326</f>
        <v>0</v>
      </c>
      <c r="CV246" s="62">
        <f>CV326</f>
        <v>5750</v>
      </c>
      <c r="CW246" s="62">
        <f>CW326</f>
        <v>1000</v>
      </c>
      <c r="CX246" s="62">
        <f>CX326</f>
        <v>1000</v>
      </c>
      <c r="CY246" s="62">
        <f>CY326</f>
        <v>1250</v>
      </c>
      <c r="CZ246" s="62">
        <f>CZ326</f>
        <v>2500</v>
      </c>
      <c r="DA246" s="61" t="s">
        <v>207</v>
      </c>
      <c r="DB246" s="56">
        <f>K246-CV246</f>
        <v>-1650</v>
      </c>
      <c r="DC246" s="55"/>
      <c r="DD246" s="7">
        <f>CV246/12</f>
        <v>479.16666666666669</v>
      </c>
      <c r="DE246" s="55"/>
    </row>
    <row r="247" spans="1:115" s="54" customFormat="1" ht="11.25" hidden="1" customHeight="1" x14ac:dyDescent="0.2">
      <c r="A247" s="98" t="str">
        <f>CONCATENATE("5001",H247)</f>
        <v>500155</v>
      </c>
      <c r="B247" s="66"/>
      <c r="C247" s="66"/>
      <c r="D247" s="66"/>
      <c r="E247" s="88" t="s">
        <v>28</v>
      </c>
      <c r="F247" s="66"/>
      <c r="G247" s="65"/>
      <c r="H247" s="61" t="s">
        <v>28</v>
      </c>
      <c r="I247" s="82" t="s">
        <v>27</v>
      </c>
      <c r="J247" s="62">
        <f>J333+J449</f>
        <v>10772</v>
      </c>
      <c r="K247" s="62">
        <f>K333+K449</f>
        <v>8477</v>
      </c>
      <c r="L247" s="62">
        <f>L333+L449</f>
        <v>1300</v>
      </c>
      <c r="M247" s="62">
        <f>M333+M449</f>
        <v>2359</v>
      </c>
      <c r="N247" s="62">
        <f>N333+N449</f>
        <v>2759</v>
      </c>
      <c r="O247" s="62">
        <f>O333+O449</f>
        <v>2059</v>
      </c>
      <c r="P247" s="62">
        <f>P333+P449</f>
        <v>409</v>
      </c>
      <c r="Q247" s="62">
        <f>Q333+Q449</f>
        <v>409</v>
      </c>
      <c r="R247" s="62">
        <f>R333+R449</f>
        <v>818</v>
      </c>
      <c r="S247" s="62">
        <f>S333+S449</f>
        <v>-7000</v>
      </c>
      <c r="T247" s="62">
        <f>T333+T449</f>
        <v>-700</v>
      </c>
      <c r="U247" s="62">
        <f>U333+U449</f>
        <v>-1000</v>
      </c>
      <c r="V247" s="62">
        <f>V333+V449</f>
        <v>-1300</v>
      </c>
      <c r="W247" s="62">
        <f>W333+W449</f>
        <v>-2700</v>
      </c>
      <c r="X247" s="62">
        <f>X333+X449</f>
        <v>-350</v>
      </c>
      <c r="Y247" s="62">
        <f>Y333+Y449</f>
        <v>-2000</v>
      </c>
      <c r="Z247" s="62">
        <f>Z333+Z449</f>
        <v>-350</v>
      </c>
      <c r="AA247" s="62">
        <f>AA333+AA449</f>
        <v>1477</v>
      </c>
      <c r="AB247" s="62">
        <f>AB333+AB449</f>
        <v>300</v>
      </c>
      <c r="AC247" s="62">
        <f>AC333+AC449</f>
        <v>1059</v>
      </c>
      <c r="AD247" s="62">
        <f>AD333+AD449</f>
        <v>59</v>
      </c>
      <c r="AE247" s="62">
        <f>AE333+AE449</f>
        <v>59</v>
      </c>
      <c r="AF247" s="62">
        <f>AF333+AF449</f>
        <v>59</v>
      </c>
      <c r="AG247" s="62">
        <f>AG333+AG449</f>
        <v>59</v>
      </c>
      <c r="AH247" s="62">
        <f>AH333+AH449</f>
        <v>118</v>
      </c>
      <c r="AI247" s="62">
        <f>AI333+AI449</f>
        <v>0</v>
      </c>
      <c r="AJ247" s="62">
        <f>AJ333+AJ449</f>
        <v>0</v>
      </c>
      <c r="AK247" s="62">
        <f>AK333+AK449</f>
        <v>0</v>
      </c>
      <c r="AL247" s="62">
        <f>AL333+AL449</f>
        <v>0</v>
      </c>
      <c r="AM247" s="62">
        <f>AM333+AM449</f>
        <v>0</v>
      </c>
      <c r="AN247" s="62">
        <f>AN333+AN449</f>
        <v>0</v>
      </c>
      <c r="AO247" s="62">
        <f>AO333+AO449</f>
        <v>0</v>
      </c>
      <c r="AP247" s="62">
        <f>AP333+AP449</f>
        <v>1477</v>
      </c>
      <c r="AQ247" s="62">
        <f>AQ333+AQ449</f>
        <v>300</v>
      </c>
      <c r="AR247" s="62">
        <f>AR333+AR449</f>
        <v>1059</v>
      </c>
      <c r="AS247" s="62">
        <f>AS333+AS449</f>
        <v>59</v>
      </c>
      <c r="AT247" s="62">
        <f>AT333+AT449</f>
        <v>59</v>
      </c>
      <c r="AU247" s="62">
        <f>AU333+AU449</f>
        <v>59</v>
      </c>
      <c r="AV247" s="62">
        <f>AV333+AV449</f>
        <v>59</v>
      </c>
      <c r="AW247" s="62">
        <f>AW333+AW449</f>
        <v>118</v>
      </c>
      <c r="AX247" s="62">
        <f>AX333+AX449</f>
        <v>10284</v>
      </c>
      <c r="AY247" s="62">
        <f>AY333+AY449</f>
        <v>0</v>
      </c>
      <c r="AZ247" s="62">
        <f>AZ333+AZ449</f>
        <v>0</v>
      </c>
      <c r="BA247" s="62">
        <f>BA333+BA449</f>
        <v>170</v>
      </c>
      <c r="BB247" s="62"/>
      <c r="BC247" s="62">
        <f>BC333+BC449</f>
        <v>10114</v>
      </c>
      <c r="BD247" s="62"/>
      <c r="BE247" s="62">
        <f>BE333+BE449</f>
        <v>11761</v>
      </c>
      <c r="BF247" s="62">
        <f>BF333+BF449</f>
        <v>300</v>
      </c>
      <c r="BG247" s="62">
        <f>BG333+BG449</f>
        <v>1059</v>
      </c>
      <c r="BH247" s="62">
        <f>BH333+BH449</f>
        <v>229</v>
      </c>
      <c r="BI247" s="62">
        <f>BI333+BI449</f>
        <v>10173</v>
      </c>
      <c r="BJ247" s="62">
        <f>BJ333+BJ449</f>
        <v>59</v>
      </c>
      <c r="BK247" s="62">
        <f>BK333+BK449</f>
        <v>59</v>
      </c>
      <c r="BL247" s="62">
        <f>BL333+BL449</f>
        <v>118</v>
      </c>
      <c r="BM247" s="62">
        <f>BM333+BM449</f>
        <v>-989</v>
      </c>
      <c r="BN247" s="62">
        <f>BN333+BN449</f>
        <v>218</v>
      </c>
      <c r="BO247" s="62">
        <f>BO333+BO449</f>
        <v>50</v>
      </c>
      <c r="BP247" s="62">
        <f>BP333+BP449</f>
        <v>0</v>
      </c>
      <c r="BQ247" s="62">
        <f>BQ333+BQ449</f>
        <v>-1257</v>
      </c>
      <c r="BR247" s="62">
        <f>BR333+BR449</f>
        <v>10772</v>
      </c>
      <c r="BS247" s="62">
        <f>BS333+BS449</f>
        <v>518</v>
      </c>
      <c r="BT247" s="62">
        <f>BT333+BT449</f>
        <v>1109</v>
      </c>
      <c r="BU247" s="62">
        <f>BU333+BU449</f>
        <v>229</v>
      </c>
      <c r="BV247" s="62">
        <f>BV333+BV449</f>
        <v>8916</v>
      </c>
      <c r="BW247" s="62">
        <f>BW333+BW449</f>
        <v>0</v>
      </c>
      <c r="BX247" s="62">
        <f>BX333+BX449</f>
        <v>0</v>
      </c>
      <c r="BY247" s="62">
        <f>BY333+BY449</f>
        <v>0</v>
      </c>
      <c r="BZ247" s="62">
        <f>BZ333+BZ449</f>
        <v>0</v>
      </c>
      <c r="CA247" s="62">
        <f>CA333+CA449</f>
        <v>0</v>
      </c>
      <c r="CB247" s="62">
        <f>CB333+CB449</f>
        <v>10772</v>
      </c>
      <c r="CC247" s="62">
        <f>CC333+CC449</f>
        <v>518</v>
      </c>
      <c r="CD247" s="62">
        <f>CD333+CD449</f>
        <v>1109</v>
      </c>
      <c r="CE247" s="62">
        <f>CE333+CE449</f>
        <v>229</v>
      </c>
      <c r="CF247" s="62">
        <f>CF333+CF449</f>
        <v>8916</v>
      </c>
      <c r="CG247" s="62">
        <f>CG333+CG449</f>
        <v>0</v>
      </c>
      <c r="CH247" s="62">
        <f>CH333+CH449</f>
        <v>0</v>
      </c>
      <c r="CI247" s="62">
        <f>CI333+CI449</f>
        <v>0</v>
      </c>
      <c r="CJ247" s="62">
        <f>CJ333+CJ449</f>
        <v>0</v>
      </c>
      <c r="CK247" s="62">
        <f>CK333+CK449</f>
        <v>0</v>
      </c>
      <c r="CL247" s="62">
        <f>CL333+CL449</f>
        <v>10772</v>
      </c>
      <c r="CM247" s="62">
        <f>CM333+CM449</f>
        <v>518</v>
      </c>
      <c r="CN247" s="62">
        <f>CN333+CN449</f>
        <v>1109</v>
      </c>
      <c r="CO247" s="62">
        <f>CO333+CO449</f>
        <v>229</v>
      </c>
      <c r="CP247" s="62">
        <f>CP333+CP449</f>
        <v>8916</v>
      </c>
      <c r="CQ247" s="62">
        <f>CQ333+CQ449</f>
        <v>0</v>
      </c>
      <c r="CR247" s="62">
        <f>CR333+CR449</f>
        <v>0</v>
      </c>
      <c r="CS247" s="62">
        <f>CS333+CS449</f>
        <v>0</v>
      </c>
      <c r="CT247" s="62">
        <f>CT333+CT449</f>
        <v>0</v>
      </c>
      <c r="CU247" s="62">
        <f>CU333+CU449</f>
        <v>0</v>
      </c>
      <c r="CV247" s="62">
        <f>CV333+CV449</f>
        <v>10772</v>
      </c>
      <c r="CW247" s="62">
        <f>CW333+CW449</f>
        <v>518</v>
      </c>
      <c r="CX247" s="62">
        <f>CX333+CX449</f>
        <v>1109</v>
      </c>
      <c r="CY247" s="62">
        <f>CY333+CY449</f>
        <v>229</v>
      </c>
      <c r="CZ247" s="62">
        <f>CZ333+CZ449</f>
        <v>8916</v>
      </c>
      <c r="DA247" s="61" t="s">
        <v>28</v>
      </c>
      <c r="DB247" s="56">
        <f>K247-CV247</f>
        <v>-2295</v>
      </c>
      <c r="DC247" s="55"/>
      <c r="DD247" s="7">
        <f>CV247/12</f>
        <v>897.66666666666663</v>
      </c>
      <c r="DE247" s="55"/>
    </row>
    <row r="248" spans="1:115" s="54" customFormat="1" ht="32.25" hidden="1" customHeight="1" x14ac:dyDescent="0.2">
      <c r="A248" s="98" t="str">
        <f>CONCATENATE("5001",H248)</f>
        <v>500156</v>
      </c>
      <c r="B248" s="66"/>
      <c r="C248" s="66"/>
      <c r="D248" s="66"/>
      <c r="E248" s="88" t="s">
        <v>118</v>
      </c>
      <c r="F248" s="66"/>
      <c r="G248" s="65"/>
      <c r="H248" s="61" t="s">
        <v>118</v>
      </c>
      <c r="I248" s="84" t="s">
        <v>362</v>
      </c>
      <c r="J248" s="62">
        <f>J341</f>
        <v>0</v>
      </c>
      <c r="K248" s="62">
        <f>K341</f>
        <v>0</v>
      </c>
      <c r="L248" s="62">
        <f>L341</f>
        <v>0</v>
      </c>
      <c r="M248" s="62">
        <f>M341</f>
        <v>0</v>
      </c>
      <c r="N248" s="62">
        <f>N341</f>
        <v>0</v>
      </c>
      <c r="O248" s="62">
        <f>O341</f>
        <v>0</v>
      </c>
      <c r="P248" s="62">
        <f>P341</f>
        <v>0</v>
      </c>
      <c r="Q248" s="62">
        <f>Q341</f>
        <v>0</v>
      </c>
      <c r="R248" s="62">
        <f>R341</f>
        <v>0</v>
      </c>
      <c r="S248" s="62">
        <f>S341</f>
        <v>0</v>
      </c>
      <c r="T248" s="62">
        <f>T341</f>
        <v>0</v>
      </c>
      <c r="U248" s="62">
        <f>U341</f>
        <v>0</v>
      </c>
      <c r="V248" s="62">
        <f>V341</f>
        <v>0</v>
      </c>
      <c r="W248" s="62">
        <f>W341</f>
        <v>0</v>
      </c>
      <c r="X248" s="62">
        <f>X341</f>
        <v>0</v>
      </c>
      <c r="Y248" s="62">
        <f>Y341</f>
        <v>0</v>
      </c>
      <c r="Z248" s="62">
        <f>Z341</f>
        <v>0</v>
      </c>
      <c r="AA248" s="62">
        <f>AA341</f>
        <v>0</v>
      </c>
      <c r="AB248" s="62">
        <f>AB341</f>
        <v>0</v>
      </c>
      <c r="AC248" s="62">
        <f>AC341</f>
        <v>0</v>
      </c>
      <c r="AD248" s="62">
        <f>AD341</f>
        <v>0</v>
      </c>
      <c r="AE248" s="62">
        <f>AE341</f>
        <v>0</v>
      </c>
      <c r="AF248" s="62">
        <f>AF341</f>
        <v>0</v>
      </c>
      <c r="AG248" s="62">
        <f>AG341</f>
        <v>0</v>
      </c>
      <c r="AH248" s="62">
        <f>AH341</f>
        <v>0</v>
      </c>
      <c r="AI248" s="62">
        <f>AI341</f>
        <v>0</v>
      </c>
      <c r="AJ248" s="62">
        <f>AJ341</f>
        <v>0</v>
      </c>
      <c r="AK248" s="62">
        <f>AK341</f>
        <v>0</v>
      </c>
      <c r="AL248" s="62">
        <f>AL341</f>
        <v>0</v>
      </c>
      <c r="AM248" s="62">
        <f>AM341</f>
        <v>0</v>
      </c>
      <c r="AN248" s="62">
        <f>AN341</f>
        <v>0</v>
      </c>
      <c r="AO248" s="62">
        <f>AO341</f>
        <v>0</v>
      </c>
      <c r="AP248" s="62">
        <f>AP341</f>
        <v>0</v>
      </c>
      <c r="AQ248" s="62">
        <f>AQ341</f>
        <v>0</v>
      </c>
      <c r="AR248" s="62">
        <f>AR341</f>
        <v>0</v>
      </c>
      <c r="AS248" s="62">
        <f>AS341</f>
        <v>0</v>
      </c>
      <c r="AT248" s="62">
        <f>AT341</f>
        <v>0</v>
      </c>
      <c r="AU248" s="62">
        <f>AU341</f>
        <v>0</v>
      </c>
      <c r="AV248" s="62">
        <f>AV341</f>
        <v>0</v>
      </c>
      <c r="AW248" s="62">
        <f>AW341</f>
        <v>0</v>
      </c>
      <c r="AX248" s="62">
        <f>AX341</f>
        <v>0</v>
      </c>
      <c r="AY248" s="62">
        <f>AY341</f>
        <v>0</v>
      </c>
      <c r="AZ248" s="62">
        <f>AZ341</f>
        <v>0</v>
      </c>
      <c r="BA248" s="62">
        <f>BA341</f>
        <v>0</v>
      </c>
      <c r="BB248" s="62"/>
      <c r="BC248" s="62">
        <f>BC341</f>
        <v>0</v>
      </c>
      <c r="BD248" s="62"/>
      <c r="BE248" s="62">
        <f>BE341</f>
        <v>0</v>
      </c>
      <c r="BF248" s="62">
        <f>BF341</f>
        <v>0</v>
      </c>
      <c r="BG248" s="62">
        <f>BG341</f>
        <v>0</v>
      </c>
      <c r="BH248" s="62">
        <f>BH341</f>
        <v>0</v>
      </c>
      <c r="BI248" s="62">
        <f>BI341</f>
        <v>0</v>
      </c>
      <c r="BJ248" s="62">
        <f>BJ341</f>
        <v>0</v>
      </c>
      <c r="BK248" s="62">
        <f>BK341</f>
        <v>0</v>
      </c>
      <c r="BL248" s="62">
        <f>BL341</f>
        <v>0</v>
      </c>
      <c r="BM248" s="62">
        <f>BM341</f>
        <v>0</v>
      </c>
      <c r="BN248" s="62">
        <f>BN341</f>
        <v>0</v>
      </c>
      <c r="BO248" s="62">
        <f>BO341</f>
        <v>0</v>
      </c>
      <c r="BP248" s="62">
        <f>BP341</f>
        <v>0</v>
      </c>
      <c r="BQ248" s="62">
        <f>BQ341</f>
        <v>0</v>
      </c>
      <c r="BR248" s="62">
        <f>BR341</f>
        <v>0</v>
      </c>
      <c r="BS248" s="62">
        <f>BS341</f>
        <v>0</v>
      </c>
      <c r="BT248" s="62">
        <f>BT341</f>
        <v>0</v>
      </c>
      <c r="BU248" s="62">
        <f>BU341</f>
        <v>0</v>
      </c>
      <c r="BV248" s="62">
        <f>BV341</f>
        <v>0</v>
      </c>
      <c r="BW248" s="62">
        <f>BW341</f>
        <v>0</v>
      </c>
      <c r="BX248" s="62">
        <f>BX341</f>
        <v>0</v>
      </c>
      <c r="BY248" s="62">
        <f>BY341</f>
        <v>0</v>
      </c>
      <c r="BZ248" s="62">
        <f>BZ341</f>
        <v>0</v>
      </c>
      <c r="CA248" s="62">
        <f>CA341</f>
        <v>0</v>
      </c>
      <c r="CB248" s="62">
        <f>CB341</f>
        <v>0</v>
      </c>
      <c r="CC248" s="62">
        <f>CC341</f>
        <v>0</v>
      </c>
      <c r="CD248" s="62">
        <f>CD341</f>
        <v>0</v>
      </c>
      <c r="CE248" s="62">
        <f>CE341</f>
        <v>0</v>
      </c>
      <c r="CF248" s="62">
        <f>CF341</f>
        <v>0</v>
      </c>
      <c r="CG248" s="62">
        <f>CG341</f>
        <v>0</v>
      </c>
      <c r="CH248" s="62">
        <f>CH341</f>
        <v>0</v>
      </c>
      <c r="CI248" s="62">
        <f>CI341</f>
        <v>0</v>
      </c>
      <c r="CJ248" s="62">
        <f>CJ341</f>
        <v>0</v>
      </c>
      <c r="CK248" s="62">
        <f>CK341</f>
        <v>0</v>
      </c>
      <c r="CL248" s="62">
        <f>CL341</f>
        <v>0</v>
      </c>
      <c r="CM248" s="62">
        <f>CM341</f>
        <v>0</v>
      </c>
      <c r="CN248" s="62">
        <f>CN341</f>
        <v>0</v>
      </c>
      <c r="CO248" s="62">
        <f>CO341</f>
        <v>0</v>
      </c>
      <c r="CP248" s="62">
        <f>CP341</f>
        <v>0</v>
      </c>
      <c r="CQ248" s="62">
        <f>CQ341</f>
        <v>0</v>
      </c>
      <c r="CR248" s="62">
        <f>CR341</f>
        <v>0</v>
      </c>
      <c r="CS248" s="62">
        <f>CS341</f>
        <v>0</v>
      </c>
      <c r="CT248" s="62">
        <f>CT341</f>
        <v>0</v>
      </c>
      <c r="CU248" s="62">
        <f>CU341</f>
        <v>0</v>
      </c>
      <c r="CV248" s="62">
        <f>CV341</f>
        <v>0</v>
      </c>
      <c r="CW248" s="62">
        <f>CW341</f>
        <v>0</v>
      </c>
      <c r="CX248" s="62">
        <f>CX341</f>
        <v>0</v>
      </c>
      <c r="CY248" s="62">
        <f>CY341</f>
        <v>0</v>
      </c>
      <c r="CZ248" s="62">
        <f>CZ341</f>
        <v>0</v>
      </c>
      <c r="DA248" s="61" t="s">
        <v>118</v>
      </c>
      <c r="DB248" s="56">
        <f>K248-CV248</f>
        <v>0</v>
      </c>
      <c r="DC248" s="55"/>
      <c r="DD248" s="7">
        <f>CV248/12</f>
        <v>0</v>
      </c>
      <c r="DE248" s="55"/>
    </row>
    <row r="249" spans="1:115" s="54" customFormat="1" ht="32.25" hidden="1" customHeight="1" x14ac:dyDescent="0.2">
      <c r="A249" s="98" t="str">
        <f>CONCATENATE("5001",H249)</f>
        <v>500158</v>
      </c>
      <c r="B249" s="66"/>
      <c r="C249" s="66"/>
      <c r="D249" s="66"/>
      <c r="E249" s="88" t="s">
        <v>106</v>
      </c>
      <c r="F249" s="66"/>
      <c r="G249" s="65"/>
      <c r="H249" s="61" t="s">
        <v>106</v>
      </c>
      <c r="I249" s="82" t="s">
        <v>309</v>
      </c>
      <c r="J249" s="62">
        <f>J372</f>
        <v>40599</v>
      </c>
      <c r="K249" s="62">
        <f>K372</f>
        <v>49810</v>
      </c>
      <c r="L249" s="62">
        <f>L372</f>
        <v>14918</v>
      </c>
      <c r="M249" s="62">
        <f>M372</f>
        <v>12453</v>
      </c>
      <c r="N249" s="62">
        <f>N372</f>
        <v>12458</v>
      </c>
      <c r="O249" s="62">
        <f>O372</f>
        <v>9981</v>
      </c>
      <c r="P249" s="62">
        <f>P372</f>
        <v>0</v>
      </c>
      <c r="Q249" s="62">
        <f>Q372</f>
        <v>0</v>
      </c>
      <c r="R249" s="62">
        <f>R372</f>
        <v>0</v>
      </c>
      <c r="S249" s="62">
        <f>S372</f>
        <v>789</v>
      </c>
      <c r="T249" s="62">
        <f>T372</f>
        <v>0</v>
      </c>
      <c r="U249" s="62">
        <f>U372</f>
        <v>182</v>
      </c>
      <c r="V249" s="62">
        <f>V372</f>
        <v>185</v>
      </c>
      <c r="W249" s="62">
        <f>W372</f>
        <v>209</v>
      </c>
      <c r="X249" s="62">
        <f>X372</f>
        <v>0</v>
      </c>
      <c r="Y249" s="62">
        <f>Y372</f>
        <v>213</v>
      </c>
      <c r="Z249" s="62">
        <f>Z372</f>
        <v>0</v>
      </c>
      <c r="AA249" s="62">
        <f>AA372</f>
        <v>50599</v>
      </c>
      <c r="AB249" s="62">
        <f>AB372</f>
        <v>15100</v>
      </c>
      <c r="AC249" s="62">
        <f>AC372</f>
        <v>12638</v>
      </c>
      <c r="AD249" s="62">
        <f>AD372</f>
        <v>12667</v>
      </c>
      <c r="AE249" s="62">
        <f>AE372</f>
        <v>10194</v>
      </c>
      <c r="AF249" s="62">
        <f>AF372</f>
        <v>0</v>
      </c>
      <c r="AG249" s="62">
        <f>AG372</f>
        <v>0</v>
      </c>
      <c r="AH249" s="62">
        <f>AH372</f>
        <v>0</v>
      </c>
      <c r="AI249" s="62">
        <f>AI372</f>
        <v>0</v>
      </c>
      <c r="AJ249" s="62">
        <f>AJ372</f>
        <v>0</v>
      </c>
      <c r="AK249" s="62">
        <f>AK372</f>
        <v>0</v>
      </c>
      <c r="AL249" s="62">
        <f>AL372</f>
        <v>0</v>
      </c>
      <c r="AM249" s="62">
        <f>AM372</f>
        <v>0</v>
      </c>
      <c r="AN249" s="62">
        <f>AN372</f>
        <v>0</v>
      </c>
      <c r="AO249" s="62">
        <f>AO372</f>
        <v>0</v>
      </c>
      <c r="AP249" s="62">
        <f>AP372</f>
        <v>50599</v>
      </c>
      <c r="AQ249" s="62">
        <f>AQ372</f>
        <v>15100</v>
      </c>
      <c r="AR249" s="62">
        <f>AR372</f>
        <v>12638</v>
      </c>
      <c r="AS249" s="62">
        <f>AS372</f>
        <v>12667</v>
      </c>
      <c r="AT249" s="62">
        <f>AT372</f>
        <v>10194</v>
      </c>
      <c r="AU249" s="62">
        <f>AU372</f>
        <v>0</v>
      </c>
      <c r="AV249" s="62">
        <f>AV372</f>
        <v>0</v>
      </c>
      <c r="AW249" s="62">
        <f>AW372</f>
        <v>0</v>
      </c>
      <c r="AX249" s="62">
        <f>AX372</f>
        <v>0</v>
      </c>
      <c r="AY249" s="62">
        <f>AY372</f>
        <v>0</v>
      </c>
      <c r="AZ249" s="62">
        <f>AZ372</f>
        <v>0</v>
      </c>
      <c r="BA249" s="62">
        <f>BA372</f>
        <v>0</v>
      </c>
      <c r="BB249" s="62">
        <f>BB372</f>
        <v>0</v>
      </c>
      <c r="BC249" s="62">
        <f>BC372</f>
        <v>0</v>
      </c>
      <c r="BD249" s="62">
        <f>BD372</f>
        <v>0</v>
      </c>
      <c r="BE249" s="62">
        <f>BE372</f>
        <v>50599</v>
      </c>
      <c r="BF249" s="62">
        <f>BF372</f>
        <v>15100</v>
      </c>
      <c r="BG249" s="62">
        <f>BG372</f>
        <v>12638</v>
      </c>
      <c r="BH249" s="62">
        <f>BH372</f>
        <v>12667</v>
      </c>
      <c r="BI249" s="62">
        <f>BI372</f>
        <v>10194</v>
      </c>
      <c r="BJ249" s="62">
        <f>BJ372</f>
        <v>0</v>
      </c>
      <c r="BK249" s="62">
        <f>BK372</f>
        <v>0</v>
      </c>
      <c r="BL249" s="62">
        <f>BL372</f>
        <v>0</v>
      </c>
      <c r="BM249" s="62">
        <f>BM372</f>
        <v>-10000</v>
      </c>
      <c r="BN249" s="62">
        <f>BN372</f>
        <v>0</v>
      </c>
      <c r="BO249" s="62">
        <f>BO372</f>
        <v>0</v>
      </c>
      <c r="BP249" s="62">
        <f>BP372</f>
        <v>0</v>
      </c>
      <c r="BQ249" s="62">
        <f>BQ372</f>
        <v>-10000</v>
      </c>
      <c r="BR249" s="62">
        <f>BR372</f>
        <v>40599</v>
      </c>
      <c r="BS249" s="62">
        <f>BS372</f>
        <v>15100</v>
      </c>
      <c r="BT249" s="62">
        <f>BT372</f>
        <v>12638</v>
      </c>
      <c r="BU249" s="62">
        <f>BU372</f>
        <v>12667</v>
      </c>
      <c r="BV249" s="62">
        <f>BV372</f>
        <v>194</v>
      </c>
      <c r="BW249" s="62">
        <f>BW372</f>
        <v>0</v>
      </c>
      <c r="BX249" s="62">
        <f>BX372</f>
        <v>0</v>
      </c>
      <c r="BY249" s="62">
        <f>BY372</f>
        <v>0</v>
      </c>
      <c r="BZ249" s="62">
        <f>BZ372</f>
        <v>0</v>
      </c>
      <c r="CA249" s="62">
        <f>CA372</f>
        <v>0</v>
      </c>
      <c r="CB249" s="62">
        <f>CB372</f>
        <v>40599</v>
      </c>
      <c r="CC249" s="62">
        <f>CC372</f>
        <v>15100</v>
      </c>
      <c r="CD249" s="62">
        <f>CD372</f>
        <v>12638</v>
      </c>
      <c r="CE249" s="62">
        <f>CE372</f>
        <v>12667</v>
      </c>
      <c r="CF249" s="62">
        <f>CF372</f>
        <v>194</v>
      </c>
      <c r="CG249" s="62">
        <f>CG372</f>
        <v>0</v>
      </c>
      <c r="CH249" s="62">
        <f>CH372</f>
        <v>0</v>
      </c>
      <c r="CI249" s="62">
        <f>CI372</f>
        <v>0</v>
      </c>
      <c r="CJ249" s="62">
        <f>CJ372</f>
        <v>0</v>
      </c>
      <c r="CK249" s="62">
        <f>CK372</f>
        <v>0</v>
      </c>
      <c r="CL249" s="62">
        <f>CL372</f>
        <v>40599</v>
      </c>
      <c r="CM249" s="62">
        <f>CM372</f>
        <v>15100</v>
      </c>
      <c r="CN249" s="62">
        <f>CN372</f>
        <v>12638</v>
      </c>
      <c r="CO249" s="62">
        <f>CO372</f>
        <v>12667</v>
      </c>
      <c r="CP249" s="62">
        <f>CP372</f>
        <v>194</v>
      </c>
      <c r="CQ249" s="62">
        <f>CQ372</f>
        <v>0</v>
      </c>
      <c r="CR249" s="62">
        <f>CR372</f>
        <v>0</v>
      </c>
      <c r="CS249" s="62">
        <f>CS372</f>
        <v>0</v>
      </c>
      <c r="CT249" s="62">
        <f>CT372</f>
        <v>0</v>
      </c>
      <c r="CU249" s="62">
        <f>CU372</f>
        <v>0</v>
      </c>
      <c r="CV249" s="62">
        <f>CV372</f>
        <v>40599</v>
      </c>
      <c r="CW249" s="62">
        <f>CW372</f>
        <v>15100</v>
      </c>
      <c r="CX249" s="62">
        <f>CX372</f>
        <v>12638</v>
      </c>
      <c r="CY249" s="62">
        <f>CY372</f>
        <v>12667</v>
      </c>
      <c r="CZ249" s="62">
        <f>CZ372</f>
        <v>194</v>
      </c>
      <c r="DA249" s="61" t="s">
        <v>106</v>
      </c>
      <c r="DB249" s="56">
        <f>K249-CV249</f>
        <v>9211</v>
      </c>
      <c r="DC249" s="55"/>
      <c r="DD249" s="7">
        <f>CV249/12</f>
        <v>3383.25</v>
      </c>
      <c r="DE249" s="55"/>
    </row>
    <row r="250" spans="1:115" s="54" customFormat="1" ht="17.25" hidden="1" customHeight="1" x14ac:dyDescent="0.2">
      <c r="A250" s="98" t="str">
        <f>CONCATENATE("5001",H250)</f>
        <v>500159</v>
      </c>
      <c r="B250" s="66"/>
      <c r="C250" s="66"/>
      <c r="D250" s="66"/>
      <c r="E250" s="88" t="s">
        <v>229</v>
      </c>
      <c r="F250" s="66"/>
      <c r="G250" s="65"/>
      <c r="H250" s="61" t="s">
        <v>229</v>
      </c>
      <c r="I250" s="64" t="s">
        <v>293</v>
      </c>
      <c r="J250" s="62">
        <f>J383</f>
        <v>491</v>
      </c>
      <c r="K250" s="62">
        <f>K383</f>
        <v>0</v>
      </c>
      <c r="L250" s="62">
        <f>L383</f>
        <v>0</v>
      </c>
      <c r="M250" s="62">
        <f>M383</f>
        <v>0</v>
      </c>
      <c r="N250" s="62">
        <f>N383</f>
        <v>0</v>
      </c>
      <c r="O250" s="62">
        <f>O383</f>
        <v>0</v>
      </c>
      <c r="P250" s="62">
        <f>P383</f>
        <v>0</v>
      </c>
      <c r="Q250" s="62">
        <f>Q383</f>
        <v>0</v>
      </c>
      <c r="R250" s="62">
        <f>R383</f>
        <v>0</v>
      </c>
      <c r="S250" s="62">
        <f>S383</f>
        <v>491</v>
      </c>
      <c r="T250" s="62">
        <f>T383</f>
        <v>0</v>
      </c>
      <c r="U250" s="62">
        <f>U383</f>
        <v>101</v>
      </c>
      <c r="V250" s="62">
        <f>V383</f>
        <v>84</v>
      </c>
      <c r="W250" s="62">
        <f>W383</f>
        <v>216</v>
      </c>
      <c r="X250" s="62">
        <f>X383</f>
        <v>0</v>
      </c>
      <c r="Y250" s="62">
        <f>Y383</f>
        <v>90</v>
      </c>
      <c r="Z250" s="62">
        <f>Z383</f>
        <v>0</v>
      </c>
      <c r="AA250" s="62">
        <f>AA383</f>
        <v>491</v>
      </c>
      <c r="AB250" s="62">
        <f>AB383</f>
        <v>101</v>
      </c>
      <c r="AC250" s="62">
        <f>AC383</f>
        <v>84</v>
      </c>
      <c r="AD250" s="62">
        <f>AD383</f>
        <v>216</v>
      </c>
      <c r="AE250" s="62">
        <f>AE383</f>
        <v>90</v>
      </c>
      <c r="AF250" s="62">
        <f>AF383</f>
        <v>0</v>
      </c>
      <c r="AG250" s="62">
        <f>AG383</f>
        <v>0</v>
      </c>
      <c r="AH250" s="62">
        <f>AH383</f>
        <v>0</v>
      </c>
      <c r="AI250" s="62">
        <f>AI383</f>
        <v>0</v>
      </c>
      <c r="AJ250" s="62">
        <f>AJ383</f>
        <v>0</v>
      </c>
      <c r="AK250" s="62">
        <f>AK383</f>
        <v>0</v>
      </c>
      <c r="AL250" s="62">
        <f>AL383</f>
        <v>0</v>
      </c>
      <c r="AM250" s="62">
        <f>AM383</f>
        <v>0</v>
      </c>
      <c r="AN250" s="62">
        <f>AN383</f>
        <v>0</v>
      </c>
      <c r="AO250" s="62">
        <f>AO383</f>
        <v>0</v>
      </c>
      <c r="AP250" s="62">
        <f>AP383</f>
        <v>491</v>
      </c>
      <c r="AQ250" s="62">
        <f>AQ383</f>
        <v>101</v>
      </c>
      <c r="AR250" s="62">
        <f>AR383</f>
        <v>84</v>
      </c>
      <c r="AS250" s="62">
        <f>AS383</f>
        <v>216</v>
      </c>
      <c r="AT250" s="62">
        <f>AT383</f>
        <v>90</v>
      </c>
      <c r="AU250" s="62">
        <f>AU383</f>
        <v>0</v>
      </c>
      <c r="AV250" s="62">
        <f>AV383</f>
        <v>0</v>
      </c>
      <c r="AW250" s="62">
        <f>AW383</f>
        <v>0</v>
      </c>
      <c r="AX250" s="62">
        <f>AX383</f>
        <v>0</v>
      </c>
      <c r="AY250" s="62">
        <f>AY383</f>
        <v>0</v>
      </c>
      <c r="AZ250" s="62">
        <f>AZ383</f>
        <v>0</v>
      </c>
      <c r="BA250" s="62">
        <f>BA383</f>
        <v>0</v>
      </c>
      <c r="BB250" s="62"/>
      <c r="BC250" s="62">
        <f>BC383</f>
        <v>0</v>
      </c>
      <c r="BD250" s="62"/>
      <c r="BE250" s="62">
        <f>BE383</f>
        <v>491</v>
      </c>
      <c r="BF250" s="62">
        <f>BF383</f>
        <v>101</v>
      </c>
      <c r="BG250" s="62">
        <f>BG383</f>
        <v>84</v>
      </c>
      <c r="BH250" s="62">
        <f>BH383</f>
        <v>216</v>
      </c>
      <c r="BI250" s="62">
        <f>BI383</f>
        <v>90</v>
      </c>
      <c r="BJ250" s="62">
        <f>BJ383</f>
        <v>0</v>
      </c>
      <c r="BK250" s="62">
        <f>BK383</f>
        <v>0</v>
      </c>
      <c r="BL250" s="62">
        <f>BL383</f>
        <v>0</v>
      </c>
      <c r="BM250" s="62">
        <f>BM383</f>
        <v>0</v>
      </c>
      <c r="BN250" s="62">
        <f>BN383</f>
        <v>0</v>
      </c>
      <c r="BO250" s="62">
        <f>BO383</f>
        <v>0</v>
      </c>
      <c r="BP250" s="62">
        <f>BP383</f>
        <v>0</v>
      </c>
      <c r="BQ250" s="62">
        <f>BQ383</f>
        <v>0</v>
      </c>
      <c r="BR250" s="62">
        <f>BR383</f>
        <v>491</v>
      </c>
      <c r="BS250" s="62">
        <f>BS383</f>
        <v>101</v>
      </c>
      <c r="BT250" s="62">
        <f>BT383</f>
        <v>84</v>
      </c>
      <c r="BU250" s="62">
        <f>BU383</f>
        <v>216</v>
      </c>
      <c r="BV250" s="62">
        <f>BV383</f>
        <v>90</v>
      </c>
      <c r="BW250" s="62">
        <f>BW383</f>
        <v>0</v>
      </c>
      <c r="BX250" s="62">
        <f>BX383</f>
        <v>0</v>
      </c>
      <c r="BY250" s="62">
        <f>BY383</f>
        <v>0</v>
      </c>
      <c r="BZ250" s="62">
        <f>BZ383</f>
        <v>0</v>
      </c>
      <c r="CA250" s="62">
        <f>CA383</f>
        <v>0</v>
      </c>
      <c r="CB250" s="62">
        <f>CB383</f>
        <v>491</v>
      </c>
      <c r="CC250" s="62">
        <f>CC383</f>
        <v>101</v>
      </c>
      <c r="CD250" s="62">
        <f>CD383</f>
        <v>84</v>
      </c>
      <c r="CE250" s="62">
        <f>CE383</f>
        <v>216</v>
      </c>
      <c r="CF250" s="62">
        <f>CF383</f>
        <v>90</v>
      </c>
      <c r="CG250" s="62">
        <f>CG383</f>
        <v>0</v>
      </c>
      <c r="CH250" s="62">
        <f>CH383</f>
        <v>0</v>
      </c>
      <c r="CI250" s="62">
        <f>CI383</f>
        <v>0</v>
      </c>
      <c r="CJ250" s="62">
        <f>CJ383</f>
        <v>0</v>
      </c>
      <c r="CK250" s="62">
        <f>CK383</f>
        <v>0</v>
      </c>
      <c r="CL250" s="62">
        <f>CL383</f>
        <v>491</v>
      </c>
      <c r="CM250" s="62">
        <f>CM383</f>
        <v>101</v>
      </c>
      <c r="CN250" s="62">
        <f>CN383</f>
        <v>84</v>
      </c>
      <c r="CO250" s="62">
        <f>CO383</f>
        <v>216</v>
      </c>
      <c r="CP250" s="62">
        <f>CP383</f>
        <v>90</v>
      </c>
      <c r="CQ250" s="62">
        <f>CQ383</f>
        <v>0</v>
      </c>
      <c r="CR250" s="62">
        <f>CR383</f>
        <v>0</v>
      </c>
      <c r="CS250" s="62">
        <f>CS383</f>
        <v>0</v>
      </c>
      <c r="CT250" s="62">
        <f>CT383</f>
        <v>0</v>
      </c>
      <c r="CU250" s="62">
        <f>CU383</f>
        <v>0</v>
      </c>
      <c r="CV250" s="62">
        <f>CV383</f>
        <v>491</v>
      </c>
      <c r="CW250" s="62">
        <f>CW383</f>
        <v>101</v>
      </c>
      <c r="CX250" s="62">
        <f>CX383</f>
        <v>84</v>
      </c>
      <c r="CY250" s="62">
        <f>CY383</f>
        <v>216</v>
      </c>
      <c r="CZ250" s="62">
        <f>CZ383</f>
        <v>90</v>
      </c>
      <c r="DA250" s="61" t="s">
        <v>229</v>
      </c>
      <c r="DB250" s="56">
        <f>K250-CV250</f>
        <v>-491</v>
      </c>
      <c r="DC250" s="55"/>
      <c r="DD250" s="7">
        <f>CV250/12</f>
        <v>40.916666666666664</v>
      </c>
      <c r="DE250" s="55"/>
    </row>
    <row r="251" spans="1:115" s="54" customFormat="1" ht="33.75" hidden="1" customHeight="1" x14ac:dyDescent="0.2">
      <c r="A251" s="98" t="str">
        <f>CONCATENATE("5001",H251)</f>
        <v>500165</v>
      </c>
      <c r="B251" s="93"/>
      <c r="C251" s="93"/>
      <c r="D251" s="93"/>
      <c r="E251" s="61" t="s">
        <v>174</v>
      </c>
      <c r="F251" s="93"/>
      <c r="G251" s="92"/>
      <c r="H251" s="61" t="s">
        <v>174</v>
      </c>
      <c r="I251" s="64" t="s">
        <v>175</v>
      </c>
      <c r="J251" s="85">
        <f>J390</f>
        <v>0</v>
      </c>
      <c r="K251" s="85">
        <f>K390</f>
        <v>0</v>
      </c>
      <c r="L251" s="85">
        <f>L390</f>
        <v>0</v>
      </c>
      <c r="M251" s="85">
        <f>M390</f>
        <v>0</v>
      </c>
      <c r="N251" s="85">
        <f>N390</f>
        <v>0</v>
      </c>
      <c r="O251" s="85">
        <f>O390</f>
        <v>0</v>
      </c>
      <c r="P251" s="85">
        <f>P390</f>
        <v>0</v>
      </c>
      <c r="Q251" s="85">
        <f>Q390</f>
        <v>0</v>
      </c>
      <c r="R251" s="85">
        <f>R390</f>
        <v>0</v>
      </c>
      <c r="S251" s="85">
        <f>S390</f>
        <v>0</v>
      </c>
      <c r="T251" s="85">
        <f>T390</f>
        <v>0</v>
      </c>
      <c r="U251" s="85">
        <f>U390</f>
        <v>0</v>
      </c>
      <c r="V251" s="85">
        <f>V390</f>
        <v>0</v>
      </c>
      <c r="W251" s="85">
        <f>W390</f>
        <v>0</v>
      </c>
      <c r="X251" s="85">
        <f>X390</f>
        <v>0</v>
      </c>
      <c r="Y251" s="85">
        <f>Y390</f>
        <v>0</v>
      </c>
      <c r="Z251" s="85">
        <f>Z390</f>
        <v>0</v>
      </c>
      <c r="AA251" s="85">
        <f>AA390</f>
        <v>0</v>
      </c>
      <c r="AB251" s="85">
        <f>AB390</f>
        <v>0</v>
      </c>
      <c r="AC251" s="85">
        <f>AC390</f>
        <v>0</v>
      </c>
      <c r="AD251" s="85">
        <f>AD390</f>
        <v>0</v>
      </c>
      <c r="AE251" s="85">
        <f>AE390</f>
        <v>0</v>
      </c>
      <c r="AF251" s="85">
        <f>AF390</f>
        <v>0</v>
      </c>
      <c r="AG251" s="85">
        <f>AG390</f>
        <v>0</v>
      </c>
      <c r="AH251" s="85">
        <f>AH390</f>
        <v>0</v>
      </c>
      <c r="AI251" s="85">
        <f>AI390</f>
        <v>0</v>
      </c>
      <c r="AJ251" s="85">
        <f>AJ390</f>
        <v>0</v>
      </c>
      <c r="AK251" s="85">
        <f>AK390</f>
        <v>0</v>
      </c>
      <c r="AL251" s="85">
        <f>AL390</f>
        <v>0</v>
      </c>
      <c r="AM251" s="85">
        <f>AM390</f>
        <v>0</v>
      </c>
      <c r="AN251" s="85">
        <f>AN390</f>
        <v>0</v>
      </c>
      <c r="AO251" s="85">
        <f>AO390</f>
        <v>0</v>
      </c>
      <c r="AP251" s="85">
        <f>AP390</f>
        <v>0</v>
      </c>
      <c r="AQ251" s="85">
        <f>AQ390</f>
        <v>0</v>
      </c>
      <c r="AR251" s="85">
        <f>AR390</f>
        <v>0</v>
      </c>
      <c r="AS251" s="85">
        <f>AS390</f>
        <v>0</v>
      </c>
      <c r="AT251" s="85">
        <f>AT390</f>
        <v>0</v>
      </c>
      <c r="AU251" s="85">
        <f>AU390</f>
        <v>0</v>
      </c>
      <c r="AV251" s="85">
        <f>AV390</f>
        <v>0</v>
      </c>
      <c r="AW251" s="85">
        <f>AW390</f>
        <v>0</v>
      </c>
      <c r="AX251" s="85">
        <f>AX390</f>
        <v>0</v>
      </c>
      <c r="AY251" s="85">
        <f>AY390</f>
        <v>0</v>
      </c>
      <c r="AZ251" s="85">
        <f>AZ390</f>
        <v>0</v>
      </c>
      <c r="BA251" s="85">
        <f>BA390</f>
        <v>0</v>
      </c>
      <c r="BB251" s="85"/>
      <c r="BC251" s="85">
        <f>BC390</f>
        <v>0</v>
      </c>
      <c r="BD251" s="85"/>
      <c r="BE251" s="85">
        <f>BE390</f>
        <v>0</v>
      </c>
      <c r="BF251" s="85">
        <f>BF390</f>
        <v>0</v>
      </c>
      <c r="BG251" s="85">
        <f>BG390</f>
        <v>0</v>
      </c>
      <c r="BH251" s="85">
        <f>BH390</f>
        <v>0</v>
      </c>
      <c r="BI251" s="85">
        <f>BI390</f>
        <v>0</v>
      </c>
      <c r="BJ251" s="85">
        <f>BJ390</f>
        <v>0</v>
      </c>
      <c r="BK251" s="85">
        <f>BK390</f>
        <v>0</v>
      </c>
      <c r="BL251" s="85">
        <f>BL390</f>
        <v>0</v>
      </c>
      <c r="BM251" s="85">
        <f>BM390</f>
        <v>0</v>
      </c>
      <c r="BN251" s="85">
        <f>BN390</f>
        <v>0</v>
      </c>
      <c r="BO251" s="85">
        <f>BO390</f>
        <v>0</v>
      </c>
      <c r="BP251" s="85">
        <f>BP390</f>
        <v>0</v>
      </c>
      <c r="BQ251" s="85">
        <f>BQ390</f>
        <v>0</v>
      </c>
      <c r="BR251" s="85">
        <f>BR390</f>
        <v>0</v>
      </c>
      <c r="BS251" s="85">
        <f>BS390</f>
        <v>0</v>
      </c>
      <c r="BT251" s="85">
        <f>BT390</f>
        <v>0</v>
      </c>
      <c r="BU251" s="85">
        <f>BU390</f>
        <v>0</v>
      </c>
      <c r="BV251" s="85">
        <f>BV390</f>
        <v>0</v>
      </c>
      <c r="BW251" s="85">
        <f>BW390</f>
        <v>0</v>
      </c>
      <c r="BX251" s="85">
        <f>BX390</f>
        <v>0</v>
      </c>
      <c r="BY251" s="85">
        <f>BY390</f>
        <v>0</v>
      </c>
      <c r="BZ251" s="85">
        <f>BZ390</f>
        <v>0</v>
      </c>
      <c r="CA251" s="85">
        <f>CA390</f>
        <v>0</v>
      </c>
      <c r="CB251" s="85">
        <f>CB390</f>
        <v>0</v>
      </c>
      <c r="CC251" s="85">
        <f>CC390</f>
        <v>0</v>
      </c>
      <c r="CD251" s="85">
        <f>CD390</f>
        <v>0</v>
      </c>
      <c r="CE251" s="85">
        <f>CE390</f>
        <v>0</v>
      </c>
      <c r="CF251" s="85">
        <f>CF390</f>
        <v>0</v>
      </c>
      <c r="CG251" s="85">
        <f>CG390</f>
        <v>0</v>
      </c>
      <c r="CH251" s="85">
        <f>CH390</f>
        <v>0</v>
      </c>
      <c r="CI251" s="85">
        <f>CI390</f>
        <v>0</v>
      </c>
      <c r="CJ251" s="85">
        <f>CJ390</f>
        <v>0</v>
      </c>
      <c r="CK251" s="85">
        <f>CK390</f>
        <v>0</v>
      </c>
      <c r="CL251" s="85">
        <f>CL390</f>
        <v>0</v>
      </c>
      <c r="CM251" s="85">
        <f>CM390</f>
        <v>0</v>
      </c>
      <c r="CN251" s="85">
        <f>CN390</f>
        <v>0</v>
      </c>
      <c r="CO251" s="85">
        <f>CO390</f>
        <v>0</v>
      </c>
      <c r="CP251" s="85">
        <f>CP390</f>
        <v>0</v>
      </c>
      <c r="CQ251" s="85">
        <f>CQ390</f>
        <v>0</v>
      </c>
      <c r="CR251" s="85">
        <f>CR390</f>
        <v>0</v>
      </c>
      <c r="CS251" s="85">
        <f>CS390</f>
        <v>0</v>
      </c>
      <c r="CT251" s="85">
        <f>CT390</f>
        <v>0</v>
      </c>
      <c r="CU251" s="85">
        <f>CU390</f>
        <v>0</v>
      </c>
      <c r="CV251" s="85">
        <f>CV390</f>
        <v>0</v>
      </c>
      <c r="CW251" s="85">
        <f>CW390</f>
        <v>0</v>
      </c>
      <c r="CX251" s="85">
        <f>CX390</f>
        <v>0</v>
      </c>
      <c r="CY251" s="85">
        <f>CY390</f>
        <v>0</v>
      </c>
      <c r="CZ251" s="85">
        <f>CZ390</f>
        <v>0</v>
      </c>
      <c r="DA251" s="61" t="s">
        <v>174</v>
      </c>
      <c r="DB251" s="56">
        <f>K251-CV251</f>
        <v>0</v>
      </c>
      <c r="DC251" s="91" t="e">
        <v>#REF!</v>
      </c>
      <c r="DD251" s="7">
        <f>CV251/12</f>
        <v>0</v>
      </c>
      <c r="DE251" s="91" t="e">
        <v>#REF!</v>
      </c>
      <c r="DF251" s="91" t="e">
        <v>#REF!</v>
      </c>
      <c r="DG251" s="91" t="e">
        <v>#REF!</v>
      </c>
      <c r="DH251" s="91" t="e">
        <v>#REF!</v>
      </c>
      <c r="DI251" s="90" t="e">
        <v>#REF!</v>
      </c>
      <c r="DJ251" s="89">
        <f>K251-L251-M251-N251-O251</f>
        <v>0</v>
      </c>
      <c r="DK251" s="89">
        <f>R251-P251-Q251</f>
        <v>0</v>
      </c>
    </row>
    <row r="252" spans="1:115" s="54" customFormat="1" ht="11.25" hidden="1" customHeight="1" x14ac:dyDescent="0.2">
      <c r="A252" s="98" t="str">
        <f>CONCATENATE("5001",H252)</f>
        <v>500170</v>
      </c>
      <c r="B252" s="66"/>
      <c r="C252" s="66"/>
      <c r="D252" s="66"/>
      <c r="E252" s="88" t="s">
        <v>22</v>
      </c>
      <c r="F252" s="66"/>
      <c r="G252" s="65"/>
      <c r="H252" s="61" t="s">
        <v>22</v>
      </c>
      <c r="I252" s="95" t="s">
        <v>21</v>
      </c>
      <c r="J252" s="62">
        <f>J253</f>
        <v>8409</v>
      </c>
      <c r="K252" s="62">
        <f>K253</f>
        <v>8984</v>
      </c>
      <c r="L252" s="62">
        <f>L253</f>
        <v>200</v>
      </c>
      <c r="M252" s="62">
        <f>M253</f>
        <v>1973</v>
      </c>
      <c r="N252" s="62">
        <f>N253</f>
        <v>3935</v>
      </c>
      <c r="O252" s="62">
        <f>O253</f>
        <v>2876</v>
      </c>
      <c r="P252" s="62">
        <f>P253</f>
        <v>449</v>
      </c>
      <c r="Q252" s="62">
        <f>Q253</f>
        <v>449</v>
      </c>
      <c r="R252" s="62">
        <f>R253</f>
        <v>898</v>
      </c>
      <c r="S252" s="62">
        <f>S253</f>
        <v>100</v>
      </c>
      <c r="T252" s="62">
        <f>T253</f>
        <v>10</v>
      </c>
      <c r="U252" s="62">
        <f>U253</f>
        <v>28</v>
      </c>
      <c r="V252" s="62">
        <f>V253</f>
        <v>24</v>
      </c>
      <c r="W252" s="62">
        <f>W253</f>
        <v>25</v>
      </c>
      <c r="X252" s="62">
        <f>X253</f>
        <v>5</v>
      </c>
      <c r="Y252" s="62">
        <f>Y253</f>
        <v>23</v>
      </c>
      <c r="Z252" s="62">
        <f>Z253</f>
        <v>5</v>
      </c>
      <c r="AA252" s="62">
        <f>AA253</f>
        <v>9084</v>
      </c>
      <c r="AB252" s="62">
        <f>AB253</f>
        <v>228</v>
      </c>
      <c r="AC252" s="62">
        <f>AC253</f>
        <v>1997</v>
      </c>
      <c r="AD252" s="62">
        <f>AD253</f>
        <v>3960</v>
      </c>
      <c r="AE252" s="62">
        <f>AE253</f>
        <v>2899</v>
      </c>
      <c r="AF252" s="62">
        <f>AF253</f>
        <v>454</v>
      </c>
      <c r="AG252" s="62">
        <f>AG253</f>
        <v>454</v>
      </c>
      <c r="AH252" s="62">
        <f>AH253</f>
        <v>908</v>
      </c>
      <c r="AI252" s="62">
        <f>AI253</f>
        <v>0</v>
      </c>
      <c r="AJ252" s="62">
        <f>AJ253</f>
        <v>0</v>
      </c>
      <c r="AK252" s="62">
        <f>AK253</f>
        <v>0</v>
      </c>
      <c r="AL252" s="62">
        <f>AL253</f>
        <v>156</v>
      </c>
      <c r="AM252" s="62">
        <f>AM253</f>
        <v>0</v>
      </c>
      <c r="AN252" s="62">
        <f>AN253</f>
        <v>-156</v>
      </c>
      <c r="AO252" s="62">
        <f>AO253</f>
        <v>0</v>
      </c>
      <c r="AP252" s="62">
        <f>AP253</f>
        <v>9084</v>
      </c>
      <c r="AQ252" s="62">
        <f>AQ253</f>
        <v>228</v>
      </c>
      <c r="AR252" s="62">
        <f>AR253</f>
        <v>1997</v>
      </c>
      <c r="AS252" s="62">
        <f>AS253</f>
        <v>4116</v>
      </c>
      <c r="AT252" s="62">
        <f>AT253</f>
        <v>2743</v>
      </c>
      <c r="AU252" s="62">
        <f>AU253</f>
        <v>454</v>
      </c>
      <c r="AV252" s="62">
        <f>AV253</f>
        <v>454</v>
      </c>
      <c r="AW252" s="62">
        <f>AW253</f>
        <v>908</v>
      </c>
      <c r="AX252" s="62">
        <f>AX253</f>
        <v>15</v>
      </c>
      <c r="AY252" s="62">
        <f>AY253</f>
        <v>0</v>
      </c>
      <c r="AZ252" s="62">
        <f>AZ253</f>
        <v>0</v>
      </c>
      <c r="BA252" s="62">
        <f>BA253</f>
        <v>15</v>
      </c>
      <c r="BB252" s="62"/>
      <c r="BC252" s="62">
        <f>BC253</f>
        <v>0</v>
      </c>
      <c r="BD252" s="62"/>
      <c r="BE252" s="62">
        <f>BE253</f>
        <v>9099</v>
      </c>
      <c r="BF252" s="62">
        <f>BF253</f>
        <v>228</v>
      </c>
      <c r="BG252" s="62">
        <f>BG253</f>
        <v>1997</v>
      </c>
      <c r="BH252" s="62">
        <f>BH253</f>
        <v>4131</v>
      </c>
      <c r="BI252" s="62">
        <f>BI253</f>
        <v>2743</v>
      </c>
      <c r="BJ252" s="62">
        <f>BJ253</f>
        <v>454</v>
      </c>
      <c r="BK252" s="62">
        <f>BK253</f>
        <v>454</v>
      </c>
      <c r="BL252" s="62">
        <f>BL253</f>
        <v>908</v>
      </c>
      <c r="BM252" s="62">
        <f>BM253</f>
        <v>-690</v>
      </c>
      <c r="BN252" s="62">
        <f>BN253</f>
        <v>0</v>
      </c>
      <c r="BO252" s="62">
        <f>BO253</f>
        <v>428</v>
      </c>
      <c r="BP252" s="62">
        <f>BP253</f>
        <v>1625</v>
      </c>
      <c r="BQ252" s="62">
        <f>BQ253</f>
        <v>-2743</v>
      </c>
      <c r="BR252" s="62">
        <f>BR253</f>
        <v>8409</v>
      </c>
      <c r="BS252" s="62">
        <f>BS253</f>
        <v>228</v>
      </c>
      <c r="BT252" s="62">
        <f>BT253</f>
        <v>2425</v>
      </c>
      <c r="BU252" s="62">
        <f>BU253</f>
        <v>5756</v>
      </c>
      <c r="BV252" s="62">
        <f>BV253</f>
        <v>0</v>
      </c>
      <c r="BW252" s="62">
        <f>BW253</f>
        <v>0</v>
      </c>
      <c r="BX252" s="62">
        <f>BX253</f>
        <v>0</v>
      </c>
      <c r="BY252" s="62">
        <f>BY253</f>
        <v>0</v>
      </c>
      <c r="BZ252" s="62">
        <f>BZ253</f>
        <v>0</v>
      </c>
      <c r="CA252" s="62">
        <f>CA253</f>
        <v>0</v>
      </c>
      <c r="CB252" s="62">
        <f>CB253</f>
        <v>8409</v>
      </c>
      <c r="CC252" s="62">
        <f>CC253</f>
        <v>228</v>
      </c>
      <c r="CD252" s="62">
        <f>CD253</f>
        <v>2425</v>
      </c>
      <c r="CE252" s="62">
        <f>CE253</f>
        <v>5756</v>
      </c>
      <c r="CF252" s="62">
        <f>CF253</f>
        <v>0</v>
      </c>
      <c r="CG252" s="62">
        <f>CG253</f>
        <v>0</v>
      </c>
      <c r="CH252" s="62">
        <f>CH253</f>
        <v>0</v>
      </c>
      <c r="CI252" s="62">
        <f>CI253</f>
        <v>0</v>
      </c>
      <c r="CJ252" s="62">
        <f>CJ253</f>
        <v>0</v>
      </c>
      <c r="CK252" s="62">
        <f>CK253</f>
        <v>0</v>
      </c>
      <c r="CL252" s="62">
        <f>CL253</f>
        <v>8409</v>
      </c>
      <c r="CM252" s="62">
        <f>CM253</f>
        <v>228</v>
      </c>
      <c r="CN252" s="62">
        <f>CN253</f>
        <v>2425</v>
      </c>
      <c r="CO252" s="62">
        <f>CO253</f>
        <v>5756</v>
      </c>
      <c r="CP252" s="62">
        <f>CP253</f>
        <v>0</v>
      </c>
      <c r="CQ252" s="62">
        <f>CQ253</f>
        <v>0</v>
      </c>
      <c r="CR252" s="62">
        <f>CR253</f>
        <v>0</v>
      </c>
      <c r="CS252" s="62">
        <f>CS253</f>
        <v>0</v>
      </c>
      <c r="CT252" s="62">
        <f>CT253</f>
        <v>0</v>
      </c>
      <c r="CU252" s="62">
        <f>CU253</f>
        <v>0</v>
      </c>
      <c r="CV252" s="62">
        <f>CV253</f>
        <v>8409</v>
      </c>
      <c r="CW252" s="62">
        <f>CW253</f>
        <v>228</v>
      </c>
      <c r="CX252" s="62">
        <f>CX253</f>
        <v>2425</v>
      </c>
      <c r="CY252" s="62">
        <f>CY253</f>
        <v>5756</v>
      </c>
      <c r="CZ252" s="62">
        <f>CZ253</f>
        <v>0</v>
      </c>
      <c r="DA252" s="61" t="s">
        <v>22</v>
      </c>
      <c r="DB252" s="56">
        <f>K252-CV252</f>
        <v>575</v>
      </c>
      <c r="DC252" s="55"/>
      <c r="DD252" s="7">
        <f>CV252/12</f>
        <v>700.75</v>
      </c>
      <c r="DE252" s="55"/>
    </row>
    <row r="253" spans="1:115" s="54" customFormat="1" ht="11.25" hidden="1" customHeight="1" x14ac:dyDescent="0.2">
      <c r="A253" s="98" t="str">
        <f>CONCATENATE("5001",H253)</f>
        <v>500171</v>
      </c>
      <c r="B253" s="66"/>
      <c r="C253" s="66"/>
      <c r="D253" s="66"/>
      <c r="E253" s="88" t="s">
        <v>20</v>
      </c>
      <c r="F253" s="66"/>
      <c r="G253" s="65"/>
      <c r="H253" s="61" t="s">
        <v>20</v>
      </c>
      <c r="I253" s="95" t="s">
        <v>292</v>
      </c>
      <c r="J253" s="62">
        <f>J392</f>
        <v>8409</v>
      </c>
      <c r="K253" s="62">
        <f>K392</f>
        <v>8984</v>
      </c>
      <c r="L253" s="62">
        <f>L392</f>
        <v>200</v>
      </c>
      <c r="M253" s="62">
        <f>M392</f>
        <v>1973</v>
      </c>
      <c r="N253" s="62">
        <f>N392</f>
        <v>3935</v>
      </c>
      <c r="O253" s="62">
        <f>O392</f>
        <v>2876</v>
      </c>
      <c r="P253" s="62">
        <f>P392</f>
        <v>449</v>
      </c>
      <c r="Q253" s="62">
        <f>Q392</f>
        <v>449</v>
      </c>
      <c r="R253" s="62">
        <f>R392</f>
        <v>898</v>
      </c>
      <c r="S253" s="62">
        <f>S392</f>
        <v>100</v>
      </c>
      <c r="T253" s="62">
        <f>T392</f>
        <v>10</v>
      </c>
      <c r="U253" s="62">
        <f>U392</f>
        <v>28</v>
      </c>
      <c r="V253" s="62">
        <f>V392</f>
        <v>24</v>
      </c>
      <c r="W253" s="62">
        <f>W392</f>
        <v>25</v>
      </c>
      <c r="X253" s="62">
        <f>X392</f>
        <v>5</v>
      </c>
      <c r="Y253" s="62">
        <f>Y392</f>
        <v>23</v>
      </c>
      <c r="Z253" s="62">
        <f>Z392</f>
        <v>5</v>
      </c>
      <c r="AA253" s="62">
        <f>AA392</f>
        <v>9084</v>
      </c>
      <c r="AB253" s="62">
        <f>AB392</f>
        <v>228</v>
      </c>
      <c r="AC253" s="62">
        <f>AC392</f>
        <v>1997</v>
      </c>
      <c r="AD253" s="62">
        <f>AD392</f>
        <v>3960</v>
      </c>
      <c r="AE253" s="62">
        <f>AE392</f>
        <v>2899</v>
      </c>
      <c r="AF253" s="62">
        <f>AF392</f>
        <v>454</v>
      </c>
      <c r="AG253" s="62">
        <f>AG392</f>
        <v>454</v>
      </c>
      <c r="AH253" s="62">
        <f>AH392</f>
        <v>908</v>
      </c>
      <c r="AI253" s="62">
        <f>AI392</f>
        <v>0</v>
      </c>
      <c r="AJ253" s="62">
        <f>AJ392</f>
        <v>0</v>
      </c>
      <c r="AK253" s="62">
        <f>AK392</f>
        <v>0</v>
      </c>
      <c r="AL253" s="62">
        <f>AL392</f>
        <v>156</v>
      </c>
      <c r="AM253" s="62">
        <f>AM392</f>
        <v>0</v>
      </c>
      <c r="AN253" s="62">
        <f>AN392</f>
        <v>-156</v>
      </c>
      <c r="AO253" s="62">
        <f>AO392</f>
        <v>0</v>
      </c>
      <c r="AP253" s="62">
        <f>AP392</f>
        <v>9084</v>
      </c>
      <c r="AQ253" s="62">
        <f>AQ392</f>
        <v>228</v>
      </c>
      <c r="AR253" s="62">
        <f>AR392</f>
        <v>1997</v>
      </c>
      <c r="AS253" s="62">
        <f>AS392</f>
        <v>4116</v>
      </c>
      <c r="AT253" s="62">
        <f>AT392</f>
        <v>2743</v>
      </c>
      <c r="AU253" s="62">
        <f>AU392</f>
        <v>454</v>
      </c>
      <c r="AV253" s="62">
        <f>AV392</f>
        <v>454</v>
      </c>
      <c r="AW253" s="62">
        <f>AW392</f>
        <v>908</v>
      </c>
      <c r="AX253" s="62">
        <f>AX392</f>
        <v>15</v>
      </c>
      <c r="AY253" s="62">
        <f>AY392</f>
        <v>0</v>
      </c>
      <c r="AZ253" s="62">
        <f>AZ392</f>
        <v>0</v>
      </c>
      <c r="BA253" s="62">
        <f>BA392</f>
        <v>15</v>
      </c>
      <c r="BB253" s="62"/>
      <c r="BC253" s="62">
        <f>BC392</f>
        <v>0</v>
      </c>
      <c r="BD253" s="62"/>
      <c r="BE253" s="62">
        <f>BE392</f>
        <v>9099</v>
      </c>
      <c r="BF253" s="62">
        <f>BF392</f>
        <v>228</v>
      </c>
      <c r="BG253" s="62">
        <f>BG392</f>
        <v>1997</v>
      </c>
      <c r="BH253" s="62">
        <f>BH392</f>
        <v>4131</v>
      </c>
      <c r="BI253" s="62">
        <f>BI392</f>
        <v>2743</v>
      </c>
      <c r="BJ253" s="62">
        <f>BJ392</f>
        <v>454</v>
      </c>
      <c r="BK253" s="62">
        <f>BK392</f>
        <v>454</v>
      </c>
      <c r="BL253" s="62">
        <f>BL392</f>
        <v>908</v>
      </c>
      <c r="BM253" s="62">
        <f>BM392</f>
        <v>-690</v>
      </c>
      <c r="BN253" s="62">
        <f>BN392</f>
        <v>0</v>
      </c>
      <c r="BO253" s="62">
        <f>BO392</f>
        <v>428</v>
      </c>
      <c r="BP253" s="62">
        <f>BP392</f>
        <v>1625</v>
      </c>
      <c r="BQ253" s="62">
        <f>BQ392</f>
        <v>-2743</v>
      </c>
      <c r="BR253" s="62">
        <f>BR392</f>
        <v>8409</v>
      </c>
      <c r="BS253" s="62">
        <f>BS392</f>
        <v>228</v>
      </c>
      <c r="BT253" s="62">
        <f>BT392</f>
        <v>2425</v>
      </c>
      <c r="BU253" s="62">
        <f>BU392</f>
        <v>5756</v>
      </c>
      <c r="BV253" s="62">
        <f>BV392</f>
        <v>0</v>
      </c>
      <c r="BW253" s="62">
        <f>BW392</f>
        <v>0</v>
      </c>
      <c r="BX253" s="62">
        <f>BX392</f>
        <v>0</v>
      </c>
      <c r="BY253" s="62">
        <f>BY392</f>
        <v>0</v>
      </c>
      <c r="BZ253" s="62">
        <f>BZ392</f>
        <v>0</v>
      </c>
      <c r="CA253" s="62">
        <f>CA392</f>
        <v>0</v>
      </c>
      <c r="CB253" s="62">
        <f>CB392</f>
        <v>8409</v>
      </c>
      <c r="CC253" s="62">
        <f>CC392</f>
        <v>228</v>
      </c>
      <c r="CD253" s="62">
        <f>CD392</f>
        <v>2425</v>
      </c>
      <c r="CE253" s="62">
        <f>CE392</f>
        <v>5756</v>
      </c>
      <c r="CF253" s="62">
        <f>CF392</f>
        <v>0</v>
      </c>
      <c r="CG253" s="62">
        <f>CG392</f>
        <v>0</v>
      </c>
      <c r="CH253" s="62">
        <f>CH392</f>
        <v>0</v>
      </c>
      <c r="CI253" s="62">
        <f>CI392</f>
        <v>0</v>
      </c>
      <c r="CJ253" s="62">
        <f>CJ392</f>
        <v>0</v>
      </c>
      <c r="CK253" s="62">
        <f>CK392</f>
        <v>0</v>
      </c>
      <c r="CL253" s="62">
        <f>CL392</f>
        <v>8409</v>
      </c>
      <c r="CM253" s="62">
        <f>CM392</f>
        <v>228</v>
      </c>
      <c r="CN253" s="62">
        <f>CN392</f>
        <v>2425</v>
      </c>
      <c r="CO253" s="62">
        <f>CO392</f>
        <v>5756</v>
      </c>
      <c r="CP253" s="62">
        <f>CP392</f>
        <v>0</v>
      </c>
      <c r="CQ253" s="62">
        <f>CQ392</f>
        <v>0</v>
      </c>
      <c r="CR253" s="62">
        <f>CR392</f>
        <v>0</v>
      </c>
      <c r="CS253" s="62">
        <f>CS392</f>
        <v>0</v>
      </c>
      <c r="CT253" s="62">
        <f>CT392</f>
        <v>0</v>
      </c>
      <c r="CU253" s="62">
        <f>CU392</f>
        <v>0</v>
      </c>
      <c r="CV253" s="62">
        <f>CV392</f>
        <v>8409</v>
      </c>
      <c r="CW253" s="62">
        <f>CW392</f>
        <v>228</v>
      </c>
      <c r="CX253" s="62">
        <f>CX392</f>
        <v>2425</v>
      </c>
      <c r="CY253" s="62">
        <f>CY392</f>
        <v>5756</v>
      </c>
      <c r="CZ253" s="62">
        <f>CZ392</f>
        <v>0</v>
      </c>
      <c r="DA253" s="61" t="s">
        <v>20</v>
      </c>
      <c r="DB253" s="56">
        <f>K253-CV253</f>
        <v>575</v>
      </c>
      <c r="DC253" s="55"/>
      <c r="DD253" s="7">
        <f>CV253/12</f>
        <v>700.75</v>
      </c>
      <c r="DE253" s="55"/>
    </row>
    <row r="254" spans="1:115" ht="21" customHeight="1" x14ac:dyDescent="0.2">
      <c r="A254" s="67"/>
      <c r="B254" s="66">
        <v>5101</v>
      </c>
      <c r="C254" s="66"/>
      <c r="D254" s="66"/>
      <c r="E254" s="66"/>
      <c r="F254" s="66"/>
      <c r="G254" s="65"/>
      <c r="H254" s="61" t="s">
        <v>205</v>
      </c>
      <c r="I254" s="95" t="s">
        <v>156</v>
      </c>
      <c r="J254" s="62">
        <f>J255+J392</f>
        <v>183820</v>
      </c>
      <c r="K254" s="62">
        <f>K255+K392</f>
        <v>169121</v>
      </c>
      <c r="L254" s="62">
        <f>L255+L392</f>
        <v>41587</v>
      </c>
      <c r="M254" s="62">
        <f>M255+M392</f>
        <v>40262</v>
      </c>
      <c r="N254" s="62">
        <f>N255+N392</f>
        <v>45294</v>
      </c>
      <c r="O254" s="62">
        <f>O255+O392</f>
        <v>41978</v>
      </c>
      <c r="P254" s="62">
        <f>P255+P392</f>
        <v>2770</v>
      </c>
      <c r="Q254" s="62">
        <f>Q255+Q392</f>
        <v>2771</v>
      </c>
      <c r="R254" s="62">
        <f>R255+R392</f>
        <v>5541</v>
      </c>
      <c r="S254" s="62">
        <f>S255+S392</f>
        <v>11399</v>
      </c>
      <c r="T254" s="62">
        <f>T255+T392</f>
        <v>109</v>
      </c>
      <c r="U254" s="62">
        <f>U255+U392</f>
        <v>1646</v>
      </c>
      <c r="V254" s="62">
        <f>V255+V392</f>
        <v>1810</v>
      </c>
      <c r="W254" s="62">
        <f>W255+W392</f>
        <v>7869</v>
      </c>
      <c r="X254" s="62">
        <f>X255+X392</f>
        <v>45</v>
      </c>
      <c r="Y254" s="62">
        <f>Y255+Y392</f>
        <v>74</v>
      </c>
      <c r="Z254" s="62">
        <f>Z255+Z392</f>
        <v>64</v>
      </c>
      <c r="AA254" s="62">
        <f>AA255+AA392</f>
        <v>180520</v>
      </c>
      <c r="AB254" s="62">
        <f>AB255+AB392</f>
        <v>43233</v>
      </c>
      <c r="AC254" s="62">
        <f>AC255+AC392</f>
        <v>42072</v>
      </c>
      <c r="AD254" s="62">
        <f>AD255+AD392</f>
        <v>53163</v>
      </c>
      <c r="AE254" s="62">
        <f>AE255+AE392</f>
        <v>42052</v>
      </c>
      <c r="AF254" s="62">
        <f>AF255+AF392</f>
        <v>2815</v>
      </c>
      <c r="AG254" s="62">
        <f>AG255+AG392</f>
        <v>2835</v>
      </c>
      <c r="AH254" s="62">
        <f>AH255+AH392</f>
        <v>5650</v>
      </c>
      <c r="AI254" s="62">
        <f>AI255+AI392</f>
        <v>-3324</v>
      </c>
      <c r="AJ254" s="62">
        <f>AJ255+AJ392</f>
        <v>0</v>
      </c>
      <c r="AK254" s="62">
        <f>AK255+AK392</f>
        <v>0</v>
      </c>
      <c r="AL254" s="62">
        <f>AL255+AL392</f>
        <v>-344</v>
      </c>
      <c r="AM254" s="62">
        <f>AM255+AM392</f>
        <v>-2302</v>
      </c>
      <c r="AN254" s="62">
        <f>AN255+AN392</f>
        <v>-2980</v>
      </c>
      <c r="AO254" s="62">
        <f>AO255+AO392</f>
        <v>-2322</v>
      </c>
      <c r="AP254" s="62">
        <f>AP255+AP392</f>
        <v>177196</v>
      </c>
      <c r="AQ254" s="62">
        <f>AQ255+AQ392</f>
        <v>43233</v>
      </c>
      <c r="AR254" s="62">
        <f>AR255+AR392</f>
        <v>42072</v>
      </c>
      <c r="AS254" s="62">
        <f>AS255+AS392</f>
        <v>52819</v>
      </c>
      <c r="AT254" s="62">
        <f>AT255+AT392</f>
        <v>39072</v>
      </c>
      <c r="AU254" s="62">
        <f>AU255+AU392</f>
        <v>513</v>
      </c>
      <c r="AV254" s="62">
        <f>AV255+AV392</f>
        <v>513</v>
      </c>
      <c r="AW254" s="62">
        <f>AW255+AW392</f>
        <v>1026</v>
      </c>
      <c r="AX254" s="62">
        <f>AX255+AX392</f>
        <v>11628</v>
      </c>
      <c r="AY254" s="62">
        <f>AY255+AY392</f>
        <v>0</v>
      </c>
      <c r="AZ254" s="62">
        <f>AZ255+AZ392</f>
        <v>15</v>
      </c>
      <c r="BA254" s="62">
        <f>BA255+BA392</f>
        <v>-915</v>
      </c>
      <c r="BB254" s="62"/>
      <c r="BC254" s="62">
        <f>BC255+BC392</f>
        <v>12528</v>
      </c>
      <c r="BD254" s="62"/>
      <c r="BE254" s="62">
        <f>BE255+BE392</f>
        <v>188824</v>
      </c>
      <c r="BF254" s="62">
        <f>BF255+BF392</f>
        <v>43233</v>
      </c>
      <c r="BG254" s="62">
        <f>BG255+BG392</f>
        <v>42087</v>
      </c>
      <c r="BH254" s="62">
        <f>BH255+BH392</f>
        <v>51904</v>
      </c>
      <c r="BI254" s="62">
        <f>BI255+BI392</f>
        <v>51600</v>
      </c>
      <c r="BJ254" s="62">
        <f>BJ255+BJ392</f>
        <v>513</v>
      </c>
      <c r="BK254" s="62">
        <f>BK255+BK392</f>
        <v>513</v>
      </c>
      <c r="BL254" s="62">
        <f>BL255+BL392</f>
        <v>1026</v>
      </c>
      <c r="BM254" s="62">
        <f>BM255+BM392</f>
        <v>-4544</v>
      </c>
      <c r="BN254" s="62">
        <f>BN255+BN392</f>
        <v>221</v>
      </c>
      <c r="BO254" s="62">
        <f>BO255+BO392</f>
        <v>601</v>
      </c>
      <c r="BP254" s="62">
        <f>BP255+BP392</f>
        <v>1726</v>
      </c>
      <c r="BQ254" s="62">
        <f>BQ255+BQ392</f>
        <v>-7092</v>
      </c>
      <c r="BR254" s="62">
        <f>BR255+BR392</f>
        <v>184280</v>
      </c>
      <c r="BS254" s="62">
        <f>BS255+BS392</f>
        <v>43454</v>
      </c>
      <c r="BT254" s="62">
        <f>BT255+BT392</f>
        <v>42688</v>
      </c>
      <c r="BU254" s="62">
        <f>BU255+BU392</f>
        <v>53630</v>
      </c>
      <c r="BV254" s="62">
        <f>BV255+BV392</f>
        <v>44508</v>
      </c>
      <c r="BW254" s="62">
        <f>BW255+BW392</f>
        <v>-460</v>
      </c>
      <c r="BX254" s="62">
        <f>BX255+BX392</f>
        <v>0</v>
      </c>
      <c r="BY254" s="62">
        <f>BY255+BY392</f>
        <v>0</v>
      </c>
      <c r="BZ254" s="62">
        <f>BZ255+BZ392</f>
        <v>0</v>
      </c>
      <c r="CA254" s="62">
        <f>CA255+CA392</f>
        <v>-460</v>
      </c>
      <c r="CB254" s="62">
        <f>CB255+CB392</f>
        <v>183820</v>
      </c>
      <c r="CC254" s="62">
        <f>CC255+CC392</f>
        <v>43454</v>
      </c>
      <c r="CD254" s="62">
        <f>CD255+CD392</f>
        <v>42688</v>
      </c>
      <c r="CE254" s="62">
        <f>CE255+CE392</f>
        <v>53630</v>
      </c>
      <c r="CF254" s="62">
        <f>CF255+CF392</f>
        <v>44048</v>
      </c>
      <c r="CG254" s="62">
        <f>CG255+CG392</f>
        <v>0</v>
      </c>
      <c r="CH254" s="62">
        <f>CH255+CH392</f>
        <v>0</v>
      </c>
      <c r="CI254" s="62">
        <f>CI255+CI392</f>
        <v>0</v>
      </c>
      <c r="CJ254" s="62">
        <f>CJ255+CJ392</f>
        <v>0</v>
      </c>
      <c r="CK254" s="62">
        <f>CK255+CK392</f>
        <v>0</v>
      </c>
      <c r="CL254" s="62">
        <f>CL255+CL392</f>
        <v>183820</v>
      </c>
      <c r="CM254" s="62">
        <f>CM255+CM392</f>
        <v>43454</v>
      </c>
      <c r="CN254" s="62">
        <f>CN255+CN392</f>
        <v>42688</v>
      </c>
      <c r="CO254" s="62">
        <f>CO255+CO392</f>
        <v>53630</v>
      </c>
      <c r="CP254" s="62">
        <f>CP255+CP392</f>
        <v>44048</v>
      </c>
      <c r="CQ254" s="62">
        <f>CQ255+CQ392</f>
        <v>0</v>
      </c>
      <c r="CR254" s="62">
        <f>CR255+CR392</f>
        <v>0</v>
      </c>
      <c r="CS254" s="62">
        <f>CS255+CS392</f>
        <v>0</v>
      </c>
      <c r="CT254" s="62">
        <f>CT255+CT392</f>
        <v>0</v>
      </c>
      <c r="CU254" s="62">
        <f>CU255+CU392</f>
        <v>0</v>
      </c>
      <c r="CV254" s="62">
        <f>CV255+CV392</f>
        <v>183820</v>
      </c>
      <c r="CW254" s="62">
        <f>CW255+CW392</f>
        <v>43454</v>
      </c>
      <c r="CX254" s="62">
        <f>CX255+CX392</f>
        <v>42688</v>
      </c>
      <c r="CY254" s="62">
        <f>CY255+CY392</f>
        <v>53630</v>
      </c>
      <c r="CZ254" s="62">
        <f>CZ255+CZ392</f>
        <v>44048</v>
      </c>
      <c r="DA254" s="61" t="s">
        <v>205</v>
      </c>
      <c r="DB254" s="56">
        <f>K254-CV254</f>
        <v>-14699</v>
      </c>
      <c r="DD254" s="7">
        <f>CV254/12</f>
        <v>15318.333333333334</v>
      </c>
    </row>
    <row r="255" spans="1:115" s="54" customFormat="1" ht="15" customHeight="1" x14ac:dyDescent="0.2">
      <c r="A255" s="67" t="str">
        <f>CONCATENATE("5101",H255)</f>
        <v>510101</v>
      </c>
      <c r="B255" s="66"/>
      <c r="C255" s="66"/>
      <c r="D255" s="66"/>
      <c r="E255" s="66" t="s">
        <v>91</v>
      </c>
      <c r="F255" s="66"/>
      <c r="G255" s="65"/>
      <c r="H255" s="61" t="s">
        <v>91</v>
      </c>
      <c r="I255" s="95" t="s">
        <v>90</v>
      </c>
      <c r="J255" s="62">
        <f>J256+J284+J323+J326+J333+J341+J372+J383</f>
        <v>175411</v>
      </c>
      <c r="K255" s="62">
        <f>K256+K284+K323+K326+K333+K341+K372+K383</f>
        <v>160137</v>
      </c>
      <c r="L255" s="62">
        <f>L256+L284+L323+L326+L333+L341+L372+L383</f>
        <v>41387</v>
      </c>
      <c r="M255" s="62">
        <f>M256+M284+M323+M326+M333+M341+M372+M383</f>
        <v>38289</v>
      </c>
      <c r="N255" s="62">
        <f>N256+N284+N323+N326+N333+N341+N372+N383</f>
        <v>41359</v>
      </c>
      <c r="O255" s="62">
        <f>O256+O284+O323+O326+O333+O341+O372+O383</f>
        <v>39102</v>
      </c>
      <c r="P255" s="62">
        <f>P256+P284+P323+P326+P333+P341+P372+P383</f>
        <v>2321</v>
      </c>
      <c r="Q255" s="62">
        <f>Q256+Q284+Q323+Q326+Q333+Q341+Q372+Q383</f>
        <v>2322</v>
      </c>
      <c r="R255" s="62">
        <f>R256+R284+R323+R326+R333+R341+R372+R383</f>
        <v>4643</v>
      </c>
      <c r="S255" s="62">
        <f>S256+S284+S323+S326+S333+S341+S372+S383</f>
        <v>11299</v>
      </c>
      <c r="T255" s="62">
        <f>T256+T284+T323+T326+T333+T341+T372+T383</f>
        <v>99</v>
      </c>
      <c r="U255" s="62">
        <f>U256+U284+U323+U326+U333+U341+U372+U383</f>
        <v>1618</v>
      </c>
      <c r="V255" s="62">
        <f>V256+V284+V323+V326+V333+V341+V372+V383</f>
        <v>1786</v>
      </c>
      <c r="W255" s="62">
        <f>W256+W284+W323+W326+W333+W341+W372+W383</f>
        <v>7844</v>
      </c>
      <c r="X255" s="62">
        <f>X256+X284+X323+X326+X333+X341+X372+X383</f>
        <v>40</v>
      </c>
      <c r="Y255" s="62">
        <f>Y256+Y284+Y323+Y326+Y333+Y341+Y372+Y383</f>
        <v>51</v>
      </c>
      <c r="Z255" s="62">
        <f>Z256+Z284+Z323+Z326+Z333+Z341+Z372+Z383</f>
        <v>59</v>
      </c>
      <c r="AA255" s="62">
        <f>AA256+AA284+AA323+AA326+AA333+AA341+AA372+AA383</f>
        <v>171436</v>
      </c>
      <c r="AB255" s="62">
        <f>AB256+AB284+AB323+AB326+AB333+AB341+AB372+AB383</f>
        <v>43005</v>
      </c>
      <c r="AC255" s="62">
        <f>AC256+AC284+AC323+AC326+AC333+AC341+AC372+AC383</f>
        <v>40075</v>
      </c>
      <c r="AD255" s="62">
        <f>AD256+AD284+AD323+AD326+AD333+AD341+AD372+AD383</f>
        <v>49203</v>
      </c>
      <c r="AE255" s="62">
        <f>AE256+AE284+AE323+AE326+AE333+AE341+AE372+AE383</f>
        <v>39153</v>
      </c>
      <c r="AF255" s="62">
        <f>AF256+AF284+AF323+AF326+AF333+AF341+AF372+AF383</f>
        <v>2361</v>
      </c>
      <c r="AG255" s="62">
        <f>AG256+AG284+AG323+AG326+AG333+AG341+AG372+AG383</f>
        <v>2381</v>
      </c>
      <c r="AH255" s="62">
        <f>AH256+AH284+AH323+AH326+AH333+AH341+AH372+AH383</f>
        <v>4742</v>
      </c>
      <c r="AI255" s="62">
        <f>AI256+AI284+AI323+AI326+AI333+AI341+AI372+AI383</f>
        <v>-3324</v>
      </c>
      <c r="AJ255" s="62">
        <f>AJ256+AJ284+AJ323+AJ326+AJ333+AJ341+AJ372+AJ383</f>
        <v>0</v>
      </c>
      <c r="AK255" s="62">
        <f>AK256+AK284+AK323+AK326+AK333+AK341+AK372+AK383</f>
        <v>0</v>
      </c>
      <c r="AL255" s="62">
        <f>AL256+AL284+AL323+AL326+AL333+AL341+AL372+AL383</f>
        <v>-500</v>
      </c>
      <c r="AM255" s="62">
        <f>AM256+AM284+AM323+AM326+AM333+AM341+AM372+AM383</f>
        <v>-2302</v>
      </c>
      <c r="AN255" s="62">
        <f>AN256+AN284+AN323+AN326+AN333+AN341+AN372+AN383</f>
        <v>-2824</v>
      </c>
      <c r="AO255" s="62">
        <f>AO256+AO284+AO323+AO326+AO333+AO341+AO372+AO383</f>
        <v>-2322</v>
      </c>
      <c r="AP255" s="62">
        <f>AP256+AP284+AP323+AP326+AP333+AP341+AP372+AP383</f>
        <v>168112</v>
      </c>
      <c r="AQ255" s="62">
        <f>AQ256+AQ284+AQ323+AQ326+AQ333+AQ341+AQ372+AQ383</f>
        <v>43005</v>
      </c>
      <c r="AR255" s="62">
        <f>AR256+AR284+AR323+AR326+AR333+AR341+AR372+AR383</f>
        <v>40075</v>
      </c>
      <c r="AS255" s="62">
        <f>AS256+AS284+AS323+AS326+AS333+AS341+AS372+AS383</f>
        <v>48703</v>
      </c>
      <c r="AT255" s="62">
        <f>AT256+AT284+AT323+AT326+AT333+AT341+AT372+AT383</f>
        <v>36329</v>
      </c>
      <c r="AU255" s="62">
        <f>AU256+AU284+AU323+AU326+AU333+AU341+AU372+AU383</f>
        <v>59</v>
      </c>
      <c r="AV255" s="62">
        <f>AV256+AV284+AV323+AV326+AV333+AV341+AV372+AV383</f>
        <v>59</v>
      </c>
      <c r="AW255" s="62">
        <f>AW256+AW284+AW323+AW326+AW333+AW341+AW372+AW383</f>
        <v>118</v>
      </c>
      <c r="AX255" s="62">
        <f>AX256+AX284+AX323+AX326+AX333+AX341+AX372+AX383</f>
        <v>11613</v>
      </c>
      <c r="AY255" s="62">
        <f>AY256+AY284+AY323+AY326+AY333+AY341+AY372+AY383</f>
        <v>0</v>
      </c>
      <c r="AZ255" s="62">
        <f>AZ256+AZ284+AZ323+AZ326+AZ333+AZ341+AZ372+AZ383</f>
        <v>15</v>
      </c>
      <c r="BA255" s="62">
        <f>BA256+BA284+BA323+BA326+BA333+BA341+BA372+BA383</f>
        <v>-930</v>
      </c>
      <c r="BB255" s="62">
        <f>BB256+BB284+BB323+BB326+BB333+BB341+BB372+BB383</f>
        <v>0</v>
      </c>
      <c r="BC255" s="62">
        <f>BC256+BC284+BC323+BC326+BC333+BC341+BC372+BC383</f>
        <v>12528</v>
      </c>
      <c r="BD255" s="62">
        <f>BD256+BD284+BD323+BD326+BD333+BD341+BD372+BD383</f>
        <v>0</v>
      </c>
      <c r="BE255" s="62">
        <f>BE256+BE284+BE323+BE326+BE333+BE341+BE372+BE383</f>
        <v>179725</v>
      </c>
      <c r="BF255" s="62">
        <f>BF256+BF284+BF323+BF326+BF333+BF341+BF372+BF383</f>
        <v>43005</v>
      </c>
      <c r="BG255" s="62">
        <f>BG256+BG284+BG323+BG326+BG333+BG341+BG372+BG383</f>
        <v>40090</v>
      </c>
      <c r="BH255" s="62">
        <f>BH256+BH284+BH323+BH326+BH333+BH341+BH372+BH383</f>
        <v>47773</v>
      </c>
      <c r="BI255" s="62">
        <f>BI256+BI284+BI323+BI326+BI333+BI341+BI372+BI383</f>
        <v>48857</v>
      </c>
      <c r="BJ255" s="62">
        <f>BJ256+BJ284+BJ323+BJ326+BJ333+BJ341+BJ372+BJ383</f>
        <v>59</v>
      </c>
      <c r="BK255" s="62">
        <f>BK256+BK284+BK323+BK326+BK333+BK341+BK372+BK383</f>
        <v>59</v>
      </c>
      <c r="BL255" s="62">
        <f>BL256+BL284+BL323+BL326+BL333+BL341+BL372+BL383</f>
        <v>118</v>
      </c>
      <c r="BM255" s="62">
        <f>BM256+BM284+BM323+BM326+BM333+BM341+BM372+BM383</f>
        <v>-3854</v>
      </c>
      <c r="BN255" s="62">
        <f>BN256+BN284+BN323+BN326+BN333+BN341+BN372+BN383</f>
        <v>221</v>
      </c>
      <c r="BO255" s="62">
        <f>BO256+BO284+BO323+BO326+BO333+BO341+BO372+BO383</f>
        <v>173</v>
      </c>
      <c r="BP255" s="62">
        <f>BP256+BP284+BP323+BP326+BP333+BP341+BP372+BP383</f>
        <v>101</v>
      </c>
      <c r="BQ255" s="62">
        <f>BQ256+BQ284+BQ323+BQ326+BQ333+BQ341+BQ372+BQ383</f>
        <v>-4349</v>
      </c>
      <c r="BR255" s="62">
        <f>BR256+BR284+BR323+BR326+BR333+BR341+BR372+BR383</f>
        <v>175871</v>
      </c>
      <c r="BS255" s="62">
        <f>BS256+BS284+BS323+BS326+BS333+BS341+BS372+BS383</f>
        <v>43226</v>
      </c>
      <c r="BT255" s="62">
        <f>BT256+BT284+BT323+BT326+BT333+BT341+BT372+BT383</f>
        <v>40263</v>
      </c>
      <c r="BU255" s="62">
        <f>BU256+BU284+BU323+BU326+BU333+BU341+BU372+BU383</f>
        <v>47874</v>
      </c>
      <c r="BV255" s="62">
        <f>BV256+BV284+BV323+BV326+BV333+BV341+BV372+BV383</f>
        <v>44508</v>
      </c>
      <c r="BW255" s="62">
        <f>BW256+BW284+BW323+BW326+BW333+BW341+BW372+BW383</f>
        <v>-460</v>
      </c>
      <c r="BX255" s="62">
        <f>BX256+BX284+BX323+BX326+BX333+BX341+BX372+BX383</f>
        <v>0</v>
      </c>
      <c r="BY255" s="62">
        <f>BY256+BY284+BY323+BY326+BY333+BY341+BY372+BY383</f>
        <v>0</v>
      </c>
      <c r="BZ255" s="62">
        <f>BZ256+BZ284+BZ323+BZ326+BZ333+BZ341+BZ372+BZ383</f>
        <v>0</v>
      </c>
      <c r="CA255" s="62">
        <f>CA256+CA284+CA323+CA326+CA333+CA341+CA372+CA383</f>
        <v>-460</v>
      </c>
      <c r="CB255" s="62">
        <f>CB256+CB284+CB323+CB326+CB333+CB341+CB372+CB383</f>
        <v>175411</v>
      </c>
      <c r="CC255" s="62">
        <f>CC256+CC284+CC323+CC326+CC333+CC341+CC372+CC383</f>
        <v>43226</v>
      </c>
      <c r="CD255" s="62">
        <f>CD256+CD284+CD323+CD326+CD333+CD341+CD372+CD383</f>
        <v>40263</v>
      </c>
      <c r="CE255" s="62">
        <f>CE256+CE284+CE323+CE326+CE333+CE341+CE372+CE383</f>
        <v>47874</v>
      </c>
      <c r="CF255" s="62">
        <f>CF256+CF284+CF323+CF326+CF333+CF341+CF372+CF383</f>
        <v>44048</v>
      </c>
      <c r="CG255" s="62">
        <f>CG256+CG284+CG323+CG326+CG333+CG341+CG372+CG383</f>
        <v>0</v>
      </c>
      <c r="CH255" s="62">
        <f>CH256+CH284+CH323+CH326+CH333+CH341+CH372+CH383</f>
        <v>0</v>
      </c>
      <c r="CI255" s="62">
        <f>CI256+CI284+CI323+CI326+CI333+CI341+CI372+CI383</f>
        <v>0</v>
      </c>
      <c r="CJ255" s="62">
        <f>CJ256+CJ284+CJ323+CJ326+CJ333+CJ341+CJ372+CJ383</f>
        <v>0</v>
      </c>
      <c r="CK255" s="62">
        <f>CK256+CK284+CK323+CK326+CK333+CK341+CK372+CK383</f>
        <v>0</v>
      </c>
      <c r="CL255" s="62">
        <f>CL256+CL284+CL323+CL326+CL333+CL341+CL372+CL383</f>
        <v>175411</v>
      </c>
      <c r="CM255" s="62">
        <f>CM256+CM284+CM323+CM326+CM333+CM341+CM372+CM383</f>
        <v>43226</v>
      </c>
      <c r="CN255" s="62">
        <f>CN256+CN284+CN323+CN326+CN333+CN341+CN372+CN383</f>
        <v>40263</v>
      </c>
      <c r="CO255" s="62">
        <f>CO256+CO284+CO323+CO326+CO333+CO341+CO372+CO383</f>
        <v>47874</v>
      </c>
      <c r="CP255" s="62">
        <f>CP256+CP284+CP323+CP326+CP333+CP341+CP372+CP383</f>
        <v>44048</v>
      </c>
      <c r="CQ255" s="62">
        <f>CQ256+CQ284+CQ323+CQ326+CQ333+CQ341+CQ372+CQ383</f>
        <v>0</v>
      </c>
      <c r="CR255" s="62">
        <f>CR256+CR284+CR323+CR326+CR333+CR341+CR372+CR383</f>
        <v>0</v>
      </c>
      <c r="CS255" s="62">
        <f>CS256+CS284+CS323+CS326+CS333+CS341+CS372+CS383</f>
        <v>0</v>
      </c>
      <c r="CT255" s="62">
        <f>CT256+CT284+CT323+CT326+CT333+CT341+CT372+CT383</f>
        <v>0</v>
      </c>
      <c r="CU255" s="62">
        <f>CU256+CU284+CU323+CU326+CU333+CU341+CU372+CU383</f>
        <v>0</v>
      </c>
      <c r="CV255" s="62">
        <f>CV256+CV284+CV323+CV326+CV333+CV341+CV372+CV383</f>
        <v>175411</v>
      </c>
      <c r="CW255" s="62">
        <f>CW256+CW284+CW323+CW326+CW333+CW341+CW372+CW383</f>
        <v>43226</v>
      </c>
      <c r="CX255" s="62">
        <f>CX256+CX284+CX323+CX326+CX333+CX341+CX372+CX383</f>
        <v>40263</v>
      </c>
      <c r="CY255" s="62">
        <f>CY256+CY284+CY323+CY326+CY333+CY341+CY372+CY383</f>
        <v>47874</v>
      </c>
      <c r="CZ255" s="62">
        <f>CZ256+CZ284+CZ323+CZ326+CZ333+CZ341+CZ372+CZ383</f>
        <v>44048</v>
      </c>
      <c r="DA255" s="61" t="s">
        <v>91</v>
      </c>
      <c r="DB255" s="56">
        <f>K255-CV255</f>
        <v>-15274</v>
      </c>
      <c r="DC255" s="55"/>
      <c r="DD255" s="7">
        <f>CV255/12</f>
        <v>14617.583333333334</v>
      </c>
      <c r="DE255" s="55"/>
    </row>
    <row r="256" spans="1:115" s="54" customFormat="1" ht="16.5" customHeight="1" x14ac:dyDescent="0.2">
      <c r="A256" s="67" t="str">
        <f>CONCATENATE("5101",H256)</f>
        <v>510110</v>
      </c>
      <c r="B256" s="66"/>
      <c r="C256" s="66"/>
      <c r="D256" s="66"/>
      <c r="E256" s="66" t="s">
        <v>89</v>
      </c>
      <c r="F256" s="66"/>
      <c r="G256" s="65"/>
      <c r="H256" s="61" t="s">
        <v>89</v>
      </c>
      <c r="I256" s="95" t="s">
        <v>88</v>
      </c>
      <c r="J256" s="62">
        <f>J257+J271+J276</f>
        <v>69097</v>
      </c>
      <c r="K256" s="62">
        <f>K257+K271+K276</f>
        <v>60504</v>
      </c>
      <c r="L256" s="62">
        <f>L257+L271+L276</f>
        <v>16339</v>
      </c>
      <c r="M256" s="62">
        <f>M257+M271+M276</f>
        <v>14937</v>
      </c>
      <c r="N256" s="62">
        <f>N257+N271+N276</f>
        <v>14817</v>
      </c>
      <c r="O256" s="62">
        <f>O257+O271+O276</f>
        <v>14411</v>
      </c>
      <c r="P256" s="62">
        <f>P257+P271+P276</f>
        <v>0</v>
      </c>
      <c r="Q256" s="62">
        <f>Q257+Q271+Q276</f>
        <v>0</v>
      </c>
      <c r="R256" s="62">
        <f>R257+R271+R276</f>
        <v>0</v>
      </c>
      <c r="S256" s="62">
        <f>S257+S271+S276</f>
        <v>4534</v>
      </c>
      <c r="T256" s="62">
        <f>T257+T271+T276</f>
        <v>0</v>
      </c>
      <c r="U256" s="62">
        <f>U257+U271+U276</f>
        <v>1075</v>
      </c>
      <c r="V256" s="62">
        <f>V257+V271+V276</f>
        <v>1469</v>
      </c>
      <c r="W256" s="62">
        <f>W257+W271+W276</f>
        <v>2509</v>
      </c>
      <c r="X256" s="62">
        <f>X257+X271+X276</f>
        <v>0</v>
      </c>
      <c r="Y256" s="62">
        <f>Y257+Y271+Y276</f>
        <v>-519</v>
      </c>
      <c r="Z256" s="62">
        <f>Z257+Z271+Z276</f>
        <v>0</v>
      </c>
      <c r="AA256" s="62">
        <f>AA257+AA271+AA276</f>
        <v>65038</v>
      </c>
      <c r="AB256" s="62">
        <f>AB257+AB271+AB276</f>
        <v>17414</v>
      </c>
      <c r="AC256" s="62">
        <f>AC257+AC271+AC276</f>
        <v>16406</v>
      </c>
      <c r="AD256" s="62">
        <f>AD257+AD271+AD276</f>
        <v>17326</v>
      </c>
      <c r="AE256" s="62">
        <f>AE257+AE271+AE276</f>
        <v>13892</v>
      </c>
      <c r="AF256" s="62">
        <f>AF257+AF271+AF276</f>
        <v>0</v>
      </c>
      <c r="AG256" s="62">
        <f>AG257+AG271+AG276</f>
        <v>0</v>
      </c>
      <c r="AH256" s="62">
        <f>AH257+AH271+AH276</f>
        <v>0</v>
      </c>
      <c r="AI256" s="62">
        <f>AI257+AI271+AI276</f>
        <v>2800</v>
      </c>
      <c r="AJ256" s="62">
        <f>AJ257+AJ271+AJ276</f>
        <v>0</v>
      </c>
      <c r="AK256" s="62">
        <f>AK257+AK271+AK276</f>
        <v>0</v>
      </c>
      <c r="AL256" s="62">
        <f>AL257+AL271+AL276</f>
        <v>0</v>
      </c>
      <c r="AM256" s="62">
        <f>AM257+AM271+AM276</f>
        <v>0</v>
      </c>
      <c r="AN256" s="62">
        <f>AN257+AN271+AN276</f>
        <v>2800</v>
      </c>
      <c r="AO256" s="62">
        <f>AO257+AO271+AO276</f>
        <v>0</v>
      </c>
      <c r="AP256" s="62">
        <f>AP257+AP271+AP276</f>
        <v>67838</v>
      </c>
      <c r="AQ256" s="62">
        <f>AQ257+AQ271+AQ276</f>
        <v>17414</v>
      </c>
      <c r="AR256" s="62">
        <f>AR257+AR271+AR276</f>
        <v>16406</v>
      </c>
      <c r="AS256" s="62">
        <f>AS257+AS271+AS276</f>
        <v>17326</v>
      </c>
      <c r="AT256" s="62">
        <f>AT257+AT271+AT276</f>
        <v>16692</v>
      </c>
      <c r="AU256" s="62">
        <f>AU257+AU271+AU276</f>
        <v>0</v>
      </c>
      <c r="AV256" s="62">
        <f>AV257+AV271+AV276</f>
        <v>0</v>
      </c>
      <c r="AW256" s="62">
        <f>AW257+AW271+AW276</f>
        <v>0</v>
      </c>
      <c r="AX256" s="62">
        <f>AX257+AX271+AX276</f>
        <v>1559</v>
      </c>
      <c r="AY256" s="62">
        <f>AY257+AY271+AY276</f>
        <v>0</v>
      </c>
      <c r="AZ256" s="62">
        <f>AZ257+AZ271+AZ276</f>
        <v>15</v>
      </c>
      <c r="BA256" s="62">
        <f>BA257+BA271+BA276</f>
        <v>0</v>
      </c>
      <c r="BB256" s="62"/>
      <c r="BC256" s="62">
        <f>BC257+BC271+BC276</f>
        <v>1544</v>
      </c>
      <c r="BD256" s="62"/>
      <c r="BE256" s="62">
        <f>BE257+BE271+BE276</f>
        <v>69397</v>
      </c>
      <c r="BF256" s="62">
        <f>BF257+BF271+BF276</f>
        <v>17414</v>
      </c>
      <c r="BG256" s="62">
        <f>BG257+BG271+BG276</f>
        <v>16421</v>
      </c>
      <c r="BH256" s="62">
        <f>BH257+BH271+BH276</f>
        <v>17326</v>
      </c>
      <c r="BI256" s="62">
        <f>BI257+BI271+BI276</f>
        <v>18236</v>
      </c>
      <c r="BJ256" s="62">
        <f>BJ257+BJ271+BJ276</f>
        <v>0</v>
      </c>
      <c r="BK256" s="62">
        <f>BK257+BK271+BK276</f>
        <v>0</v>
      </c>
      <c r="BL256" s="62">
        <f>BL257+BL271+BL276</f>
        <v>0</v>
      </c>
      <c r="BM256" s="62">
        <f>BM257+BM271+BM276</f>
        <v>-300</v>
      </c>
      <c r="BN256" s="62">
        <f>BN257+BN271+BN276</f>
        <v>3</v>
      </c>
      <c r="BO256" s="62">
        <f>BO257+BO271+BO276</f>
        <v>123</v>
      </c>
      <c r="BP256" s="62">
        <f>BP257+BP271+BP276</f>
        <v>84</v>
      </c>
      <c r="BQ256" s="62">
        <f>BQ257+BQ271+BQ276</f>
        <v>-510</v>
      </c>
      <c r="BR256" s="62">
        <f>BR257+BR271+BR276</f>
        <v>69097</v>
      </c>
      <c r="BS256" s="62">
        <f>BS257+BS271+BS276</f>
        <v>17417</v>
      </c>
      <c r="BT256" s="62">
        <f>BT257+BT271+BT276</f>
        <v>16544</v>
      </c>
      <c r="BU256" s="62">
        <f>BU257+BU271+BU276</f>
        <v>17410</v>
      </c>
      <c r="BV256" s="62">
        <f>BV257+BV271+BV276</f>
        <v>17726</v>
      </c>
      <c r="BW256" s="62">
        <f>BW257+BW271+BW276</f>
        <v>0</v>
      </c>
      <c r="BX256" s="62">
        <f>BX257+BX271+BX276</f>
        <v>0</v>
      </c>
      <c r="BY256" s="62">
        <f>BY257+BY271+BY276</f>
        <v>0</v>
      </c>
      <c r="BZ256" s="62">
        <f>BZ257+BZ271+BZ276</f>
        <v>0</v>
      </c>
      <c r="CA256" s="62">
        <f>CA257+CA271+CA276</f>
        <v>0</v>
      </c>
      <c r="CB256" s="62">
        <f>CB257+CB271+CB276</f>
        <v>69097</v>
      </c>
      <c r="CC256" s="62">
        <f>CC257+CC271+CC276</f>
        <v>17417</v>
      </c>
      <c r="CD256" s="62">
        <f>CD257+CD271+CD276</f>
        <v>16544</v>
      </c>
      <c r="CE256" s="62">
        <f>CE257+CE271+CE276</f>
        <v>17410</v>
      </c>
      <c r="CF256" s="62">
        <f>CF257+CF271+CF276</f>
        <v>17726</v>
      </c>
      <c r="CG256" s="62">
        <f>CG257+CG271+CG276</f>
        <v>0</v>
      </c>
      <c r="CH256" s="62">
        <f>CH257+CH271+CH276</f>
        <v>0</v>
      </c>
      <c r="CI256" s="62">
        <f>CI257+CI271+CI276</f>
        <v>0</v>
      </c>
      <c r="CJ256" s="62">
        <f>CJ257+CJ271+CJ276</f>
        <v>0</v>
      </c>
      <c r="CK256" s="62">
        <f>CK257+CK271+CK276</f>
        <v>0</v>
      </c>
      <c r="CL256" s="62">
        <f>CL257+CL271+CL276</f>
        <v>69097</v>
      </c>
      <c r="CM256" s="62">
        <f>CM257+CM271+CM276</f>
        <v>17417</v>
      </c>
      <c r="CN256" s="62">
        <f>CN257+CN271+CN276</f>
        <v>16544</v>
      </c>
      <c r="CO256" s="62">
        <f>CO257+CO271+CO276</f>
        <v>17410</v>
      </c>
      <c r="CP256" s="62">
        <f>CP257+CP271+CP276</f>
        <v>17726</v>
      </c>
      <c r="CQ256" s="62">
        <f>CQ257+CQ271+CQ276</f>
        <v>0</v>
      </c>
      <c r="CR256" s="62">
        <f>CR257+CR271+CR276</f>
        <v>0</v>
      </c>
      <c r="CS256" s="62">
        <f>CS257+CS271+CS276</f>
        <v>0</v>
      </c>
      <c r="CT256" s="62">
        <f>CT257+CT271+CT276</f>
        <v>0</v>
      </c>
      <c r="CU256" s="62">
        <f>CU257+CU271+CU276</f>
        <v>0</v>
      </c>
      <c r="CV256" s="62">
        <f>CV257+CV271+CV276</f>
        <v>69097</v>
      </c>
      <c r="CW256" s="62">
        <f>CW257+CW271+CW276</f>
        <v>17417</v>
      </c>
      <c r="CX256" s="62">
        <f>CX257+CX271+CX276</f>
        <v>16544</v>
      </c>
      <c r="CY256" s="62">
        <f>CY257+CY271+CY276</f>
        <v>17410</v>
      </c>
      <c r="CZ256" s="62">
        <f>CZ257+CZ271+CZ276</f>
        <v>17726</v>
      </c>
      <c r="DA256" s="61" t="s">
        <v>89</v>
      </c>
      <c r="DB256" s="56">
        <f>K256-CV256</f>
        <v>-8593</v>
      </c>
      <c r="DC256" s="55"/>
      <c r="DD256" s="7">
        <f>CV256/12</f>
        <v>5758.083333333333</v>
      </c>
      <c r="DE256" s="55"/>
    </row>
    <row r="257" spans="1:109" s="54" customFormat="1" ht="14.25" customHeight="1" x14ac:dyDescent="0.2">
      <c r="A257" s="67" t="str">
        <f>CONCATENATE("5101",H257)</f>
        <v>51011001</v>
      </c>
      <c r="B257" s="66"/>
      <c r="C257" s="66"/>
      <c r="D257" s="66"/>
      <c r="E257" s="66"/>
      <c r="F257" s="66" t="s">
        <v>91</v>
      </c>
      <c r="G257" s="65"/>
      <c r="H257" s="61">
        <v>1001</v>
      </c>
      <c r="I257" s="111" t="s">
        <v>289</v>
      </c>
      <c r="J257" s="62">
        <f>SUM(J258:J270)</f>
        <v>65344</v>
      </c>
      <c r="K257" s="62">
        <f>SUM(K258:K270)</f>
        <v>56863</v>
      </c>
      <c r="L257" s="62">
        <f>SUM(L258:L270)</f>
        <v>14991</v>
      </c>
      <c r="M257" s="62">
        <f>SUM(M258:M270)</f>
        <v>14092</v>
      </c>
      <c r="N257" s="62">
        <f>SUM(N258:N270)</f>
        <v>14092</v>
      </c>
      <c r="O257" s="62">
        <f>SUM(O258:O270)</f>
        <v>13688</v>
      </c>
      <c r="P257" s="62">
        <f>SUM(P258:P270)</f>
        <v>0</v>
      </c>
      <c r="Q257" s="62">
        <f>SUM(Q258:Q270)</f>
        <v>0</v>
      </c>
      <c r="R257" s="62">
        <f>SUM(R258:R270)</f>
        <v>0</v>
      </c>
      <c r="S257" s="62">
        <f>SUM(S258:S270)</f>
        <v>4265</v>
      </c>
      <c r="T257" s="62">
        <f>SUM(T258:T270)</f>
        <v>0</v>
      </c>
      <c r="U257" s="62">
        <f>SUM(U258:U270)</f>
        <v>954</v>
      </c>
      <c r="V257" s="62">
        <f>SUM(V258:V270)</f>
        <v>1357</v>
      </c>
      <c r="W257" s="62">
        <f>SUM(W258:W270)</f>
        <v>2473</v>
      </c>
      <c r="X257" s="62">
        <f>SUM(X258:X270)</f>
        <v>0</v>
      </c>
      <c r="Y257" s="62">
        <f>SUM(Y258:Y270)</f>
        <v>-519</v>
      </c>
      <c r="Z257" s="62">
        <f>SUM(Z258:Z270)</f>
        <v>0</v>
      </c>
      <c r="AA257" s="62">
        <f>SUM(AA258:AA270)</f>
        <v>61128</v>
      </c>
      <c r="AB257" s="62">
        <f>SUM(AB258:AB270)</f>
        <v>15945</v>
      </c>
      <c r="AC257" s="62">
        <f>SUM(AC258:AC270)</f>
        <v>15449</v>
      </c>
      <c r="AD257" s="62">
        <f>SUM(AD258:AD270)</f>
        <v>16565</v>
      </c>
      <c r="AE257" s="62">
        <f>SUM(AE258:AE270)</f>
        <v>13169</v>
      </c>
      <c r="AF257" s="62">
        <f>SUM(AF258:AF270)</f>
        <v>0</v>
      </c>
      <c r="AG257" s="62">
        <f>SUM(AG258:AG270)</f>
        <v>0</v>
      </c>
      <c r="AH257" s="62">
        <f>SUM(AH258:AH270)</f>
        <v>0</v>
      </c>
      <c r="AI257" s="62">
        <f>SUM(AI258:AI270)</f>
        <v>2774</v>
      </c>
      <c r="AJ257" s="62">
        <f>SUM(AJ258:AJ270)</f>
        <v>0</v>
      </c>
      <c r="AK257" s="62">
        <f>SUM(AK258:AK270)</f>
        <v>0</v>
      </c>
      <c r="AL257" s="62">
        <f>SUM(AL258:AL270)</f>
        <v>0</v>
      </c>
      <c r="AM257" s="62">
        <f>SUM(AM258:AM270)</f>
        <v>0</v>
      </c>
      <c r="AN257" s="62">
        <f>SUM(AN258:AN270)</f>
        <v>2774</v>
      </c>
      <c r="AO257" s="62">
        <f>SUM(AO258:AO270)</f>
        <v>0</v>
      </c>
      <c r="AP257" s="62">
        <f>SUM(AP258:AP270)</f>
        <v>63902</v>
      </c>
      <c r="AQ257" s="62">
        <f>SUM(AQ258:AQ270)</f>
        <v>15945</v>
      </c>
      <c r="AR257" s="62">
        <f>SUM(AR258:AR270)</f>
        <v>15449</v>
      </c>
      <c r="AS257" s="62">
        <f>SUM(AS258:AS270)</f>
        <v>16565</v>
      </c>
      <c r="AT257" s="62">
        <f>SUM(AT258:AT270)</f>
        <v>15943</v>
      </c>
      <c r="AU257" s="62">
        <f>SUM(AU258:AU270)</f>
        <v>0</v>
      </c>
      <c r="AV257" s="62">
        <f>SUM(AV258:AV270)</f>
        <v>0</v>
      </c>
      <c r="AW257" s="62">
        <f>SUM(AW258:AW270)</f>
        <v>0</v>
      </c>
      <c r="AX257" s="62">
        <f>SUM(AX258:AX270)</f>
        <v>1536</v>
      </c>
      <c r="AY257" s="62">
        <f>SUM(AY258:AY270)</f>
        <v>0</v>
      </c>
      <c r="AZ257" s="62">
        <f>SUM(AZ258:AZ270)</f>
        <v>0</v>
      </c>
      <c r="BA257" s="62">
        <f>SUM(BA258:BA270)</f>
        <v>0</v>
      </c>
      <c r="BB257" s="62"/>
      <c r="BC257" s="62">
        <f>SUM(BC258:BC270)</f>
        <v>1536</v>
      </c>
      <c r="BD257" s="62"/>
      <c r="BE257" s="62">
        <f>SUM(BE258:BE270)</f>
        <v>65438</v>
      </c>
      <c r="BF257" s="62">
        <f>SUM(BF258:BF270)</f>
        <v>15945</v>
      </c>
      <c r="BG257" s="62">
        <f>SUM(BG258:BG270)</f>
        <v>15449</v>
      </c>
      <c r="BH257" s="62">
        <f>SUM(BH258:BH270)</f>
        <v>16565</v>
      </c>
      <c r="BI257" s="62">
        <f>SUM(BI258:BI270)</f>
        <v>17479</v>
      </c>
      <c r="BJ257" s="62">
        <f>SUM(BJ258:BJ270)</f>
        <v>0</v>
      </c>
      <c r="BK257" s="62">
        <f>SUM(BK258:BK270)</f>
        <v>0</v>
      </c>
      <c r="BL257" s="62">
        <f>SUM(BL258:BL270)</f>
        <v>0</v>
      </c>
      <c r="BM257" s="62">
        <f>SUM(BM258:BM270)</f>
        <v>-100</v>
      </c>
      <c r="BN257" s="62">
        <f>SUM(BN258:BN270)</f>
        <v>3</v>
      </c>
      <c r="BO257" s="62">
        <f>SUM(BO258:BO270)</f>
        <v>123</v>
      </c>
      <c r="BP257" s="62">
        <f>SUM(BP258:BP270)</f>
        <v>84</v>
      </c>
      <c r="BQ257" s="62">
        <f>SUM(BQ258:BQ270)</f>
        <v>-310</v>
      </c>
      <c r="BR257" s="62">
        <f>SUM(BR258:BR270)</f>
        <v>65338</v>
      </c>
      <c r="BS257" s="62">
        <f>SUM(BS258:BS270)</f>
        <v>15948</v>
      </c>
      <c r="BT257" s="62">
        <f>SUM(BT258:BT270)</f>
        <v>15572</v>
      </c>
      <c r="BU257" s="62">
        <f>SUM(BU258:BU270)</f>
        <v>16649</v>
      </c>
      <c r="BV257" s="62">
        <f>SUM(BV258:BV270)</f>
        <v>17169</v>
      </c>
      <c r="BW257" s="62">
        <f>SUM(BW258:BW270)</f>
        <v>6</v>
      </c>
      <c r="BX257" s="62">
        <f>SUM(BX258:BX270)</f>
        <v>0</v>
      </c>
      <c r="BY257" s="62">
        <f>SUM(BY258:BY270)</f>
        <v>0</v>
      </c>
      <c r="BZ257" s="62">
        <f>SUM(BZ258:BZ270)</f>
        <v>0</v>
      </c>
      <c r="CA257" s="62">
        <f>SUM(CA258:CA270)</f>
        <v>6</v>
      </c>
      <c r="CB257" s="62">
        <f>SUM(CB258:CB270)</f>
        <v>65344</v>
      </c>
      <c r="CC257" s="62">
        <f>SUM(CC258:CC270)</f>
        <v>15948</v>
      </c>
      <c r="CD257" s="62">
        <f>SUM(CD258:CD270)</f>
        <v>15572</v>
      </c>
      <c r="CE257" s="62">
        <f>SUM(CE258:CE270)</f>
        <v>16649</v>
      </c>
      <c r="CF257" s="62">
        <f>SUM(CF258:CF270)</f>
        <v>17175</v>
      </c>
      <c r="CG257" s="62">
        <f>SUM(CG258:CG270)</f>
        <v>0</v>
      </c>
      <c r="CH257" s="62">
        <f>SUM(CH258:CH270)</f>
        <v>0</v>
      </c>
      <c r="CI257" s="62">
        <f>SUM(CI258:CI270)</f>
        <v>0</v>
      </c>
      <c r="CJ257" s="62">
        <f>SUM(CJ258:CJ270)</f>
        <v>0</v>
      </c>
      <c r="CK257" s="62">
        <f>SUM(CK258:CK270)</f>
        <v>0</v>
      </c>
      <c r="CL257" s="62">
        <f>SUM(CL258:CL270)</f>
        <v>65344</v>
      </c>
      <c r="CM257" s="62">
        <f>SUM(CM258:CM270)</f>
        <v>15948</v>
      </c>
      <c r="CN257" s="62">
        <f>SUM(CN258:CN270)</f>
        <v>15572</v>
      </c>
      <c r="CO257" s="62">
        <f>SUM(CO258:CO270)</f>
        <v>16649</v>
      </c>
      <c r="CP257" s="62">
        <f>SUM(CP258:CP270)</f>
        <v>17175</v>
      </c>
      <c r="CQ257" s="62">
        <f>SUM(CQ258:CQ270)</f>
        <v>0</v>
      </c>
      <c r="CR257" s="62">
        <f>SUM(CR258:CR270)</f>
        <v>0</v>
      </c>
      <c r="CS257" s="62">
        <f>SUM(CS258:CS270)</f>
        <v>0</v>
      </c>
      <c r="CT257" s="62">
        <f>SUM(CT258:CT270)</f>
        <v>0</v>
      </c>
      <c r="CU257" s="62">
        <f>SUM(CU258:CU270)</f>
        <v>0</v>
      </c>
      <c r="CV257" s="62">
        <f>SUM(CV258:CV270)</f>
        <v>65344</v>
      </c>
      <c r="CW257" s="62">
        <f>SUM(CW258:CW270)</f>
        <v>15948</v>
      </c>
      <c r="CX257" s="62">
        <f>SUM(CX258:CX270)</f>
        <v>15572</v>
      </c>
      <c r="CY257" s="62">
        <f>SUM(CY258:CY270)</f>
        <v>16649</v>
      </c>
      <c r="CZ257" s="62">
        <f>SUM(CZ258:CZ270)</f>
        <v>17175</v>
      </c>
      <c r="DA257" s="61">
        <v>1001</v>
      </c>
      <c r="DB257" s="56">
        <f>K257-CV257</f>
        <v>-8481</v>
      </c>
      <c r="DC257" s="55"/>
      <c r="DD257" s="7">
        <f>CV257/12</f>
        <v>5445.333333333333</v>
      </c>
      <c r="DE257" s="55"/>
    </row>
    <row r="258" spans="1:109" ht="18.75" customHeight="1" x14ac:dyDescent="0.2">
      <c r="A258" s="98" t="str">
        <f>CONCATENATE("5101",H258)</f>
        <v>5101100101</v>
      </c>
      <c r="B258" s="65"/>
      <c r="C258" s="65"/>
      <c r="D258" s="65"/>
      <c r="E258" s="66"/>
      <c r="F258" s="66"/>
      <c r="G258" s="65" t="s">
        <v>91</v>
      </c>
      <c r="H258" s="70" t="s">
        <v>288</v>
      </c>
      <c r="I258" s="112" t="s">
        <v>86</v>
      </c>
      <c r="J258" s="78">
        <f>CB258</f>
        <v>57033</v>
      </c>
      <c r="K258" s="78">
        <v>55302</v>
      </c>
      <c r="L258" s="78">
        <f>13900+400</f>
        <v>14300</v>
      </c>
      <c r="M258" s="78">
        <v>13800</v>
      </c>
      <c r="N258" s="78">
        <v>13800</v>
      </c>
      <c r="O258" s="78">
        <f>K258-L258-M258-N258</f>
        <v>13402</v>
      </c>
      <c r="P258" s="78"/>
      <c r="Q258" s="78"/>
      <c r="R258" s="78"/>
      <c r="S258" s="71">
        <f>+U258+V258+W258+Y258</f>
        <v>-172</v>
      </c>
      <c r="T258" s="71">
        <f>X258+Z258</f>
        <v>0</v>
      </c>
      <c r="U258" s="71">
        <v>-522</v>
      </c>
      <c r="V258" s="71">
        <v>-68</v>
      </c>
      <c r="W258" s="71">
        <v>795</v>
      </c>
      <c r="X258" s="71">
        <v>0</v>
      </c>
      <c r="Y258" s="71">
        <v>-377</v>
      </c>
      <c r="Z258" s="71">
        <v>0</v>
      </c>
      <c r="AA258" s="71">
        <f>+K258+S258</f>
        <v>55130</v>
      </c>
      <c r="AB258" s="71">
        <f>+L258+U258</f>
        <v>13778</v>
      </c>
      <c r="AC258" s="71">
        <f>+M258+V258</f>
        <v>13732</v>
      </c>
      <c r="AD258" s="71">
        <f>+N258+W258</f>
        <v>14595</v>
      </c>
      <c r="AE258" s="71">
        <f>+O258+Y258</f>
        <v>13025</v>
      </c>
      <c r="AF258" s="71">
        <f>P258+X258</f>
        <v>0</v>
      </c>
      <c r="AG258" s="71">
        <f>+Q258+Z258</f>
        <v>0</v>
      </c>
      <c r="AH258" s="71">
        <f>AF258+AG258</f>
        <v>0</v>
      </c>
      <c r="AI258" s="71">
        <f>+AJ258+AK258+AL258+AN258</f>
        <v>1500</v>
      </c>
      <c r="AJ258" s="71">
        <v>0</v>
      </c>
      <c r="AK258" s="71">
        <v>0</v>
      </c>
      <c r="AL258" s="71">
        <v>0</v>
      </c>
      <c r="AM258" s="71">
        <v>0</v>
      </c>
      <c r="AN258" s="71">
        <v>1500</v>
      </c>
      <c r="AO258" s="71">
        <v>0</v>
      </c>
      <c r="AP258" s="71">
        <f>+AA258+AI258</f>
        <v>56630</v>
      </c>
      <c r="AQ258" s="71">
        <f>+AB258+AJ258</f>
        <v>13778</v>
      </c>
      <c r="AR258" s="71">
        <f>+AC258+AK258</f>
        <v>13732</v>
      </c>
      <c r="AS258" s="71">
        <f>+AD258+AL258</f>
        <v>14595</v>
      </c>
      <c r="AT258" s="71">
        <f>+AE258+AN258</f>
        <v>14525</v>
      </c>
      <c r="AU258" s="71">
        <f>AF258+AM258</f>
        <v>0</v>
      </c>
      <c r="AV258" s="71">
        <f>AG258+AO258</f>
        <v>0</v>
      </c>
      <c r="AW258" s="71">
        <f>AU258+AV258</f>
        <v>0</v>
      </c>
      <c r="AX258" s="71">
        <f>+AY258+AZ258+BA258+BC258</f>
        <v>390</v>
      </c>
      <c r="AY258" s="71">
        <v>0</v>
      </c>
      <c r="AZ258" s="71">
        <v>0</v>
      </c>
      <c r="BA258" s="71">
        <v>0</v>
      </c>
      <c r="BB258" s="71"/>
      <c r="BC258" s="71">
        <v>390</v>
      </c>
      <c r="BD258" s="71"/>
      <c r="BE258" s="71">
        <f>+AP258+AX258</f>
        <v>57020</v>
      </c>
      <c r="BF258" s="71">
        <f>+AQ258+AY258</f>
        <v>13778</v>
      </c>
      <c r="BG258" s="71">
        <f>+AR258+AZ258</f>
        <v>13732</v>
      </c>
      <c r="BH258" s="71">
        <f>+AS258+BA258</f>
        <v>14595</v>
      </c>
      <c r="BI258" s="71">
        <f>+AT258+BC258</f>
        <v>14915</v>
      </c>
      <c r="BJ258" s="71">
        <f>AU258+BB258</f>
        <v>0</v>
      </c>
      <c r="BK258" s="71">
        <f>AV258+BD258</f>
        <v>0</v>
      </c>
      <c r="BL258" s="71">
        <f>BJ258+BK258</f>
        <v>0</v>
      </c>
      <c r="BM258" s="71">
        <f>+BN258+BO258+BP258+BQ258</f>
        <v>0</v>
      </c>
      <c r="BN258" s="71">
        <v>3</v>
      </c>
      <c r="BO258" s="71">
        <v>123</v>
      </c>
      <c r="BP258" s="71">
        <v>84</v>
      </c>
      <c r="BQ258" s="71">
        <v>-210</v>
      </c>
      <c r="BR258" s="71">
        <f>+BE258+BM258</f>
        <v>57020</v>
      </c>
      <c r="BS258" s="71">
        <f>+BF258+BN258</f>
        <v>13781</v>
      </c>
      <c r="BT258" s="71">
        <f>+BG258+BO258</f>
        <v>13855</v>
      </c>
      <c r="BU258" s="71">
        <f>+BH258+BP258</f>
        <v>14679</v>
      </c>
      <c r="BV258" s="71">
        <f>+BI258+BQ258</f>
        <v>14705</v>
      </c>
      <c r="BW258" s="71">
        <f>+BX258+BY258+BZ258+CA258</f>
        <v>13</v>
      </c>
      <c r="BX258" s="71">
        <v>3</v>
      </c>
      <c r="BY258" s="71">
        <v>0</v>
      </c>
      <c r="BZ258" s="71">
        <v>0</v>
      </c>
      <c r="CA258" s="71">
        <v>10</v>
      </c>
      <c r="CB258" s="71">
        <f>+BR258+BW258</f>
        <v>57033</v>
      </c>
      <c r="CC258" s="71">
        <f>+BS258+BX258</f>
        <v>13784</v>
      </c>
      <c r="CD258" s="71">
        <f>+BT258+BY258</f>
        <v>13855</v>
      </c>
      <c r="CE258" s="71">
        <f>+BU258+BZ258</f>
        <v>14679</v>
      </c>
      <c r="CF258" s="71">
        <f>+BV258+CA258</f>
        <v>14715</v>
      </c>
      <c r="CG258" s="71">
        <f>+CH258+CI258+CJ258+CK258</f>
        <v>0</v>
      </c>
      <c r="CH258" s="71">
        <v>0</v>
      </c>
      <c r="CI258" s="71">
        <v>0</v>
      </c>
      <c r="CJ258" s="71">
        <v>0</v>
      </c>
      <c r="CK258" s="71">
        <v>0</v>
      </c>
      <c r="CL258" s="71">
        <f>+CB258+CG258</f>
        <v>57033</v>
      </c>
      <c r="CM258" s="71">
        <f>+CC258+CH258</f>
        <v>13784</v>
      </c>
      <c r="CN258" s="71">
        <f>+CD258+CI258</f>
        <v>13855</v>
      </c>
      <c r="CO258" s="71">
        <f>+CE258+CJ258</f>
        <v>14679</v>
      </c>
      <c r="CP258" s="71">
        <f>+CF258+CK258</f>
        <v>14715</v>
      </c>
      <c r="CQ258" s="71">
        <f>+CR258+CS258+CT258+CU258</f>
        <v>0</v>
      </c>
      <c r="CR258" s="71">
        <v>0</v>
      </c>
      <c r="CS258" s="71">
        <v>0</v>
      </c>
      <c r="CT258" s="71">
        <v>0</v>
      </c>
      <c r="CU258" s="71">
        <v>0</v>
      </c>
      <c r="CV258" s="71">
        <f>+CL258+CQ258</f>
        <v>57033</v>
      </c>
      <c r="CW258" s="71">
        <f>+CM258+CR258</f>
        <v>13784</v>
      </c>
      <c r="CX258" s="71">
        <f>+CN258+CS258</f>
        <v>13855</v>
      </c>
      <c r="CY258" s="71">
        <f>+CO258+CT258</f>
        <v>14679</v>
      </c>
      <c r="CZ258" s="71">
        <f>+CP258+CU258</f>
        <v>14715</v>
      </c>
      <c r="DA258" s="70" t="s">
        <v>288</v>
      </c>
      <c r="DB258" s="56">
        <f>K258-CV258</f>
        <v>-1731</v>
      </c>
      <c r="DD258" s="7">
        <f>CV258/12</f>
        <v>4752.75</v>
      </c>
    </row>
    <row r="259" spans="1:109" ht="11.25" hidden="1" customHeight="1" x14ac:dyDescent="0.2">
      <c r="A259" s="98" t="str">
        <f>CONCATENATE("5101",H259)</f>
        <v>5101100105</v>
      </c>
      <c r="B259" s="65"/>
      <c r="C259" s="65"/>
      <c r="D259" s="65"/>
      <c r="E259" s="66"/>
      <c r="F259" s="66"/>
      <c r="G259" s="65" t="s">
        <v>254</v>
      </c>
      <c r="H259" s="70" t="s">
        <v>287</v>
      </c>
      <c r="I259" s="112" t="s">
        <v>286</v>
      </c>
      <c r="J259" s="78">
        <f>CB259</f>
        <v>0</v>
      </c>
      <c r="K259" s="78"/>
      <c r="L259" s="78"/>
      <c r="M259" s="78"/>
      <c r="N259" s="78"/>
      <c r="O259" s="78">
        <f>K259-L259-M259-N259</f>
        <v>0</v>
      </c>
      <c r="P259" s="78"/>
      <c r="Q259" s="78"/>
      <c r="R259" s="78"/>
      <c r="S259" s="71">
        <f>+U259+V259+W259+Y259</f>
        <v>0</v>
      </c>
      <c r="T259" s="71">
        <f>X259+Z259</f>
        <v>0</v>
      </c>
      <c r="U259" s="71">
        <v>0</v>
      </c>
      <c r="V259" s="71">
        <v>0</v>
      </c>
      <c r="W259" s="71">
        <v>0</v>
      </c>
      <c r="X259" s="71">
        <v>0</v>
      </c>
      <c r="Y259" s="71">
        <v>0</v>
      </c>
      <c r="Z259" s="71">
        <v>0</v>
      </c>
      <c r="AA259" s="71">
        <f>+K259+S259</f>
        <v>0</v>
      </c>
      <c r="AB259" s="71">
        <f>+L259+U259</f>
        <v>0</v>
      </c>
      <c r="AC259" s="71">
        <f>+M259+V259</f>
        <v>0</v>
      </c>
      <c r="AD259" s="71">
        <f>+N259+W259</f>
        <v>0</v>
      </c>
      <c r="AE259" s="71">
        <f>+O259+Y259</f>
        <v>0</v>
      </c>
      <c r="AF259" s="71">
        <f>P259+X259</f>
        <v>0</v>
      </c>
      <c r="AG259" s="71">
        <f>+Q259+Z259</f>
        <v>0</v>
      </c>
      <c r="AH259" s="71">
        <f>AF259+AG259</f>
        <v>0</v>
      </c>
      <c r="AI259" s="71">
        <f>+AJ259+AK259+AL259+AN259</f>
        <v>0</v>
      </c>
      <c r="AJ259" s="71">
        <v>0</v>
      </c>
      <c r="AK259" s="71">
        <v>0</v>
      </c>
      <c r="AL259" s="71">
        <v>0</v>
      </c>
      <c r="AM259" s="71">
        <v>0</v>
      </c>
      <c r="AN259" s="71">
        <v>0</v>
      </c>
      <c r="AO259" s="71">
        <v>0</v>
      </c>
      <c r="AP259" s="71">
        <f>+AA259+AI259</f>
        <v>0</v>
      </c>
      <c r="AQ259" s="71">
        <f>+AB259+AJ259</f>
        <v>0</v>
      </c>
      <c r="AR259" s="71">
        <f>+AC259+AK259</f>
        <v>0</v>
      </c>
      <c r="AS259" s="71">
        <f>+AD259+AL259</f>
        <v>0</v>
      </c>
      <c r="AT259" s="71">
        <f>+AE259+AN259</f>
        <v>0</v>
      </c>
      <c r="AU259" s="71">
        <f>AF259+AM259</f>
        <v>0</v>
      </c>
      <c r="AV259" s="71">
        <f>AG259+AO259</f>
        <v>0</v>
      </c>
      <c r="AW259" s="71">
        <f>AU259+AV259</f>
        <v>0</v>
      </c>
      <c r="AX259" s="71">
        <f>+AY259+AZ259+BA259+BC259</f>
        <v>0</v>
      </c>
      <c r="AY259" s="71">
        <v>0</v>
      </c>
      <c r="AZ259" s="71">
        <v>0</v>
      </c>
      <c r="BA259" s="71">
        <v>0</v>
      </c>
      <c r="BB259" s="71"/>
      <c r="BC259" s="71">
        <v>0</v>
      </c>
      <c r="BD259" s="71"/>
      <c r="BE259" s="71">
        <f>+AP259+AX259</f>
        <v>0</v>
      </c>
      <c r="BF259" s="71">
        <f>+AQ259+AY259</f>
        <v>0</v>
      </c>
      <c r="BG259" s="71">
        <f>+AR259+AZ259</f>
        <v>0</v>
      </c>
      <c r="BH259" s="71">
        <f>+AS259+BA259</f>
        <v>0</v>
      </c>
      <c r="BI259" s="71">
        <f>+AT259+BC259</f>
        <v>0</v>
      </c>
      <c r="BJ259" s="71">
        <f>AU259+BB259</f>
        <v>0</v>
      </c>
      <c r="BK259" s="71">
        <f>AV259+BD259</f>
        <v>0</v>
      </c>
      <c r="BL259" s="71">
        <f>BJ259+BK259</f>
        <v>0</v>
      </c>
      <c r="BM259" s="71">
        <f>+BN259+BO259+BP259+BQ259</f>
        <v>0</v>
      </c>
      <c r="BN259" s="71">
        <v>0</v>
      </c>
      <c r="BO259" s="71">
        <v>0</v>
      </c>
      <c r="BP259" s="71">
        <v>0</v>
      </c>
      <c r="BQ259" s="71">
        <v>0</v>
      </c>
      <c r="BR259" s="71">
        <f>+BE259+BM259</f>
        <v>0</v>
      </c>
      <c r="BS259" s="71">
        <f>+BF259+BN259</f>
        <v>0</v>
      </c>
      <c r="BT259" s="71">
        <f>+BG259+BO259</f>
        <v>0</v>
      </c>
      <c r="BU259" s="71">
        <f>+BH259+BP259</f>
        <v>0</v>
      </c>
      <c r="BV259" s="71">
        <f>+BI259+BQ259</f>
        <v>0</v>
      </c>
      <c r="BW259" s="71">
        <f>+BX259+BY259+BZ259+CA259</f>
        <v>0</v>
      </c>
      <c r="BX259" s="71">
        <v>0</v>
      </c>
      <c r="BY259" s="71">
        <v>0</v>
      </c>
      <c r="BZ259" s="71">
        <v>0</v>
      </c>
      <c r="CA259" s="71">
        <v>0</v>
      </c>
      <c r="CB259" s="71">
        <f>+BR259+BW259</f>
        <v>0</v>
      </c>
      <c r="CC259" s="71">
        <f>+BS259+BX259</f>
        <v>0</v>
      </c>
      <c r="CD259" s="71">
        <f>+BT259+BY259</f>
        <v>0</v>
      </c>
      <c r="CE259" s="71">
        <f>+BU259+BZ259</f>
        <v>0</v>
      </c>
      <c r="CF259" s="71">
        <f>+BV259+CA259</f>
        <v>0</v>
      </c>
      <c r="CG259" s="71">
        <f>+CH259+CI259+CJ259+CK259</f>
        <v>0</v>
      </c>
      <c r="CH259" s="71">
        <v>0</v>
      </c>
      <c r="CI259" s="71">
        <v>0</v>
      </c>
      <c r="CJ259" s="71">
        <v>0</v>
      </c>
      <c r="CK259" s="71">
        <v>0</v>
      </c>
      <c r="CL259" s="71">
        <f>+CB259+CG259</f>
        <v>0</v>
      </c>
      <c r="CM259" s="71">
        <f>+CC259+CH259</f>
        <v>0</v>
      </c>
      <c r="CN259" s="71">
        <f>+CD259+CI259</f>
        <v>0</v>
      </c>
      <c r="CO259" s="71">
        <f>+CE259+CJ259</f>
        <v>0</v>
      </c>
      <c r="CP259" s="71">
        <f>+CF259+CK259</f>
        <v>0</v>
      </c>
      <c r="CQ259" s="71">
        <f>+CR259+CS259+CT259+CU259</f>
        <v>0</v>
      </c>
      <c r="CR259" s="71">
        <v>0</v>
      </c>
      <c r="CS259" s="71">
        <v>0</v>
      </c>
      <c r="CT259" s="71">
        <v>0</v>
      </c>
      <c r="CU259" s="71">
        <v>0</v>
      </c>
      <c r="CV259" s="71">
        <f>+CL259+CQ259</f>
        <v>0</v>
      </c>
      <c r="CW259" s="71">
        <f>+CM259+CR259</f>
        <v>0</v>
      </c>
      <c r="CX259" s="71">
        <f>+CN259+CS259</f>
        <v>0</v>
      </c>
      <c r="CY259" s="71">
        <f>+CO259+CT259</f>
        <v>0</v>
      </c>
      <c r="CZ259" s="71">
        <f>+CP259+CU259</f>
        <v>0</v>
      </c>
      <c r="DA259" s="70" t="s">
        <v>287</v>
      </c>
      <c r="DB259" s="56">
        <f>K259-CV259</f>
        <v>0</v>
      </c>
      <c r="DD259" s="7">
        <f>CV259/12</f>
        <v>0</v>
      </c>
    </row>
    <row r="260" spans="1:109" ht="20.25" customHeight="1" x14ac:dyDescent="0.2">
      <c r="A260" s="98" t="str">
        <f>CONCATENATE("5101",H260)</f>
        <v>5101100106</v>
      </c>
      <c r="B260" s="65"/>
      <c r="C260" s="65"/>
      <c r="D260" s="65"/>
      <c r="E260" s="66"/>
      <c r="F260" s="66"/>
      <c r="G260" s="65" t="s">
        <v>253</v>
      </c>
      <c r="H260" s="70" t="s">
        <v>153</v>
      </c>
      <c r="I260" s="112" t="s">
        <v>154</v>
      </c>
      <c r="J260" s="78">
        <f>CB260</f>
        <v>5714</v>
      </c>
      <c r="K260" s="78">
        <v>400</v>
      </c>
      <c r="L260" s="78">
        <v>400</v>
      </c>
      <c r="M260" s="78">
        <v>0</v>
      </c>
      <c r="N260" s="78">
        <v>0</v>
      </c>
      <c r="O260" s="78">
        <f>K260-L260-M260-N260</f>
        <v>0</v>
      </c>
      <c r="P260" s="78"/>
      <c r="Q260" s="78"/>
      <c r="R260" s="78"/>
      <c r="S260" s="71">
        <f>+U260+V260+W260+Y260</f>
        <v>3715</v>
      </c>
      <c r="T260" s="71">
        <f>X260+Z260</f>
        <v>0</v>
      </c>
      <c r="U260" s="71">
        <v>1405</v>
      </c>
      <c r="V260" s="71">
        <v>915</v>
      </c>
      <c r="W260" s="71">
        <v>1395</v>
      </c>
      <c r="X260" s="71">
        <v>0</v>
      </c>
      <c r="Y260" s="71">
        <v>0</v>
      </c>
      <c r="Z260" s="71">
        <v>0</v>
      </c>
      <c r="AA260" s="71">
        <f>+K260+S260</f>
        <v>4115</v>
      </c>
      <c r="AB260" s="71">
        <f>+L260+U260</f>
        <v>1805</v>
      </c>
      <c r="AC260" s="71">
        <f>+M260+V260</f>
        <v>915</v>
      </c>
      <c r="AD260" s="71">
        <f>+N260+W260</f>
        <v>1395</v>
      </c>
      <c r="AE260" s="71">
        <f>+O260+Y260</f>
        <v>0</v>
      </c>
      <c r="AF260" s="71">
        <f>P260+X260</f>
        <v>0</v>
      </c>
      <c r="AG260" s="71">
        <f>+Q260+Z260</f>
        <v>0</v>
      </c>
      <c r="AH260" s="71">
        <f>AF260+AG260</f>
        <v>0</v>
      </c>
      <c r="AI260" s="71">
        <f>+AJ260+AK260+AL260+AN260</f>
        <v>1059</v>
      </c>
      <c r="AJ260" s="71">
        <v>0</v>
      </c>
      <c r="AK260" s="71">
        <v>0</v>
      </c>
      <c r="AL260" s="71">
        <v>0</v>
      </c>
      <c r="AM260" s="71">
        <v>0</v>
      </c>
      <c r="AN260" s="71">
        <v>1059</v>
      </c>
      <c r="AO260" s="71">
        <v>0</v>
      </c>
      <c r="AP260" s="71">
        <f>+AA260+AI260</f>
        <v>5174</v>
      </c>
      <c r="AQ260" s="71">
        <f>+AB260+AJ260</f>
        <v>1805</v>
      </c>
      <c r="AR260" s="71">
        <f>+AC260+AK260</f>
        <v>915</v>
      </c>
      <c r="AS260" s="71">
        <f>+AD260+AL260</f>
        <v>1395</v>
      </c>
      <c r="AT260" s="71">
        <f>+AE260+AN260</f>
        <v>1059</v>
      </c>
      <c r="AU260" s="71">
        <f>AF260+AM260</f>
        <v>0</v>
      </c>
      <c r="AV260" s="71">
        <f>AG260+AO260</f>
        <v>0</v>
      </c>
      <c r="AW260" s="71">
        <f>AU260+AV260</f>
        <v>0</v>
      </c>
      <c r="AX260" s="71">
        <f>+AY260+AZ260+BA260+BC260</f>
        <v>540</v>
      </c>
      <c r="AY260" s="71">
        <v>0</v>
      </c>
      <c r="AZ260" s="71">
        <v>0</v>
      </c>
      <c r="BA260" s="71">
        <v>0</v>
      </c>
      <c r="BB260" s="71"/>
      <c r="BC260" s="71">
        <v>540</v>
      </c>
      <c r="BD260" s="71"/>
      <c r="BE260" s="71">
        <f>+AP260+AX260</f>
        <v>5714</v>
      </c>
      <c r="BF260" s="71">
        <f>+AQ260+AY260</f>
        <v>1805</v>
      </c>
      <c r="BG260" s="71">
        <f>+AR260+AZ260</f>
        <v>915</v>
      </c>
      <c r="BH260" s="71">
        <f>+AS260+BA260</f>
        <v>1395</v>
      </c>
      <c r="BI260" s="71">
        <f>+AT260+BC260</f>
        <v>1599</v>
      </c>
      <c r="BJ260" s="71">
        <f>AU260+BB260</f>
        <v>0</v>
      </c>
      <c r="BK260" s="71">
        <f>AV260+BD260</f>
        <v>0</v>
      </c>
      <c r="BL260" s="71">
        <f>BJ260+BK260</f>
        <v>0</v>
      </c>
      <c r="BM260" s="71">
        <f>+BN260+BO260+BP260+BQ260</f>
        <v>0</v>
      </c>
      <c r="BN260" s="71">
        <v>0</v>
      </c>
      <c r="BO260" s="71">
        <v>0</v>
      </c>
      <c r="BP260" s="71">
        <v>0</v>
      </c>
      <c r="BQ260" s="71">
        <v>0</v>
      </c>
      <c r="BR260" s="71">
        <f>+BE260+BM260</f>
        <v>5714</v>
      </c>
      <c r="BS260" s="71">
        <f>+BF260+BN260</f>
        <v>1805</v>
      </c>
      <c r="BT260" s="71">
        <f>+BG260+BO260</f>
        <v>915</v>
      </c>
      <c r="BU260" s="71">
        <f>+BH260+BP260</f>
        <v>1395</v>
      </c>
      <c r="BV260" s="71">
        <f>+BI260+BQ260</f>
        <v>1599</v>
      </c>
      <c r="BW260" s="71">
        <f>+BX260+BY260+BZ260+CA260</f>
        <v>0</v>
      </c>
      <c r="BX260" s="71">
        <v>0</v>
      </c>
      <c r="BY260" s="71">
        <v>0</v>
      </c>
      <c r="BZ260" s="71">
        <v>0</v>
      </c>
      <c r="CA260" s="71">
        <v>0</v>
      </c>
      <c r="CB260" s="71">
        <f>+BR260+BW260</f>
        <v>5714</v>
      </c>
      <c r="CC260" s="71">
        <f>+BS260+BX260</f>
        <v>1805</v>
      </c>
      <c r="CD260" s="71">
        <f>+BT260+BY260</f>
        <v>915</v>
      </c>
      <c r="CE260" s="71">
        <f>+BU260+BZ260</f>
        <v>1395</v>
      </c>
      <c r="CF260" s="71">
        <f>+BV260+CA260</f>
        <v>1599</v>
      </c>
      <c r="CG260" s="71">
        <f>+CH260+CI260+CJ260+CK260</f>
        <v>0</v>
      </c>
      <c r="CH260" s="71">
        <v>0</v>
      </c>
      <c r="CI260" s="71">
        <v>0</v>
      </c>
      <c r="CJ260" s="71">
        <v>0</v>
      </c>
      <c r="CK260" s="71">
        <v>0</v>
      </c>
      <c r="CL260" s="71">
        <f>+CB260+CG260</f>
        <v>5714</v>
      </c>
      <c r="CM260" s="71">
        <f>+CC260+CH260</f>
        <v>1805</v>
      </c>
      <c r="CN260" s="71">
        <f>+CD260+CI260</f>
        <v>915</v>
      </c>
      <c r="CO260" s="71">
        <f>+CE260+CJ260</f>
        <v>1395</v>
      </c>
      <c r="CP260" s="71">
        <f>+CF260+CK260</f>
        <v>1599</v>
      </c>
      <c r="CQ260" s="71">
        <f>+CR260+CS260+CT260+CU260</f>
        <v>0</v>
      </c>
      <c r="CR260" s="71">
        <v>0</v>
      </c>
      <c r="CS260" s="71">
        <v>0</v>
      </c>
      <c r="CT260" s="71">
        <v>0</v>
      </c>
      <c r="CU260" s="71">
        <v>0</v>
      </c>
      <c r="CV260" s="71">
        <f>+CL260+CQ260</f>
        <v>5714</v>
      </c>
      <c r="CW260" s="71">
        <f>+CM260+CR260</f>
        <v>1805</v>
      </c>
      <c r="CX260" s="71">
        <f>+CN260+CS260</f>
        <v>915</v>
      </c>
      <c r="CY260" s="71">
        <f>+CO260+CT260</f>
        <v>1395</v>
      </c>
      <c r="CZ260" s="71">
        <f>+CP260+CU260</f>
        <v>1599</v>
      </c>
      <c r="DA260" s="70" t="s">
        <v>153</v>
      </c>
      <c r="DB260" s="56">
        <f>K260-CV260</f>
        <v>-5314</v>
      </c>
      <c r="DD260" s="7">
        <f>CV260/12</f>
        <v>476.16666666666669</v>
      </c>
    </row>
    <row r="261" spans="1:109" ht="11.25" hidden="1" customHeight="1" x14ac:dyDescent="0.2">
      <c r="A261" s="98" t="str">
        <f>CONCATENATE("5101",H261)</f>
        <v>5101100107</v>
      </c>
      <c r="B261" s="65"/>
      <c r="C261" s="65"/>
      <c r="D261" s="65"/>
      <c r="E261" s="66"/>
      <c r="F261" s="66"/>
      <c r="G261" s="65"/>
      <c r="H261" s="70" t="s">
        <v>285</v>
      </c>
      <c r="I261" s="112" t="s">
        <v>152</v>
      </c>
      <c r="J261" s="78">
        <f>CB261</f>
        <v>0</v>
      </c>
      <c r="K261" s="78"/>
      <c r="L261" s="78"/>
      <c r="M261" s="78"/>
      <c r="N261" s="78"/>
      <c r="O261" s="78">
        <f>K261-L261-M261-N261</f>
        <v>0</v>
      </c>
      <c r="P261" s="78"/>
      <c r="Q261" s="78"/>
      <c r="R261" s="78"/>
      <c r="S261" s="71">
        <f>+U261+V261+W261+Y261</f>
        <v>0</v>
      </c>
      <c r="T261" s="71">
        <f>X261+Z261</f>
        <v>0</v>
      </c>
      <c r="U261" s="71">
        <v>0</v>
      </c>
      <c r="V261" s="71">
        <v>0</v>
      </c>
      <c r="W261" s="71">
        <v>0</v>
      </c>
      <c r="X261" s="71">
        <v>0</v>
      </c>
      <c r="Y261" s="71">
        <v>0</v>
      </c>
      <c r="Z261" s="71">
        <v>0</v>
      </c>
      <c r="AA261" s="71">
        <f>+K261+S261</f>
        <v>0</v>
      </c>
      <c r="AB261" s="71">
        <f>+L261+U261</f>
        <v>0</v>
      </c>
      <c r="AC261" s="71">
        <f>+M261+V261</f>
        <v>0</v>
      </c>
      <c r="AD261" s="71">
        <f>+N261+W261</f>
        <v>0</v>
      </c>
      <c r="AE261" s="71">
        <f>+O261+Y261</f>
        <v>0</v>
      </c>
      <c r="AF261" s="71">
        <f>P261+X261</f>
        <v>0</v>
      </c>
      <c r="AG261" s="71">
        <f>+Q261+Z261</f>
        <v>0</v>
      </c>
      <c r="AH261" s="71">
        <f>AF261+AG261</f>
        <v>0</v>
      </c>
      <c r="AI261" s="71">
        <f>+AJ261+AK261+AL261+AN261</f>
        <v>0</v>
      </c>
      <c r="AJ261" s="71">
        <v>0</v>
      </c>
      <c r="AK261" s="71">
        <v>0</v>
      </c>
      <c r="AL261" s="71">
        <v>0</v>
      </c>
      <c r="AM261" s="71">
        <v>0</v>
      </c>
      <c r="AN261" s="71">
        <v>0</v>
      </c>
      <c r="AO261" s="71">
        <v>0</v>
      </c>
      <c r="AP261" s="71">
        <f>+AA261+AI261</f>
        <v>0</v>
      </c>
      <c r="AQ261" s="71">
        <f>+AB261+AJ261</f>
        <v>0</v>
      </c>
      <c r="AR261" s="71">
        <f>+AC261+AK261</f>
        <v>0</v>
      </c>
      <c r="AS261" s="71">
        <f>+AD261+AL261</f>
        <v>0</v>
      </c>
      <c r="AT261" s="71">
        <f>+AE261+AN261</f>
        <v>0</v>
      </c>
      <c r="AU261" s="71">
        <f>AF261+AM261</f>
        <v>0</v>
      </c>
      <c r="AV261" s="71">
        <f>AG261+AO261</f>
        <v>0</v>
      </c>
      <c r="AW261" s="71">
        <f>AU261+AV261</f>
        <v>0</v>
      </c>
      <c r="AX261" s="71">
        <f>+AY261+AZ261+BA261+BC261</f>
        <v>0</v>
      </c>
      <c r="AY261" s="71">
        <v>0</v>
      </c>
      <c r="AZ261" s="71">
        <v>0</v>
      </c>
      <c r="BA261" s="71">
        <v>0</v>
      </c>
      <c r="BB261" s="71"/>
      <c r="BC261" s="71">
        <v>0</v>
      </c>
      <c r="BD261" s="71"/>
      <c r="BE261" s="71">
        <f>+AP261+AX261</f>
        <v>0</v>
      </c>
      <c r="BF261" s="71">
        <f>+AQ261+AY261</f>
        <v>0</v>
      </c>
      <c r="BG261" s="71">
        <f>+AR261+AZ261</f>
        <v>0</v>
      </c>
      <c r="BH261" s="71">
        <f>+AS261+BA261</f>
        <v>0</v>
      </c>
      <c r="BI261" s="71">
        <f>+AT261+BC261</f>
        <v>0</v>
      </c>
      <c r="BJ261" s="71">
        <f>AU261+BB261</f>
        <v>0</v>
      </c>
      <c r="BK261" s="71">
        <f>AV261+BD261</f>
        <v>0</v>
      </c>
      <c r="BL261" s="71">
        <f>BJ261+BK261</f>
        <v>0</v>
      </c>
      <c r="BM261" s="71">
        <f>+BN261+BO261+BP261+BQ261</f>
        <v>0</v>
      </c>
      <c r="BN261" s="71">
        <v>0</v>
      </c>
      <c r="BO261" s="71">
        <v>0</v>
      </c>
      <c r="BP261" s="71">
        <v>0</v>
      </c>
      <c r="BQ261" s="71">
        <v>0</v>
      </c>
      <c r="BR261" s="71">
        <f>+BE261+BM261</f>
        <v>0</v>
      </c>
      <c r="BS261" s="71">
        <f>+BF261+BN261</f>
        <v>0</v>
      </c>
      <c r="BT261" s="71">
        <f>+BG261+BO261</f>
        <v>0</v>
      </c>
      <c r="BU261" s="71">
        <f>+BH261+BP261</f>
        <v>0</v>
      </c>
      <c r="BV261" s="71">
        <f>+BI261+BQ261</f>
        <v>0</v>
      </c>
      <c r="BW261" s="71">
        <f>+BX261+BY261+BZ261+CA261</f>
        <v>0</v>
      </c>
      <c r="BX261" s="71">
        <v>0</v>
      </c>
      <c r="BY261" s="71">
        <v>0</v>
      </c>
      <c r="BZ261" s="71">
        <v>0</v>
      </c>
      <c r="CA261" s="71">
        <v>0</v>
      </c>
      <c r="CB261" s="71">
        <f>+BR261+BW261</f>
        <v>0</v>
      </c>
      <c r="CC261" s="71">
        <f>+BS261+BX261</f>
        <v>0</v>
      </c>
      <c r="CD261" s="71">
        <f>+BT261+BY261</f>
        <v>0</v>
      </c>
      <c r="CE261" s="71">
        <f>+BU261+BZ261</f>
        <v>0</v>
      </c>
      <c r="CF261" s="71">
        <f>+BV261+CA261</f>
        <v>0</v>
      </c>
      <c r="CG261" s="71">
        <f>+CH261+CI261+CJ261+CK261</f>
        <v>0</v>
      </c>
      <c r="CH261" s="71">
        <v>0</v>
      </c>
      <c r="CI261" s="71">
        <v>0</v>
      </c>
      <c r="CJ261" s="71">
        <v>0</v>
      </c>
      <c r="CK261" s="71">
        <v>0</v>
      </c>
      <c r="CL261" s="71">
        <f>+CB261+CG261</f>
        <v>0</v>
      </c>
      <c r="CM261" s="71">
        <f>+CC261+CH261</f>
        <v>0</v>
      </c>
      <c r="CN261" s="71">
        <f>+CD261+CI261</f>
        <v>0</v>
      </c>
      <c r="CO261" s="71">
        <f>+CE261+CJ261</f>
        <v>0</v>
      </c>
      <c r="CP261" s="71">
        <f>+CF261+CK261</f>
        <v>0</v>
      </c>
      <c r="CQ261" s="71">
        <f>+CR261+CS261+CT261+CU261</f>
        <v>0</v>
      </c>
      <c r="CR261" s="71">
        <v>0</v>
      </c>
      <c r="CS261" s="71">
        <v>0</v>
      </c>
      <c r="CT261" s="71">
        <v>0</v>
      </c>
      <c r="CU261" s="71">
        <v>0</v>
      </c>
      <c r="CV261" s="71">
        <f>+CL261+CQ261</f>
        <v>0</v>
      </c>
      <c r="CW261" s="71">
        <f>+CM261+CR261</f>
        <v>0</v>
      </c>
      <c r="CX261" s="71">
        <f>+CN261+CS261</f>
        <v>0</v>
      </c>
      <c r="CY261" s="71">
        <f>+CO261+CT261</f>
        <v>0</v>
      </c>
      <c r="CZ261" s="71">
        <f>+CP261+CU261</f>
        <v>0</v>
      </c>
      <c r="DA261" s="70" t="s">
        <v>285</v>
      </c>
      <c r="DB261" s="56">
        <f>K261-CV261</f>
        <v>0</v>
      </c>
      <c r="DD261" s="7">
        <f>CV261/12</f>
        <v>0</v>
      </c>
    </row>
    <row r="262" spans="1:109" ht="11.25" hidden="1" customHeight="1" x14ac:dyDescent="0.2">
      <c r="A262" s="98" t="str">
        <f>CONCATENATE("5101",H262)</f>
        <v>5101100108</v>
      </c>
      <c r="B262" s="65"/>
      <c r="C262" s="65"/>
      <c r="D262" s="65"/>
      <c r="E262" s="66"/>
      <c r="F262" s="66"/>
      <c r="G262" s="65"/>
      <c r="H262" s="70" t="s">
        <v>284</v>
      </c>
      <c r="I262" s="112" t="s">
        <v>283</v>
      </c>
      <c r="J262" s="78">
        <f>CB262</f>
        <v>0</v>
      </c>
      <c r="K262" s="78"/>
      <c r="L262" s="78"/>
      <c r="M262" s="78"/>
      <c r="N262" s="78"/>
      <c r="O262" s="78">
        <f>K262-L262-M262-N262</f>
        <v>0</v>
      </c>
      <c r="P262" s="78"/>
      <c r="Q262" s="78"/>
      <c r="R262" s="78"/>
      <c r="S262" s="71">
        <f>+U262+V262+W262+Y262</f>
        <v>0</v>
      </c>
      <c r="T262" s="71">
        <f>X262+Z262</f>
        <v>0</v>
      </c>
      <c r="U262" s="71">
        <v>0</v>
      </c>
      <c r="V262" s="71">
        <v>0</v>
      </c>
      <c r="W262" s="71">
        <v>0</v>
      </c>
      <c r="X262" s="71">
        <v>0</v>
      </c>
      <c r="Y262" s="71">
        <v>0</v>
      </c>
      <c r="Z262" s="71">
        <v>0</v>
      </c>
      <c r="AA262" s="71">
        <f>+K262+S262</f>
        <v>0</v>
      </c>
      <c r="AB262" s="71">
        <f>+L262+U262</f>
        <v>0</v>
      </c>
      <c r="AC262" s="71">
        <f>+M262+V262</f>
        <v>0</v>
      </c>
      <c r="AD262" s="71">
        <f>+N262+W262</f>
        <v>0</v>
      </c>
      <c r="AE262" s="71">
        <f>+O262+Y262</f>
        <v>0</v>
      </c>
      <c r="AF262" s="71">
        <f>P262+X262</f>
        <v>0</v>
      </c>
      <c r="AG262" s="71">
        <f>+Q262+Z262</f>
        <v>0</v>
      </c>
      <c r="AH262" s="71">
        <f>AF262+AG262</f>
        <v>0</v>
      </c>
      <c r="AI262" s="71">
        <f>+AJ262+AK262+AL262+AN262</f>
        <v>0</v>
      </c>
      <c r="AJ262" s="71">
        <v>0</v>
      </c>
      <c r="AK262" s="71">
        <v>0</v>
      </c>
      <c r="AL262" s="71">
        <v>0</v>
      </c>
      <c r="AM262" s="71">
        <v>0</v>
      </c>
      <c r="AN262" s="71">
        <v>0</v>
      </c>
      <c r="AO262" s="71">
        <v>0</v>
      </c>
      <c r="AP262" s="71">
        <f>+AA262+AI262</f>
        <v>0</v>
      </c>
      <c r="AQ262" s="71">
        <f>+AB262+AJ262</f>
        <v>0</v>
      </c>
      <c r="AR262" s="71">
        <f>+AC262+AK262</f>
        <v>0</v>
      </c>
      <c r="AS262" s="71">
        <f>+AD262+AL262</f>
        <v>0</v>
      </c>
      <c r="AT262" s="71">
        <f>+AE262+AN262</f>
        <v>0</v>
      </c>
      <c r="AU262" s="71">
        <f>AF262+AM262</f>
        <v>0</v>
      </c>
      <c r="AV262" s="71">
        <f>AG262+AO262</f>
        <v>0</v>
      </c>
      <c r="AW262" s="71">
        <f>AU262+AV262</f>
        <v>0</v>
      </c>
      <c r="AX262" s="71">
        <f>+AY262+AZ262+BA262+BC262</f>
        <v>0</v>
      </c>
      <c r="AY262" s="71">
        <v>0</v>
      </c>
      <c r="AZ262" s="71">
        <v>0</v>
      </c>
      <c r="BA262" s="71">
        <v>0</v>
      </c>
      <c r="BB262" s="71"/>
      <c r="BC262" s="71">
        <v>0</v>
      </c>
      <c r="BD262" s="71"/>
      <c r="BE262" s="71">
        <f>+AP262+AX262</f>
        <v>0</v>
      </c>
      <c r="BF262" s="71">
        <f>+AQ262+AY262</f>
        <v>0</v>
      </c>
      <c r="BG262" s="71">
        <f>+AR262+AZ262</f>
        <v>0</v>
      </c>
      <c r="BH262" s="71">
        <f>+AS262+BA262</f>
        <v>0</v>
      </c>
      <c r="BI262" s="71">
        <f>+AT262+BC262</f>
        <v>0</v>
      </c>
      <c r="BJ262" s="71">
        <f>AU262+BB262</f>
        <v>0</v>
      </c>
      <c r="BK262" s="71">
        <f>AV262+BD262</f>
        <v>0</v>
      </c>
      <c r="BL262" s="71">
        <f>BJ262+BK262</f>
        <v>0</v>
      </c>
      <c r="BM262" s="71">
        <f>+BN262+BO262+BP262+BQ262</f>
        <v>0</v>
      </c>
      <c r="BN262" s="71">
        <v>0</v>
      </c>
      <c r="BO262" s="71">
        <v>0</v>
      </c>
      <c r="BP262" s="71">
        <v>0</v>
      </c>
      <c r="BQ262" s="71">
        <v>0</v>
      </c>
      <c r="BR262" s="71">
        <f>+BE262+BM262</f>
        <v>0</v>
      </c>
      <c r="BS262" s="71">
        <f>+BF262+BN262</f>
        <v>0</v>
      </c>
      <c r="BT262" s="71">
        <f>+BG262+BO262</f>
        <v>0</v>
      </c>
      <c r="BU262" s="71">
        <f>+BH262+BP262</f>
        <v>0</v>
      </c>
      <c r="BV262" s="71">
        <f>+BI262+BQ262</f>
        <v>0</v>
      </c>
      <c r="BW262" s="71">
        <f>+BX262+BY262+BZ262+CA262</f>
        <v>0</v>
      </c>
      <c r="BX262" s="71">
        <v>0</v>
      </c>
      <c r="BY262" s="71">
        <v>0</v>
      </c>
      <c r="BZ262" s="71">
        <v>0</v>
      </c>
      <c r="CA262" s="71">
        <v>0</v>
      </c>
      <c r="CB262" s="71">
        <f>+BR262+BW262</f>
        <v>0</v>
      </c>
      <c r="CC262" s="71">
        <f>+BS262+BX262</f>
        <v>0</v>
      </c>
      <c r="CD262" s="71">
        <f>+BT262+BY262</f>
        <v>0</v>
      </c>
      <c r="CE262" s="71">
        <f>+BU262+BZ262</f>
        <v>0</v>
      </c>
      <c r="CF262" s="71">
        <f>+BV262+CA262</f>
        <v>0</v>
      </c>
      <c r="CG262" s="71">
        <f>+CH262+CI262+CJ262+CK262</f>
        <v>0</v>
      </c>
      <c r="CH262" s="71">
        <v>0</v>
      </c>
      <c r="CI262" s="71">
        <v>0</v>
      </c>
      <c r="CJ262" s="71">
        <v>0</v>
      </c>
      <c r="CK262" s="71">
        <v>0</v>
      </c>
      <c r="CL262" s="71">
        <f>+CB262+CG262</f>
        <v>0</v>
      </c>
      <c r="CM262" s="71">
        <f>+CC262+CH262</f>
        <v>0</v>
      </c>
      <c r="CN262" s="71">
        <f>+CD262+CI262</f>
        <v>0</v>
      </c>
      <c r="CO262" s="71">
        <f>+CE262+CJ262</f>
        <v>0</v>
      </c>
      <c r="CP262" s="71">
        <f>+CF262+CK262</f>
        <v>0</v>
      </c>
      <c r="CQ262" s="71">
        <f>+CR262+CS262+CT262+CU262</f>
        <v>0</v>
      </c>
      <c r="CR262" s="71">
        <v>0</v>
      </c>
      <c r="CS262" s="71">
        <v>0</v>
      </c>
      <c r="CT262" s="71">
        <v>0</v>
      </c>
      <c r="CU262" s="71">
        <v>0</v>
      </c>
      <c r="CV262" s="71">
        <f>+CL262+CQ262</f>
        <v>0</v>
      </c>
      <c r="CW262" s="71">
        <f>+CM262+CR262</f>
        <v>0</v>
      </c>
      <c r="CX262" s="71">
        <f>+CN262+CS262</f>
        <v>0</v>
      </c>
      <c r="CY262" s="71">
        <f>+CO262+CT262</f>
        <v>0</v>
      </c>
      <c r="CZ262" s="71">
        <f>+CP262+CU262</f>
        <v>0</v>
      </c>
      <c r="DA262" s="70" t="s">
        <v>284</v>
      </c>
      <c r="DB262" s="56">
        <f>K262-CV262</f>
        <v>0</v>
      </c>
      <c r="DD262" s="7">
        <f>CV262/12</f>
        <v>0</v>
      </c>
    </row>
    <row r="263" spans="1:109" ht="11.25" hidden="1" customHeight="1" x14ac:dyDescent="0.2">
      <c r="A263" s="98" t="str">
        <f>CONCATENATE("5101",H263)</f>
        <v>5101100109</v>
      </c>
      <c r="B263" s="65"/>
      <c r="C263" s="65"/>
      <c r="D263" s="65"/>
      <c r="E263" s="66"/>
      <c r="F263" s="66"/>
      <c r="G263" s="65"/>
      <c r="H263" s="70" t="s">
        <v>282</v>
      </c>
      <c r="I263" s="112" t="s">
        <v>281</v>
      </c>
      <c r="J263" s="78">
        <f>CB263</f>
        <v>0</v>
      </c>
      <c r="K263" s="78"/>
      <c r="L263" s="78"/>
      <c r="M263" s="78"/>
      <c r="N263" s="78"/>
      <c r="O263" s="78">
        <f>K263-L263-M263-N263</f>
        <v>0</v>
      </c>
      <c r="P263" s="78"/>
      <c r="Q263" s="78"/>
      <c r="R263" s="78"/>
      <c r="S263" s="71">
        <f>+U263+V263+W263+Y263</f>
        <v>0</v>
      </c>
      <c r="T263" s="71">
        <f>X263+Z263</f>
        <v>0</v>
      </c>
      <c r="U263" s="71">
        <v>0</v>
      </c>
      <c r="V263" s="71">
        <v>0</v>
      </c>
      <c r="W263" s="71">
        <v>0</v>
      </c>
      <c r="X263" s="71">
        <v>0</v>
      </c>
      <c r="Y263" s="71">
        <v>0</v>
      </c>
      <c r="Z263" s="71">
        <v>0</v>
      </c>
      <c r="AA263" s="71">
        <f>+K263+S263</f>
        <v>0</v>
      </c>
      <c r="AB263" s="71">
        <f>+L263+U263</f>
        <v>0</v>
      </c>
      <c r="AC263" s="71">
        <f>+M263+V263</f>
        <v>0</v>
      </c>
      <c r="AD263" s="71">
        <f>+N263+W263</f>
        <v>0</v>
      </c>
      <c r="AE263" s="71">
        <f>+O263+Y263</f>
        <v>0</v>
      </c>
      <c r="AF263" s="71">
        <f>P263+X263</f>
        <v>0</v>
      </c>
      <c r="AG263" s="71">
        <f>+Q263+Z263</f>
        <v>0</v>
      </c>
      <c r="AH263" s="71">
        <f>AF263+AG263</f>
        <v>0</v>
      </c>
      <c r="AI263" s="71">
        <f>+AJ263+AK263+AL263+AN263</f>
        <v>0</v>
      </c>
      <c r="AJ263" s="71">
        <v>0</v>
      </c>
      <c r="AK263" s="71">
        <v>0</v>
      </c>
      <c r="AL263" s="71">
        <v>0</v>
      </c>
      <c r="AM263" s="71">
        <v>0</v>
      </c>
      <c r="AN263" s="71">
        <v>0</v>
      </c>
      <c r="AO263" s="71">
        <v>0</v>
      </c>
      <c r="AP263" s="71">
        <f>+AA263+AI263</f>
        <v>0</v>
      </c>
      <c r="AQ263" s="71">
        <f>+AB263+AJ263</f>
        <v>0</v>
      </c>
      <c r="AR263" s="71">
        <f>+AC263+AK263</f>
        <v>0</v>
      </c>
      <c r="AS263" s="71">
        <f>+AD263+AL263</f>
        <v>0</v>
      </c>
      <c r="AT263" s="71">
        <f>+AE263+AN263</f>
        <v>0</v>
      </c>
      <c r="AU263" s="71">
        <f>AF263+AM263</f>
        <v>0</v>
      </c>
      <c r="AV263" s="71">
        <f>AG263+AO263</f>
        <v>0</v>
      </c>
      <c r="AW263" s="71">
        <f>AU263+AV263</f>
        <v>0</v>
      </c>
      <c r="AX263" s="71">
        <f>+AY263+AZ263+BA263+BC263</f>
        <v>0</v>
      </c>
      <c r="AY263" s="71">
        <v>0</v>
      </c>
      <c r="AZ263" s="71">
        <v>0</v>
      </c>
      <c r="BA263" s="71">
        <v>0</v>
      </c>
      <c r="BB263" s="71"/>
      <c r="BC263" s="71">
        <v>0</v>
      </c>
      <c r="BD263" s="71"/>
      <c r="BE263" s="71">
        <f>+AP263+AX263</f>
        <v>0</v>
      </c>
      <c r="BF263" s="71">
        <f>+AQ263+AY263</f>
        <v>0</v>
      </c>
      <c r="BG263" s="71">
        <f>+AR263+AZ263</f>
        <v>0</v>
      </c>
      <c r="BH263" s="71">
        <f>+AS263+BA263</f>
        <v>0</v>
      </c>
      <c r="BI263" s="71">
        <f>+AT263+BC263</f>
        <v>0</v>
      </c>
      <c r="BJ263" s="71">
        <f>AU263+BB263</f>
        <v>0</v>
      </c>
      <c r="BK263" s="71">
        <f>AV263+BD263</f>
        <v>0</v>
      </c>
      <c r="BL263" s="71">
        <f>BJ263+BK263</f>
        <v>0</v>
      </c>
      <c r="BM263" s="71">
        <f>+BN263+BO263+BP263+BQ263</f>
        <v>0</v>
      </c>
      <c r="BN263" s="71">
        <v>0</v>
      </c>
      <c r="BO263" s="71">
        <v>0</v>
      </c>
      <c r="BP263" s="71">
        <v>0</v>
      </c>
      <c r="BQ263" s="71">
        <v>0</v>
      </c>
      <c r="BR263" s="71">
        <f>+BE263+BM263</f>
        <v>0</v>
      </c>
      <c r="BS263" s="71">
        <f>+BF263+BN263</f>
        <v>0</v>
      </c>
      <c r="BT263" s="71">
        <f>+BG263+BO263</f>
        <v>0</v>
      </c>
      <c r="BU263" s="71">
        <f>+BH263+BP263</f>
        <v>0</v>
      </c>
      <c r="BV263" s="71">
        <f>+BI263+BQ263</f>
        <v>0</v>
      </c>
      <c r="BW263" s="71">
        <f>+BX263+BY263+BZ263+CA263</f>
        <v>0</v>
      </c>
      <c r="BX263" s="71">
        <v>0</v>
      </c>
      <c r="BY263" s="71">
        <v>0</v>
      </c>
      <c r="BZ263" s="71">
        <v>0</v>
      </c>
      <c r="CA263" s="71">
        <v>0</v>
      </c>
      <c r="CB263" s="71">
        <f>+BR263+BW263</f>
        <v>0</v>
      </c>
      <c r="CC263" s="71">
        <f>+BS263+BX263</f>
        <v>0</v>
      </c>
      <c r="CD263" s="71">
        <f>+BT263+BY263</f>
        <v>0</v>
      </c>
      <c r="CE263" s="71">
        <f>+BU263+BZ263</f>
        <v>0</v>
      </c>
      <c r="CF263" s="71">
        <f>+BV263+CA263</f>
        <v>0</v>
      </c>
      <c r="CG263" s="71">
        <f>+CH263+CI263+CJ263+CK263</f>
        <v>0</v>
      </c>
      <c r="CH263" s="71">
        <v>0</v>
      </c>
      <c r="CI263" s="71">
        <v>0</v>
      </c>
      <c r="CJ263" s="71">
        <v>0</v>
      </c>
      <c r="CK263" s="71">
        <v>0</v>
      </c>
      <c r="CL263" s="71">
        <f>+CB263+CG263</f>
        <v>0</v>
      </c>
      <c r="CM263" s="71">
        <f>+CC263+CH263</f>
        <v>0</v>
      </c>
      <c r="CN263" s="71">
        <f>+CD263+CI263</f>
        <v>0</v>
      </c>
      <c r="CO263" s="71">
        <f>+CE263+CJ263</f>
        <v>0</v>
      </c>
      <c r="CP263" s="71">
        <f>+CF263+CK263</f>
        <v>0</v>
      </c>
      <c r="CQ263" s="71">
        <f>+CR263+CS263+CT263+CU263</f>
        <v>0</v>
      </c>
      <c r="CR263" s="71">
        <v>0</v>
      </c>
      <c r="CS263" s="71">
        <v>0</v>
      </c>
      <c r="CT263" s="71">
        <v>0</v>
      </c>
      <c r="CU263" s="71">
        <v>0</v>
      </c>
      <c r="CV263" s="71">
        <f>+CL263+CQ263</f>
        <v>0</v>
      </c>
      <c r="CW263" s="71">
        <f>+CM263+CR263</f>
        <v>0</v>
      </c>
      <c r="CX263" s="71">
        <f>+CN263+CS263</f>
        <v>0</v>
      </c>
      <c r="CY263" s="71">
        <f>+CO263+CT263</f>
        <v>0</v>
      </c>
      <c r="CZ263" s="71">
        <f>+CP263+CU263</f>
        <v>0</v>
      </c>
      <c r="DA263" s="70" t="s">
        <v>282</v>
      </c>
      <c r="DB263" s="56">
        <f>K263-CV263</f>
        <v>0</v>
      </c>
      <c r="DD263" s="7">
        <f>CV263/12</f>
        <v>0</v>
      </c>
    </row>
    <row r="264" spans="1:109" ht="11.25" hidden="1" customHeight="1" x14ac:dyDescent="0.2">
      <c r="A264" s="98" t="str">
        <f>CONCATENATE("5101",H264)</f>
        <v>5101100110</v>
      </c>
      <c r="B264" s="65"/>
      <c r="C264" s="65"/>
      <c r="D264" s="65"/>
      <c r="E264" s="66"/>
      <c r="F264" s="66"/>
      <c r="G264" s="65"/>
      <c r="H264" s="70" t="s">
        <v>280</v>
      </c>
      <c r="I264" s="99" t="s">
        <v>279</v>
      </c>
      <c r="J264" s="78">
        <f>CB264</f>
        <v>0</v>
      </c>
      <c r="K264" s="78"/>
      <c r="L264" s="78"/>
      <c r="M264" s="78"/>
      <c r="N264" s="78"/>
      <c r="O264" s="78">
        <f>K264-L264-M264-N264</f>
        <v>0</v>
      </c>
      <c r="P264" s="78"/>
      <c r="Q264" s="78"/>
      <c r="R264" s="78"/>
      <c r="S264" s="71">
        <f>+U264+V264+W264+Y264</f>
        <v>0</v>
      </c>
      <c r="T264" s="71">
        <f>X264+Z264</f>
        <v>0</v>
      </c>
      <c r="U264" s="71">
        <v>0</v>
      </c>
      <c r="V264" s="71">
        <v>0</v>
      </c>
      <c r="W264" s="71">
        <v>0</v>
      </c>
      <c r="X264" s="71">
        <v>0</v>
      </c>
      <c r="Y264" s="71">
        <v>0</v>
      </c>
      <c r="Z264" s="71">
        <v>0</v>
      </c>
      <c r="AA264" s="71">
        <f>+K264+S264</f>
        <v>0</v>
      </c>
      <c r="AB264" s="71">
        <f>+L264+U264</f>
        <v>0</v>
      </c>
      <c r="AC264" s="71">
        <f>+M264+V264</f>
        <v>0</v>
      </c>
      <c r="AD264" s="71">
        <f>+N264+W264</f>
        <v>0</v>
      </c>
      <c r="AE264" s="71">
        <f>+O264+Y264</f>
        <v>0</v>
      </c>
      <c r="AF264" s="71">
        <f>P264+X264</f>
        <v>0</v>
      </c>
      <c r="AG264" s="71">
        <f>+Q264+Z264</f>
        <v>0</v>
      </c>
      <c r="AH264" s="71">
        <f>AF264+AG264</f>
        <v>0</v>
      </c>
      <c r="AI264" s="71">
        <f>+AJ264+AK264+AL264+AN264</f>
        <v>0</v>
      </c>
      <c r="AJ264" s="71">
        <v>0</v>
      </c>
      <c r="AK264" s="71">
        <v>0</v>
      </c>
      <c r="AL264" s="71">
        <v>0</v>
      </c>
      <c r="AM264" s="71">
        <v>0</v>
      </c>
      <c r="AN264" s="71">
        <v>0</v>
      </c>
      <c r="AO264" s="71">
        <v>0</v>
      </c>
      <c r="AP264" s="71">
        <f>+AA264+AI264</f>
        <v>0</v>
      </c>
      <c r="AQ264" s="71">
        <f>+AB264+AJ264</f>
        <v>0</v>
      </c>
      <c r="AR264" s="71">
        <f>+AC264+AK264</f>
        <v>0</v>
      </c>
      <c r="AS264" s="71">
        <f>+AD264+AL264</f>
        <v>0</v>
      </c>
      <c r="AT264" s="71">
        <f>+AE264+AN264</f>
        <v>0</v>
      </c>
      <c r="AU264" s="71">
        <f>AF264+AM264</f>
        <v>0</v>
      </c>
      <c r="AV264" s="71">
        <f>AG264+AO264</f>
        <v>0</v>
      </c>
      <c r="AW264" s="71">
        <f>AU264+AV264</f>
        <v>0</v>
      </c>
      <c r="AX264" s="71">
        <f>+AY264+AZ264+BA264+BC264</f>
        <v>0</v>
      </c>
      <c r="AY264" s="71">
        <v>0</v>
      </c>
      <c r="AZ264" s="71">
        <v>0</v>
      </c>
      <c r="BA264" s="71">
        <v>0</v>
      </c>
      <c r="BB264" s="71"/>
      <c r="BC264" s="71">
        <v>0</v>
      </c>
      <c r="BD264" s="71"/>
      <c r="BE264" s="71">
        <f>+AP264+AX264</f>
        <v>0</v>
      </c>
      <c r="BF264" s="71">
        <f>+AQ264+AY264</f>
        <v>0</v>
      </c>
      <c r="BG264" s="71">
        <f>+AR264+AZ264</f>
        <v>0</v>
      </c>
      <c r="BH264" s="71">
        <f>+AS264+BA264</f>
        <v>0</v>
      </c>
      <c r="BI264" s="71">
        <f>+AT264+BC264</f>
        <v>0</v>
      </c>
      <c r="BJ264" s="71">
        <f>AU264+BB264</f>
        <v>0</v>
      </c>
      <c r="BK264" s="71">
        <f>AV264+BD264</f>
        <v>0</v>
      </c>
      <c r="BL264" s="71">
        <f>BJ264+BK264</f>
        <v>0</v>
      </c>
      <c r="BM264" s="71">
        <f>+BN264+BO264+BP264+BQ264</f>
        <v>0</v>
      </c>
      <c r="BN264" s="71">
        <v>0</v>
      </c>
      <c r="BO264" s="71">
        <v>0</v>
      </c>
      <c r="BP264" s="71">
        <v>0</v>
      </c>
      <c r="BQ264" s="71">
        <v>0</v>
      </c>
      <c r="BR264" s="71">
        <f>+BE264+BM264</f>
        <v>0</v>
      </c>
      <c r="BS264" s="71">
        <f>+BF264+BN264</f>
        <v>0</v>
      </c>
      <c r="BT264" s="71">
        <f>+BG264+BO264</f>
        <v>0</v>
      </c>
      <c r="BU264" s="71">
        <f>+BH264+BP264</f>
        <v>0</v>
      </c>
      <c r="BV264" s="71">
        <f>+BI264+BQ264</f>
        <v>0</v>
      </c>
      <c r="BW264" s="71">
        <f>+BX264+BY264+BZ264+CA264</f>
        <v>0</v>
      </c>
      <c r="BX264" s="71">
        <v>0</v>
      </c>
      <c r="BY264" s="71">
        <v>0</v>
      </c>
      <c r="BZ264" s="71">
        <v>0</v>
      </c>
      <c r="CA264" s="71">
        <v>0</v>
      </c>
      <c r="CB264" s="71">
        <f>+BR264+BW264</f>
        <v>0</v>
      </c>
      <c r="CC264" s="71">
        <f>+BS264+BX264</f>
        <v>0</v>
      </c>
      <c r="CD264" s="71">
        <f>+BT264+BY264</f>
        <v>0</v>
      </c>
      <c r="CE264" s="71">
        <f>+BU264+BZ264</f>
        <v>0</v>
      </c>
      <c r="CF264" s="71">
        <f>+BV264+CA264</f>
        <v>0</v>
      </c>
      <c r="CG264" s="71">
        <f>+CH264+CI264+CJ264+CK264</f>
        <v>0</v>
      </c>
      <c r="CH264" s="71">
        <v>0</v>
      </c>
      <c r="CI264" s="71">
        <v>0</v>
      </c>
      <c r="CJ264" s="71">
        <v>0</v>
      </c>
      <c r="CK264" s="71">
        <v>0</v>
      </c>
      <c r="CL264" s="71">
        <f>+CB264+CG264</f>
        <v>0</v>
      </c>
      <c r="CM264" s="71">
        <f>+CC264+CH264</f>
        <v>0</v>
      </c>
      <c r="CN264" s="71">
        <f>+CD264+CI264</f>
        <v>0</v>
      </c>
      <c r="CO264" s="71">
        <f>+CE264+CJ264</f>
        <v>0</v>
      </c>
      <c r="CP264" s="71">
        <f>+CF264+CK264</f>
        <v>0</v>
      </c>
      <c r="CQ264" s="71">
        <f>+CR264+CS264+CT264+CU264</f>
        <v>0</v>
      </c>
      <c r="CR264" s="71">
        <v>0</v>
      </c>
      <c r="CS264" s="71">
        <v>0</v>
      </c>
      <c r="CT264" s="71">
        <v>0</v>
      </c>
      <c r="CU264" s="71">
        <v>0</v>
      </c>
      <c r="CV264" s="71">
        <f>+CL264+CQ264</f>
        <v>0</v>
      </c>
      <c r="CW264" s="71">
        <f>+CM264+CR264</f>
        <v>0</v>
      </c>
      <c r="CX264" s="71">
        <f>+CN264+CS264</f>
        <v>0</v>
      </c>
      <c r="CY264" s="71">
        <f>+CO264+CT264</f>
        <v>0</v>
      </c>
      <c r="CZ264" s="71">
        <f>+CP264+CU264</f>
        <v>0</v>
      </c>
      <c r="DA264" s="70" t="s">
        <v>280</v>
      </c>
      <c r="DB264" s="56">
        <f>K264-CV264</f>
        <v>0</v>
      </c>
      <c r="DD264" s="7">
        <f>CV264/12</f>
        <v>0</v>
      </c>
    </row>
    <row r="265" spans="1:109" ht="29.25" customHeight="1" x14ac:dyDescent="0.2">
      <c r="A265" s="98" t="str">
        <f>CONCATENATE("5101",H265)</f>
        <v>5101100112</v>
      </c>
      <c r="B265" s="65"/>
      <c r="C265" s="65"/>
      <c r="D265" s="65"/>
      <c r="E265" s="66"/>
      <c r="F265" s="66"/>
      <c r="G265" s="65" t="s">
        <v>192</v>
      </c>
      <c r="H265" s="70" t="s">
        <v>278</v>
      </c>
      <c r="I265" s="112" t="s">
        <v>277</v>
      </c>
      <c r="J265" s="78">
        <f>CB265</f>
        <v>24</v>
      </c>
      <c r="K265" s="78">
        <v>1</v>
      </c>
      <c r="L265" s="78">
        <v>1</v>
      </c>
      <c r="M265" s="78"/>
      <c r="N265" s="78"/>
      <c r="O265" s="78">
        <f>K265-L265-M265-N265</f>
        <v>0</v>
      </c>
      <c r="P265" s="78"/>
      <c r="Q265" s="78"/>
      <c r="R265" s="78"/>
      <c r="S265" s="71">
        <f>+U265+V265+W265+Y265</f>
        <v>66</v>
      </c>
      <c r="T265" s="71">
        <f>X265+Z265</f>
        <v>0</v>
      </c>
      <c r="U265" s="71">
        <v>33</v>
      </c>
      <c r="V265" s="71">
        <v>16</v>
      </c>
      <c r="W265" s="71">
        <v>17</v>
      </c>
      <c r="X265" s="71">
        <v>0</v>
      </c>
      <c r="Y265" s="71">
        <v>0</v>
      </c>
      <c r="Z265" s="71">
        <v>0</v>
      </c>
      <c r="AA265" s="71">
        <f>+K265+S265</f>
        <v>67</v>
      </c>
      <c r="AB265" s="71">
        <f>+L265+U265</f>
        <v>34</v>
      </c>
      <c r="AC265" s="71">
        <f>+M265+V265</f>
        <v>16</v>
      </c>
      <c r="AD265" s="71">
        <f>+N265+W265</f>
        <v>17</v>
      </c>
      <c r="AE265" s="71">
        <f>+O265+Y265</f>
        <v>0</v>
      </c>
      <c r="AF265" s="71">
        <f>P265+X265</f>
        <v>0</v>
      </c>
      <c r="AG265" s="71">
        <f>+Q265+Z265</f>
        <v>0</v>
      </c>
      <c r="AH265" s="71">
        <f>AF265+AG265</f>
        <v>0</v>
      </c>
      <c r="AI265" s="71">
        <f>+AJ265+AK265+AL265+AN265</f>
        <v>-40</v>
      </c>
      <c r="AJ265" s="71">
        <v>-7</v>
      </c>
      <c r="AK265" s="71">
        <v>-16</v>
      </c>
      <c r="AL265" s="71">
        <v>-17</v>
      </c>
      <c r="AM265" s="71">
        <v>0</v>
      </c>
      <c r="AN265" s="71">
        <v>0</v>
      </c>
      <c r="AO265" s="71">
        <v>0</v>
      </c>
      <c r="AP265" s="71">
        <f>+AA265+AI265</f>
        <v>27</v>
      </c>
      <c r="AQ265" s="71">
        <f>+AB265+AJ265</f>
        <v>27</v>
      </c>
      <c r="AR265" s="71">
        <f>+AC265+AK265</f>
        <v>0</v>
      </c>
      <c r="AS265" s="71">
        <f>+AD265+AL265</f>
        <v>0</v>
      </c>
      <c r="AT265" s="71">
        <f>+AE265+AN265</f>
        <v>0</v>
      </c>
      <c r="AU265" s="71">
        <f>AF265+AM265</f>
        <v>0</v>
      </c>
      <c r="AV265" s="71">
        <f>AG265+AO265</f>
        <v>0</v>
      </c>
      <c r="AW265" s="71">
        <f>AU265+AV265</f>
        <v>0</v>
      </c>
      <c r="AX265" s="71">
        <f>+AY265+AZ265+BA265+BC265</f>
        <v>0</v>
      </c>
      <c r="AY265" s="71">
        <v>0</v>
      </c>
      <c r="AZ265" s="71">
        <v>0</v>
      </c>
      <c r="BA265" s="71">
        <v>0</v>
      </c>
      <c r="BB265" s="71"/>
      <c r="BC265" s="71">
        <v>0</v>
      </c>
      <c r="BD265" s="71"/>
      <c r="BE265" s="71">
        <f>+AP265+AX265</f>
        <v>27</v>
      </c>
      <c r="BF265" s="71">
        <f>+AQ265+AY265</f>
        <v>27</v>
      </c>
      <c r="BG265" s="71">
        <f>+AR265+AZ265</f>
        <v>0</v>
      </c>
      <c r="BH265" s="71">
        <f>+AS265+BA265</f>
        <v>0</v>
      </c>
      <c r="BI265" s="71">
        <f>+AT265+BC265</f>
        <v>0</v>
      </c>
      <c r="BJ265" s="71">
        <f>AU265+BB265</f>
        <v>0</v>
      </c>
      <c r="BK265" s="71">
        <f>AV265+BD265</f>
        <v>0</v>
      </c>
      <c r="BL265" s="71">
        <f>BJ265+BK265</f>
        <v>0</v>
      </c>
      <c r="BM265" s="71">
        <f>+BN265+BO265+BP265+BQ265</f>
        <v>0</v>
      </c>
      <c r="BN265" s="71">
        <v>0</v>
      </c>
      <c r="BO265" s="71">
        <v>0</v>
      </c>
      <c r="BP265" s="71">
        <v>0</v>
      </c>
      <c r="BQ265" s="71">
        <v>0</v>
      </c>
      <c r="BR265" s="71">
        <f>+BE265+BM265</f>
        <v>27</v>
      </c>
      <c r="BS265" s="71">
        <f>+BF265+BN265</f>
        <v>27</v>
      </c>
      <c r="BT265" s="71">
        <f>+BG265+BO265</f>
        <v>0</v>
      </c>
      <c r="BU265" s="71">
        <f>+BH265+BP265</f>
        <v>0</v>
      </c>
      <c r="BV265" s="71">
        <f>+BI265+BQ265</f>
        <v>0</v>
      </c>
      <c r="BW265" s="71">
        <f>+BX265+BY265+BZ265+CA265</f>
        <v>-3</v>
      </c>
      <c r="BX265" s="71">
        <v>-3</v>
      </c>
      <c r="BY265" s="71">
        <v>0</v>
      </c>
      <c r="BZ265" s="71">
        <v>0</v>
      </c>
      <c r="CA265" s="71">
        <v>0</v>
      </c>
      <c r="CB265" s="71">
        <f>+BR265+BW265</f>
        <v>24</v>
      </c>
      <c r="CC265" s="71">
        <f>+BS265+BX265</f>
        <v>24</v>
      </c>
      <c r="CD265" s="71">
        <f>+BT265+BY265</f>
        <v>0</v>
      </c>
      <c r="CE265" s="71">
        <f>+BU265+BZ265</f>
        <v>0</v>
      </c>
      <c r="CF265" s="71">
        <f>+BV265+CA265</f>
        <v>0</v>
      </c>
      <c r="CG265" s="71">
        <f>+CH265+CI265+CJ265+CK265</f>
        <v>0</v>
      </c>
      <c r="CH265" s="71">
        <v>0</v>
      </c>
      <c r="CI265" s="71">
        <v>0</v>
      </c>
      <c r="CJ265" s="71">
        <v>0</v>
      </c>
      <c r="CK265" s="71">
        <v>0</v>
      </c>
      <c r="CL265" s="71">
        <f>+CB265+CG265</f>
        <v>24</v>
      </c>
      <c r="CM265" s="71">
        <f>+CC265+CH265</f>
        <v>24</v>
      </c>
      <c r="CN265" s="71">
        <f>+CD265+CI265</f>
        <v>0</v>
      </c>
      <c r="CO265" s="71">
        <f>+CE265+CJ265</f>
        <v>0</v>
      </c>
      <c r="CP265" s="71">
        <f>+CF265+CK265</f>
        <v>0</v>
      </c>
      <c r="CQ265" s="71">
        <f>+CR265+CS265+CT265+CU265</f>
        <v>0</v>
      </c>
      <c r="CR265" s="71">
        <v>0</v>
      </c>
      <c r="CS265" s="71">
        <v>0</v>
      </c>
      <c r="CT265" s="71">
        <v>0</v>
      </c>
      <c r="CU265" s="71">
        <v>0</v>
      </c>
      <c r="CV265" s="71">
        <f>+CL265+CQ265</f>
        <v>24</v>
      </c>
      <c r="CW265" s="71">
        <f>+CM265+CR265</f>
        <v>24</v>
      </c>
      <c r="CX265" s="71">
        <f>+CN265+CS265</f>
        <v>0</v>
      </c>
      <c r="CY265" s="71">
        <f>+CO265+CT265</f>
        <v>0</v>
      </c>
      <c r="CZ265" s="71">
        <f>+CP265+CU265</f>
        <v>0</v>
      </c>
      <c r="DA265" s="70" t="s">
        <v>278</v>
      </c>
      <c r="DB265" s="56">
        <f>K265-CV265</f>
        <v>-23</v>
      </c>
      <c r="DD265" s="7">
        <f>CV265/12</f>
        <v>2</v>
      </c>
    </row>
    <row r="266" spans="1:109" ht="19.5" customHeight="1" x14ac:dyDescent="0.2">
      <c r="A266" s="98" t="str">
        <f>CONCATENATE("5101",H266)</f>
        <v>5101100113</v>
      </c>
      <c r="B266" s="65"/>
      <c r="C266" s="65"/>
      <c r="D266" s="65"/>
      <c r="E266" s="66"/>
      <c r="F266" s="66"/>
      <c r="G266" s="65" t="s">
        <v>200</v>
      </c>
      <c r="H266" s="70" t="s">
        <v>276</v>
      </c>
      <c r="I266" s="112" t="s">
        <v>150</v>
      </c>
      <c r="J266" s="78">
        <f>CB266</f>
        <v>2005</v>
      </c>
      <c r="K266" s="78">
        <v>800</v>
      </c>
      <c r="L266" s="78">
        <v>200</v>
      </c>
      <c r="M266" s="78">
        <v>200</v>
      </c>
      <c r="N266" s="78">
        <v>200</v>
      </c>
      <c r="O266" s="78">
        <f>K266-L266-M266-N266</f>
        <v>200</v>
      </c>
      <c r="P266" s="78"/>
      <c r="Q266" s="78"/>
      <c r="R266" s="78"/>
      <c r="S266" s="71">
        <f>+U266+V266+W266+Y266</f>
        <v>409</v>
      </c>
      <c r="T266" s="71">
        <f>X266+Z266</f>
        <v>0</v>
      </c>
      <c r="U266" s="71">
        <v>0</v>
      </c>
      <c r="V266" s="71">
        <v>353</v>
      </c>
      <c r="W266" s="71">
        <v>256</v>
      </c>
      <c r="X266" s="71">
        <v>0</v>
      </c>
      <c r="Y266" s="71">
        <v>-200</v>
      </c>
      <c r="Z266" s="71">
        <v>0</v>
      </c>
      <c r="AA266" s="71">
        <f>+K266+S266</f>
        <v>1209</v>
      </c>
      <c r="AB266" s="71">
        <f>+L266+U266</f>
        <v>200</v>
      </c>
      <c r="AC266" s="71">
        <f>+M266+V266</f>
        <v>553</v>
      </c>
      <c r="AD266" s="71">
        <f>+N266+W266</f>
        <v>456</v>
      </c>
      <c r="AE266" s="71">
        <f>+O266+Y266</f>
        <v>0</v>
      </c>
      <c r="AF266" s="71">
        <f>P266+X266</f>
        <v>0</v>
      </c>
      <c r="AG266" s="71">
        <f>+Q266+Z266</f>
        <v>0</v>
      </c>
      <c r="AH266" s="71">
        <f>AF266+AG266</f>
        <v>0</v>
      </c>
      <c r="AI266" s="71">
        <f>+AJ266+AK266+AL266+AN266</f>
        <v>300</v>
      </c>
      <c r="AJ266" s="71">
        <v>7</v>
      </c>
      <c r="AK266" s="71">
        <v>31</v>
      </c>
      <c r="AL266" s="71">
        <v>37</v>
      </c>
      <c r="AM266" s="71">
        <v>0</v>
      </c>
      <c r="AN266" s="71">
        <v>225</v>
      </c>
      <c r="AO266" s="71">
        <v>0</v>
      </c>
      <c r="AP266" s="71">
        <f>+AA266+AI266</f>
        <v>1509</v>
      </c>
      <c r="AQ266" s="71">
        <f>+AB266+AJ266</f>
        <v>207</v>
      </c>
      <c r="AR266" s="71">
        <f>+AC266+AK266</f>
        <v>584</v>
      </c>
      <c r="AS266" s="71">
        <f>+AD266+AL266</f>
        <v>493</v>
      </c>
      <c r="AT266" s="71">
        <f>+AE266+AN266</f>
        <v>225</v>
      </c>
      <c r="AU266" s="71">
        <f>AF266+AM266</f>
        <v>0</v>
      </c>
      <c r="AV266" s="71">
        <f>AG266+AO266</f>
        <v>0</v>
      </c>
      <c r="AW266" s="71">
        <f>AU266+AV266</f>
        <v>0</v>
      </c>
      <c r="AX266" s="71">
        <f>+AY266+AZ266+BA266+BC266</f>
        <v>596</v>
      </c>
      <c r="AY266" s="71">
        <v>0</v>
      </c>
      <c r="AZ266" s="71">
        <v>0</v>
      </c>
      <c r="BA266" s="71">
        <v>0</v>
      </c>
      <c r="BB266" s="71"/>
      <c r="BC266" s="71">
        <v>596</v>
      </c>
      <c r="BD266" s="71"/>
      <c r="BE266" s="71">
        <f>+AP266+AX266</f>
        <v>2105</v>
      </c>
      <c r="BF266" s="71">
        <f>+AQ266+AY266</f>
        <v>207</v>
      </c>
      <c r="BG266" s="71">
        <f>+AR266+AZ266</f>
        <v>584</v>
      </c>
      <c r="BH266" s="71">
        <f>+AS266+BA266</f>
        <v>493</v>
      </c>
      <c r="BI266" s="71">
        <f>+AT266+BC266</f>
        <v>821</v>
      </c>
      <c r="BJ266" s="71">
        <f>AU266+BB266</f>
        <v>0</v>
      </c>
      <c r="BK266" s="71">
        <f>AV266+BD266</f>
        <v>0</v>
      </c>
      <c r="BL266" s="71">
        <f>BJ266+BK266</f>
        <v>0</v>
      </c>
      <c r="BM266" s="71">
        <f>+BN266+BO266+BP266+BQ266</f>
        <v>-100</v>
      </c>
      <c r="BN266" s="71">
        <v>0</v>
      </c>
      <c r="BO266" s="71">
        <v>0</v>
      </c>
      <c r="BP266" s="71">
        <v>0</v>
      </c>
      <c r="BQ266" s="71">
        <v>-100</v>
      </c>
      <c r="BR266" s="71">
        <f>+BE266+BM266</f>
        <v>2005</v>
      </c>
      <c r="BS266" s="71">
        <f>+BF266+BN266</f>
        <v>207</v>
      </c>
      <c r="BT266" s="71">
        <f>+BG266+BO266</f>
        <v>584</v>
      </c>
      <c r="BU266" s="71">
        <f>+BH266+BP266</f>
        <v>493</v>
      </c>
      <c r="BV266" s="71">
        <f>+BI266+BQ266</f>
        <v>721</v>
      </c>
      <c r="BW266" s="71">
        <f>+BX266+BY266+BZ266+CA266</f>
        <v>0</v>
      </c>
      <c r="BX266" s="71">
        <v>0</v>
      </c>
      <c r="BY266" s="71">
        <v>0</v>
      </c>
      <c r="BZ266" s="71">
        <v>0</v>
      </c>
      <c r="CA266" s="71">
        <v>0</v>
      </c>
      <c r="CB266" s="71">
        <f>+BR266+BW266</f>
        <v>2005</v>
      </c>
      <c r="CC266" s="71">
        <f>+BS266+BX266</f>
        <v>207</v>
      </c>
      <c r="CD266" s="71">
        <f>+BT266+BY266</f>
        <v>584</v>
      </c>
      <c r="CE266" s="71">
        <f>+BU266+BZ266</f>
        <v>493</v>
      </c>
      <c r="CF266" s="71">
        <f>+BV266+CA266</f>
        <v>721</v>
      </c>
      <c r="CG266" s="71">
        <f>+CH266+CI266+CJ266+CK266</f>
        <v>0</v>
      </c>
      <c r="CH266" s="71">
        <v>0</v>
      </c>
      <c r="CI266" s="71">
        <v>0</v>
      </c>
      <c r="CJ266" s="71">
        <v>0</v>
      </c>
      <c r="CK266" s="71">
        <v>0</v>
      </c>
      <c r="CL266" s="71">
        <f>+CB266+CG266</f>
        <v>2005</v>
      </c>
      <c r="CM266" s="71">
        <f>+CC266+CH266</f>
        <v>207</v>
      </c>
      <c r="CN266" s="71">
        <f>+CD266+CI266</f>
        <v>584</v>
      </c>
      <c r="CO266" s="71">
        <f>+CE266+CJ266</f>
        <v>493</v>
      </c>
      <c r="CP266" s="71">
        <f>+CF266+CK266</f>
        <v>721</v>
      </c>
      <c r="CQ266" s="71">
        <f>+CR266+CS266+CT266+CU266</f>
        <v>0</v>
      </c>
      <c r="CR266" s="71">
        <v>0</v>
      </c>
      <c r="CS266" s="71">
        <v>0</v>
      </c>
      <c r="CT266" s="71">
        <v>0</v>
      </c>
      <c r="CU266" s="71">
        <v>0</v>
      </c>
      <c r="CV266" s="71">
        <f>+CL266+CQ266</f>
        <v>2005</v>
      </c>
      <c r="CW266" s="71">
        <f>+CM266+CR266</f>
        <v>207</v>
      </c>
      <c r="CX266" s="71">
        <f>+CN266+CS266</f>
        <v>584</v>
      </c>
      <c r="CY266" s="71">
        <f>+CO266+CT266</f>
        <v>493</v>
      </c>
      <c r="CZ266" s="71">
        <f>+CP266+CU266</f>
        <v>721</v>
      </c>
      <c r="DA266" s="70" t="s">
        <v>276</v>
      </c>
      <c r="DB266" s="56">
        <f>K266-CV266</f>
        <v>-1205</v>
      </c>
      <c r="DD266" s="7">
        <f>CV266/12</f>
        <v>167.08333333333334</v>
      </c>
    </row>
    <row r="267" spans="1:109" ht="18.75" customHeight="1" x14ac:dyDescent="0.2">
      <c r="A267" s="98" t="str">
        <f>CONCATENATE("5101",H267)</f>
        <v>5101100114</v>
      </c>
      <c r="B267" s="65"/>
      <c r="C267" s="65"/>
      <c r="D267" s="65"/>
      <c r="E267" s="66"/>
      <c r="F267" s="66"/>
      <c r="G267" s="65" t="s">
        <v>251</v>
      </c>
      <c r="H267" s="70" t="s">
        <v>275</v>
      </c>
      <c r="I267" s="126" t="s">
        <v>274</v>
      </c>
      <c r="J267" s="78">
        <f>CB267</f>
        <v>20</v>
      </c>
      <c r="K267" s="78">
        <v>70</v>
      </c>
      <c r="L267" s="78">
        <v>15</v>
      </c>
      <c r="M267" s="78">
        <v>20</v>
      </c>
      <c r="N267" s="78">
        <v>20</v>
      </c>
      <c r="O267" s="78">
        <f>K267-L267-M267-N267</f>
        <v>15</v>
      </c>
      <c r="P267" s="78"/>
      <c r="Q267" s="78"/>
      <c r="R267" s="78"/>
      <c r="S267" s="71">
        <f>+U267+V267+W267+Y267</f>
        <v>0</v>
      </c>
      <c r="T267" s="71">
        <f>X267+Z267</f>
        <v>0</v>
      </c>
      <c r="U267" s="71">
        <v>0</v>
      </c>
      <c r="V267" s="71">
        <v>0</v>
      </c>
      <c r="W267" s="71">
        <v>0</v>
      </c>
      <c r="X267" s="71">
        <v>0</v>
      </c>
      <c r="Y267" s="71">
        <v>0</v>
      </c>
      <c r="Z267" s="71">
        <v>0</v>
      </c>
      <c r="AA267" s="71">
        <f>+K267+S267</f>
        <v>70</v>
      </c>
      <c r="AB267" s="71">
        <f>+L267+U267</f>
        <v>15</v>
      </c>
      <c r="AC267" s="71">
        <f>+M267+V267</f>
        <v>20</v>
      </c>
      <c r="AD267" s="71">
        <f>+N267+W267</f>
        <v>20</v>
      </c>
      <c r="AE267" s="71">
        <f>+O267+Y267</f>
        <v>15</v>
      </c>
      <c r="AF267" s="71">
        <f>P267+X267</f>
        <v>0</v>
      </c>
      <c r="AG267" s="71">
        <f>+Q267+Z267</f>
        <v>0</v>
      </c>
      <c r="AH267" s="71">
        <f>AF267+AG267</f>
        <v>0</v>
      </c>
      <c r="AI267" s="71">
        <f>+AJ267+AK267+AL267+AN267</f>
        <v>-50</v>
      </c>
      <c r="AJ267" s="71">
        <v>0</v>
      </c>
      <c r="AK267" s="71">
        <v>-15</v>
      </c>
      <c r="AL267" s="71">
        <v>-20</v>
      </c>
      <c r="AM267" s="71">
        <v>0</v>
      </c>
      <c r="AN267" s="71">
        <v>-15</v>
      </c>
      <c r="AO267" s="71">
        <v>0</v>
      </c>
      <c r="AP267" s="71">
        <f>+AA267+AI267</f>
        <v>20</v>
      </c>
      <c r="AQ267" s="71">
        <f>+AB267+AJ267</f>
        <v>15</v>
      </c>
      <c r="AR267" s="71">
        <f>+AC267+AK267</f>
        <v>5</v>
      </c>
      <c r="AS267" s="71">
        <f>+AD267+AL267</f>
        <v>0</v>
      </c>
      <c r="AT267" s="71">
        <f>+AE267+AN267</f>
        <v>0</v>
      </c>
      <c r="AU267" s="71">
        <f>AF267+AM267</f>
        <v>0</v>
      </c>
      <c r="AV267" s="71">
        <f>AG267+AO267</f>
        <v>0</v>
      </c>
      <c r="AW267" s="71">
        <f>AU267+AV267</f>
        <v>0</v>
      </c>
      <c r="AX267" s="71">
        <f>+AY267+AZ267+BA267+BC267</f>
        <v>0</v>
      </c>
      <c r="AY267" s="71">
        <v>0</v>
      </c>
      <c r="AZ267" s="71">
        <v>0</v>
      </c>
      <c r="BA267" s="71">
        <v>0</v>
      </c>
      <c r="BB267" s="71"/>
      <c r="BC267" s="71">
        <v>0</v>
      </c>
      <c r="BD267" s="71"/>
      <c r="BE267" s="71">
        <f>+AP267+AX267</f>
        <v>20</v>
      </c>
      <c r="BF267" s="71">
        <f>+AQ267+AY267</f>
        <v>15</v>
      </c>
      <c r="BG267" s="71">
        <f>+AR267+AZ267</f>
        <v>5</v>
      </c>
      <c r="BH267" s="71">
        <f>+AS267+BA267</f>
        <v>0</v>
      </c>
      <c r="BI267" s="71">
        <f>+AT267+BC267</f>
        <v>0</v>
      </c>
      <c r="BJ267" s="71">
        <f>AU267+BB267</f>
        <v>0</v>
      </c>
      <c r="BK267" s="71">
        <f>AV267+BD267</f>
        <v>0</v>
      </c>
      <c r="BL267" s="71">
        <f>BJ267+BK267</f>
        <v>0</v>
      </c>
      <c r="BM267" s="71">
        <f>+BN267+BO267+BP267+BQ267</f>
        <v>0</v>
      </c>
      <c r="BN267" s="71">
        <v>0</v>
      </c>
      <c r="BO267" s="71">
        <v>0</v>
      </c>
      <c r="BP267" s="71">
        <v>0</v>
      </c>
      <c r="BQ267" s="71">
        <v>0</v>
      </c>
      <c r="BR267" s="71">
        <f>+BE267+BM267</f>
        <v>20</v>
      </c>
      <c r="BS267" s="71">
        <f>+BF267+BN267</f>
        <v>15</v>
      </c>
      <c r="BT267" s="71">
        <f>+BG267+BO267</f>
        <v>5</v>
      </c>
      <c r="BU267" s="71">
        <f>+BH267+BP267</f>
        <v>0</v>
      </c>
      <c r="BV267" s="71">
        <f>+BI267+BQ267</f>
        <v>0</v>
      </c>
      <c r="BW267" s="71">
        <f>+BX267+BY267+BZ267+CA267</f>
        <v>0</v>
      </c>
      <c r="BX267" s="71">
        <v>0</v>
      </c>
      <c r="BY267" s="71">
        <v>0</v>
      </c>
      <c r="BZ267" s="71">
        <v>0</v>
      </c>
      <c r="CA267" s="71">
        <v>0</v>
      </c>
      <c r="CB267" s="71">
        <f>+BR267+BW267</f>
        <v>20</v>
      </c>
      <c r="CC267" s="71">
        <f>+BS267+BX267</f>
        <v>15</v>
      </c>
      <c r="CD267" s="71">
        <f>+BT267+BY267</f>
        <v>5</v>
      </c>
      <c r="CE267" s="71">
        <f>+BU267+BZ267</f>
        <v>0</v>
      </c>
      <c r="CF267" s="71">
        <f>+BV267+CA267</f>
        <v>0</v>
      </c>
      <c r="CG267" s="71">
        <f>+CH267+CI267+CJ267+CK267</f>
        <v>0</v>
      </c>
      <c r="CH267" s="71">
        <v>0</v>
      </c>
      <c r="CI267" s="71">
        <v>0</v>
      </c>
      <c r="CJ267" s="71">
        <v>0</v>
      </c>
      <c r="CK267" s="71">
        <v>0</v>
      </c>
      <c r="CL267" s="71">
        <f>+CB267+CG267</f>
        <v>20</v>
      </c>
      <c r="CM267" s="71">
        <f>+CC267+CH267</f>
        <v>15</v>
      </c>
      <c r="CN267" s="71">
        <f>+CD267+CI267</f>
        <v>5</v>
      </c>
      <c r="CO267" s="71">
        <f>+CE267+CJ267</f>
        <v>0</v>
      </c>
      <c r="CP267" s="71">
        <f>+CF267+CK267</f>
        <v>0</v>
      </c>
      <c r="CQ267" s="71">
        <f>+CR267+CS267+CT267+CU267</f>
        <v>0</v>
      </c>
      <c r="CR267" s="71">
        <v>0</v>
      </c>
      <c r="CS267" s="71">
        <v>0</v>
      </c>
      <c r="CT267" s="71">
        <v>0</v>
      </c>
      <c r="CU267" s="71">
        <v>0</v>
      </c>
      <c r="CV267" s="71">
        <f>+CL267+CQ267</f>
        <v>20</v>
      </c>
      <c r="CW267" s="71">
        <f>+CM267+CR267</f>
        <v>15</v>
      </c>
      <c r="CX267" s="71">
        <f>+CN267+CS267</f>
        <v>5</v>
      </c>
      <c r="CY267" s="71">
        <f>+CO267+CT267</f>
        <v>0</v>
      </c>
      <c r="CZ267" s="71">
        <f>+CP267+CU267</f>
        <v>0</v>
      </c>
      <c r="DA267" s="70" t="s">
        <v>275</v>
      </c>
      <c r="DB267" s="56">
        <f>K267-CV267</f>
        <v>50</v>
      </c>
      <c r="DD267" s="7">
        <f>CV267/12</f>
        <v>1.6666666666666667</v>
      </c>
    </row>
    <row r="268" spans="1:109" ht="15" customHeight="1" x14ac:dyDescent="0.2">
      <c r="A268" s="98" t="str">
        <f>CONCATENATE("5101",H268)</f>
        <v>5101100115</v>
      </c>
      <c r="B268" s="65"/>
      <c r="C268" s="65"/>
      <c r="D268" s="65"/>
      <c r="E268" s="66"/>
      <c r="F268" s="66"/>
      <c r="G268" s="65" t="s">
        <v>360</v>
      </c>
      <c r="H268" s="70" t="s">
        <v>431</v>
      </c>
      <c r="I268" s="112" t="s">
        <v>432</v>
      </c>
      <c r="J268" s="78">
        <f>CB268</f>
        <v>49</v>
      </c>
      <c r="K268" s="78">
        <v>50</v>
      </c>
      <c r="L268" s="78">
        <v>15</v>
      </c>
      <c r="M268" s="78">
        <v>12</v>
      </c>
      <c r="N268" s="78">
        <v>12</v>
      </c>
      <c r="O268" s="78">
        <f>K268-L268-M268-N268</f>
        <v>11</v>
      </c>
      <c r="P268" s="78"/>
      <c r="Q268" s="78"/>
      <c r="R268" s="78"/>
      <c r="S268" s="71">
        <f>+U268+V268+W268+Y268</f>
        <v>0</v>
      </c>
      <c r="T268" s="71">
        <f>X268+Z268</f>
        <v>0</v>
      </c>
      <c r="U268" s="71">
        <v>0</v>
      </c>
      <c r="V268" s="71">
        <v>0</v>
      </c>
      <c r="W268" s="71">
        <v>0</v>
      </c>
      <c r="X268" s="71">
        <v>0</v>
      </c>
      <c r="Y268" s="71">
        <v>0</v>
      </c>
      <c r="Z268" s="71">
        <v>0</v>
      </c>
      <c r="AA268" s="71">
        <f>+K268+S268</f>
        <v>50</v>
      </c>
      <c r="AB268" s="71">
        <f>+L268+U268</f>
        <v>15</v>
      </c>
      <c r="AC268" s="71">
        <f>+M268+V268</f>
        <v>12</v>
      </c>
      <c r="AD268" s="71">
        <f>+N268+W268</f>
        <v>12</v>
      </c>
      <c r="AE268" s="71">
        <f>+O268+Y268</f>
        <v>11</v>
      </c>
      <c r="AF268" s="71">
        <f>P268+X268</f>
        <v>0</v>
      </c>
      <c r="AG268" s="71">
        <f>+Q268+Z268</f>
        <v>0</v>
      </c>
      <c r="AH268" s="71">
        <f>AF268+AG268</f>
        <v>0</v>
      </c>
      <c r="AI268" s="71">
        <f>+AJ268+AK268+AL268+AN268</f>
        <v>0</v>
      </c>
      <c r="AJ268" s="71">
        <v>0</v>
      </c>
      <c r="AK268" s="71">
        <v>0</v>
      </c>
      <c r="AL268" s="71">
        <v>0</v>
      </c>
      <c r="AM268" s="71">
        <v>0</v>
      </c>
      <c r="AN268" s="71">
        <v>0</v>
      </c>
      <c r="AO268" s="71">
        <v>0</v>
      </c>
      <c r="AP268" s="71">
        <f>+AA268+AI268</f>
        <v>50</v>
      </c>
      <c r="AQ268" s="71">
        <f>+AB268+AJ268</f>
        <v>15</v>
      </c>
      <c r="AR268" s="71">
        <f>+AC268+AK268</f>
        <v>12</v>
      </c>
      <c r="AS268" s="71">
        <f>+AD268+AL268</f>
        <v>12</v>
      </c>
      <c r="AT268" s="71">
        <f>+AE268+AN268</f>
        <v>11</v>
      </c>
      <c r="AU268" s="71">
        <f>AF268+AM268</f>
        <v>0</v>
      </c>
      <c r="AV268" s="71">
        <f>AG268+AO268</f>
        <v>0</v>
      </c>
      <c r="AW268" s="71">
        <f>AU268+AV268</f>
        <v>0</v>
      </c>
      <c r="AX268" s="71">
        <f>+AY268+AZ268+BA268+BC268</f>
        <v>0</v>
      </c>
      <c r="AY268" s="71">
        <v>0</v>
      </c>
      <c r="AZ268" s="71">
        <v>0</v>
      </c>
      <c r="BA268" s="71">
        <v>0</v>
      </c>
      <c r="BB268" s="71"/>
      <c r="BC268" s="71">
        <v>0</v>
      </c>
      <c r="BD268" s="71"/>
      <c r="BE268" s="71">
        <f>+AP268+AX268</f>
        <v>50</v>
      </c>
      <c r="BF268" s="71">
        <f>+AQ268+AY268</f>
        <v>15</v>
      </c>
      <c r="BG268" s="71">
        <f>+AR268+AZ268</f>
        <v>12</v>
      </c>
      <c r="BH268" s="71">
        <f>+AS268+BA268</f>
        <v>12</v>
      </c>
      <c r="BI268" s="71">
        <f>+AT268+BC268</f>
        <v>11</v>
      </c>
      <c r="BJ268" s="71">
        <f>AU268+BB268</f>
        <v>0</v>
      </c>
      <c r="BK268" s="71">
        <f>AV268+BD268</f>
        <v>0</v>
      </c>
      <c r="BL268" s="71">
        <f>BJ268+BK268</f>
        <v>0</v>
      </c>
      <c r="BM268" s="71">
        <f>+BN268+BO268+BP268+BQ268</f>
        <v>0</v>
      </c>
      <c r="BN268" s="71">
        <v>0</v>
      </c>
      <c r="BO268" s="71">
        <v>0</v>
      </c>
      <c r="BP268" s="71">
        <v>0</v>
      </c>
      <c r="BQ268" s="71">
        <v>0</v>
      </c>
      <c r="BR268" s="71">
        <f>+BE268+BM268</f>
        <v>50</v>
      </c>
      <c r="BS268" s="71">
        <f>+BF268+BN268</f>
        <v>15</v>
      </c>
      <c r="BT268" s="71">
        <f>+BG268+BO268</f>
        <v>12</v>
      </c>
      <c r="BU268" s="71">
        <f>+BH268+BP268</f>
        <v>12</v>
      </c>
      <c r="BV268" s="71">
        <f>+BI268+BQ268</f>
        <v>11</v>
      </c>
      <c r="BW268" s="71">
        <f>+BX268+BY268+BZ268+CA268</f>
        <v>-1</v>
      </c>
      <c r="BX268" s="71">
        <v>0</v>
      </c>
      <c r="BY268" s="71">
        <v>0</v>
      </c>
      <c r="BZ268" s="71">
        <v>0</v>
      </c>
      <c r="CA268" s="71">
        <v>-1</v>
      </c>
      <c r="CB268" s="71">
        <f>+BR268+BW268</f>
        <v>49</v>
      </c>
      <c r="CC268" s="71">
        <f>+BS268+BX268</f>
        <v>15</v>
      </c>
      <c r="CD268" s="71">
        <f>+BT268+BY268</f>
        <v>12</v>
      </c>
      <c r="CE268" s="71">
        <f>+BU268+BZ268</f>
        <v>12</v>
      </c>
      <c r="CF268" s="71">
        <f>+BV268+CA268</f>
        <v>10</v>
      </c>
      <c r="CG268" s="71">
        <f>+CH268+CI268+CJ268+CK268</f>
        <v>0</v>
      </c>
      <c r="CH268" s="71">
        <v>0</v>
      </c>
      <c r="CI268" s="71">
        <v>0</v>
      </c>
      <c r="CJ268" s="71">
        <v>0</v>
      </c>
      <c r="CK268" s="71">
        <v>0</v>
      </c>
      <c r="CL268" s="71">
        <f>+CB268+CG268</f>
        <v>49</v>
      </c>
      <c r="CM268" s="71">
        <f>+CC268+CH268</f>
        <v>15</v>
      </c>
      <c r="CN268" s="71">
        <f>+CD268+CI268</f>
        <v>12</v>
      </c>
      <c r="CO268" s="71">
        <f>+CE268+CJ268</f>
        <v>12</v>
      </c>
      <c r="CP268" s="71">
        <f>+CF268+CK268</f>
        <v>10</v>
      </c>
      <c r="CQ268" s="71">
        <f>+CR268+CS268+CT268+CU268</f>
        <v>0</v>
      </c>
      <c r="CR268" s="71">
        <v>0</v>
      </c>
      <c r="CS268" s="71">
        <v>0</v>
      </c>
      <c r="CT268" s="71">
        <v>0</v>
      </c>
      <c r="CU268" s="71">
        <v>0</v>
      </c>
      <c r="CV268" s="71">
        <f>+CL268+CQ268</f>
        <v>49</v>
      </c>
      <c r="CW268" s="71">
        <f>+CM268+CR268</f>
        <v>15</v>
      </c>
      <c r="CX268" s="71">
        <f>+CN268+CS268</f>
        <v>12</v>
      </c>
      <c r="CY268" s="71">
        <f>+CO268+CT268</f>
        <v>12</v>
      </c>
      <c r="CZ268" s="71">
        <f>+CP268+CU268</f>
        <v>10</v>
      </c>
      <c r="DA268" s="70" t="s">
        <v>431</v>
      </c>
      <c r="DB268" s="56">
        <f>K268-CV268</f>
        <v>1</v>
      </c>
      <c r="DD268" s="7">
        <f>CV268/12</f>
        <v>4.083333333333333</v>
      </c>
    </row>
    <row r="269" spans="1:109" ht="17.25" hidden="1" customHeight="1" x14ac:dyDescent="0.2">
      <c r="A269" s="98" t="str">
        <f>CONCATENATE("5101",H269)</f>
        <v>5101100116</v>
      </c>
      <c r="B269" s="65"/>
      <c r="C269" s="65"/>
      <c r="D269" s="65"/>
      <c r="E269" s="66"/>
      <c r="F269" s="66"/>
      <c r="G269" s="65" t="s">
        <v>104</v>
      </c>
      <c r="H269" s="70" t="s">
        <v>273</v>
      </c>
      <c r="I269" s="112" t="s">
        <v>272</v>
      </c>
      <c r="J269" s="78">
        <f>CB269</f>
        <v>0</v>
      </c>
      <c r="K269" s="78">
        <v>0</v>
      </c>
      <c r="L269" s="78"/>
      <c r="M269" s="78"/>
      <c r="N269" s="78"/>
      <c r="O269" s="78">
        <f>K269-L269-M269-N269</f>
        <v>0</v>
      </c>
      <c r="P269" s="78"/>
      <c r="Q269" s="78"/>
      <c r="R269" s="78"/>
      <c r="S269" s="71">
        <f>+U269+V269+W269+Y269</f>
        <v>0</v>
      </c>
      <c r="T269" s="71">
        <f>X269+Z269</f>
        <v>0</v>
      </c>
      <c r="U269" s="71">
        <v>0</v>
      </c>
      <c r="V269" s="71">
        <v>0</v>
      </c>
      <c r="W269" s="71">
        <v>0</v>
      </c>
      <c r="X269" s="71">
        <v>0</v>
      </c>
      <c r="Y269" s="71">
        <v>0</v>
      </c>
      <c r="Z269" s="71">
        <v>0</v>
      </c>
      <c r="AA269" s="71">
        <f>+K269+S269</f>
        <v>0</v>
      </c>
      <c r="AB269" s="71">
        <f>+L269+U269</f>
        <v>0</v>
      </c>
      <c r="AC269" s="71">
        <f>+M269+V269</f>
        <v>0</v>
      </c>
      <c r="AD269" s="71">
        <f>+N269+W269</f>
        <v>0</v>
      </c>
      <c r="AE269" s="71">
        <f>+O269+Y269</f>
        <v>0</v>
      </c>
      <c r="AF269" s="71">
        <f>P269+X269</f>
        <v>0</v>
      </c>
      <c r="AG269" s="71">
        <f>+Q269+Z269</f>
        <v>0</v>
      </c>
      <c r="AH269" s="71">
        <f>AF269+AG269</f>
        <v>0</v>
      </c>
      <c r="AI269" s="71">
        <f>+AJ269+AK269+AL269+AN269</f>
        <v>0</v>
      </c>
      <c r="AJ269" s="71">
        <v>0</v>
      </c>
      <c r="AK269" s="71">
        <v>0</v>
      </c>
      <c r="AL269" s="71">
        <v>0</v>
      </c>
      <c r="AM269" s="71">
        <v>0</v>
      </c>
      <c r="AN269" s="71">
        <v>0</v>
      </c>
      <c r="AO269" s="71">
        <v>0</v>
      </c>
      <c r="AP269" s="71">
        <f>+AA269+AI269</f>
        <v>0</v>
      </c>
      <c r="AQ269" s="71">
        <f>+AB269+AJ269</f>
        <v>0</v>
      </c>
      <c r="AR269" s="71">
        <f>+AC269+AK269</f>
        <v>0</v>
      </c>
      <c r="AS269" s="71">
        <f>+AD269+AL269</f>
        <v>0</v>
      </c>
      <c r="AT269" s="71">
        <f>+AE269+AN269</f>
        <v>0</v>
      </c>
      <c r="AU269" s="71">
        <f>AF269+AM269</f>
        <v>0</v>
      </c>
      <c r="AV269" s="71">
        <f>AG269+AO269</f>
        <v>0</v>
      </c>
      <c r="AW269" s="71">
        <f>AU269+AV269</f>
        <v>0</v>
      </c>
      <c r="AX269" s="71">
        <f>+AY269+AZ269+BA269+BC269</f>
        <v>0</v>
      </c>
      <c r="AY269" s="71">
        <v>0</v>
      </c>
      <c r="AZ269" s="71">
        <v>0</v>
      </c>
      <c r="BA269" s="71">
        <v>0</v>
      </c>
      <c r="BB269" s="71"/>
      <c r="BC269" s="71">
        <v>0</v>
      </c>
      <c r="BD269" s="71"/>
      <c r="BE269" s="71">
        <f>+AP269+AX269</f>
        <v>0</v>
      </c>
      <c r="BF269" s="71">
        <f>+AQ269+AY269</f>
        <v>0</v>
      </c>
      <c r="BG269" s="71">
        <f>+AR269+AZ269</f>
        <v>0</v>
      </c>
      <c r="BH269" s="71">
        <f>+AS269+BA269</f>
        <v>0</v>
      </c>
      <c r="BI269" s="71">
        <f>+AT269+BC269</f>
        <v>0</v>
      </c>
      <c r="BJ269" s="71">
        <f>AU269+BB269</f>
        <v>0</v>
      </c>
      <c r="BK269" s="71">
        <f>AV269+BD269</f>
        <v>0</v>
      </c>
      <c r="BL269" s="71">
        <f>BJ269+BK269</f>
        <v>0</v>
      </c>
      <c r="BM269" s="71">
        <f>+BN269+BO269+BP269+BQ269</f>
        <v>0</v>
      </c>
      <c r="BN269" s="71">
        <v>0</v>
      </c>
      <c r="BO269" s="71">
        <v>0</v>
      </c>
      <c r="BP269" s="71">
        <v>0</v>
      </c>
      <c r="BQ269" s="71">
        <v>0</v>
      </c>
      <c r="BR269" s="71">
        <f>+BE269+BM269</f>
        <v>0</v>
      </c>
      <c r="BS269" s="71">
        <f>+BF269+BN269</f>
        <v>0</v>
      </c>
      <c r="BT269" s="71">
        <f>+BG269+BO269</f>
        <v>0</v>
      </c>
      <c r="BU269" s="71">
        <f>+BH269+BP269</f>
        <v>0</v>
      </c>
      <c r="BV269" s="71">
        <f>+BI269+BQ269</f>
        <v>0</v>
      </c>
      <c r="BW269" s="71">
        <f>+BX269+BY269+BZ269+CA269</f>
        <v>0</v>
      </c>
      <c r="BX269" s="71">
        <v>0</v>
      </c>
      <c r="BY269" s="71">
        <v>0</v>
      </c>
      <c r="BZ269" s="71">
        <v>0</v>
      </c>
      <c r="CA269" s="71">
        <v>0</v>
      </c>
      <c r="CB269" s="71">
        <f>+BR269+BW269</f>
        <v>0</v>
      </c>
      <c r="CC269" s="71">
        <f>+BS269+BX269</f>
        <v>0</v>
      </c>
      <c r="CD269" s="71">
        <f>+BT269+BY269</f>
        <v>0</v>
      </c>
      <c r="CE269" s="71">
        <f>+BU269+BZ269</f>
        <v>0</v>
      </c>
      <c r="CF269" s="71">
        <f>+BV269+CA269</f>
        <v>0</v>
      </c>
      <c r="CG269" s="71">
        <f>+CH269+CI269+CJ269+CK269</f>
        <v>0</v>
      </c>
      <c r="CH269" s="71">
        <v>0</v>
      </c>
      <c r="CI269" s="71">
        <v>0</v>
      </c>
      <c r="CJ269" s="71">
        <v>0</v>
      </c>
      <c r="CK269" s="71">
        <v>0</v>
      </c>
      <c r="CL269" s="71">
        <f>+CB269+CG269</f>
        <v>0</v>
      </c>
      <c r="CM269" s="71">
        <f>+CC269+CH269</f>
        <v>0</v>
      </c>
      <c r="CN269" s="71">
        <f>+CD269+CI269</f>
        <v>0</v>
      </c>
      <c r="CO269" s="71">
        <f>+CE269+CJ269</f>
        <v>0</v>
      </c>
      <c r="CP269" s="71">
        <f>+CF269+CK269</f>
        <v>0</v>
      </c>
      <c r="CQ269" s="71">
        <f>+CR269+CS269+CT269+CU269</f>
        <v>0</v>
      </c>
      <c r="CR269" s="71">
        <v>0</v>
      </c>
      <c r="CS269" s="71">
        <v>0</v>
      </c>
      <c r="CT269" s="71">
        <v>0</v>
      </c>
      <c r="CU269" s="71">
        <v>0</v>
      </c>
      <c r="CV269" s="71">
        <f>+CL269+CQ269</f>
        <v>0</v>
      </c>
      <c r="CW269" s="71">
        <f>+CM269+CR269</f>
        <v>0</v>
      </c>
      <c r="CX269" s="71">
        <f>+CN269+CS269</f>
        <v>0</v>
      </c>
      <c r="CY269" s="71">
        <f>+CO269+CT269</f>
        <v>0</v>
      </c>
      <c r="CZ269" s="71">
        <f>+CP269+CU269</f>
        <v>0</v>
      </c>
      <c r="DA269" s="70" t="s">
        <v>273</v>
      </c>
      <c r="DB269" s="56">
        <f>K269-CV269</f>
        <v>0</v>
      </c>
      <c r="DD269" s="7">
        <f>CV269/12</f>
        <v>0</v>
      </c>
    </row>
    <row r="270" spans="1:109" ht="20.25" customHeight="1" x14ac:dyDescent="0.2">
      <c r="A270" s="98" t="str">
        <f>CONCATENATE("5101",H270)</f>
        <v>5101100130</v>
      </c>
      <c r="B270" s="65"/>
      <c r="C270" s="65"/>
      <c r="D270" s="65"/>
      <c r="E270" s="66"/>
      <c r="F270" s="66"/>
      <c r="G270" s="65" t="s">
        <v>213</v>
      </c>
      <c r="H270" s="70" t="s">
        <v>271</v>
      </c>
      <c r="I270" s="112" t="s">
        <v>149</v>
      </c>
      <c r="J270" s="78">
        <f>CB270</f>
        <v>499</v>
      </c>
      <c r="K270" s="78">
        <v>240</v>
      </c>
      <c r="L270" s="78">
        <v>60</v>
      </c>
      <c r="M270" s="78">
        <v>60</v>
      </c>
      <c r="N270" s="78">
        <v>60</v>
      </c>
      <c r="O270" s="78">
        <f>K270-L270-M270-N270</f>
        <v>60</v>
      </c>
      <c r="P270" s="78"/>
      <c r="Q270" s="78"/>
      <c r="R270" s="78"/>
      <c r="S270" s="71">
        <f>+U270+V270+W270+Y270</f>
        <v>247</v>
      </c>
      <c r="T270" s="71">
        <f>X270+Z270</f>
        <v>0</v>
      </c>
      <c r="U270" s="71">
        <v>38</v>
      </c>
      <c r="V270" s="71">
        <v>141</v>
      </c>
      <c r="W270" s="71">
        <v>10</v>
      </c>
      <c r="X270" s="71">
        <v>0</v>
      </c>
      <c r="Y270" s="71">
        <v>58</v>
      </c>
      <c r="Z270" s="71">
        <v>0</v>
      </c>
      <c r="AA270" s="71">
        <f>+K270+S270</f>
        <v>487</v>
      </c>
      <c r="AB270" s="71">
        <f>+L270+U270</f>
        <v>98</v>
      </c>
      <c r="AC270" s="71">
        <f>+M270+V270</f>
        <v>201</v>
      </c>
      <c r="AD270" s="71">
        <f>+N270+W270</f>
        <v>70</v>
      </c>
      <c r="AE270" s="71">
        <f>+O270+Y270</f>
        <v>118</v>
      </c>
      <c r="AF270" s="71">
        <f>P270+X270</f>
        <v>0</v>
      </c>
      <c r="AG270" s="71">
        <f>+Q270+Z270</f>
        <v>0</v>
      </c>
      <c r="AH270" s="71">
        <f>AF270+AG270</f>
        <v>0</v>
      </c>
      <c r="AI270" s="71">
        <f>+AJ270+AK270+AL270+AN270</f>
        <v>5</v>
      </c>
      <c r="AJ270" s="71">
        <v>0</v>
      </c>
      <c r="AK270" s="71">
        <v>0</v>
      </c>
      <c r="AL270" s="71">
        <v>0</v>
      </c>
      <c r="AM270" s="71">
        <v>0</v>
      </c>
      <c r="AN270" s="71">
        <v>5</v>
      </c>
      <c r="AO270" s="71">
        <v>0</v>
      </c>
      <c r="AP270" s="71">
        <f>+AA270+AI270</f>
        <v>492</v>
      </c>
      <c r="AQ270" s="71">
        <f>+AB270+AJ270</f>
        <v>98</v>
      </c>
      <c r="AR270" s="71">
        <f>+AC270+AK270</f>
        <v>201</v>
      </c>
      <c r="AS270" s="71">
        <f>+AD270+AL270</f>
        <v>70</v>
      </c>
      <c r="AT270" s="71">
        <f>+AE270+AN270</f>
        <v>123</v>
      </c>
      <c r="AU270" s="71">
        <f>AF270+AM270</f>
        <v>0</v>
      </c>
      <c r="AV270" s="71">
        <f>AG270+AO270</f>
        <v>0</v>
      </c>
      <c r="AW270" s="71">
        <f>AU270+AV270</f>
        <v>0</v>
      </c>
      <c r="AX270" s="71">
        <f>+AY270+AZ270+BA270+BC270</f>
        <v>10</v>
      </c>
      <c r="AY270" s="71">
        <v>0</v>
      </c>
      <c r="AZ270" s="71">
        <v>0</v>
      </c>
      <c r="BA270" s="71">
        <v>0</v>
      </c>
      <c r="BB270" s="71"/>
      <c r="BC270" s="71">
        <v>10</v>
      </c>
      <c r="BD270" s="71"/>
      <c r="BE270" s="71">
        <f>+AP270+AX270</f>
        <v>502</v>
      </c>
      <c r="BF270" s="71">
        <f>+AQ270+AY270</f>
        <v>98</v>
      </c>
      <c r="BG270" s="71">
        <f>+AR270+AZ270</f>
        <v>201</v>
      </c>
      <c r="BH270" s="71">
        <f>+AS270+BA270</f>
        <v>70</v>
      </c>
      <c r="BI270" s="71">
        <f>+AT270+BC270</f>
        <v>133</v>
      </c>
      <c r="BJ270" s="71">
        <f>AU270+BB270</f>
        <v>0</v>
      </c>
      <c r="BK270" s="71">
        <f>AV270+BD270</f>
        <v>0</v>
      </c>
      <c r="BL270" s="71">
        <f>BJ270+BK270</f>
        <v>0</v>
      </c>
      <c r="BM270" s="71">
        <f>+BN270+BO270+BP270+BQ270</f>
        <v>0</v>
      </c>
      <c r="BN270" s="71">
        <v>0</v>
      </c>
      <c r="BO270" s="71">
        <v>0</v>
      </c>
      <c r="BP270" s="71">
        <v>0</v>
      </c>
      <c r="BQ270" s="71">
        <v>0</v>
      </c>
      <c r="BR270" s="71">
        <f>+BE270+BM270</f>
        <v>502</v>
      </c>
      <c r="BS270" s="71">
        <f>+BF270+BN270</f>
        <v>98</v>
      </c>
      <c r="BT270" s="71">
        <f>+BG270+BO270</f>
        <v>201</v>
      </c>
      <c r="BU270" s="71">
        <f>+BH270+BP270</f>
        <v>70</v>
      </c>
      <c r="BV270" s="71">
        <f>+BI270+BQ270</f>
        <v>133</v>
      </c>
      <c r="BW270" s="71">
        <f>+BX270+BY270+BZ270+CA270</f>
        <v>-3</v>
      </c>
      <c r="BX270" s="71">
        <v>0</v>
      </c>
      <c r="BY270" s="71">
        <v>0</v>
      </c>
      <c r="BZ270" s="71">
        <v>0</v>
      </c>
      <c r="CA270" s="71">
        <v>-3</v>
      </c>
      <c r="CB270" s="71">
        <f>+BR270+BW270</f>
        <v>499</v>
      </c>
      <c r="CC270" s="71">
        <f>+BS270+BX270</f>
        <v>98</v>
      </c>
      <c r="CD270" s="71">
        <f>+BT270+BY270</f>
        <v>201</v>
      </c>
      <c r="CE270" s="71">
        <f>+BU270+BZ270</f>
        <v>70</v>
      </c>
      <c r="CF270" s="71">
        <f>+BV270+CA270</f>
        <v>130</v>
      </c>
      <c r="CG270" s="71">
        <f>+CH270+CI270+CJ270+CK270</f>
        <v>0</v>
      </c>
      <c r="CH270" s="71">
        <v>0</v>
      </c>
      <c r="CI270" s="71">
        <v>0</v>
      </c>
      <c r="CJ270" s="71">
        <v>0</v>
      </c>
      <c r="CK270" s="71">
        <v>0</v>
      </c>
      <c r="CL270" s="71">
        <f>+CB270+CG270</f>
        <v>499</v>
      </c>
      <c r="CM270" s="71">
        <f>+CC270+CH270</f>
        <v>98</v>
      </c>
      <c r="CN270" s="71">
        <f>+CD270+CI270</f>
        <v>201</v>
      </c>
      <c r="CO270" s="71">
        <f>+CE270+CJ270</f>
        <v>70</v>
      </c>
      <c r="CP270" s="71">
        <f>+CF270+CK270</f>
        <v>130</v>
      </c>
      <c r="CQ270" s="71">
        <f>+CR270+CS270+CT270+CU270</f>
        <v>0</v>
      </c>
      <c r="CR270" s="71">
        <v>0</v>
      </c>
      <c r="CS270" s="71">
        <v>0</v>
      </c>
      <c r="CT270" s="71">
        <v>0</v>
      </c>
      <c r="CU270" s="71">
        <v>0</v>
      </c>
      <c r="CV270" s="71">
        <f>+CL270+CQ270</f>
        <v>499</v>
      </c>
      <c r="CW270" s="71">
        <f>+CM270+CR270</f>
        <v>98</v>
      </c>
      <c r="CX270" s="71">
        <f>+CN270+CS270</f>
        <v>201</v>
      </c>
      <c r="CY270" s="71">
        <f>+CO270+CT270</f>
        <v>70</v>
      </c>
      <c r="CZ270" s="71">
        <f>+CP270+CU270</f>
        <v>130</v>
      </c>
      <c r="DA270" s="70" t="s">
        <v>271</v>
      </c>
      <c r="DB270" s="56">
        <f>K270-CV270</f>
        <v>-259</v>
      </c>
      <c r="DD270" s="7">
        <f>CV270/12</f>
        <v>41.583333333333336</v>
      </c>
    </row>
    <row r="271" spans="1:109" s="54" customFormat="1" ht="16.5" customHeight="1" x14ac:dyDescent="0.2">
      <c r="A271" s="67" t="str">
        <f>CONCATENATE("5101",H271)</f>
        <v>51011002</v>
      </c>
      <c r="B271" s="66"/>
      <c r="C271" s="66"/>
      <c r="D271" s="66"/>
      <c r="E271" s="66"/>
      <c r="F271" s="66" t="s">
        <v>101</v>
      </c>
      <c r="G271" s="65"/>
      <c r="H271" s="61" t="s">
        <v>85</v>
      </c>
      <c r="I271" s="111" t="s">
        <v>84</v>
      </c>
      <c r="J271" s="62">
        <f>SUM(J272:J275)</f>
        <v>1469</v>
      </c>
      <c r="K271" s="62">
        <f>SUM(K272:K275)</f>
        <v>1470</v>
      </c>
      <c r="L271" s="62">
        <f>SUM(L272:L275)</f>
        <v>150</v>
      </c>
      <c r="M271" s="62">
        <f>SUM(M272:M275)</f>
        <v>520</v>
      </c>
      <c r="N271" s="62">
        <f>SUM(N272:N275)</f>
        <v>400</v>
      </c>
      <c r="O271" s="62">
        <f>SUM(O272:O275)</f>
        <v>400</v>
      </c>
      <c r="P271" s="62">
        <f>SUM(P272:P275)</f>
        <v>0</v>
      </c>
      <c r="Q271" s="62">
        <f>SUM(Q272:Q275)</f>
        <v>0</v>
      </c>
      <c r="R271" s="62">
        <f>SUM(R272:R275)</f>
        <v>0</v>
      </c>
      <c r="S271" s="62">
        <f>SUM(S272:S275)</f>
        <v>190</v>
      </c>
      <c r="T271" s="62">
        <f>SUM(T272:T275)</f>
        <v>0</v>
      </c>
      <c r="U271" s="62">
        <f>SUM(U272:U275)</f>
        <v>17</v>
      </c>
      <c r="V271" s="62">
        <f>SUM(V272:V275)</f>
        <v>97</v>
      </c>
      <c r="W271" s="62">
        <f>SUM(W272:W275)</f>
        <v>81</v>
      </c>
      <c r="X271" s="62">
        <f>SUM(X272:X275)</f>
        <v>0</v>
      </c>
      <c r="Y271" s="62">
        <f>SUM(Y272:Y275)</f>
        <v>-5</v>
      </c>
      <c r="Z271" s="62">
        <f>SUM(Z272:Z275)</f>
        <v>0</v>
      </c>
      <c r="AA271" s="62">
        <f>SUM(AA272:AA275)</f>
        <v>1660</v>
      </c>
      <c r="AB271" s="62">
        <f>SUM(AB272:AB275)</f>
        <v>167</v>
      </c>
      <c r="AC271" s="62">
        <f>SUM(AC272:AC275)</f>
        <v>617</v>
      </c>
      <c r="AD271" s="62">
        <f>SUM(AD272:AD275)</f>
        <v>481</v>
      </c>
      <c r="AE271" s="62">
        <f>SUM(AE272:AE275)</f>
        <v>395</v>
      </c>
      <c r="AF271" s="62">
        <f>SUM(AF272:AF275)</f>
        <v>0</v>
      </c>
      <c r="AG271" s="62">
        <f>SUM(AG272:AG275)</f>
        <v>0</v>
      </c>
      <c r="AH271" s="62">
        <f>SUM(AH272:AH275)</f>
        <v>0</v>
      </c>
      <c r="AI271" s="62">
        <f>SUM(AI272:AI275)</f>
        <v>0</v>
      </c>
      <c r="AJ271" s="62">
        <f>SUM(AJ272:AJ275)</f>
        <v>0</v>
      </c>
      <c r="AK271" s="62">
        <f>SUM(AK272:AK275)</f>
        <v>0</v>
      </c>
      <c r="AL271" s="62">
        <f>SUM(AL272:AL275)</f>
        <v>0</v>
      </c>
      <c r="AM271" s="62">
        <f>SUM(AM272:AM275)</f>
        <v>0</v>
      </c>
      <c r="AN271" s="62">
        <f>SUM(AN272:AN275)</f>
        <v>0</v>
      </c>
      <c r="AO271" s="62">
        <f>SUM(AO272:AO275)</f>
        <v>0</v>
      </c>
      <c r="AP271" s="62">
        <f>SUM(AP272:AP275)</f>
        <v>1660</v>
      </c>
      <c r="AQ271" s="62">
        <f>SUM(AQ272:AQ275)</f>
        <v>167</v>
      </c>
      <c r="AR271" s="62">
        <f>SUM(AR272:AR275)</f>
        <v>617</v>
      </c>
      <c r="AS271" s="62">
        <f>SUM(AS272:AS275)</f>
        <v>481</v>
      </c>
      <c r="AT271" s="62">
        <f>SUM(AT272:AT275)</f>
        <v>395</v>
      </c>
      <c r="AU271" s="62">
        <f>SUM(AU272:AU275)</f>
        <v>0</v>
      </c>
      <c r="AV271" s="62">
        <f>SUM(AV272:AV275)</f>
        <v>0</v>
      </c>
      <c r="AW271" s="62">
        <f>SUM(AW272:AW275)</f>
        <v>0</v>
      </c>
      <c r="AX271" s="62">
        <f>SUM(AX272:AX275)</f>
        <v>15</v>
      </c>
      <c r="AY271" s="62">
        <f>SUM(AY272:AY275)</f>
        <v>0</v>
      </c>
      <c r="AZ271" s="62">
        <f>SUM(AZ272:AZ275)</f>
        <v>15</v>
      </c>
      <c r="BA271" s="62">
        <f>SUM(BA272:BA275)</f>
        <v>0</v>
      </c>
      <c r="BB271" s="62"/>
      <c r="BC271" s="62">
        <f>SUM(BC272:BC275)</f>
        <v>0</v>
      </c>
      <c r="BD271" s="62"/>
      <c r="BE271" s="62">
        <f>SUM(BE272:BE275)</f>
        <v>1675</v>
      </c>
      <c r="BF271" s="62">
        <f>SUM(BF272:BF275)</f>
        <v>167</v>
      </c>
      <c r="BG271" s="62">
        <f>SUM(BG272:BG275)</f>
        <v>632</v>
      </c>
      <c r="BH271" s="62">
        <f>SUM(BH272:BH275)</f>
        <v>481</v>
      </c>
      <c r="BI271" s="62">
        <f>SUM(BI272:BI275)</f>
        <v>395</v>
      </c>
      <c r="BJ271" s="62">
        <f>SUM(BJ272:BJ275)</f>
        <v>0</v>
      </c>
      <c r="BK271" s="62">
        <f>SUM(BK272:BK275)</f>
        <v>0</v>
      </c>
      <c r="BL271" s="62">
        <f>SUM(BL272:BL275)</f>
        <v>0</v>
      </c>
      <c r="BM271" s="62">
        <f>SUM(BM272:BM275)</f>
        <v>-200</v>
      </c>
      <c r="BN271" s="62">
        <f>SUM(BN272:BN275)</f>
        <v>0</v>
      </c>
      <c r="BO271" s="62">
        <f>SUM(BO272:BO275)</f>
        <v>0</v>
      </c>
      <c r="BP271" s="62">
        <f>SUM(BP272:BP275)</f>
        <v>0</v>
      </c>
      <c r="BQ271" s="62">
        <f>SUM(BQ272:BQ275)</f>
        <v>-200</v>
      </c>
      <c r="BR271" s="62">
        <f>SUM(BR272:BR275)</f>
        <v>1475</v>
      </c>
      <c r="BS271" s="62">
        <f>SUM(BS272:BS275)</f>
        <v>167</v>
      </c>
      <c r="BT271" s="62">
        <f>SUM(BT272:BT275)</f>
        <v>632</v>
      </c>
      <c r="BU271" s="62">
        <f>SUM(BU272:BU275)</f>
        <v>481</v>
      </c>
      <c r="BV271" s="62">
        <f>SUM(BV272:BV275)</f>
        <v>195</v>
      </c>
      <c r="BW271" s="62">
        <f>SUM(BW272:BW275)</f>
        <v>-6</v>
      </c>
      <c r="BX271" s="62">
        <f>SUM(BX272:BX275)</f>
        <v>0</v>
      </c>
      <c r="BY271" s="62">
        <f>SUM(BY272:BY275)</f>
        <v>0</v>
      </c>
      <c r="BZ271" s="62">
        <f>SUM(BZ272:BZ275)</f>
        <v>0</v>
      </c>
      <c r="CA271" s="62">
        <f>SUM(CA272:CA275)</f>
        <v>-6</v>
      </c>
      <c r="CB271" s="62">
        <f>SUM(CB272:CB275)</f>
        <v>1469</v>
      </c>
      <c r="CC271" s="62">
        <f>SUM(CC272:CC275)</f>
        <v>167</v>
      </c>
      <c r="CD271" s="62">
        <f>SUM(CD272:CD275)</f>
        <v>632</v>
      </c>
      <c r="CE271" s="62">
        <f>SUM(CE272:CE275)</f>
        <v>481</v>
      </c>
      <c r="CF271" s="62">
        <f>SUM(CF272:CF275)</f>
        <v>189</v>
      </c>
      <c r="CG271" s="62">
        <f>SUM(CG272:CG275)</f>
        <v>0</v>
      </c>
      <c r="CH271" s="62">
        <f>SUM(CH272:CH275)</f>
        <v>0</v>
      </c>
      <c r="CI271" s="62">
        <f>SUM(CI272:CI275)</f>
        <v>0</v>
      </c>
      <c r="CJ271" s="62">
        <f>SUM(CJ272:CJ275)</f>
        <v>0</v>
      </c>
      <c r="CK271" s="62">
        <f>SUM(CK272:CK275)</f>
        <v>0</v>
      </c>
      <c r="CL271" s="62">
        <f>SUM(CL272:CL275)</f>
        <v>1469</v>
      </c>
      <c r="CM271" s="62">
        <f>SUM(CM272:CM275)</f>
        <v>167</v>
      </c>
      <c r="CN271" s="62">
        <f>SUM(CN272:CN275)</f>
        <v>632</v>
      </c>
      <c r="CO271" s="62">
        <f>SUM(CO272:CO275)</f>
        <v>481</v>
      </c>
      <c r="CP271" s="62">
        <f>SUM(CP272:CP275)</f>
        <v>189</v>
      </c>
      <c r="CQ271" s="62">
        <f>SUM(CQ272:CQ275)</f>
        <v>0</v>
      </c>
      <c r="CR271" s="62">
        <f>SUM(CR272:CR275)</f>
        <v>0</v>
      </c>
      <c r="CS271" s="62">
        <f>SUM(CS272:CS275)</f>
        <v>0</v>
      </c>
      <c r="CT271" s="62">
        <f>SUM(CT272:CT275)</f>
        <v>0</v>
      </c>
      <c r="CU271" s="62">
        <f>SUM(CU272:CU275)</f>
        <v>0</v>
      </c>
      <c r="CV271" s="62">
        <f>SUM(CV272:CV275)</f>
        <v>1469</v>
      </c>
      <c r="CW271" s="62">
        <f>SUM(CW272:CW275)</f>
        <v>167</v>
      </c>
      <c r="CX271" s="62">
        <f>SUM(CX272:CX275)</f>
        <v>632</v>
      </c>
      <c r="CY271" s="62">
        <f>SUM(CY272:CY275)</f>
        <v>481</v>
      </c>
      <c r="CZ271" s="62">
        <f>SUM(CZ272:CZ275)</f>
        <v>189</v>
      </c>
      <c r="DA271" s="61" t="s">
        <v>85</v>
      </c>
      <c r="DB271" s="56">
        <f>K271-CV271</f>
        <v>1</v>
      </c>
      <c r="DC271" s="55"/>
      <c r="DD271" s="7">
        <f>CV271/12</f>
        <v>122.41666666666667</v>
      </c>
      <c r="DE271" s="55"/>
    </row>
    <row r="272" spans="1:109" s="54" customFormat="1" ht="18" customHeight="1" x14ac:dyDescent="0.2">
      <c r="A272" s="98" t="str">
        <f>CONCATENATE("5101",H272)</f>
        <v>5101100202</v>
      </c>
      <c r="B272" s="65"/>
      <c r="C272" s="65"/>
      <c r="D272" s="65"/>
      <c r="E272" s="66"/>
      <c r="F272" s="66"/>
      <c r="G272" s="65" t="s">
        <v>101</v>
      </c>
      <c r="H272" s="70" t="s">
        <v>270</v>
      </c>
      <c r="I272" s="112" t="s">
        <v>430</v>
      </c>
      <c r="J272" s="78">
        <f>CB272</f>
        <v>5</v>
      </c>
      <c r="K272" s="78">
        <v>0</v>
      </c>
      <c r="L272" s="78"/>
      <c r="M272" s="78"/>
      <c r="N272" s="78"/>
      <c r="O272" s="78">
        <f>K272-L272-M272-N272</f>
        <v>0</v>
      </c>
      <c r="P272" s="78"/>
      <c r="Q272" s="78"/>
      <c r="R272" s="62"/>
      <c r="S272" s="71">
        <f>+U272+V272+W272+Y272</f>
        <v>5</v>
      </c>
      <c r="T272" s="71"/>
      <c r="U272" s="71">
        <v>5</v>
      </c>
      <c r="V272" s="71">
        <v>0</v>
      </c>
      <c r="W272" s="71">
        <v>0</v>
      </c>
      <c r="X272" s="71"/>
      <c r="Y272" s="71">
        <v>0</v>
      </c>
      <c r="Z272" s="71"/>
      <c r="AA272" s="71">
        <f>+K272+S272</f>
        <v>5</v>
      </c>
      <c r="AB272" s="71">
        <f>+L272+U272</f>
        <v>5</v>
      </c>
      <c r="AC272" s="71">
        <f>+M272+V272</f>
        <v>0</v>
      </c>
      <c r="AD272" s="71">
        <f>+N272+W272</f>
        <v>0</v>
      </c>
      <c r="AE272" s="71">
        <f>+O272+Y272</f>
        <v>0</v>
      </c>
      <c r="AF272" s="71"/>
      <c r="AG272" s="71"/>
      <c r="AH272" s="71"/>
      <c r="AI272" s="71">
        <f>+AJ272+AK272+AL272+AN272</f>
        <v>0</v>
      </c>
      <c r="AJ272" s="71">
        <v>0</v>
      </c>
      <c r="AK272" s="71">
        <v>0</v>
      </c>
      <c r="AL272" s="71">
        <v>0</v>
      </c>
      <c r="AM272" s="71">
        <v>0</v>
      </c>
      <c r="AN272" s="71">
        <v>0</v>
      </c>
      <c r="AO272" s="71">
        <v>0</v>
      </c>
      <c r="AP272" s="71">
        <f>+AA272+AI272</f>
        <v>5</v>
      </c>
      <c r="AQ272" s="71">
        <f>+AB272+AJ272</f>
        <v>5</v>
      </c>
      <c r="AR272" s="71">
        <f>+AC272+AK272</f>
        <v>0</v>
      </c>
      <c r="AS272" s="71">
        <f>+AD272+AL272</f>
        <v>0</v>
      </c>
      <c r="AT272" s="71">
        <f>+AE272+AN272</f>
        <v>0</v>
      </c>
      <c r="AU272" s="71"/>
      <c r="AV272" s="71"/>
      <c r="AW272" s="71"/>
      <c r="AX272" s="71">
        <f>+AY272+AZ272+BA272+BC272</f>
        <v>0</v>
      </c>
      <c r="AY272" s="71">
        <v>0</v>
      </c>
      <c r="AZ272" s="71">
        <v>0</v>
      </c>
      <c r="BA272" s="71">
        <v>0</v>
      </c>
      <c r="BB272" s="71"/>
      <c r="BC272" s="71">
        <v>0</v>
      </c>
      <c r="BD272" s="71"/>
      <c r="BE272" s="71">
        <f>+AP272+AX272</f>
        <v>5</v>
      </c>
      <c r="BF272" s="71">
        <f>+AQ272+AY272</f>
        <v>5</v>
      </c>
      <c r="BG272" s="71">
        <f>+AR272+AZ272</f>
        <v>0</v>
      </c>
      <c r="BH272" s="71">
        <f>+AS272+BA272</f>
        <v>0</v>
      </c>
      <c r="BI272" s="71">
        <f>+AT272+BC272</f>
        <v>0</v>
      </c>
      <c r="BJ272" s="71"/>
      <c r="BK272" s="71"/>
      <c r="BL272" s="71"/>
      <c r="BM272" s="71">
        <f>+BN272+BO272+BP272+BQ272</f>
        <v>0</v>
      </c>
      <c r="BN272" s="71">
        <v>0</v>
      </c>
      <c r="BO272" s="71">
        <v>0</v>
      </c>
      <c r="BP272" s="71">
        <v>0</v>
      </c>
      <c r="BQ272" s="71">
        <v>0</v>
      </c>
      <c r="BR272" s="71">
        <f>+BE272+BM272</f>
        <v>5</v>
      </c>
      <c r="BS272" s="71">
        <f>+BF272+BN272</f>
        <v>5</v>
      </c>
      <c r="BT272" s="71">
        <f>+BG272+BO272</f>
        <v>0</v>
      </c>
      <c r="BU272" s="71">
        <f>+BH272+BP272</f>
        <v>0</v>
      </c>
      <c r="BV272" s="71">
        <f>+BI272+BQ272</f>
        <v>0</v>
      </c>
      <c r="BW272" s="71">
        <f>+BX272+BY272+BZ272+CA272</f>
        <v>0</v>
      </c>
      <c r="BX272" s="71">
        <v>0</v>
      </c>
      <c r="BY272" s="71">
        <v>0</v>
      </c>
      <c r="BZ272" s="71">
        <v>0</v>
      </c>
      <c r="CA272" s="71">
        <v>0</v>
      </c>
      <c r="CB272" s="71">
        <f>+BR272+BW272</f>
        <v>5</v>
      </c>
      <c r="CC272" s="71">
        <f>+BS272+BX272</f>
        <v>5</v>
      </c>
      <c r="CD272" s="71">
        <f>+BT272+BY272</f>
        <v>0</v>
      </c>
      <c r="CE272" s="71">
        <f>+BU272+BZ272</f>
        <v>0</v>
      </c>
      <c r="CF272" s="71">
        <f>+BV272+CA272</f>
        <v>0</v>
      </c>
      <c r="CG272" s="71">
        <f>+CH272+CI272+CJ272+CK272</f>
        <v>0</v>
      </c>
      <c r="CH272" s="71">
        <v>0</v>
      </c>
      <c r="CI272" s="71">
        <v>0</v>
      </c>
      <c r="CJ272" s="71">
        <v>0</v>
      </c>
      <c r="CK272" s="71">
        <v>0</v>
      </c>
      <c r="CL272" s="71">
        <f>+CB272+CG272</f>
        <v>5</v>
      </c>
      <c r="CM272" s="71">
        <f>+CC272+CH272</f>
        <v>5</v>
      </c>
      <c r="CN272" s="71">
        <f>+CD272+CI272</f>
        <v>0</v>
      </c>
      <c r="CO272" s="71">
        <f>+CE272+CJ272</f>
        <v>0</v>
      </c>
      <c r="CP272" s="71">
        <f>+CF272+CK272</f>
        <v>0</v>
      </c>
      <c r="CQ272" s="71">
        <f>+CR272+CS272+CT272+CU272</f>
        <v>0</v>
      </c>
      <c r="CR272" s="71">
        <v>0</v>
      </c>
      <c r="CS272" s="71">
        <v>0</v>
      </c>
      <c r="CT272" s="71">
        <v>0</v>
      </c>
      <c r="CU272" s="71">
        <v>0</v>
      </c>
      <c r="CV272" s="71">
        <f>+CL272+CQ272</f>
        <v>5</v>
      </c>
      <c r="CW272" s="71">
        <f>+CM272+CR272</f>
        <v>5</v>
      </c>
      <c r="CX272" s="71">
        <f>+CN272+CS272</f>
        <v>0</v>
      </c>
      <c r="CY272" s="71">
        <f>+CO272+CT272</f>
        <v>0</v>
      </c>
      <c r="CZ272" s="71">
        <f>+CP272+CU272</f>
        <v>0</v>
      </c>
      <c r="DA272" s="70" t="s">
        <v>270</v>
      </c>
      <c r="DB272" s="56">
        <f>K272-CV272</f>
        <v>-5</v>
      </c>
      <c r="DC272" s="55"/>
      <c r="DD272" s="7">
        <f>CV272/12</f>
        <v>0.41666666666666669</v>
      </c>
      <c r="DE272" s="55"/>
    </row>
    <row r="273" spans="1:109" ht="24" customHeight="1" x14ac:dyDescent="0.2">
      <c r="A273" s="98" t="str">
        <f>CONCATENATE("5101",H273)</f>
        <v>5101100204</v>
      </c>
      <c r="B273" s="65"/>
      <c r="C273" s="65"/>
      <c r="D273" s="65"/>
      <c r="E273" s="66"/>
      <c r="F273" s="66"/>
      <c r="G273" s="65" t="s">
        <v>245</v>
      </c>
      <c r="H273" s="70" t="s">
        <v>83</v>
      </c>
      <c r="I273" s="112" t="s">
        <v>82</v>
      </c>
      <c r="J273" s="78">
        <f>CB273</f>
        <v>600</v>
      </c>
      <c r="K273" s="78">
        <v>600</v>
      </c>
      <c r="L273" s="78">
        <v>150</v>
      </c>
      <c r="M273" s="78">
        <v>150</v>
      </c>
      <c r="N273" s="78">
        <v>150</v>
      </c>
      <c r="O273" s="78">
        <f>K273-L273-M273-N273</f>
        <v>150</v>
      </c>
      <c r="P273" s="78"/>
      <c r="Q273" s="78"/>
      <c r="R273" s="78"/>
      <c r="S273" s="71">
        <f>+U273+V273+W273+Y273</f>
        <v>200</v>
      </c>
      <c r="T273" s="71"/>
      <c r="U273" s="71">
        <v>12</v>
      </c>
      <c r="V273" s="71">
        <v>12</v>
      </c>
      <c r="W273" s="71">
        <v>-37</v>
      </c>
      <c r="X273" s="71"/>
      <c r="Y273" s="71">
        <v>213</v>
      </c>
      <c r="Z273" s="71"/>
      <c r="AA273" s="71">
        <f>+K273+S273</f>
        <v>800</v>
      </c>
      <c r="AB273" s="71">
        <f>+L273+U273</f>
        <v>162</v>
      </c>
      <c r="AC273" s="71">
        <f>+M273+V273</f>
        <v>162</v>
      </c>
      <c r="AD273" s="71">
        <f>+N273+W273</f>
        <v>113</v>
      </c>
      <c r="AE273" s="71">
        <f>+O273+Y273</f>
        <v>363</v>
      </c>
      <c r="AF273" s="71"/>
      <c r="AG273" s="71"/>
      <c r="AH273" s="71"/>
      <c r="AI273" s="71">
        <f>+AJ273+AK273+AL273+AN273</f>
        <v>0</v>
      </c>
      <c r="AJ273" s="71">
        <v>0</v>
      </c>
      <c r="AK273" s="71">
        <v>0</v>
      </c>
      <c r="AL273" s="71">
        <v>0</v>
      </c>
      <c r="AM273" s="71">
        <v>0</v>
      </c>
      <c r="AN273" s="71">
        <v>0</v>
      </c>
      <c r="AO273" s="71">
        <v>0</v>
      </c>
      <c r="AP273" s="71">
        <f>+AA273+AI273</f>
        <v>800</v>
      </c>
      <c r="AQ273" s="71">
        <f>+AB273+AJ273</f>
        <v>162</v>
      </c>
      <c r="AR273" s="71">
        <f>+AC273+AK273</f>
        <v>162</v>
      </c>
      <c r="AS273" s="71">
        <f>+AD273+AL273</f>
        <v>113</v>
      </c>
      <c r="AT273" s="71">
        <f>+AE273+AN273</f>
        <v>363</v>
      </c>
      <c r="AU273" s="71"/>
      <c r="AV273" s="71"/>
      <c r="AW273" s="71"/>
      <c r="AX273" s="71">
        <f>+AY273+AZ273+BA273+BC273</f>
        <v>0</v>
      </c>
      <c r="AY273" s="71">
        <v>0</v>
      </c>
      <c r="AZ273" s="71">
        <v>0</v>
      </c>
      <c r="BA273" s="71">
        <v>0</v>
      </c>
      <c r="BB273" s="71"/>
      <c r="BC273" s="71">
        <v>0</v>
      </c>
      <c r="BD273" s="71"/>
      <c r="BE273" s="71">
        <f>+AP273+AX273</f>
        <v>800</v>
      </c>
      <c r="BF273" s="71">
        <f>+AQ273+AY273</f>
        <v>162</v>
      </c>
      <c r="BG273" s="71">
        <f>+AR273+AZ273</f>
        <v>162</v>
      </c>
      <c r="BH273" s="71">
        <f>+AS273+BA273</f>
        <v>113</v>
      </c>
      <c r="BI273" s="71">
        <f>+AT273+BC273</f>
        <v>363</v>
      </c>
      <c r="BJ273" s="71"/>
      <c r="BK273" s="71"/>
      <c r="BL273" s="71"/>
      <c r="BM273" s="71">
        <f>+BN273+BO273+BP273+BQ273</f>
        <v>-200</v>
      </c>
      <c r="BN273" s="71">
        <v>0</v>
      </c>
      <c r="BO273" s="71">
        <v>0</v>
      </c>
      <c r="BP273" s="71">
        <v>0</v>
      </c>
      <c r="BQ273" s="71">
        <v>-200</v>
      </c>
      <c r="BR273" s="71">
        <f>+BE273+BM273</f>
        <v>600</v>
      </c>
      <c r="BS273" s="71">
        <f>+BF273+BN273</f>
        <v>162</v>
      </c>
      <c r="BT273" s="71">
        <f>+BG273+BO273</f>
        <v>162</v>
      </c>
      <c r="BU273" s="71">
        <f>+BH273+BP273</f>
        <v>113</v>
      </c>
      <c r="BV273" s="71">
        <f>+BI273+BQ273</f>
        <v>163</v>
      </c>
      <c r="BW273" s="71">
        <f>+BX273+BY273+BZ273+CA273</f>
        <v>0</v>
      </c>
      <c r="BX273" s="71">
        <v>0</v>
      </c>
      <c r="BY273" s="71">
        <v>0</v>
      </c>
      <c r="BZ273" s="71">
        <v>0</v>
      </c>
      <c r="CA273" s="71">
        <v>0</v>
      </c>
      <c r="CB273" s="71">
        <f>+BR273+BW273</f>
        <v>600</v>
      </c>
      <c r="CC273" s="71">
        <f>+BS273+BX273</f>
        <v>162</v>
      </c>
      <c r="CD273" s="71">
        <f>+BT273+BY273</f>
        <v>162</v>
      </c>
      <c r="CE273" s="71">
        <f>+BU273+BZ273</f>
        <v>113</v>
      </c>
      <c r="CF273" s="71">
        <f>+BV273+CA273</f>
        <v>163</v>
      </c>
      <c r="CG273" s="71">
        <f>+CH273+CI273+CJ273+CK273</f>
        <v>0</v>
      </c>
      <c r="CH273" s="71">
        <v>0</v>
      </c>
      <c r="CI273" s="71">
        <v>0</v>
      </c>
      <c r="CJ273" s="71">
        <v>0</v>
      </c>
      <c r="CK273" s="71">
        <v>0</v>
      </c>
      <c r="CL273" s="71">
        <f>+CB273+CG273</f>
        <v>600</v>
      </c>
      <c r="CM273" s="71">
        <f>+CC273+CH273</f>
        <v>162</v>
      </c>
      <c r="CN273" s="71">
        <f>+CD273+CI273</f>
        <v>162</v>
      </c>
      <c r="CO273" s="71">
        <f>+CE273+CJ273</f>
        <v>113</v>
      </c>
      <c r="CP273" s="71">
        <f>+CF273+CK273</f>
        <v>163</v>
      </c>
      <c r="CQ273" s="71">
        <f>+CR273+CS273+CT273+CU273</f>
        <v>0</v>
      </c>
      <c r="CR273" s="71">
        <v>0</v>
      </c>
      <c r="CS273" s="71">
        <v>0</v>
      </c>
      <c r="CT273" s="71">
        <v>0</v>
      </c>
      <c r="CU273" s="71">
        <v>0</v>
      </c>
      <c r="CV273" s="71">
        <f>+CL273+CQ273</f>
        <v>600</v>
      </c>
      <c r="CW273" s="71">
        <f>+CM273+CR273</f>
        <v>162</v>
      </c>
      <c r="CX273" s="71">
        <f>+CN273+CS273</f>
        <v>162</v>
      </c>
      <c r="CY273" s="71">
        <f>+CO273+CT273</f>
        <v>113</v>
      </c>
      <c r="CZ273" s="71">
        <f>+CP273+CU273</f>
        <v>163</v>
      </c>
      <c r="DA273" s="70" t="s">
        <v>83</v>
      </c>
      <c r="DB273" s="56">
        <f>K273-CV273</f>
        <v>0</v>
      </c>
      <c r="DD273" s="7">
        <f>CV273/12</f>
        <v>50</v>
      </c>
    </row>
    <row r="274" spans="1:109" ht="24" customHeight="1" x14ac:dyDescent="0.2">
      <c r="A274" s="98" t="str">
        <f>CONCATENATE("5101",H274)</f>
        <v>5101100206</v>
      </c>
      <c r="B274" s="65"/>
      <c r="C274" s="65"/>
      <c r="D274" s="65"/>
      <c r="E274" s="66"/>
      <c r="F274" s="66"/>
      <c r="G274" s="65" t="s">
        <v>253</v>
      </c>
      <c r="H274" s="70" t="s">
        <v>268</v>
      </c>
      <c r="I274" s="112" t="s">
        <v>429</v>
      </c>
      <c r="J274" s="78">
        <f>CB274</f>
        <v>864</v>
      </c>
      <c r="K274" s="78">
        <v>870</v>
      </c>
      <c r="L274" s="78">
        <v>0</v>
      </c>
      <c r="M274" s="78">
        <v>370</v>
      </c>
      <c r="N274" s="78">
        <v>250</v>
      </c>
      <c r="O274" s="78">
        <f>K274-L274-M274-N274</f>
        <v>250</v>
      </c>
      <c r="P274" s="78"/>
      <c r="Q274" s="78"/>
      <c r="R274" s="78"/>
      <c r="S274" s="71">
        <f>+U274+V274+W274+Y274</f>
        <v>-15</v>
      </c>
      <c r="T274" s="71"/>
      <c r="U274" s="71">
        <v>0</v>
      </c>
      <c r="V274" s="71">
        <v>85</v>
      </c>
      <c r="W274" s="71">
        <v>118</v>
      </c>
      <c r="X274" s="71"/>
      <c r="Y274" s="71">
        <v>-218</v>
      </c>
      <c r="Z274" s="71"/>
      <c r="AA274" s="71">
        <f>+K274+S274</f>
        <v>855</v>
      </c>
      <c r="AB274" s="71">
        <f>+L274+U274</f>
        <v>0</v>
      </c>
      <c r="AC274" s="71">
        <f>+M274+V274</f>
        <v>455</v>
      </c>
      <c r="AD274" s="71">
        <f>+N274+W274</f>
        <v>368</v>
      </c>
      <c r="AE274" s="71">
        <f>+O274+Y274</f>
        <v>32</v>
      </c>
      <c r="AF274" s="71"/>
      <c r="AG274" s="71"/>
      <c r="AH274" s="71"/>
      <c r="AI274" s="71">
        <f>+AJ274+AK274+AL274+AN274</f>
        <v>0</v>
      </c>
      <c r="AJ274" s="71">
        <v>0</v>
      </c>
      <c r="AK274" s="71">
        <v>0</v>
      </c>
      <c r="AL274" s="71">
        <v>0</v>
      </c>
      <c r="AM274" s="71">
        <v>0</v>
      </c>
      <c r="AN274" s="71">
        <v>0</v>
      </c>
      <c r="AO274" s="71">
        <v>0</v>
      </c>
      <c r="AP274" s="71">
        <f>+AA274+AI274</f>
        <v>855</v>
      </c>
      <c r="AQ274" s="71">
        <f>+AB274+AJ274</f>
        <v>0</v>
      </c>
      <c r="AR274" s="71">
        <f>+AC274+AK274</f>
        <v>455</v>
      </c>
      <c r="AS274" s="71">
        <f>+AD274+AL274</f>
        <v>368</v>
      </c>
      <c r="AT274" s="71">
        <f>+AE274+AN274</f>
        <v>32</v>
      </c>
      <c r="AU274" s="71"/>
      <c r="AV274" s="71"/>
      <c r="AW274" s="71"/>
      <c r="AX274" s="71">
        <f>+AY274+AZ274+BA274+BC274</f>
        <v>15</v>
      </c>
      <c r="AY274" s="71">
        <v>0</v>
      </c>
      <c r="AZ274" s="71">
        <v>15</v>
      </c>
      <c r="BA274" s="71">
        <v>0</v>
      </c>
      <c r="BB274" s="71"/>
      <c r="BC274" s="71">
        <v>0</v>
      </c>
      <c r="BD274" s="71"/>
      <c r="BE274" s="71">
        <f>+AP274+AX274</f>
        <v>870</v>
      </c>
      <c r="BF274" s="71">
        <f>+AQ274+AY274</f>
        <v>0</v>
      </c>
      <c r="BG274" s="71">
        <f>+AR274+AZ274</f>
        <v>470</v>
      </c>
      <c r="BH274" s="71">
        <f>+AS274+BA274</f>
        <v>368</v>
      </c>
      <c r="BI274" s="71">
        <f>+AT274+BC274</f>
        <v>32</v>
      </c>
      <c r="BJ274" s="71"/>
      <c r="BK274" s="71"/>
      <c r="BL274" s="71"/>
      <c r="BM274" s="71">
        <f>+BN274+BO274+BP274+BQ274</f>
        <v>0</v>
      </c>
      <c r="BN274" s="71">
        <v>0</v>
      </c>
      <c r="BO274" s="71">
        <v>0</v>
      </c>
      <c r="BP274" s="71">
        <v>0</v>
      </c>
      <c r="BQ274" s="71">
        <v>0</v>
      </c>
      <c r="BR274" s="71">
        <f>+BE274+BM274</f>
        <v>870</v>
      </c>
      <c r="BS274" s="71">
        <f>+BF274+BN274</f>
        <v>0</v>
      </c>
      <c r="BT274" s="71">
        <f>+BG274+BO274</f>
        <v>470</v>
      </c>
      <c r="BU274" s="71">
        <f>+BH274+BP274</f>
        <v>368</v>
      </c>
      <c r="BV274" s="71">
        <f>+BI274+BQ274</f>
        <v>32</v>
      </c>
      <c r="BW274" s="71">
        <f>+BX274+BY274+BZ274+CA274</f>
        <v>-6</v>
      </c>
      <c r="BX274" s="71">
        <v>0</v>
      </c>
      <c r="BY274" s="71">
        <v>0</v>
      </c>
      <c r="BZ274" s="71">
        <v>0</v>
      </c>
      <c r="CA274" s="71">
        <v>-6</v>
      </c>
      <c r="CB274" s="71">
        <f>+BR274+BW274</f>
        <v>864</v>
      </c>
      <c r="CC274" s="71">
        <f>+BS274+BX274</f>
        <v>0</v>
      </c>
      <c r="CD274" s="71">
        <f>+BT274+BY274</f>
        <v>470</v>
      </c>
      <c r="CE274" s="71">
        <f>+BU274+BZ274</f>
        <v>368</v>
      </c>
      <c r="CF274" s="71">
        <f>+BV274+CA274</f>
        <v>26</v>
      </c>
      <c r="CG274" s="71">
        <f>+CH274+CI274+CJ274+CK274</f>
        <v>0</v>
      </c>
      <c r="CH274" s="71">
        <v>0</v>
      </c>
      <c r="CI274" s="71">
        <v>0</v>
      </c>
      <c r="CJ274" s="71">
        <v>0</v>
      </c>
      <c r="CK274" s="71">
        <v>0</v>
      </c>
      <c r="CL274" s="71">
        <f>+CB274+CG274</f>
        <v>864</v>
      </c>
      <c r="CM274" s="71">
        <f>+CC274+CH274</f>
        <v>0</v>
      </c>
      <c r="CN274" s="71">
        <f>+CD274+CI274</f>
        <v>470</v>
      </c>
      <c r="CO274" s="71">
        <f>+CE274+CJ274</f>
        <v>368</v>
      </c>
      <c r="CP274" s="71">
        <f>+CF274+CK274</f>
        <v>26</v>
      </c>
      <c r="CQ274" s="71">
        <f>+CR274+CS274+CT274+CU274</f>
        <v>0</v>
      </c>
      <c r="CR274" s="71">
        <v>0</v>
      </c>
      <c r="CS274" s="71">
        <v>0</v>
      </c>
      <c r="CT274" s="71">
        <v>0</v>
      </c>
      <c r="CU274" s="71">
        <v>0</v>
      </c>
      <c r="CV274" s="71">
        <f>+CL274+CQ274</f>
        <v>864</v>
      </c>
      <c r="CW274" s="71">
        <f>+CM274+CR274</f>
        <v>0</v>
      </c>
      <c r="CX274" s="71">
        <f>+CN274+CS274</f>
        <v>470</v>
      </c>
      <c r="CY274" s="71">
        <f>+CO274+CT274</f>
        <v>368</v>
      </c>
      <c r="CZ274" s="71">
        <f>+CP274+CU274</f>
        <v>26</v>
      </c>
      <c r="DA274" s="70"/>
      <c r="DB274" s="56"/>
      <c r="DD274" s="7">
        <f>CV274/12</f>
        <v>72</v>
      </c>
    </row>
    <row r="275" spans="1:109" ht="14.25" hidden="1" customHeight="1" x14ac:dyDescent="0.2">
      <c r="A275" s="98" t="str">
        <f>CONCATENATE("5101",H275)</f>
        <v>5101100230</v>
      </c>
      <c r="B275" s="65"/>
      <c r="C275" s="65"/>
      <c r="D275" s="65"/>
      <c r="E275" s="66"/>
      <c r="F275" s="66"/>
      <c r="G275" s="65" t="s">
        <v>213</v>
      </c>
      <c r="H275" s="70" t="s">
        <v>427</v>
      </c>
      <c r="I275" s="112" t="s">
        <v>428</v>
      </c>
      <c r="J275" s="78">
        <f>CB275</f>
        <v>0</v>
      </c>
      <c r="K275" s="78">
        <v>0</v>
      </c>
      <c r="L275" s="78"/>
      <c r="M275" s="78"/>
      <c r="N275" s="78"/>
      <c r="O275" s="78">
        <f>K275-L275-M275-N275</f>
        <v>0</v>
      </c>
      <c r="P275" s="78"/>
      <c r="Q275" s="78"/>
      <c r="R275" s="78"/>
      <c r="S275" s="71">
        <f>+U275+V275+W275+Y275</f>
        <v>0</v>
      </c>
      <c r="T275" s="71"/>
      <c r="U275" s="71">
        <v>0</v>
      </c>
      <c r="V275" s="71">
        <v>0</v>
      </c>
      <c r="W275" s="71">
        <v>0</v>
      </c>
      <c r="X275" s="71"/>
      <c r="Y275" s="71">
        <v>0</v>
      </c>
      <c r="Z275" s="71"/>
      <c r="AA275" s="71">
        <f>+K275+S275</f>
        <v>0</v>
      </c>
      <c r="AB275" s="71">
        <f>+L275+U275</f>
        <v>0</v>
      </c>
      <c r="AC275" s="71">
        <f>+M275+V275</f>
        <v>0</v>
      </c>
      <c r="AD275" s="71">
        <f>+N275+W275</f>
        <v>0</v>
      </c>
      <c r="AE275" s="71">
        <f>+O275+Y275</f>
        <v>0</v>
      </c>
      <c r="AF275" s="71"/>
      <c r="AG275" s="71"/>
      <c r="AH275" s="71"/>
      <c r="AI275" s="71">
        <f>+AJ275+AK275+AL275+AN275</f>
        <v>0</v>
      </c>
      <c r="AJ275" s="71">
        <v>0</v>
      </c>
      <c r="AK275" s="71">
        <v>0</v>
      </c>
      <c r="AL275" s="71">
        <v>0</v>
      </c>
      <c r="AM275" s="71">
        <v>0</v>
      </c>
      <c r="AN275" s="71">
        <v>0</v>
      </c>
      <c r="AO275" s="71">
        <v>0</v>
      </c>
      <c r="AP275" s="71">
        <f>+AA275+AI275</f>
        <v>0</v>
      </c>
      <c r="AQ275" s="71">
        <f>+AB275+AJ275</f>
        <v>0</v>
      </c>
      <c r="AR275" s="71">
        <f>+AC275+AK275</f>
        <v>0</v>
      </c>
      <c r="AS275" s="71">
        <f>+AD275+AL275</f>
        <v>0</v>
      </c>
      <c r="AT275" s="71">
        <f>+AE275+AN275</f>
        <v>0</v>
      </c>
      <c r="AU275" s="71"/>
      <c r="AV275" s="71"/>
      <c r="AW275" s="71"/>
      <c r="AX275" s="71">
        <f>+AY275+AZ275+BA275+BC275</f>
        <v>0</v>
      </c>
      <c r="AY275" s="71">
        <v>0</v>
      </c>
      <c r="AZ275" s="71">
        <v>0</v>
      </c>
      <c r="BA275" s="71">
        <v>0</v>
      </c>
      <c r="BB275" s="71"/>
      <c r="BC275" s="71">
        <v>0</v>
      </c>
      <c r="BD275" s="71"/>
      <c r="BE275" s="71">
        <f>+AP275+AX275</f>
        <v>0</v>
      </c>
      <c r="BF275" s="71">
        <f>+AQ275+AY275</f>
        <v>0</v>
      </c>
      <c r="BG275" s="71">
        <f>+AR275+AZ275</f>
        <v>0</v>
      </c>
      <c r="BH275" s="71">
        <f>+AS275+BA275</f>
        <v>0</v>
      </c>
      <c r="BI275" s="71">
        <f>+AT275+BC275</f>
        <v>0</v>
      </c>
      <c r="BJ275" s="71"/>
      <c r="BK275" s="71"/>
      <c r="BL275" s="71"/>
      <c r="BM275" s="71">
        <f>+BN275+BO275+BP275+BQ275</f>
        <v>0</v>
      </c>
      <c r="BN275" s="71">
        <v>0</v>
      </c>
      <c r="BO275" s="71">
        <v>0</v>
      </c>
      <c r="BP275" s="71">
        <v>0</v>
      </c>
      <c r="BQ275" s="71">
        <v>0</v>
      </c>
      <c r="BR275" s="71">
        <f>+BE275+BM275</f>
        <v>0</v>
      </c>
      <c r="BS275" s="71">
        <f>+BF275+BN275</f>
        <v>0</v>
      </c>
      <c r="BT275" s="71">
        <f>+BG275+BO275</f>
        <v>0</v>
      </c>
      <c r="BU275" s="71">
        <f>+BH275+BP275</f>
        <v>0</v>
      </c>
      <c r="BV275" s="71">
        <f>+BI275+BQ275</f>
        <v>0</v>
      </c>
      <c r="BW275" s="71">
        <f>+BX275+BY275+BZ275+CA275</f>
        <v>0</v>
      </c>
      <c r="BX275" s="71">
        <v>0</v>
      </c>
      <c r="BY275" s="71">
        <v>0</v>
      </c>
      <c r="BZ275" s="71">
        <v>0</v>
      </c>
      <c r="CA275" s="71">
        <v>0</v>
      </c>
      <c r="CB275" s="71">
        <f>+BR275+BW275</f>
        <v>0</v>
      </c>
      <c r="CC275" s="71">
        <f>+BS275+BX275</f>
        <v>0</v>
      </c>
      <c r="CD275" s="71">
        <f>+BT275+BY275</f>
        <v>0</v>
      </c>
      <c r="CE275" s="71">
        <f>+BU275+BZ275</f>
        <v>0</v>
      </c>
      <c r="CF275" s="71">
        <f>+BV275+CA275</f>
        <v>0</v>
      </c>
      <c r="CG275" s="71">
        <f>+CH275+CI275+CJ275+CK275</f>
        <v>0</v>
      </c>
      <c r="CH275" s="71">
        <v>0</v>
      </c>
      <c r="CI275" s="71">
        <v>0</v>
      </c>
      <c r="CJ275" s="71">
        <v>0</v>
      </c>
      <c r="CK275" s="71">
        <v>0</v>
      </c>
      <c r="CL275" s="71">
        <f>+CB275+CG275</f>
        <v>0</v>
      </c>
      <c r="CM275" s="71">
        <f>+CC275+CH275</f>
        <v>0</v>
      </c>
      <c r="CN275" s="71">
        <f>+CD275+CI275</f>
        <v>0</v>
      </c>
      <c r="CO275" s="71">
        <f>+CE275+CJ275</f>
        <v>0</v>
      </c>
      <c r="CP275" s="71">
        <f>+CF275+CK275</f>
        <v>0</v>
      </c>
      <c r="CQ275" s="71">
        <f>+CR275+CS275+CT275+CU275</f>
        <v>0</v>
      </c>
      <c r="CR275" s="71">
        <v>0</v>
      </c>
      <c r="CS275" s="71">
        <v>0</v>
      </c>
      <c r="CT275" s="71">
        <v>0</v>
      </c>
      <c r="CU275" s="71">
        <v>0</v>
      </c>
      <c r="CV275" s="71">
        <f>+CL275+CQ275</f>
        <v>0</v>
      </c>
      <c r="CW275" s="71">
        <f>+CM275+CR275</f>
        <v>0</v>
      </c>
      <c r="CX275" s="71">
        <f>+CN275+CS275</f>
        <v>0</v>
      </c>
      <c r="CY275" s="71">
        <f>+CO275+CT275</f>
        <v>0</v>
      </c>
      <c r="CZ275" s="71">
        <f>+CP275+CU275</f>
        <v>0</v>
      </c>
      <c r="DA275" s="70" t="s">
        <v>427</v>
      </c>
      <c r="DB275" s="56">
        <f>K275-CV275</f>
        <v>0</v>
      </c>
      <c r="DD275" s="7">
        <f>CV275/12</f>
        <v>0</v>
      </c>
    </row>
    <row r="276" spans="1:109" s="54" customFormat="1" ht="20.25" customHeight="1" x14ac:dyDescent="0.2">
      <c r="A276" s="67" t="str">
        <f>CONCATENATE("5101",H276)</f>
        <v>51011003</v>
      </c>
      <c r="B276" s="66"/>
      <c r="C276" s="66"/>
      <c r="D276" s="66"/>
      <c r="E276" s="66"/>
      <c r="F276" s="66" t="s">
        <v>129</v>
      </c>
      <c r="G276" s="65"/>
      <c r="H276" s="61">
        <v>1003</v>
      </c>
      <c r="I276" s="111" t="s">
        <v>266</v>
      </c>
      <c r="J276" s="62">
        <f>SUM(J277:J283)</f>
        <v>2284</v>
      </c>
      <c r="K276" s="62">
        <f>SUM(K277:K283)</f>
        <v>2171</v>
      </c>
      <c r="L276" s="62">
        <f>SUM(L277:L283)</f>
        <v>1198</v>
      </c>
      <c r="M276" s="62">
        <f>SUM(M277:M283)</f>
        <v>325</v>
      </c>
      <c r="N276" s="62">
        <f>SUM(N277:N283)</f>
        <v>325</v>
      </c>
      <c r="O276" s="62">
        <f>SUM(O277:O283)</f>
        <v>323</v>
      </c>
      <c r="P276" s="62">
        <f>SUM(P277:P283)</f>
        <v>0</v>
      </c>
      <c r="Q276" s="62">
        <f>SUM(Q277:Q283)</f>
        <v>0</v>
      </c>
      <c r="R276" s="62">
        <f>SUM(R277:R283)</f>
        <v>0</v>
      </c>
      <c r="S276" s="62">
        <f>SUM(S277:S283)</f>
        <v>79</v>
      </c>
      <c r="T276" s="62">
        <f>SUM(T277:T283)</f>
        <v>0</v>
      </c>
      <c r="U276" s="62">
        <f>SUM(U277:U283)</f>
        <v>104</v>
      </c>
      <c r="V276" s="62">
        <f>SUM(V277:V283)</f>
        <v>15</v>
      </c>
      <c r="W276" s="62">
        <f>SUM(W277:W283)</f>
        <v>-45</v>
      </c>
      <c r="X276" s="62">
        <f>SUM(X277:X283)</f>
        <v>0</v>
      </c>
      <c r="Y276" s="62">
        <f>SUM(Y277:Y283)</f>
        <v>5</v>
      </c>
      <c r="Z276" s="62">
        <f>SUM(Z277:Z283)</f>
        <v>0</v>
      </c>
      <c r="AA276" s="62">
        <f>SUM(AA277:AA283)</f>
        <v>2250</v>
      </c>
      <c r="AB276" s="62">
        <f>SUM(AB277:AB283)</f>
        <v>1302</v>
      </c>
      <c r="AC276" s="62">
        <f>SUM(AC277:AC283)</f>
        <v>340</v>
      </c>
      <c r="AD276" s="62">
        <f>SUM(AD277:AD283)</f>
        <v>280</v>
      </c>
      <c r="AE276" s="62">
        <f>SUM(AE277:AE283)</f>
        <v>328</v>
      </c>
      <c r="AF276" s="62">
        <f>SUM(AF277:AF283)</f>
        <v>0</v>
      </c>
      <c r="AG276" s="62">
        <f>SUM(AG277:AG283)</f>
        <v>0</v>
      </c>
      <c r="AH276" s="62">
        <f>SUM(AH277:AH283)</f>
        <v>0</v>
      </c>
      <c r="AI276" s="62">
        <f>SUM(AI277:AI283)</f>
        <v>26</v>
      </c>
      <c r="AJ276" s="62">
        <f>SUM(AJ277:AJ283)</f>
        <v>0</v>
      </c>
      <c r="AK276" s="62">
        <f>SUM(AK277:AK283)</f>
        <v>0</v>
      </c>
      <c r="AL276" s="62">
        <f>SUM(AL277:AL283)</f>
        <v>0</v>
      </c>
      <c r="AM276" s="62">
        <f>SUM(AM277:AM283)</f>
        <v>0</v>
      </c>
      <c r="AN276" s="62">
        <f>SUM(AN277:AN283)</f>
        <v>26</v>
      </c>
      <c r="AO276" s="62">
        <f>SUM(AO277:AO283)</f>
        <v>0</v>
      </c>
      <c r="AP276" s="62">
        <f>SUM(AP277:AP283)</f>
        <v>2276</v>
      </c>
      <c r="AQ276" s="62">
        <f>SUM(AQ277:AQ283)</f>
        <v>1302</v>
      </c>
      <c r="AR276" s="62">
        <f>SUM(AR277:AR283)</f>
        <v>340</v>
      </c>
      <c r="AS276" s="62">
        <f>SUM(AS277:AS283)</f>
        <v>280</v>
      </c>
      <c r="AT276" s="62">
        <f>SUM(AT277:AT283)</f>
        <v>354</v>
      </c>
      <c r="AU276" s="62">
        <f>SUM(AU277:AU283)</f>
        <v>0</v>
      </c>
      <c r="AV276" s="62">
        <f>SUM(AV277:AV283)</f>
        <v>0</v>
      </c>
      <c r="AW276" s="62">
        <f>SUM(AW277:AW283)</f>
        <v>0</v>
      </c>
      <c r="AX276" s="62">
        <f>SUM(AX277:AX283)</f>
        <v>8</v>
      </c>
      <c r="AY276" s="62">
        <f>SUM(AY277:AY283)</f>
        <v>0</v>
      </c>
      <c r="AZ276" s="62">
        <f>SUM(AZ277:AZ283)</f>
        <v>0</v>
      </c>
      <c r="BA276" s="62">
        <f>SUM(BA277:BA283)</f>
        <v>0</v>
      </c>
      <c r="BB276" s="62">
        <f>SUM(BB277:BB283)</f>
        <v>0</v>
      </c>
      <c r="BC276" s="62">
        <f>SUM(BC277:BC283)</f>
        <v>8</v>
      </c>
      <c r="BD276" s="62">
        <f>SUM(BD277:BD283)</f>
        <v>0</v>
      </c>
      <c r="BE276" s="62">
        <f>SUM(BE277:BE283)</f>
        <v>2284</v>
      </c>
      <c r="BF276" s="62">
        <f>SUM(BF277:BF283)</f>
        <v>1302</v>
      </c>
      <c r="BG276" s="62">
        <f>SUM(BG277:BG283)</f>
        <v>340</v>
      </c>
      <c r="BH276" s="62">
        <f>SUM(BH277:BH283)</f>
        <v>280</v>
      </c>
      <c r="BI276" s="62">
        <f>SUM(BI277:BI283)</f>
        <v>362</v>
      </c>
      <c r="BJ276" s="62">
        <f>SUM(BJ277:BJ283)</f>
        <v>0</v>
      </c>
      <c r="BK276" s="62">
        <f>SUM(BK277:BK283)</f>
        <v>0</v>
      </c>
      <c r="BL276" s="62">
        <f>SUM(BL277:BL283)</f>
        <v>0</v>
      </c>
      <c r="BM276" s="62">
        <f>SUM(BM277:BM283)</f>
        <v>0</v>
      </c>
      <c r="BN276" s="62">
        <f>SUM(BN277:BN283)</f>
        <v>0</v>
      </c>
      <c r="BO276" s="62">
        <f>SUM(BO277:BO283)</f>
        <v>0</v>
      </c>
      <c r="BP276" s="62">
        <f>SUM(BP277:BP283)</f>
        <v>0</v>
      </c>
      <c r="BQ276" s="62">
        <f>SUM(BQ277:BQ283)</f>
        <v>0</v>
      </c>
      <c r="BR276" s="62">
        <f>SUM(BR277:BR283)</f>
        <v>2284</v>
      </c>
      <c r="BS276" s="62">
        <f>SUM(BS277:BS283)</f>
        <v>1302</v>
      </c>
      <c r="BT276" s="62">
        <f>SUM(BT277:BT283)</f>
        <v>340</v>
      </c>
      <c r="BU276" s="62">
        <f>SUM(BU277:BU283)</f>
        <v>280</v>
      </c>
      <c r="BV276" s="62">
        <f>SUM(BV277:BV283)</f>
        <v>362</v>
      </c>
      <c r="BW276" s="62">
        <f>SUM(BW277:BW283)</f>
        <v>0</v>
      </c>
      <c r="BX276" s="62">
        <f>SUM(BX277:BX283)</f>
        <v>0</v>
      </c>
      <c r="BY276" s="62">
        <f>SUM(BY277:BY283)</f>
        <v>0</v>
      </c>
      <c r="BZ276" s="62">
        <f>SUM(BZ277:BZ283)</f>
        <v>0</v>
      </c>
      <c r="CA276" s="62">
        <f>SUM(CA277:CA283)</f>
        <v>0</v>
      </c>
      <c r="CB276" s="62">
        <f>SUM(CB277:CB283)</f>
        <v>2284</v>
      </c>
      <c r="CC276" s="62">
        <f>SUM(CC277:CC283)</f>
        <v>1302</v>
      </c>
      <c r="CD276" s="62">
        <f>SUM(CD277:CD283)</f>
        <v>340</v>
      </c>
      <c r="CE276" s="62">
        <f>SUM(CE277:CE283)</f>
        <v>280</v>
      </c>
      <c r="CF276" s="62">
        <f>SUM(CF277:CF283)</f>
        <v>362</v>
      </c>
      <c r="CG276" s="62">
        <f>SUM(CG277:CG283)</f>
        <v>0</v>
      </c>
      <c r="CH276" s="62">
        <f>SUM(CH277:CH283)</f>
        <v>0</v>
      </c>
      <c r="CI276" s="62">
        <f>SUM(CI277:CI283)</f>
        <v>0</v>
      </c>
      <c r="CJ276" s="62">
        <f>SUM(CJ277:CJ283)</f>
        <v>0</v>
      </c>
      <c r="CK276" s="62">
        <f>SUM(CK277:CK283)</f>
        <v>0</v>
      </c>
      <c r="CL276" s="62">
        <f>SUM(CL277:CL283)</f>
        <v>2284</v>
      </c>
      <c r="CM276" s="62">
        <f>SUM(CM277:CM283)</f>
        <v>1302</v>
      </c>
      <c r="CN276" s="62">
        <f>SUM(CN277:CN283)</f>
        <v>340</v>
      </c>
      <c r="CO276" s="62">
        <f>SUM(CO277:CO283)</f>
        <v>280</v>
      </c>
      <c r="CP276" s="62">
        <f>SUM(CP277:CP283)</f>
        <v>362</v>
      </c>
      <c r="CQ276" s="62">
        <f>SUM(CQ277:CQ283)</f>
        <v>0</v>
      </c>
      <c r="CR276" s="62">
        <f>SUM(CR277:CR283)</f>
        <v>0</v>
      </c>
      <c r="CS276" s="62">
        <f>SUM(CS277:CS283)</f>
        <v>0</v>
      </c>
      <c r="CT276" s="62">
        <f>SUM(CT277:CT283)</f>
        <v>0</v>
      </c>
      <c r="CU276" s="62">
        <f>SUM(CU277:CU283)</f>
        <v>0</v>
      </c>
      <c r="CV276" s="62">
        <f>SUM(CV277:CV283)</f>
        <v>2284</v>
      </c>
      <c r="CW276" s="62">
        <f>SUM(CW277:CW283)</f>
        <v>1302</v>
      </c>
      <c r="CX276" s="62">
        <f>SUM(CX277:CX283)</f>
        <v>340</v>
      </c>
      <c r="CY276" s="62">
        <f>SUM(CY277:CY283)</f>
        <v>280</v>
      </c>
      <c r="CZ276" s="62">
        <f>SUM(CZ277:CZ283)</f>
        <v>362</v>
      </c>
      <c r="DA276" s="61">
        <v>1003</v>
      </c>
      <c r="DB276" s="56">
        <f>K276-CV276</f>
        <v>-113</v>
      </c>
      <c r="DC276" s="55"/>
      <c r="DD276" s="7">
        <f>CV276/12</f>
        <v>190.33333333333334</v>
      </c>
      <c r="DE276" s="55"/>
    </row>
    <row r="277" spans="1:109" ht="17.25" customHeight="1" x14ac:dyDescent="0.2">
      <c r="A277" s="98" t="str">
        <f>CONCATENATE("5101",H277)</f>
        <v>5101100301</v>
      </c>
      <c r="B277" s="65"/>
      <c r="C277" s="65"/>
      <c r="D277" s="65"/>
      <c r="E277" s="66"/>
      <c r="F277" s="66"/>
      <c r="G277" s="65" t="s">
        <v>91</v>
      </c>
      <c r="H277" s="70" t="s">
        <v>265</v>
      </c>
      <c r="I277" s="112" t="s">
        <v>79</v>
      </c>
      <c r="J277" s="78">
        <f>CB277</f>
        <v>658</v>
      </c>
      <c r="K277" s="78">
        <v>592</v>
      </c>
      <c r="L277" s="78">
        <v>592</v>
      </c>
      <c r="M277" s="78"/>
      <c r="N277" s="78"/>
      <c r="O277" s="78">
        <f>K277-L277-M277-N277</f>
        <v>0</v>
      </c>
      <c r="P277" s="78"/>
      <c r="Q277" s="78"/>
      <c r="R277" s="78"/>
      <c r="S277" s="71">
        <f>+U277+V277+W277+Y277</f>
        <v>62</v>
      </c>
      <c r="T277" s="71">
        <f>X277+Z277</f>
        <v>0</v>
      </c>
      <c r="U277" s="71">
        <v>62</v>
      </c>
      <c r="V277" s="71">
        <v>0</v>
      </c>
      <c r="W277" s="71">
        <v>0</v>
      </c>
      <c r="X277" s="71">
        <v>0</v>
      </c>
      <c r="Y277" s="71">
        <v>0</v>
      </c>
      <c r="Z277" s="71">
        <v>0</v>
      </c>
      <c r="AA277" s="71">
        <f>+K277+S277</f>
        <v>654</v>
      </c>
      <c r="AB277" s="71">
        <f>+L277+U277</f>
        <v>654</v>
      </c>
      <c r="AC277" s="71">
        <f>+M277+V277</f>
        <v>0</v>
      </c>
      <c r="AD277" s="71">
        <f>+N277+W277</f>
        <v>0</v>
      </c>
      <c r="AE277" s="71">
        <f>+O277+Y277</f>
        <v>0</v>
      </c>
      <c r="AF277" s="71">
        <f>P277+X277</f>
        <v>0</v>
      </c>
      <c r="AG277" s="71">
        <f>+Q277+Z277</f>
        <v>0</v>
      </c>
      <c r="AH277" s="71">
        <f>AF277+AG277</f>
        <v>0</v>
      </c>
      <c r="AI277" s="71">
        <f>+AJ277+AK277+AL277+AN277</f>
        <v>4</v>
      </c>
      <c r="AJ277" s="71">
        <v>0</v>
      </c>
      <c r="AK277" s="71">
        <v>0</v>
      </c>
      <c r="AL277" s="71">
        <v>0</v>
      </c>
      <c r="AM277" s="71">
        <v>0</v>
      </c>
      <c r="AN277" s="71">
        <v>4</v>
      </c>
      <c r="AO277" s="71">
        <v>0</v>
      </c>
      <c r="AP277" s="71">
        <f>+AA277+AI277</f>
        <v>658</v>
      </c>
      <c r="AQ277" s="71">
        <f>+AB277+AJ277</f>
        <v>654</v>
      </c>
      <c r="AR277" s="71">
        <f>+AC277+AK277</f>
        <v>0</v>
      </c>
      <c r="AS277" s="71">
        <f>+AD277+AL277</f>
        <v>0</v>
      </c>
      <c r="AT277" s="71">
        <f>+AE277+AN277</f>
        <v>4</v>
      </c>
      <c r="AU277" s="71">
        <f>AF277+AM277</f>
        <v>0</v>
      </c>
      <c r="AV277" s="71">
        <f>AG277+AO277</f>
        <v>0</v>
      </c>
      <c r="AW277" s="71">
        <f>AU277+AV277</f>
        <v>0</v>
      </c>
      <c r="AX277" s="71">
        <f>+AY277+AZ277+BA277+BC277</f>
        <v>0</v>
      </c>
      <c r="AY277" s="71">
        <v>0</v>
      </c>
      <c r="AZ277" s="71">
        <v>0</v>
      </c>
      <c r="BA277" s="71">
        <v>0</v>
      </c>
      <c r="BB277" s="71"/>
      <c r="BC277" s="71">
        <v>0</v>
      </c>
      <c r="BD277" s="71"/>
      <c r="BE277" s="71">
        <f>+AP277+AX277</f>
        <v>658</v>
      </c>
      <c r="BF277" s="71">
        <f>+AQ277+AY277</f>
        <v>654</v>
      </c>
      <c r="BG277" s="71">
        <f>+AR277+AZ277</f>
        <v>0</v>
      </c>
      <c r="BH277" s="71">
        <f>+AS277+BA277</f>
        <v>0</v>
      </c>
      <c r="BI277" s="71">
        <f>+AT277+BC277</f>
        <v>4</v>
      </c>
      <c r="BJ277" s="71">
        <f>AU277+BB277</f>
        <v>0</v>
      </c>
      <c r="BK277" s="71">
        <f>AV277+BD277</f>
        <v>0</v>
      </c>
      <c r="BL277" s="71">
        <f>BJ277+BK277</f>
        <v>0</v>
      </c>
      <c r="BM277" s="71">
        <f>+BN277+BO277+BP277+BQ277</f>
        <v>0</v>
      </c>
      <c r="BN277" s="71">
        <v>0</v>
      </c>
      <c r="BO277" s="71">
        <v>0</v>
      </c>
      <c r="BP277" s="71">
        <v>0</v>
      </c>
      <c r="BQ277" s="71">
        <v>0</v>
      </c>
      <c r="BR277" s="71">
        <f>+BE277+BM277</f>
        <v>658</v>
      </c>
      <c r="BS277" s="71">
        <f>+BF277+BN277</f>
        <v>654</v>
      </c>
      <c r="BT277" s="71">
        <f>+BG277+BO277</f>
        <v>0</v>
      </c>
      <c r="BU277" s="71">
        <f>+BH277+BP277</f>
        <v>0</v>
      </c>
      <c r="BV277" s="71">
        <f>+BI277+BQ277</f>
        <v>4</v>
      </c>
      <c r="BW277" s="71">
        <f>+BX277+BY277+BZ277+CA277</f>
        <v>0</v>
      </c>
      <c r="BX277" s="71">
        <v>0</v>
      </c>
      <c r="BY277" s="71">
        <v>0</v>
      </c>
      <c r="BZ277" s="71">
        <v>0</v>
      </c>
      <c r="CA277" s="71">
        <v>0</v>
      </c>
      <c r="CB277" s="71">
        <f>+BR277+BW277</f>
        <v>658</v>
      </c>
      <c r="CC277" s="71">
        <f>+BS277+BX277</f>
        <v>654</v>
      </c>
      <c r="CD277" s="71">
        <f>+BT277+BY277</f>
        <v>0</v>
      </c>
      <c r="CE277" s="71">
        <f>+BU277+BZ277</f>
        <v>0</v>
      </c>
      <c r="CF277" s="71">
        <f>+BV277+CA277</f>
        <v>4</v>
      </c>
      <c r="CG277" s="71">
        <f>+CH277+CI277+CJ277+CK277</f>
        <v>0</v>
      </c>
      <c r="CH277" s="71">
        <v>0</v>
      </c>
      <c r="CI277" s="71">
        <v>0</v>
      </c>
      <c r="CJ277" s="71">
        <v>0</v>
      </c>
      <c r="CK277" s="71">
        <v>0</v>
      </c>
      <c r="CL277" s="71">
        <f>+CB277+CG277</f>
        <v>658</v>
      </c>
      <c r="CM277" s="71">
        <f>+CC277+CH277</f>
        <v>654</v>
      </c>
      <c r="CN277" s="71">
        <f>+CD277+CI277</f>
        <v>0</v>
      </c>
      <c r="CO277" s="71">
        <f>+CE277+CJ277</f>
        <v>0</v>
      </c>
      <c r="CP277" s="71">
        <f>+CF277+CK277</f>
        <v>4</v>
      </c>
      <c r="CQ277" s="71">
        <f>+CR277+CS277+CT277+CU277</f>
        <v>0</v>
      </c>
      <c r="CR277" s="71">
        <v>0</v>
      </c>
      <c r="CS277" s="71">
        <v>0</v>
      </c>
      <c r="CT277" s="71">
        <v>0</v>
      </c>
      <c r="CU277" s="71">
        <v>0</v>
      </c>
      <c r="CV277" s="71">
        <f>+CL277+CQ277</f>
        <v>658</v>
      </c>
      <c r="CW277" s="71">
        <f>+CM277+CR277</f>
        <v>654</v>
      </c>
      <c r="CX277" s="71">
        <f>+CN277+CS277</f>
        <v>0</v>
      </c>
      <c r="CY277" s="71">
        <f>+CO277+CT277</f>
        <v>0</v>
      </c>
      <c r="CZ277" s="71">
        <f>+CP277+CU277</f>
        <v>4</v>
      </c>
      <c r="DA277" s="70" t="s">
        <v>265</v>
      </c>
      <c r="DB277" s="56">
        <f>K277-CV277</f>
        <v>-66</v>
      </c>
      <c r="DD277" s="7">
        <f>CV277/12</f>
        <v>54.833333333333336</v>
      </c>
      <c r="DE277" s="2">
        <f>DD277-3751</f>
        <v>-3696.1666666666665</v>
      </c>
    </row>
    <row r="278" spans="1:109" ht="14.25" customHeight="1" x14ac:dyDescent="0.2">
      <c r="A278" s="98" t="str">
        <f>CONCATENATE("5101",H278)</f>
        <v>5101100302</v>
      </c>
      <c r="B278" s="65"/>
      <c r="C278" s="65"/>
      <c r="D278" s="65"/>
      <c r="E278" s="66"/>
      <c r="F278" s="66"/>
      <c r="G278" s="65" t="s">
        <v>101</v>
      </c>
      <c r="H278" s="70" t="s">
        <v>264</v>
      </c>
      <c r="I278" s="112" t="s">
        <v>263</v>
      </c>
      <c r="J278" s="78">
        <f>CB278</f>
        <v>21</v>
      </c>
      <c r="K278" s="78">
        <v>20</v>
      </c>
      <c r="L278" s="78">
        <v>20</v>
      </c>
      <c r="M278" s="78"/>
      <c r="N278" s="78"/>
      <c r="O278" s="78">
        <f>K278-L278-M278-N278</f>
        <v>0</v>
      </c>
      <c r="P278" s="78"/>
      <c r="Q278" s="78"/>
      <c r="R278" s="78"/>
      <c r="S278" s="71">
        <f>+U278+V278+W278+Y278</f>
        <v>1</v>
      </c>
      <c r="T278" s="71">
        <f>X278+Z278</f>
        <v>0</v>
      </c>
      <c r="U278" s="71">
        <v>1</v>
      </c>
      <c r="V278" s="71">
        <v>0</v>
      </c>
      <c r="W278" s="71">
        <v>0</v>
      </c>
      <c r="X278" s="71">
        <v>0</v>
      </c>
      <c r="Y278" s="71">
        <v>0</v>
      </c>
      <c r="Z278" s="71">
        <v>0</v>
      </c>
      <c r="AA278" s="71">
        <f>+K278+S278</f>
        <v>21</v>
      </c>
      <c r="AB278" s="71">
        <f>+L278+U278</f>
        <v>21</v>
      </c>
      <c r="AC278" s="71">
        <f>+M278+V278</f>
        <v>0</v>
      </c>
      <c r="AD278" s="71">
        <f>+N278+W278</f>
        <v>0</v>
      </c>
      <c r="AE278" s="71">
        <f>+O278+Y278</f>
        <v>0</v>
      </c>
      <c r="AF278" s="71">
        <f>P278+X278</f>
        <v>0</v>
      </c>
      <c r="AG278" s="71">
        <f>+Q278+Z278</f>
        <v>0</v>
      </c>
      <c r="AH278" s="71">
        <f>AF278+AG278</f>
        <v>0</v>
      </c>
      <c r="AI278" s="71">
        <f>+AJ278+AK278+AL278+AN278</f>
        <v>0</v>
      </c>
      <c r="AJ278" s="71">
        <v>0</v>
      </c>
      <c r="AK278" s="71">
        <v>0</v>
      </c>
      <c r="AL278" s="71">
        <v>0</v>
      </c>
      <c r="AM278" s="71">
        <v>0</v>
      </c>
      <c r="AN278" s="71">
        <v>0</v>
      </c>
      <c r="AO278" s="71">
        <v>0</v>
      </c>
      <c r="AP278" s="71">
        <f>+AA278+AI278</f>
        <v>21</v>
      </c>
      <c r="AQ278" s="71">
        <f>+AB278+AJ278</f>
        <v>21</v>
      </c>
      <c r="AR278" s="71">
        <f>+AC278+AK278</f>
        <v>0</v>
      </c>
      <c r="AS278" s="71">
        <f>+AD278+AL278</f>
        <v>0</v>
      </c>
      <c r="AT278" s="71">
        <f>+AE278+AN278</f>
        <v>0</v>
      </c>
      <c r="AU278" s="71">
        <f>AF278+AM278</f>
        <v>0</v>
      </c>
      <c r="AV278" s="71">
        <f>AG278+AO278</f>
        <v>0</v>
      </c>
      <c r="AW278" s="71">
        <f>AU278+AV278</f>
        <v>0</v>
      </c>
      <c r="AX278" s="71">
        <f>+AY278+AZ278+BA278+BC278</f>
        <v>0</v>
      </c>
      <c r="AY278" s="71">
        <v>0</v>
      </c>
      <c r="AZ278" s="71">
        <v>0</v>
      </c>
      <c r="BA278" s="71">
        <v>0</v>
      </c>
      <c r="BB278" s="71"/>
      <c r="BC278" s="71">
        <v>0</v>
      </c>
      <c r="BD278" s="71"/>
      <c r="BE278" s="71">
        <f>+AP278+AX278</f>
        <v>21</v>
      </c>
      <c r="BF278" s="71">
        <f>+AQ278+AY278</f>
        <v>21</v>
      </c>
      <c r="BG278" s="71">
        <f>+AR278+AZ278</f>
        <v>0</v>
      </c>
      <c r="BH278" s="71">
        <f>+AS278+BA278</f>
        <v>0</v>
      </c>
      <c r="BI278" s="71">
        <f>+AT278+BC278</f>
        <v>0</v>
      </c>
      <c r="BJ278" s="71">
        <f>AU278+BB278</f>
        <v>0</v>
      </c>
      <c r="BK278" s="71">
        <f>AV278+BD278</f>
        <v>0</v>
      </c>
      <c r="BL278" s="71">
        <f>BJ278+BK278</f>
        <v>0</v>
      </c>
      <c r="BM278" s="71">
        <f>+BN278+BO278+BP278+BQ278</f>
        <v>0</v>
      </c>
      <c r="BN278" s="71">
        <v>0</v>
      </c>
      <c r="BO278" s="71">
        <v>0</v>
      </c>
      <c r="BP278" s="71">
        <v>0</v>
      </c>
      <c r="BQ278" s="71">
        <v>0</v>
      </c>
      <c r="BR278" s="71">
        <f>+BE278+BM278</f>
        <v>21</v>
      </c>
      <c r="BS278" s="71">
        <f>+BF278+BN278</f>
        <v>21</v>
      </c>
      <c r="BT278" s="71">
        <f>+BG278+BO278</f>
        <v>0</v>
      </c>
      <c r="BU278" s="71">
        <f>+BH278+BP278</f>
        <v>0</v>
      </c>
      <c r="BV278" s="71">
        <f>+BI278+BQ278</f>
        <v>0</v>
      </c>
      <c r="BW278" s="71">
        <f>+BX278+BY278+BZ278+CA278</f>
        <v>0</v>
      </c>
      <c r="BX278" s="71">
        <v>0</v>
      </c>
      <c r="BY278" s="71">
        <v>0</v>
      </c>
      <c r="BZ278" s="71">
        <v>0</v>
      </c>
      <c r="CA278" s="71">
        <v>0</v>
      </c>
      <c r="CB278" s="71">
        <f>+BR278+BW278</f>
        <v>21</v>
      </c>
      <c r="CC278" s="71">
        <f>+BS278+BX278</f>
        <v>21</v>
      </c>
      <c r="CD278" s="71">
        <f>+BT278+BY278</f>
        <v>0</v>
      </c>
      <c r="CE278" s="71">
        <f>+BU278+BZ278</f>
        <v>0</v>
      </c>
      <c r="CF278" s="71">
        <f>+BV278+CA278</f>
        <v>0</v>
      </c>
      <c r="CG278" s="71">
        <f>+CH278+CI278+CJ278+CK278</f>
        <v>0</v>
      </c>
      <c r="CH278" s="71">
        <v>0</v>
      </c>
      <c r="CI278" s="71">
        <v>0</v>
      </c>
      <c r="CJ278" s="71">
        <v>0</v>
      </c>
      <c r="CK278" s="71">
        <v>0</v>
      </c>
      <c r="CL278" s="71">
        <f>+CB278+CG278</f>
        <v>21</v>
      </c>
      <c r="CM278" s="71">
        <f>+CC278+CH278</f>
        <v>21</v>
      </c>
      <c r="CN278" s="71">
        <f>+CD278+CI278</f>
        <v>0</v>
      </c>
      <c r="CO278" s="71">
        <f>+CE278+CJ278</f>
        <v>0</v>
      </c>
      <c r="CP278" s="71">
        <f>+CF278+CK278</f>
        <v>0</v>
      </c>
      <c r="CQ278" s="71">
        <f>+CR278+CS278+CT278+CU278</f>
        <v>0</v>
      </c>
      <c r="CR278" s="71">
        <v>0</v>
      </c>
      <c r="CS278" s="71">
        <v>0</v>
      </c>
      <c r="CT278" s="71">
        <v>0</v>
      </c>
      <c r="CU278" s="71">
        <v>0</v>
      </c>
      <c r="CV278" s="71">
        <f>+CL278+CQ278</f>
        <v>21</v>
      </c>
      <c r="CW278" s="71">
        <f>+CM278+CR278</f>
        <v>21</v>
      </c>
      <c r="CX278" s="71">
        <f>+CN278+CS278</f>
        <v>0</v>
      </c>
      <c r="CY278" s="71">
        <f>+CO278+CT278</f>
        <v>0</v>
      </c>
      <c r="CZ278" s="71">
        <f>+CP278+CU278</f>
        <v>0</v>
      </c>
      <c r="DA278" s="70" t="s">
        <v>264</v>
      </c>
      <c r="DB278" s="56">
        <f>K278-CV278</f>
        <v>-1</v>
      </c>
      <c r="DD278" s="7">
        <f>CV278/12</f>
        <v>1.75</v>
      </c>
    </row>
    <row r="279" spans="1:109" ht="18" customHeight="1" x14ac:dyDescent="0.2">
      <c r="A279" s="98" t="str">
        <f>CONCATENATE("5101",H279)</f>
        <v>5101100303</v>
      </c>
      <c r="B279" s="65"/>
      <c r="C279" s="65"/>
      <c r="D279" s="65"/>
      <c r="E279" s="66"/>
      <c r="F279" s="66"/>
      <c r="G279" s="65" t="s">
        <v>129</v>
      </c>
      <c r="H279" s="70" t="s">
        <v>262</v>
      </c>
      <c r="I279" s="112" t="s">
        <v>77</v>
      </c>
      <c r="J279" s="78">
        <f>CB279</f>
        <v>226</v>
      </c>
      <c r="K279" s="78">
        <v>205</v>
      </c>
      <c r="L279" s="78">
        <v>205</v>
      </c>
      <c r="M279" s="78"/>
      <c r="N279" s="78"/>
      <c r="O279" s="78">
        <f>K279-L279-M279-N279</f>
        <v>0</v>
      </c>
      <c r="P279" s="78"/>
      <c r="Q279" s="78"/>
      <c r="R279" s="78"/>
      <c r="S279" s="71">
        <f>+U279+V279+W279+Y279</f>
        <v>19</v>
      </c>
      <c r="T279" s="71">
        <f>X279+Z279</f>
        <v>0</v>
      </c>
      <c r="U279" s="71">
        <v>19</v>
      </c>
      <c r="V279" s="71">
        <v>0</v>
      </c>
      <c r="W279" s="71">
        <v>0</v>
      </c>
      <c r="X279" s="71">
        <v>0</v>
      </c>
      <c r="Y279" s="71">
        <v>0</v>
      </c>
      <c r="Z279" s="71">
        <v>0</v>
      </c>
      <c r="AA279" s="71">
        <f>+K279+S279</f>
        <v>224</v>
      </c>
      <c r="AB279" s="71">
        <f>+L279+U279</f>
        <v>224</v>
      </c>
      <c r="AC279" s="71">
        <f>+M279+V279</f>
        <v>0</v>
      </c>
      <c r="AD279" s="71">
        <f>+N279+W279</f>
        <v>0</v>
      </c>
      <c r="AE279" s="71">
        <f>+O279+Y279</f>
        <v>0</v>
      </c>
      <c r="AF279" s="71">
        <f>P279+X279</f>
        <v>0</v>
      </c>
      <c r="AG279" s="71">
        <f>+Q279+Z279</f>
        <v>0</v>
      </c>
      <c r="AH279" s="71">
        <f>AF279+AG279</f>
        <v>0</v>
      </c>
      <c r="AI279" s="71">
        <f>+AJ279+AK279+AL279+AN279</f>
        <v>2</v>
      </c>
      <c r="AJ279" s="71">
        <v>0</v>
      </c>
      <c r="AK279" s="71">
        <v>0</v>
      </c>
      <c r="AL279" s="71">
        <v>0</v>
      </c>
      <c r="AM279" s="71">
        <v>0</v>
      </c>
      <c r="AN279" s="71">
        <v>2</v>
      </c>
      <c r="AO279" s="71">
        <v>0</v>
      </c>
      <c r="AP279" s="71">
        <f>+AA279+AI279</f>
        <v>226</v>
      </c>
      <c r="AQ279" s="71">
        <f>+AB279+AJ279</f>
        <v>224</v>
      </c>
      <c r="AR279" s="71">
        <f>+AC279+AK279</f>
        <v>0</v>
      </c>
      <c r="AS279" s="71">
        <f>+AD279+AL279</f>
        <v>0</v>
      </c>
      <c r="AT279" s="71">
        <f>+AE279+AN279</f>
        <v>2</v>
      </c>
      <c r="AU279" s="71">
        <f>AF279+AM279</f>
        <v>0</v>
      </c>
      <c r="AV279" s="71">
        <f>AG279+AO279</f>
        <v>0</v>
      </c>
      <c r="AW279" s="71">
        <f>AU279+AV279</f>
        <v>0</v>
      </c>
      <c r="AX279" s="71">
        <f>+AY279+AZ279+BA279+BC279</f>
        <v>0</v>
      </c>
      <c r="AY279" s="71">
        <v>0</v>
      </c>
      <c r="AZ279" s="71">
        <v>0</v>
      </c>
      <c r="BA279" s="71">
        <v>0</v>
      </c>
      <c r="BB279" s="71"/>
      <c r="BC279" s="71">
        <v>0</v>
      </c>
      <c r="BD279" s="71"/>
      <c r="BE279" s="71">
        <f>+AP279+AX279</f>
        <v>226</v>
      </c>
      <c r="BF279" s="71">
        <f>+AQ279+AY279</f>
        <v>224</v>
      </c>
      <c r="BG279" s="71">
        <f>+AR279+AZ279</f>
        <v>0</v>
      </c>
      <c r="BH279" s="71">
        <f>+AS279+BA279</f>
        <v>0</v>
      </c>
      <c r="BI279" s="71">
        <f>+AT279+BC279</f>
        <v>2</v>
      </c>
      <c r="BJ279" s="71">
        <f>AU279+BB279</f>
        <v>0</v>
      </c>
      <c r="BK279" s="71">
        <f>AV279+BD279</f>
        <v>0</v>
      </c>
      <c r="BL279" s="71">
        <f>BJ279+BK279</f>
        <v>0</v>
      </c>
      <c r="BM279" s="71">
        <f>+BN279+BO279+BP279+BQ279</f>
        <v>0</v>
      </c>
      <c r="BN279" s="71">
        <v>0</v>
      </c>
      <c r="BO279" s="71">
        <v>0</v>
      </c>
      <c r="BP279" s="71">
        <v>0</v>
      </c>
      <c r="BQ279" s="71">
        <v>0</v>
      </c>
      <c r="BR279" s="71">
        <f>+BE279+BM279</f>
        <v>226</v>
      </c>
      <c r="BS279" s="71">
        <f>+BF279+BN279</f>
        <v>224</v>
      </c>
      <c r="BT279" s="71">
        <f>+BG279+BO279</f>
        <v>0</v>
      </c>
      <c r="BU279" s="71">
        <f>+BH279+BP279</f>
        <v>0</v>
      </c>
      <c r="BV279" s="71">
        <f>+BI279+BQ279</f>
        <v>2</v>
      </c>
      <c r="BW279" s="71">
        <f>+BX279+BY279+BZ279+CA279</f>
        <v>0</v>
      </c>
      <c r="BX279" s="71">
        <v>0</v>
      </c>
      <c r="BY279" s="71">
        <v>0</v>
      </c>
      <c r="BZ279" s="71">
        <v>0</v>
      </c>
      <c r="CA279" s="71">
        <v>0</v>
      </c>
      <c r="CB279" s="71">
        <f>+BR279+BW279</f>
        <v>226</v>
      </c>
      <c r="CC279" s="71">
        <f>+BS279+BX279</f>
        <v>224</v>
      </c>
      <c r="CD279" s="71">
        <f>+BT279+BY279</f>
        <v>0</v>
      </c>
      <c r="CE279" s="71">
        <f>+BU279+BZ279</f>
        <v>0</v>
      </c>
      <c r="CF279" s="71">
        <f>+BV279+CA279</f>
        <v>2</v>
      </c>
      <c r="CG279" s="71">
        <f>+CH279+CI279+CJ279+CK279</f>
        <v>0</v>
      </c>
      <c r="CH279" s="71">
        <v>0</v>
      </c>
      <c r="CI279" s="71">
        <v>0</v>
      </c>
      <c r="CJ279" s="71">
        <v>0</v>
      </c>
      <c r="CK279" s="71">
        <v>0</v>
      </c>
      <c r="CL279" s="71">
        <f>+CB279+CG279</f>
        <v>226</v>
      </c>
      <c r="CM279" s="71">
        <f>+CC279+CH279</f>
        <v>224</v>
      </c>
      <c r="CN279" s="71">
        <f>+CD279+CI279</f>
        <v>0</v>
      </c>
      <c r="CO279" s="71">
        <f>+CE279+CJ279</f>
        <v>0</v>
      </c>
      <c r="CP279" s="71">
        <f>+CF279+CK279</f>
        <v>2</v>
      </c>
      <c r="CQ279" s="71">
        <f>+CR279+CS279+CT279+CU279</f>
        <v>0</v>
      </c>
      <c r="CR279" s="71">
        <v>0</v>
      </c>
      <c r="CS279" s="71">
        <v>0</v>
      </c>
      <c r="CT279" s="71">
        <v>0</v>
      </c>
      <c r="CU279" s="71">
        <v>0</v>
      </c>
      <c r="CV279" s="71">
        <f>+CL279+CQ279</f>
        <v>226</v>
      </c>
      <c r="CW279" s="71">
        <f>+CM279+CR279</f>
        <v>224</v>
      </c>
      <c r="CX279" s="71">
        <f>+CN279+CS279</f>
        <v>0</v>
      </c>
      <c r="CY279" s="71">
        <f>+CO279+CT279</f>
        <v>0</v>
      </c>
      <c r="CZ279" s="71">
        <f>+CP279+CU279</f>
        <v>2</v>
      </c>
      <c r="DA279" s="70" t="s">
        <v>262</v>
      </c>
      <c r="DB279" s="56">
        <f>K279-CV279</f>
        <v>-21</v>
      </c>
      <c r="DD279" s="7">
        <f>CV279/12</f>
        <v>18.833333333333332</v>
      </c>
    </row>
    <row r="280" spans="1:109" ht="27" customHeight="1" x14ac:dyDescent="0.2">
      <c r="A280" s="98" t="str">
        <f>CONCATENATE("5101",H280)</f>
        <v>5101100304</v>
      </c>
      <c r="B280" s="65"/>
      <c r="C280" s="65"/>
      <c r="D280" s="65"/>
      <c r="E280" s="66"/>
      <c r="F280" s="66"/>
      <c r="G280" s="65" t="s">
        <v>245</v>
      </c>
      <c r="H280" s="70" t="s">
        <v>261</v>
      </c>
      <c r="I280" s="100" t="s">
        <v>260</v>
      </c>
      <c r="J280" s="78">
        <f>CB280</f>
        <v>7</v>
      </c>
      <c r="K280" s="78">
        <v>6</v>
      </c>
      <c r="L280" s="78">
        <v>6</v>
      </c>
      <c r="M280" s="78"/>
      <c r="N280" s="78"/>
      <c r="O280" s="78">
        <f>K280-L280-M280-N280</f>
        <v>0</v>
      </c>
      <c r="P280" s="78"/>
      <c r="Q280" s="78"/>
      <c r="R280" s="78"/>
      <c r="S280" s="71">
        <f>+U280+V280+W280+Y280</f>
        <v>1</v>
      </c>
      <c r="T280" s="71">
        <f>X280+Z280</f>
        <v>0</v>
      </c>
      <c r="U280" s="71">
        <v>1</v>
      </c>
      <c r="V280" s="71">
        <v>0</v>
      </c>
      <c r="W280" s="71">
        <v>0</v>
      </c>
      <c r="X280" s="71">
        <v>0</v>
      </c>
      <c r="Y280" s="71">
        <v>0</v>
      </c>
      <c r="Z280" s="71">
        <v>0</v>
      </c>
      <c r="AA280" s="71">
        <f>+K280+S280</f>
        <v>7</v>
      </c>
      <c r="AB280" s="71">
        <f>+L280+U280</f>
        <v>7</v>
      </c>
      <c r="AC280" s="71">
        <f>+M280+V280</f>
        <v>0</v>
      </c>
      <c r="AD280" s="71">
        <f>+N280+W280</f>
        <v>0</v>
      </c>
      <c r="AE280" s="71">
        <f>+O280+Y280</f>
        <v>0</v>
      </c>
      <c r="AF280" s="71">
        <f>P280+X280</f>
        <v>0</v>
      </c>
      <c r="AG280" s="71">
        <f>+Q280+Z280</f>
        <v>0</v>
      </c>
      <c r="AH280" s="71">
        <f>AF280+AG280</f>
        <v>0</v>
      </c>
      <c r="AI280" s="71">
        <f>+AJ280+AK280+AL280+AN280</f>
        <v>0</v>
      </c>
      <c r="AJ280" s="71">
        <v>0</v>
      </c>
      <c r="AK280" s="71">
        <v>0</v>
      </c>
      <c r="AL280" s="71">
        <v>0</v>
      </c>
      <c r="AM280" s="71">
        <v>0</v>
      </c>
      <c r="AN280" s="71">
        <v>0</v>
      </c>
      <c r="AO280" s="71">
        <v>0</v>
      </c>
      <c r="AP280" s="71">
        <f>+AA280+AI280</f>
        <v>7</v>
      </c>
      <c r="AQ280" s="71">
        <f>+AB280+AJ280</f>
        <v>7</v>
      </c>
      <c r="AR280" s="71">
        <f>+AC280+AK280</f>
        <v>0</v>
      </c>
      <c r="AS280" s="71">
        <f>+AD280+AL280</f>
        <v>0</v>
      </c>
      <c r="AT280" s="71">
        <f>+AE280+AN280</f>
        <v>0</v>
      </c>
      <c r="AU280" s="71">
        <f>AF280+AM280</f>
        <v>0</v>
      </c>
      <c r="AV280" s="71">
        <f>AG280+AO280</f>
        <v>0</v>
      </c>
      <c r="AW280" s="71">
        <f>AU280+AV280</f>
        <v>0</v>
      </c>
      <c r="AX280" s="71">
        <f>+AY280+AZ280+BA280+BC280</f>
        <v>0</v>
      </c>
      <c r="AY280" s="71">
        <v>0</v>
      </c>
      <c r="AZ280" s="71">
        <v>0</v>
      </c>
      <c r="BA280" s="71">
        <v>0</v>
      </c>
      <c r="BB280" s="71"/>
      <c r="BC280" s="71">
        <v>0</v>
      </c>
      <c r="BD280" s="71"/>
      <c r="BE280" s="71">
        <f>+AP280+AX280</f>
        <v>7</v>
      </c>
      <c r="BF280" s="71">
        <f>+AQ280+AY280</f>
        <v>7</v>
      </c>
      <c r="BG280" s="71">
        <f>+AR280+AZ280</f>
        <v>0</v>
      </c>
      <c r="BH280" s="71">
        <f>+AS280+BA280</f>
        <v>0</v>
      </c>
      <c r="BI280" s="71">
        <f>+AT280+BC280</f>
        <v>0</v>
      </c>
      <c r="BJ280" s="71">
        <f>AU280+BB280</f>
        <v>0</v>
      </c>
      <c r="BK280" s="71">
        <f>AV280+BD280</f>
        <v>0</v>
      </c>
      <c r="BL280" s="71">
        <f>BJ280+BK280</f>
        <v>0</v>
      </c>
      <c r="BM280" s="71">
        <f>+BN280+BO280+BP280+BQ280</f>
        <v>0</v>
      </c>
      <c r="BN280" s="71">
        <v>0</v>
      </c>
      <c r="BO280" s="71">
        <v>0</v>
      </c>
      <c r="BP280" s="71">
        <v>0</v>
      </c>
      <c r="BQ280" s="71">
        <v>0</v>
      </c>
      <c r="BR280" s="71">
        <f>+BE280+BM280</f>
        <v>7</v>
      </c>
      <c r="BS280" s="71">
        <f>+BF280+BN280</f>
        <v>7</v>
      </c>
      <c r="BT280" s="71">
        <f>+BG280+BO280</f>
        <v>0</v>
      </c>
      <c r="BU280" s="71">
        <f>+BH280+BP280</f>
        <v>0</v>
      </c>
      <c r="BV280" s="71">
        <f>+BI280+BQ280</f>
        <v>0</v>
      </c>
      <c r="BW280" s="71">
        <f>+BX280+BY280+BZ280+CA280</f>
        <v>0</v>
      </c>
      <c r="BX280" s="71">
        <v>0</v>
      </c>
      <c r="BY280" s="71">
        <v>0</v>
      </c>
      <c r="BZ280" s="71">
        <v>0</v>
      </c>
      <c r="CA280" s="71">
        <v>0</v>
      </c>
      <c r="CB280" s="71">
        <f>+BR280+BW280</f>
        <v>7</v>
      </c>
      <c r="CC280" s="71">
        <f>+BS280+BX280</f>
        <v>7</v>
      </c>
      <c r="CD280" s="71">
        <f>+BT280+BY280</f>
        <v>0</v>
      </c>
      <c r="CE280" s="71">
        <f>+BU280+BZ280</f>
        <v>0</v>
      </c>
      <c r="CF280" s="71">
        <f>+BV280+CA280</f>
        <v>0</v>
      </c>
      <c r="CG280" s="71">
        <f>+CH280+CI280+CJ280+CK280</f>
        <v>0</v>
      </c>
      <c r="CH280" s="71">
        <v>0</v>
      </c>
      <c r="CI280" s="71">
        <v>0</v>
      </c>
      <c r="CJ280" s="71">
        <v>0</v>
      </c>
      <c r="CK280" s="71">
        <v>0</v>
      </c>
      <c r="CL280" s="71">
        <f>+CB280+CG280</f>
        <v>7</v>
      </c>
      <c r="CM280" s="71">
        <f>+CC280+CH280</f>
        <v>7</v>
      </c>
      <c r="CN280" s="71">
        <f>+CD280+CI280</f>
        <v>0</v>
      </c>
      <c r="CO280" s="71">
        <f>+CE280+CJ280</f>
        <v>0</v>
      </c>
      <c r="CP280" s="71">
        <f>+CF280+CK280</f>
        <v>0</v>
      </c>
      <c r="CQ280" s="71">
        <f>+CR280+CS280+CT280+CU280</f>
        <v>0</v>
      </c>
      <c r="CR280" s="71">
        <v>0</v>
      </c>
      <c r="CS280" s="71">
        <v>0</v>
      </c>
      <c r="CT280" s="71">
        <v>0</v>
      </c>
      <c r="CU280" s="71">
        <v>0</v>
      </c>
      <c r="CV280" s="71">
        <f>+CL280+CQ280</f>
        <v>7</v>
      </c>
      <c r="CW280" s="71">
        <f>+CM280+CR280</f>
        <v>7</v>
      </c>
      <c r="CX280" s="71">
        <f>+CN280+CS280</f>
        <v>0</v>
      </c>
      <c r="CY280" s="71">
        <f>+CO280+CT280</f>
        <v>0</v>
      </c>
      <c r="CZ280" s="71">
        <f>+CP280+CU280</f>
        <v>0</v>
      </c>
      <c r="DA280" s="70" t="s">
        <v>261</v>
      </c>
      <c r="DB280" s="56">
        <f>K280-CV280</f>
        <v>-1</v>
      </c>
      <c r="DD280" s="7">
        <f>CV280/12</f>
        <v>0.58333333333333337</v>
      </c>
    </row>
    <row r="281" spans="1:109" ht="16.5" customHeight="1" x14ac:dyDescent="0.2">
      <c r="A281" s="98" t="str">
        <f>CONCATENATE("5101",H281)</f>
        <v>5101100306</v>
      </c>
      <c r="B281" s="65"/>
      <c r="C281" s="65"/>
      <c r="D281" s="65"/>
      <c r="E281" s="66"/>
      <c r="F281" s="66"/>
      <c r="G281" s="65" t="s">
        <v>253</v>
      </c>
      <c r="H281" s="70" t="s">
        <v>75</v>
      </c>
      <c r="I281" s="100" t="s">
        <v>74</v>
      </c>
      <c r="J281" s="78">
        <f>CB281</f>
        <v>52</v>
      </c>
      <c r="K281" s="78">
        <v>50</v>
      </c>
      <c r="L281" s="78">
        <v>50</v>
      </c>
      <c r="M281" s="78"/>
      <c r="N281" s="78"/>
      <c r="O281" s="78">
        <f>K281-L281-M281-N281</f>
        <v>0</v>
      </c>
      <c r="P281" s="78"/>
      <c r="Q281" s="78"/>
      <c r="R281" s="78"/>
      <c r="S281" s="71">
        <f>+U281+V281+W281+Y281</f>
        <v>2</v>
      </c>
      <c r="T281" s="71">
        <f>X281+Z281</f>
        <v>0</v>
      </c>
      <c r="U281" s="71">
        <v>2</v>
      </c>
      <c r="V281" s="71">
        <v>0</v>
      </c>
      <c r="W281" s="71">
        <v>0</v>
      </c>
      <c r="X281" s="71">
        <v>0</v>
      </c>
      <c r="Y281" s="71">
        <v>0</v>
      </c>
      <c r="Z281" s="71">
        <v>0</v>
      </c>
      <c r="AA281" s="71">
        <f>+K281+S281</f>
        <v>52</v>
      </c>
      <c r="AB281" s="71">
        <f>+L281+U281</f>
        <v>52</v>
      </c>
      <c r="AC281" s="71">
        <f>+M281+V281</f>
        <v>0</v>
      </c>
      <c r="AD281" s="71">
        <f>+N281+W281</f>
        <v>0</v>
      </c>
      <c r="AE281" s="71">
        <f>+O281+Y281</f>
        <v>0</v>
      </c>
      <c r="AF281" s="71">
        <f>P281+X281</f>
        <v>0</v>
      </c>
      <c r="AG281" s="71">
        <f>+Q281+Z281</f>
        <v>0</v>
      </c>
      <c r="AH281" s="71">
        <f>AF281+AG281</f>
        <v>0</v>
      </c>
      <c r="AI281" s="71">
        <f>+AJ281+AK281+AL281+AN281</f>
        <v>0</v>
      </c>
      <c r="AJ281" s="71">
        <v>0</v>
      </c>
      <c r="AK281" s="71">
        <v>0</v>
      </c>
      <c r="AL281" s="71">
        <v>0</v>
      </c>
      <c r="AM281" s="71">
        <v>0</v>
      </c>
      <c r="AN281" s="71">
        <v>0</v>
      </c>
      <c r="AO281" s="71">
        <v>0</v>
      </c>
      <c r="AP281" s="71">
        <f>+AA281+AI281</f>
        <v>52</v>
      </c>
      <c r="AQ281" s="71">
        <f>+AB281+AJ281</f>
        <v>52</v>
      </c>
      <c r="AR281" s="71">
        <f>+AC281+AK281</f>
        <v>0</v>
      </c>
      <c r="AS281" s="71">
        <f>+AD281+AL281</f>
        <v>0</v>
      </c>
      <c r="AT281" s="71">
        <f>+AE281+AN281</f>
        <v>0</v>
      </c>
      <c r="AU281" s="71">
        <f>AF281+AM281</f>
        <v>0</v>
      </c>
      <c r="AV281" s="71">
        <f>AG281+AO281</f>
        <v>0</v>
      </c>
      <c r="AW281" s="71">
        <f>AU281+AV281</f>
        <v>0</v>
      </c>
      <c r="AX281" s="71">
        <f>+AY281+AZ281+BA281+BC281</f>
        <v>0</v>
      </c>
      <c r="AY281" s="71">
        <v>0</v>
      </c>
      <c r="AZ281" s="71">
        <v>0</v>
      </c>
      <c r="BA281" s="71">
        <v>0</v>
      </c>
      <c r="BB281" s="71"/>
      <c r="BC281" s="71">
        <v>0</v>
      </c>
      <c r="BD281" s="71"/>
      <c r="BE281" s="71">
        <f>+AP281+AX281</f>
        <v>52</v>
      </c>
      <c r="BF281" s="71">
        <f>+AQ281+AY281</f>
        <v>52</v>
      </c>
      <c r="BG281" s="71">
        <f>+AR281+AZ281</f>
        <v>0</v>
      </c>
      <c r="BH281" s="71">
        <f>+AS281+BA281</f>
        <v>0</v>
      </c>
      <c r="BI281" s="71">
        <f>+AT281+BC281</f>
        <v>0</v>
      </c>
      <c r="BJ281" s="71">
        <f>AU281+BB281</f>
        <v>0</v>
      </c>
      <c r="BK281" s="71">
        <f>AV281+BD281</f>
        <v>0</v>
      </c>
      <c r="BL281" s="71">
        <f>BJ281+BK281</f>
        <v>0</v>
      </c>
      <c r="BM281" s="71">
        <f>+BN281+BO281+BP281+BQ281</f>
        <v>0</v>
      </c>
      <c r="BN281" s="71">
        <v>0</v>
      </c>
      <c r="BO281" s="71">
        <v>0</v>
      </c>
      <c r="BP281" s="71">
        <v>0</v>
      </c>
      <c r="BQ281" s="71">
        <v>0</v>
      </c>
      <c r="BR281" s="71">
        <f>+BE281+BM281</f>
        <v>52</v>
      </c>
      <c r="BS281" s="71">
        <f>+BF281+BN281</f>
        <v>52</v>
      </c>
      <c r="BT281" s="71">
        <f>+BG281+BO281</f>
        <v>0</v>
      </c>
      <c r="BU281" s="71">
        <f>+BH281+BP281</f>
        <v>0</v>
      </c>
      <c r="BV281" s="71">
        <f>+BI281+BQ281</f>
        <v>0</v>
      </c>
      <c r="BW281" s="71">
        <f>+BX281+BY281+BZ281+CA281</f>
        <v>0</v>
      </c>
      <c r="BX281" s="71">
        <v>0</v>
      </c>
      <c r="BY281" s="71">
        <v>0</v>
      </c>
      <c r="BZ281" s="71">
        <v>0</v>
      </c>
      <c r="CA281" s="71">
        <v>0</v>
      </c>
      <c r="CB281" s="71">
        <f>+BR281+BW281</f>
        <v>52</v>
      </c>
      <c r="CC281" s="71">
        <f>+BS281+BX281</f>
        <v>52</v>
      </c>
      <c r="CD281" s="71">
        <f>+BT281+BY281</f>
        <v>0</v>
      </c>
      <c r="CE281" s="71">
        <f>+BU281+BZ281</f>
        <v>0</v>
      </c>
      <c r="CF281" s="71">
        <f>+BV281+CA281</f>
        <v>0</v>
      </c>
      <c r="CG281" s="71">
        <f>+CH281+CI281+CJ281+CK281</f>
        <v>0</v>
      </c>
      <c r="CH281" s="71">
        <v>0</v>
      </c>
      <c r="CI281" s="71">
        <v>0</v>
      </c>
      <c r="CJ281" s="71">
        <v>0</v>
      </c>
      <c r="CK281" s="71">
        <v>0</v>
      </c>
      <c r="CL281" s="71">
        <f>+CB281+CG281</f>
        <v>52</v>
      </c>
      <c r="CM281" s="71">
        <f>+CC281+CH281</f>
        <v>52</v>
      </c>
      <c r="CN281" s="71">
        <f>+CD281+CI281</f>
        <v>0</v>
      </c>
      <c r="CO281" s="71">
        <f>+CE281+CJ281</f>
        <v>0</v>
      </c>
      <c r="CP281" s="71">
        <f>+CF281+CK281</f>
        <v>0</v>
      </c>
      <c r="CQ281" s="71">
        <f>+CR281+CS281+CT281+CU281</f>
        <v>0</v>
      </c>
      <c r="CR281" s="71">
        <v>0</v>
      </c>
      <c r="CS281" s="71">
        <v>0</v>
      </c>
      <c r="CT281" s="71">
        <v>0</v>
      </c>
      <c r="CU281" s="71">
        <v>0</v>
      </c>
      <c r="CV281" s="71">
        <f>+CL281+CQ281</f>
        <v>52</v>
      </c>
      <c r="CW281" s="71">
        <f>+CM281+CR281</f>
        <v>52</v>
      </c>
      <c r="CX281" s="71">
        <f>+CN281+CS281</f>
        <v>0</v>
      </c>
      <c r="CY281" s="71">
        <f>+CO281+CT281</f>
        <v>0</v>
      </c>
      <c r="CZ281" s="71">
        <f>+CP281+CU281</f>
        <v>0</v>
      </c>
      <c r="DA281" s="70" t="s">
        <v>75</v>
      </c>
      <c r="DB281" s="56">
        <f>K281-CV281</f>
        <v>-2</v>
      </c>
      <c r="DD281" s="7">
        <f>CV281/12</f>
        <v>4.333333333333333</v>
      </c>
    </row>
    <row r="282" spans="1:109" ht="16.5" customHeight="1" x14ac:dyDescent="0.2">
      <c r="A282" s="98">
        <v>5101100307</v>
      </c>
      <c r="B282" s="65"/>
      <c r="C282" s="65"/>
      <c r="D282" s="65"/>
      <c r="E282" s="66"/>
      <c r="F282" s="66"/>
      <c r="G282" s="65" t="s">
        <v>242</v>
      </c>
      <c r="H282" s="70" t="s">
        <v>259</v>
      </c>
      <c r="I282" s="100" t="s">
        <v>258</v>
      </c>
      <c r="J282" s="78">
        <f>CB282</f>
        <v>1319</v>
      </c>
      <c r="K282" s="78">
        <v>1298</v>
      </c>
      <c r="L282" s="78">
        <v>325</v>
      </c>
      <c r="M282" s="78">
        <v>325</v>
      </c>
      <c r="N282" s="78">
        <v>325</v>
      </c>
      <c r="O282" s="78">
        <f>K282-L282-M282-N282</f>
        <v>323</v>
      </c>
      <c r="P282" s="78"/>
      <c r="Q282" s="78"/>
      <c r="R282" s="78"/>
      <c r="S282" s="71">
        <f>+U282+V282+W282+Y282</f>
        <v>-7</v>
      </c>
      <c r="T282" s="71">
        <f>X282+Z282</f>
        <v>0</v>
      </c>
      <c r="U282" s="71">
        <v>18</v>
      </c>
      <c r="V282" s="71">
        <v>15</v>
      </c>
      <c r="W282" s="71">
        <v>-45</v>
      </c>
      <c r="X282" s="71">
        <v>0</v>
      </c>
      <c r="Y282" s="71">
        <v>5</v>
      </c>
      <c r="Z282" s="71">
        <v>0</v>
      </c>
      <c r="AA282" s="71">
        <f>+K282+S282</f>
        <v>1291</v>
      </c>
      <c r="AB282" s="71">
        <f>+L282+U282</f>
        <v>343</v>
      </c>
      <c r="AC282" s="71">
        <f>+M282+V282</f>
        <v>340</v>
      </c>
      <c r="AD282" s="71">
        <f>+N282+W282</f>
        <v>280</v>
      </c>
      <c r="AE282" s="71">
        <f>+O282+Y282</f>
        <v>328</v>
      </c>
      <c r="AF282" s="71">
        <f>P282+X282</f>
        <v>0</v>
      </c>
      <c r="AG282" s="71">
        <f>+Q282+Z282</f>
        <v>0</v>
      </c>
      <c r="AH282" s="71">
        <f>AF282+AG282</f>
        <v>0</v>
      </c>
      <c r="AI282" s="71">
        <f>+AJ282+AK282+AL282+AN282</f>
        <v>20</v>
      </c>
      <c r="AJ282" s="71">
        <v>0</v>
      </c>
      <c r="AK282" s="71">
        <v>0</v>
      </c>
      <c r="AL282" s="71">
        <v>0</v>
      </c>
      <c r="AM282" s="71">
        <v>0</v>
      </c>
      <c r="AN282" s="71">
        <v>20</v>
      </c>
      <c r="AO282" s="71">
        <v>0</v>
      </c>
      <c r="AP282" s="71">
        <f>+AA282+AI282</f>
        <v>1311</v>
      </c>
      <c r="AQ282" s="71">
        <f>+AB282+AJ282</f>
        <v>343</v>
      </c>
      <c r="AR282" s="71">
        <f>+AC282+AK282</f>
        <v>340</v>
      </c>
      <c r="AS282" s="71">
        <f>+AD282+AL282</f>
        <v>280</v>
      </c>
      <c r="AT282" s="71">
        <f>+AE282+AN282</f>
        <v>348</v>
      </c>
      <c r="AU282" s="71">
        <f>AF282+AM282</f>
        <v>0</v>
      </c>
      <c r="AV282" s="71">
        <f>AG282+AO282</f>
        <v>0</v>
      </c>
      <c r="AW282" s="71">
        <f>AU282+AV282</f>
        <v>0</v>
      </c>
      <c r="AX282" s="71">
        <f>+AY282+AZ282+BA282+BC282</f>
        <v>8</v>
      </c>
      <c r="AY282" s="71">
        <v>0</v>
      </c>
      <c r="AZ282" s="71">
        <v>0</v>
      </c>
      <c r="BA282" s="71">
        <v>0</v>
      </c>
      <c r="BB282" s="71"/>
      <c r="BC282" s="71">
        <v>8</v>
      </c>
      <c r="BD282" s="71"/>
      <c r="BE282" s="71">
        <f>+AP282+AX282</f>
        <v>1319</v>
      </c>
      <c r="BF282" s="71">
        <f>+AQ282+AY282</f>
        <v>343</v>
      </c>
      <c r="BG282" s="71">
        <f>+AR282+AZ282</f>
        <v>340</v>
      </c>
      <c r="BH282" s="71">
        <f>+AS282+BA282</f>
        <v>280</v>
      </c>
      <c r="BI282" s="71">
        <f>+AT282+BC282</f>
        <v>356</v>
      </c>
      <c r="BJ282" s="71">
        <f>AU282+BB282</f>
        <v>0</v>
      </c>
      <c r="BK282" s="71">
        <f>AV282+BD282</f>
        <v>0</v>
      </c>
      <c r="BL282" s="71">
        <f>BJ282+BK282</f>
        <v>0</v>
      </c>
      <c r="BM282" s="71">
        <f>+BN282+BO282+BP282+BQ282</f>
        <v>0</v>
      </c>
      <c r="BN282" s="71">
        <v>0</v>
      </c>
      <c r="BO282" s="71">
        <v>0</v>
      </c>
      <c r="BP282" s="71">
        <v>0</v>
      </c>
      <c r="BQ282" s="71">
        <v>0</v>
      </c>
      <c r="BR282" s="71">
        <f>+BE282+BM282</f>
        <v>1319</v>
      </c>
      <c r="BS282" s="71">
        <f>+BF282+BN282</f>
        <v>343</v>
      </c>
      <c r="BT282" s="71">
        <f>+BG282+BO282</f>
        <v>340</v>
      </c>
      <c r="BU282" s="71">
        <f>+BH282+BP282</f>
        <v>280</v>
      </c>
      <c r="BV282" s="71">
        <f>+BI282+BQ282</f>
        <v>356</v>
      </c>
      <c r="BW282" s="71">
        <f>+BX282+BY282+BZ282+CA282</f>
        <v>0</v>
      </c>
      <c r="BX282" s="71">
        <v>0</v>
      </c>
      <c r="BY282" s="71">
        <v>0</v>
      </c>
      <c r="BZ282" s="71">
        <v>0</v>
      </c>
      <c r="CA282" s="71">
        <v>0</v>
      </c>
      <c r="CB282" s="71">
        <f>+BR282+BW282</f>
        <v>1319</v>
      </c>
      <c r="CC282" s="71">
        <f>+BS282+BX282</f>
        <v>343</v>
      </c>
      <c r="CD282" s="71">
        <f>+BT282+BY282</f>
        <v>340</v>
      </c>
      <c r="CE282" s="71">
        <f>+BU282+BZ282</f>
        <v>280</v>
      </c>
      <c r="CF282" s="71">
        <f>+BV282+CA282</f>
        <v>356</v>
      </c>
      <c r="CG282" s="71">
        <f>+CH282+CI282+CJ282+CK282</f>
        <v>0</v>
      </c>
      <c r="CH282" s="71">
        <v>0</v>
      </c>
      <c r="CI282" s="71">
        <v>0</v>
      </c>
      <c r="CJ282" s="71">
        <v>0</v>
      </c>
      <c r="CK282" s="71">
        <v>0</v>
      </c>
      <c r="CL282" s="71">
        <f>+CB282+CG282</f>
        <v>1319</v>
      </c>
      <c r="CM282" s="71">
        <f>+CC282+CH282</f>
        <v>343</v>
      </c>
      <c r="CN282" s="71">
        <f>+CD282+CI282</f>
        <v>340</v>
      </c>
      <c r="CO282" s="71">
        <f>+CE282+CJ282</f>
        <v>280</v>
      </c>
      <c r="CP282" s="71">
        <f>+CF282+CK282</f>
        <v>356</v>
      </c>
      <c r="CQ282" s="71">
        <f>+CR282+CS282+CT282+CU282</f>
        <v>0</v>
      </c>
      <c r="CR282" s="71">
        <v>0</v>
      </c>
      <c r="CS282" s="71">
        <v>0</v>
      </c>
      <c r="CT282" s="71">
        <v>0</v>
      </c>
      <c r="CU282" s="71">
        <v>0</v>
      </c>
      <c r="CV282" s="71">
        <f>+CL282+CQ282</f>
        <v>1319</v>
      </c>
      <c r="CW282" s="71">
        <f>+CM282+CR282</f>
        <v>343</v>
      </c>
      <c r="CX282" s="71">
        <f>+CN282+CS282</f>
        <v>340</v>
      </c>
      <c r="CY282" s="71">
        <f>+CO282+CT282</f>
        <v>280</v>
      </c>
      <c r="CZ282" s="71">
        <f>+CP282+CU282</f>
        <v>356</v>
      </c>
      <c r="DA282" s="70"/>
      <c r="DB282" s="56"/>
      <c r="DD282" s="7">
        <f>CV282/12</f>
        <v>109.91666666666667</v>
      </c>
    </row>
    <row r="283" spans="1:109" s="143" customFormat="1" ht="16.5" customHeight="1" x14ac:dyDescent="0.2">
      <c r="A283" s="148">
        <v>5101100308</v>
      </c>
      <c r="B283" s="65"/>
      <c r="C283" s="65"/>
      <c r="D283" s="65"/>
      <c r="E283" s="66"/>
      <c r="F283" s="66"/>
      <c r="G283" s="65" t="s">
        <v>116</v>
      </c>
      <c r="H283" s="70" t="s">
        <v>426</v>
      </c>
      <c r="I283" s="100" t="s">
        <v>425</v>
      </c>
      <c r="J283" s="71">
        <f>CB283</f>
        <v>1</v>
      </c>
      <c r="K283" s="71">
        <v>0</v>
      </c>
      <c r="L283" s="71"/>
      <c r="M283" s="71"/>
      <c r="N283" s="71"/>
      <c r="O283" s="71">
        <f>K283-L283-M283-N283</f>
        <v>0</v>
      </c>
      <c r="P283" s="71"/>
      <c r="Q283" s="71"/>
      <c r="R283" s="71"/>
      <c r="S283" s="71">
        <f>+U283+V283+W283+Y283</f>
        <v>1</v>
      </c>
      <c r="T283" s="71">
        <f>X283+Z283</f>
        <v>0</v>
      </c>
      <c r="U283" s="71">
        <v>1</v>
      </c>
      <c r="V283" s="71">
        <v>0</v>
      </c>
      <c r="W283" s="71">
        <v>0</v>
      </c>
      <c r="X283" s="71">
        <v>0</v>
      </c>
      <c r="Y283" s="71">
        <v>0</v>
      </c>
      <c r="Z283" s="71">
        <v>0</v>
      </c>
      <c r="AA283" s="71">
        <f>+K283+S283</f>
        <v>1</v>
      </c>
      <c r="AB283" s="71">
        <f>+L283+U283</f>
        <v>1</v>
      </c>
      <c r="AC283" s="71">
        <f>+M283+V283</f>
        <v>0</v>
      </c>
      <c r="AD283" s="71">
        <f>+N283+W283</f>
        <v>0</v>
      </c>
      <c r="AE283" s="71">
        <f>+O283+Y283</f>
        <v>0</v>
      </c>
      <c r="AF283" s="71">
        <f>P283+X283</f>
        <v>0</v>
      </c>
      <c r="AG283" s="71">
        <f>+Q283+Z283</f>
        <v>0</v>
      </c>
      <c r="AH283" s="71">
        <f>AF283+AG283</f>
        <v>0</v>
      </c>
      <c r="AI283" s="71">
        <f>+AJ283+AK283+AL283+AN283</f>
        <v>0</v>
      </c>
      <c r="AJ283" s="71">
        <v>0</v>
      </c>
      <c r="AK283" s="71">
        <v>0</v>
      </c>
      <c r="AL283" s="71">
        <v>0</v>
      </c>
      <c r="AM283" s="71">
        <v>0</v>
      </c>
      <c r="AN283" s="71">
        <v>0</v>
      </c>
      <c r="AO283" s="71">
        <v>0</v>
      </c>
      <c r="AP283" s="71">
        <f>+AA283+AI283</f>
        <v>1</v>
      </c>
      <c r="AQ283" s="71">
        <f>+AB283+AJ283</f>
        <v>1</v>
      </c>
      <c r="AR283" s="71">
        <f>+AC283+AK283</f>
        <v>0</v>
      </c>
      <c r="AS283" s="71">
        <f>+AD283+AL283</f>
        <v>0</v>
      </c>
      <c r="AT283" s="71">
        <f>+AE283+AN283</f>
        <v>0</v>
      </c>
      <c r="AU283" s="147">
        <f>AF283+AM283</f>
        <v>0</v>
      </c>
      <c r="AV283" s="147">
        <f>AG283+AO283</f>
        <v>0</v>
      </c>
      <c r="AW283" s="147">
        <f>AU283+AV283</f>
        <v>0</v>
      </c>
      <c r="AX283" s="147">
        <f>+AY283+AZ283+BA283+BC283</f>
        <v>0</v>
      </c>
      <c r="AY283" s="147">
        <v>0</v>
      </c>
      <c r="AZ283" s="147">
        <v>0</v>
      </c>
      <c r="BA283" s="147">
        <v>0</v>
      </c>
      <c r="BB283" s="147"/>
      <c r="BC283" s="147">
        <v>0</v>
      </c>
      <c r="BD283" s="147"/>
      <c r="BE283" s="71">
        <f>+AP283+AX283</f>
        <v>1</v>
      </c>
      <c r="BF283" s="71">
        <f>+AQ283+AY283</f>
        <v>1</v>
      </c>
      <c r="BG283" s="71">
        <f>+AR283+AZ283</f>
        <v>0</v>
      </c>
      <c r="BH283" s="71">
        <f>+AS283+BA283</f>
        <v>0</v>
      </c>
      <c r="BI283" s="71">
        <f>+AT283+BC283</f>
        <v>0</v>
      </c>
      <c r="BJ283" s="147">
        <f>AU283+BB283</f>
        <v>0</v>
      </c>
      <c r="BK283" s="147">
        <f>AV283+BD283</f>
        <v>0</v>
      </c>
      <c r="BL283" s="147">
        <f>BJ283+BK283</f>
        <v>0</v>
      </c>
      <c r="BM283" s="147">
        <f>+BN283+BO283+BP283+BQ283</f>
        <v>0</v>
      </c>
      <c r="BN283" s="147">
        <v>0</v>
      </c>
      <c r="BO283" s="147">
        <v>0</v>
      </c>
      <c r="BP283" s="147">
        <v>0</v>
      </c>
      <c r="BQ283" s="147">
        <v>0</v>
      </c>
      <c r="BR283" s="71">
        <f>+BE283+BM283</f>
        <v>1</v>
      </c>
      <c r="BS283" s="71">
        <f>+BF283+BN283</f>
        <v>1</v>
      </c>
      <c r="BT283" s="71">
        <f>+BG283+BO283</f>
        <v>0</v>
      </c>
      <c r="BU283" s="71">
        <f>+BH283+BP283</f>
        <v>0</v>
      </c>
      <c r="BV283" s="71">
        <f>+BI283+BQ283</f>
        <v>0</v>
      </c>
      <c r="BW283" s="147">
        <f>+BX283+BY283+BZ283+CA283</f>
        <v>0</v>
      </c>
      <c r="BX283" s="147">
        <v>0</v>
      </c>
      <c r="BY283" s="147">
        <v>0</v>
      </c>
      <c r="BZ283" s="147">
        <v>0</v>
      </c>
      <c r="CA283" s="147">
        <v>0</v>
      </c>
      <c r="CB283" s="71">
        <f>+BR283+BW283</f>
        <v>1</v>
      </c>
      <c r="CC283" s="71">
        <f>+BS283+BX283</f>
        <v>1</v>
      </c>
      <c r="CD283" s="71">
        <f>+BT283+BY283</f>
        <v>0</v>
      </c>
      <c r="CE283" s="71">
        <f>+BU283+BZ283</f>
        <v>0</v>
      </c>
      <c r="CF283" s="71">
        <f>+BV283+CA283</f>
        <v>0</v>
      </c>
      <c r="CG283" s="147">
        <f>+CH283+CI283+CJ283+CK283</f>
        <v>0</v>
      </c>
      <c r="CH283" s="147">
        <v>0</v>
      </c>
      <c r="CI283" s="147">
        <v>0</v>
      </c>
      <c r="CJ283" s="147">
        <v>0</v>
      </c>
      <c r="CK283" s="147">
        <v>0</v>
      </c>
      <c r="CL283" s="147">
        <f>+CB283+CG283</f>
        <v>1</v>
      </c>
      <c r="CM283" s="147">
        <f>+CC283+CH283</f>
        <v>1</v>
      </c>
      <c r="CN283" s="147">
        <f>+CD283+CI283</f>
        <v>0</v>
      </c>
      <c r="CO283" s="147">
        <f>+CE283+CJ283</f>
        <v>0</v>
      </c>
      <c r="CP283" s="147">
        <f>+CF283+CK283</f>
        <v>0</v>
      </c>
      <c r="CQ283" s="147">
        <f>+CR283+CS283+CT283+CU283</f>
        <v>0</v>
      </c>
      <c r="CR283" s="147">
        <v>0</v>
      </c>
      <c r="CS283" s="147">
        <v>0</v>
      </c>
      <c r="CT283" s="147">
        <v>0</v>
      </c>
      <c r="CU283" s="147">
        <v>0</v>
      </c>
      <c r="CV283" s="147">
        <f>+CL283+CQ283</f>
        <v>1</v>
      </c>
      <c r="CW283" s="147">
        <f>+CM283+CR283</f>
        <v>1</v>
      </c>
      <c r="CX283" s="147">
        <f>+CN283+CS283</f>
        <v>0</v>
      </c>
      <c r="CY283" s="147">
        <f>+CO283+CT283</f>
        <v>0</v>
      </c>
      <c r="CZ283" s="147">
        <f>+CP283+CU283</f>
        <v>0</v>
      </c>
      <c r="DA283" s="146"/>
      <c r="DB283" s="145"/>
      <c r="DC283" s="144"/>
      <c r="DD283" s="7">
        <f>CV283/12</f>
        <v>8.3333333333333329E-2</v>
      </c>
      <c r="DE283" s="144"/>
    </row>
    <row r="284" spans="1:109" s="54" customFormat="1" ht="19.5" customHeight="1" x14ac:dyDescent="0.2">
      <c r="A284" s="67" t="str">
        <f>CONCATENATE("5101",H284)</f>
        <v>510120</v>
      </c>
      <c r="B284" s="66"/>
      <c r="C284" s="66"/>
      <c r="D284" s="66"/>
      <c r="E284" s="66" t="s">
        <v>73</v>
      </c>
      <c r="F284" s="66"/>
      <c r="G284" s="65"/>
      <c r="H284" s="61" t="s">
        <v>73</v>
      </c>
      <c r="I284" s="95" t="s">
        <v>72</v>
      </c>
      <c r="J284" s="62">
        <f>J285+J296+J297+J300+J303+SUM(J306:J314)</f>
        <v>48702</v>
      </c>
      <c r="K284" s="62">
        <f>K285+K296+K297+K300+K303+SUM(K306:K314)</f>
        <v>37246</v>
      </c>
      <c r="L284" s="62">
        <f>L285+L296+L297+L300+L303+SUM(L306:L314)</f>
        <v>7830</v>
      </c>
      <c r="M284" s="62">
        <f>M285+M296+M297+M300+M303+SUM(M306:M314)</f>
        <v>7540</v>
      </c>
      <c r="N284" s="62">
        <f>N285+N296+N297+N300+N303+SUM(N306:N314)</f>
        <v>10325</v>
      </c>
      <c r="O284" s="62">
        <f>O285+O296+O297+O300+O303+SUM(O306:O314)</f>
        <v>11551</v>
      </c>
      <c r="P284" s="62">
        <f>P285+P296+P297+P300+P303+SUM(P306:P314)</f>
        <v>1862</v>
      </c>
      <c r="Q284" s="62">
        <f>Q285+Q296+Q297+Q300+Q303+SUM(Q306:Q314)</f>
        <v>1863</v>
      </c>
      <c r="R284" s="62">
        <f>R285+R296+R297+R300+R303+SUM(R306:R314)</f>
        <v>3725</v>
      </c>
      <c r="S284" s="62">
        <f>S285+S296+S297+S300+S303+SUM(S306:S314)</f>
        <v>12485</v>
      </c>
      <c r="T284" s="62">
        <f>T285+T296+T297+T300+T303+SUM(T306:T314)</f>
        <v>799</v>
      </c>
      <c r="U284" s="62">
        <f>U285+U296+U297+U300+U303+SUM(U306:U314)</f>
        <v>1260</v>
      </c>
      <c r="V284" s="62">
        <f>V285+V296+V297+V300+V303+SUM(V306:V314)</f>
        <v>1348</v>
      </c>
      <c r="W284" s="62">
        <f>W285+W296+W297+W300+W303+SUM(W306:W314)</f>
        <v>7360</v>
      </c>
      <c r="X284" s="62">
        <f>X285+X296+X297+X300+X303+SUM(X306:X314)</f>
        <v>390</v>
      </c>
      <c r="Y284" s="62">
        <f>Y285+Y296+Y297+Y300+Y303+SUM(Y306:Y314)</f>
        <v>2517</v>
      </c>
      <c r="Z284" s="62">
        <f>Z285+Z296+Z297+Z300+Z303+SUM(Z306:Z314)</f>
        <v>409</v>
      </c>
      <c r="AA284" s="62">
        <f>AA285+AA296+AA297+AA300+AA303+SUM(AA306:AA314)</f>
        <v>49731</v>
      </c>
      <c r="AB284" s="62">
        <f>AB285+AB296+AB297+AB300+AB303+SUM(AB306:AB314)</f>
        <v>9090</v>
      </c>
      <c r="AC284" s="62">
        <f>AC285+AC296+AC297+AC300+AC303+SUM(AC306:AC314)</f>
        <v>8888</v>
      </c>
      <c r="AD284" s="62">
        <f>AD285+AD296+AD297+AD300+AD303+SUM(AD306:AD314)</f>
        <v>17685</v>
      </c>
      <c r="AE284" s="62">
        <f>AE285+AE296+AE297+AE300+AE303+SUM(AE306:AE314)</f>
        <v>14068</v>
      </c>
      <c r="AF284" s="62">
        <f>AF285+AF296+AF297+AF300+AF303+SUM(AF306:AF314)</f>
        <v>2252</v>
      </c>
      <c r="AG284" s="62">
        <f>AG285+AG296+AG297+AG300+AG303+SUM(AG306:AG314)</f>
        <v>2272</v>
      </c>
      <c r="AH284" s="62">
        <f>AH285+AH296+AH297+AH300+AH303+SUM(AH306:AH314)</f>
        <v>4524</v>
      </c>
      <c r="AI284" s="62">
        <f>AI285+AI296+AI297+AI300+AI303+SUM(AI306:AI314)</f>
        <v>-6024</v>
      </c>
      <c r="AJ284" s="62">
        <f>AJ285+AJ296+AJ297+AJ300+AJ303+SUM(AJ306:AJ314)</f>
        <v>0</v>
      </c>
      <c r="AK284" s="62">
        <f>AK285+AK296+AK297+AK300+AK303+SUM(AK306:AK314)</f>
        <v>0</v>
      </c>
      <c r="AL284" s="62">
        <f>AL285+AL296+AL297+AL300+AL303+SUM(AL306:AL314)</f>
        <v>-500</v>
      </c>
      <c r="AM284" s="62">
        <f>AM285+AM296+AM297+AM300+AM303+SUM(AM306:AM314)</f>
        <v>-2252</v>
      </c>
      <c r="AN284" s="62">
        <f>AN285+AN296+AN297+AN300+AN303+SUM(AN306:AN314)</f>
        <v>-5524</v>
      </c>
      <c r="AO284" s="62">
        <f>AO285+AO296+AO297+AO300+AO303+SUM(AO306:AO314)</f>
        <v>-2272</v>
      </c>
      <c r="AP284" s="62">
        <f>AP285+AP296+AP297+AP300+AP303+SUM(AP306:AP314)</f>
        <v>43707</v>
      </c>
      <c r="AQ284" s="62">
        <f>AQ285+AQ296+AQ297+AQ300+AQ303+SUM(AQ306:AQ314)</f>
        <v>9090</v>
      </c>
      <c r="AR284" s="62">
        <f>AR285+AR296+AR297+AR300+AR303+SUM(AR306:AR314)</f>
        <v>8888</v>
      </c>
      <c r="AS284" s="62">
        <f>AS285+AS296+AS297+AS300+AS303+SUM(AS306:AS314)</f>
        <v>17185</v>
      </c>
      <c r="AT284" s="62">
        <f>AT285+AT296+AT297+AT300+AT303+SUM(AT306:AT314)</f>
        <v>8544</v>
      </c>
      <c r="AU284" s="62">
        <f>AU285+AU296+AU297+AU300+AU303+SUM(AU306:AU314)</f>
        <v>0</v>
      </c>
      <c r="AV284" s="62">
        <f>AV285+AV296+AV297+AV300+AV303+SUM(AV306:AV314)</f>
        <v>0</v>
      </c>
      <c r="AW284" s="62">
        <f>AW285+AW296+AW297+AW300+AW303+SUM(AW306:AW314)</f>
        <v>0</v>
      </c>
      <c r="AX284" s="62">
        <f>AX285+AX296+AX297+AX300+AX303+SUM(AX306:AX314)</f>
        <v>-1980</v>
      </c>
      <c r="AY284" s="62">
        <f>AY285+AY296+AY297+AY300+AY303+SUM(AY306:AY314)</f>
        <v>0</v>
      </c>
      <c r="AZ284" s="62">
        <f>AZ285+AZ296+AZ297+AZ300+AZ303+SUM(AZ306:AZ314)</f>
        <v>0</v>
      </c>
      <c r="BA284" s="62">
        <f>BA285+BA296+BA297+BA300+BA303+SUM(BA306:BA314)</f>
        <v>-1100</v>
      </c>
      <c r="BB284" s="62"/>
      <c r="BC284" s="62">
        <f>BC285+BC296+BC297+BC300+BC303+SUM(BC306:BC314)</f>
        <v>-880</v>
      </c>
      <c r="BD284" s="62"/>
      <c r="BE284" s="62">
        <f>BE285+BE296+BE297+BE300+BE303+SUM(BE306:BE314)</f>
        <v>41727</v>
      </c>
      <c r="BF284" s="62">
        <f>BF285+BF296+BF297+BF300+BF303+SUM(BF306:BF314)</f>
        <v>9090</v>
      </c>
      <c r="BG284" s="62">
        <f>BG285+BG296+BG297+BG300+BG303+SUM(BG306:BG314)</f>
        <v>8888</v>
      </c>
      <c r="BH284" s="62">
        <f>BH285+BH296+BH297+BH300+BH303+SUM(BH306:BH314)</f>
        <v>16085</v>
      </c>
      <c r="BI284" s="62">
        <f>BI285+BI296+BI297+BI300+BI303+SUM(BI306:BI314)</f>
        <v>7664</v>
      </c>
      <c r="BJ284" s="62">
        <f>BJ285+BJ296+BJ297+BJ300+BJ303+SUM(BJ306:BJ314)</f>
        <v>0</v>
      </c>
      <c r="BK284" s="62">
        <f>BK285+BK296+BK297+BK300+BK303+SUM(BK306:BK314)</f>
        <v>0</v>
      </c>
      <c r="BL284" s="62">
        <f>BL285+BL296+BL297+BL300+BL303+SUM(BL306:BL314)</f>
        <v>0</v>
      </c>
      <c r="BM284" s="62">
        <f>BM285+BM296+BM297+BM300+BM303+SUM(BM306:BM314)</f>
        <v>7435</v>
      </c>
      <c r="BN284" s="62">
        <f>BN285+BN296+BN297+BN300+BN303+SUM(BN306:BN314)</f>
        <v>0</v>
      </c>
      <c r="BO284" s="62">
        <f>BO285+BO296+BO297+BO300+BO303+SUM(BO306:BO314)</f>
        <v>0</v>
      </c>
      <c r="BP284" s="62">
        <f>BP285+BP296+BP297+BP300+BP303+SUM(BP306:BP314)</f>
        <v>17</v>
      </c>
      <c r="BQ284" s="62">
        <f>BQ285+BQ296+BQ297+BQ300+BQ303+SUM(BQ306:BQ314)</f>
        <v>7418</v>
      </c>
      <c r="BR284" s="62">
        <f>BR285+BR296+BR297+BR300+BR303+SUM(BR306:BR314)</f>
        <v>49162</v>
      </c>
      <c r="BS284" s="62">
        <f>BS285+BS296+BS297+BS300+BS303+SUM(BS306:BS314)</f>
        <v>9090</v>
      </c>
      <c r="BT284" s="62">
        <f>BT285+BT296+BT297+BT300+BT303+SUM(BT306:BT314)</f>
        <v>8888</v>
      </c>
      <c r="BU284" s="62">
        <f>BU285+BU296+BU297+BU300+BU303+SUM(BU306:BU314)</f>
        <v>16102</v>
      </c>
      <c r="BV284" s="62">
        <f>BV285+BV296+BV297+BV300+BV303+SUM(BV306:BV314)</f>
        <v>15082</v>
      </c>
      <c r="BW284" s="62">
        <f>BW285+BW296+BW297+BW300+BW303+SUM(BW306:BW314)</f>
        <v>-460</v>
      </c>
      <c r="BX284" s="62">
        <f>BX285+BX296+BX297+BX300+BX303+SUM(BX306:BX314)</f>
        <v>0</v>
      </c>
      <c r="BY284" s="62">
        <f>BY285+BY296+BY297+BY300+BY303+SUM(BY306:BY314)</f>
        <v>0</v>
      </c>
      <c r="BZ284" s="62">
        <f>BZ285+BZ296+BZ297+BZ300+BZ303+SUM(BZ306:BZ314)</f>
        <v>0</v>
      </c>
      <c r="CA284" s="62">
        <f>CA285+CA296+CA297+CA300+CA303+SUM(CA306:CA314)</f>
        <v>-460</v>
      </c>
      <c r="CB284" s="62">
        <f>CB285+CB296+CB297+CB300+CB303+SUM(CB306:CB314)</f>
        <v>48702</v>
      </c>
      <c r="CC284" s="62">
        <f>CC285+CC296+CC297+CC300+CC303+SUM(CC306:CC314)</f>
        <v>9090</v>
      </c>
      <c r="CD284" s="62">
        <f>CD285+CD296+CD297+CD300+CD303+SUM(CD306:CD314)</f>
        <v>8888</v>
      </c>
      <c r="CE284" s="62">
        <f>CE285+CE296+CE297+CE300+CE303+SUM(CE306:CE314)</f>
        <v>16102</v>
      </c>
      <c r="CF284" s="62">
        <f>CF285+CF296+CF297+CF300+CF303+SUM(CF306:CF314)</f>
        <v>14622</v>
      </c>
      <c r="CG284" s="62">
        <f>CG285+CG296+CG297+CG300+CG303+SUM(CG306:CG314)</f>
        <v>0</v>
      </c>
      <c r="CH284" s="62">
        <f>CH285+CH296+CH297+CH300+CH303+SUM(CH306:CH314)</f>
        <v>0</v>
      </c>
      <c r="CI284" s="62">
        <f>CI285+CI296+CI297+CI300+CI303+SUM(CI306:CI314)</f>
        <v>0</v>
      </c>
      <c r="CJ284" s="62">
        <f>CJ285+CJ296+CJ297+CJ300+CJ303+SUM(CJ306:CJ314)</f>
        <v>0</v>
      </c>
      <c r="CK284" s="62">
        <f>CK285+CK296+CK297+CK300+CK303+SUM(CK306:CK314)</f>
        <v>0</v>
      </c>
      <c r="CL284" s="62">
        <f>CL285+CL296+CL297+CL300+CL303+SUM(CL306:CL314)</f>
        <v>48702</v>
      </c>
      <c r="CM284" s="62">
        <f>CM285+CM296+CM297+CM300+CM303+SUM(CM306:CM314)</f>
        <v>9090</v>
      </c>
      <c r="CN284" s="62">
        <f>CN285+CN296+CN297+CN300+CN303+SUM(CN306:CN314)</f>
        <v>8888</v>
      </c>
      <c r="CO284" s="62">
        <f>CO285+CO296+CO297+CO300+CO303+SUM(CO306:CO314)</f>
        <v>16102</v>
      </c>
      <c r="CP284" s="62">
        <f>CP285+CP296+CP297+CP300+CP303+SUM(CP306:CP314)</f>
        <v>14622</v>
      </c>
      <c r="CQ284" s="62">
        <f>CQ285+CQ296+CQ297+CQ300+CQ303+SUM(CQ306:CQ314)</f>
        <v>0</v>
      </c>
      <c r="CR284" s="62">
        <f>CR285+CR296+CR297+CR300+CR303+SUM(CR306:CR314)</f>
        <v>0</v>
      </c>
      <c r="CS284" s="62">
        <f>CS285+CS296+CS297+CS300+CS303+SUM(CS306:CS314)</f>
        <v>0</v>
      </c>
      <c r="CT284" s="62">
        <f>CT285+CT296+CT297+CT300+CT303+SUM(CT306:CT314)</f>
        <v>0</v>
      </c>
      <c r="CU284" s="62">
        <f>CU285+CU296+CU297+CU300+CU303+SUM(CU306:CU314)</f>
        <v>0</v>
      </c>
      <c r="CV284" s="62">
        <f>CV285+CV296+CV297+CV300+CV303+SUM(CV306:CV314)</f>
        <v>48702</v>
      </c>
      <c r="CW284" s="62">
        <f>CW285+CW296+CW297+CW300+CW303+SUM(CW306:CW314)</f>
        <v>9090</v>
      </c>
      <c r="CX284" s="62">
        <f>CX285+CX296+CX297+CX300+CX303+SUM(CX306:CX314)</f>
        <v>8888</v>
      </c>
      <c r="CY284" s="62">
        <f>CY285+CY296+CY297+CY300+CY303+SUM(CY306:CY314)</f>
        <v>16102</v>
      </c>
      <c r="CZ284" s="62">
        <f>CZ285+CZ296+CZ297+CZ300+CZ303+SUM(CZ306:CZ314)</f>
        <v>14622</v>
      </c>
      <c r="DA284" s="61" t="s">
        <v>73</v>
      </c>
      <c r="DB284" s="56">
        <f>K284-CV284</f>
        <v>-11456</v>
      </c>
      <c r="DC284" s="55">
        <f>R284-2767</f>
        <v>958</v>
      </c>
      <c r="DD284" s="7">
        <f>CV284/12</f>
        <v>4058.5</v>
      </c>
      <c r="DE284" s="55"/>
    </row>
    <row r="285" spans="1:109" s="54" customFormat="1" ht="17.25" customHeight="1" x14ac:dyDescent="0.2">
      <c r="A285" s="67" t="str">
        <f>CONCATENATE("5101",H285)</f>
        <v>51012001</v>
      </c>
      <c r="B285" s="66"/>
      <c r="C285" s="66"/>
      <c r="D285" s="66"/>
      <c r="E285" s="66"/>
      <c r="F285" s="66" t="s">
        <v>91</v>
      </c>
      <c r="G285" s="65"/>
      <c r="H285" s="61">
        <v>2001</v>
      </c>
      <c r="I285" s="82" t="s">
        <v>71</v>
      </c>
      <c r="J285" s="62">
        <f>SUM(J286:J295)</f>
        <v>25225</v>
      </c>
      <c r="K285" s="62">
        <f>SUM(K286:K295)</f>
        <v>23320</v>
      </c>
      <c r="L285" s="62">
        <f>SUM(L286:L295)</f>
        <v>3755</v>
      </c>
      <c r="M285" s="62">
        <f>SUM(M286:M295)</f>
        <v>3805</v>
      </c>
      <c r="N285" s="62">
        <f>SUM(N286:N295)</f>
        <v>7105</v>
      </c>
      <c r="O285" s="62">
        <f>SUM(O286:O295)</f>
        <v>8655</v>
      </c>
      <c r="P285" s="62">
        <f>SUM(P286:P295)</f>
        <v>1862</v>
      </c>
      <c r="Q285" s="62">
        <f>SUM(Q286:Q295)</f>
        <v>863</v>
      </c>
      <c r="R285" s="62">
        <f>SUM(R286:R295)</f>
        <v>2725</v>
      </c>
      <c r="S285" s="62">
        <f>SUM(S286:S295)</f>
        <v>1619</v>
      </c>
      <c r="T285" s="62">
        <f>SUM(T286:T295)</f>
        <v>-2626</v>
      </c>
      <c r="U285" s="62">
        <f>SUM(U286:U295)</f>
        <v>204</v>
      </c>
      <c r="V285" s="62">
        <f>SUM(V286:V295)</f>
        <v>933</v>
      </c>
      <c r="W285" s="62">
        <f>SUM(W286:W295)</f>
        <v>-165</v>
      </c>
      <c r="X285" s="62">
        <f>SUM(X286:X295)</f>
        <v>-1822</v>
      </c>
      <c r="Y285" s="62">
        <f>SUM(Y286:Y295)</f>
        <v>647</v>
      </c>
      <c r="Z285" s="62">
        <f>SUM(Z286:Z295)</f>
        <v>-804</v>
      </c>
      <c r="AA285" s="62">
        <f>SUM(AA286:AA295)</f>
        <v>24939</v>
      </c>
      <c r="AB285" s="62">
        <f>SUM(AB286:AB295)</f>
        <v>3959</v>
      </c>
      <c r="AC285" s="62">
        <f>SUM(AC286:AC295)</f>
        <v>4738</v>
      </c>
      <c r="AD285" s="62">
        <f>SUM(AD286:AD295)</f>
        <v>6940</v>
      </c>
      <c r="AE285" s="62">
        <f>SUM(AE286:AE295)</f>
        <v>9302</v>
      </c>
      <c r="AF285" s="62">
        <f>SUM(AF286:AF295)</f>
        <v>40</v>
      </c>
      <c r="AG285" s="62">
        <f>SUM(AG286:AG295)</f>
        <v>59</v>
      </c>
      <c r="AH285" s="62">
        <f>SUM(AH286:AH295)</f>
        <v>99</v>
      </c>
      <c r="AI285" s="62">
        <f>SUM(AI286:AI295)</f>
        <v>120</v>
      </c>
      <c r="AJ285" s="62">
        <f>SUM(AJ286:AJ295)</f>
        <v>0</v>
      </c>
      <c r="AK285" s="62">
        <f>SUM(AK286:AK295)</f>
        <v>0</v>
      </c>
      <c r="AL285" s="62">
        <f>SUM(AL286:AL295)</f>
        <v>1776</v>
      </c>
      <c r="AM285" s="62">
        <f>SUM(AM286:AM295)</f>
        <v>-40</v>
      </c>
      <c r="AN285" s="62">
        <f>SUM(AN286:AN295)</f>
        <v>-1656</v>
      </c>
      <c r="AO285" s="62">
        <f>SUM(AO286:AO295)</f>
        <v>-59</v>
      </c>
      <c r="AP285" s="62">
        <f>SUM(AP286:AP295)</f>
        <v>25059</v>
      </c>
      <c r="AQ285" s="62">
        <f>SUM(AQ286:AQ295)</f>
        <v>3959</v>
      </c>
      <c r="AR285" s="62">
        <f>SUM(AR286:AR295)</f>
        <v>4738</v>
      </c>
      <c r="AS285" s="62">
        <f>SUM(AS286:AS295)</f>
        <v>8716</v>
      </c>
      <c r="AT285" s="62">
        <f>SUM(AT286:AT295)</f>
        <v>7646</v>
      </c>
      <c r="AU285" s="62">
        <f>SUM(AU286:AU295)</f>
        <v>0</v>
      </c>
      <c r="AV285" s="62">
        <f>SUM(AV286:AV295)</f>
        <v>0</v>
      </c>
      <c r="AW285" s="62">
        <f>SUM(AW286:AW295)</f>
        <v>0</v>
      </c>
      <c r="AX285" s="62">
        <f>SUM(AX286:AX295)</f>
        <v>-1234</v>
      </c>
      <c r="AY285" s="62">
        <f>SUM(AY286:AY295)</f>
        <v>0</v>
      </c>
      <c r="AZ285" s="62">
        <f>SUM(AZ286:AZ295)</f>
        <v>0</v>
      </c>
      <c r="BA285" s="62">
        <f>SUM(BA286:BA295)</f>
        <v>351</v>
      </c>
      <c r="BB285" s="62"/>
      <c r="BC285" s="62">
        <f>SUM(BC286:BC295)</f>
        <v>-1585</v>
      </c>
      <c r="BD285" s="62"/>
      <c r="BE285" s="62">
        <f>SUM(BE286:BE295)</f>
        <v>23825</v>
      </c>
      <c r="BF285" s="62">
        <f>SUM(BF286:BF295)</f>
        <v>3959</v>
      </c>
      <c r="BG285" s="62">
        <f>SUM(BG286:BG295)</f>
        <v>4738</v>
      </c>
      <c r="BH285" s="62">
        <f>SUM(BH286:BH295)</f>
        <v>9067</v>
      </c>
      <c r="BI285" s="62">
        <f>SUM(BI286:BI295)</f>
        <v>6061</v>
      </c>
      <c r="BJ285" s="62">
        <f>SUM(BJ286:BJ295)</f>
        <v>0</v>
      </c>
      <c r="BK285" s="62">
        <f>SUM(BK286:BK295)</f>
        <v>0</v>
      </c>
      <c r="BL285" s="62">
        <f>SUM(BL286:BL295)</f>
        <v>0</v>
      </c>
      <c r="BM285" s="62">
        <f>SUM(BM286:BM295)</f>
        <v>2000</v>
      </c>
      <c r="BN285" s="62">
        <f>SUM(BN286:BN295)</f>
        <v>0</v>
      </c>
      <c r="BO285" s="62">
        <f>SUM(BO286:BO295)</f>
        <v>0</v>
      </c>
      <c r="BP285" s="62">
        <f>SUM(BP286:BP295)</f>
        <v>10</v>
      </c>
      <c r="BQ285" s="62">
        <f>SUM(BQ286:BQ295)</f>
        <v>1990</v>
      </c>
      <c r="BR285" s="62">
        <f>SUM(BR286:BR295)</f>
        <v>25825</v>
      </c>
      <c r="BS285" s="62">
        <f>SUM(BS286:BS295)</f>
        <v>3959</v>
      </c>
      <c r="BT285" s="62">
        <f>SUM(BT286:BT295)</f>
        <v>4738</v>
      </c>
      <c r="BU285" s="62">
        <f>SUM(BU286:BU295)</f>
        <v>9077</v>
      </c>
      <c r="BV285" s="62">
        <f>SUM(BV286:BV295)</f>
        <v>8051</v>
      </c>
      <c r="BW285" s="62">
        <f>SUM(BW286:BW295)</f>
        <v>-600</v>
      </c>
      <c r="BX285" s="62">
        <f>SUM(BX286:BX295)</f>
        <v>0</v>
      </c>
      <c r="BY285" s="62">
        <f>SUM(BY286:BY295)</f>
        <v>0</v>
      </c>
      <c r="BZ285" s="62">
        <f>SUM(BZ286:BZ295)</f>
        <v>0</v>
      </c>
      <c r="CA285" s="62">
        <f>SUM(CA286:CA295)</f>
        <v>-600</v>
      </c>
      <c r="CB285" s="62">
        <f>SUM(CB286:CB295)</f>
        <v>25225</v>
      </c>
      <c r="CC285" s="62">
        <f>SUM(CC286:CC295)</f>
        <v>3959</v>
      </c>
      <c r="CD285" s="62">
        <f>SUM(CD286:CD295)</f>
        <v>4738</v>
      </c>
      <c r="CE285" s="62">
        <f>SUM(CE286:CE295)</f>
        <v>9077</v>
      </c>
      <c r="CF285" s="62">
        <f>SUM(CF286:CF295)</f>
        <v>7451</v>
      </c>
      <c r="CG285" s="62">
        <f>SUM(CG286:CG295)</f>
        <v>0</v>
      </c>
      <c r="CH285" s="62">
        <f>SUM(CH286:CH295)</f>
        <v>0</v>
      </c>
      <c r="CI285" s="62">
        <f>SUM(CI286:CI295)</f>
        <v>0</v>
      </c>
      <c r="CJ285" s="62">
        <f>SUM(CJ286:CJ295)</f>
        <v>0</v>
      </c>
      <c r="CK285" s="62">
        <f>SUM(CK286:CK295)</f>
        <v>0</v>
      </c>
      <c r="CL285" s="62">
        <f>SUM(CL286:CL295)</f>
        <v>25225</v>
      </c>
      <c r="CM285" s="62">
        <f>SUM(CM286:CM295)</f>
        <v>3959</v>
      </c>
      <c r="CN285" s="62">
        <f>SUM(CN286:CN295)</f>
        <v>4738</v>
      </c>
      <c r="CO285" s="62">
        <f>SUM(CO286:CO295)</f>
        <v>9077</v>
      </c>
      <c r="CP285" s="62">
        <f>SUM(CP286:CP295)</f>
        <v>7451</v>
      </c>
      <c r="CQ285" s="62">
        <f>SUM(CQ286:CQ295)</f>
        <v>0</v>
      </c>
      <c r="CR285" s="62">
        <f>SUM(CR286:CR295)</f>
        <v>0</v>
      </c>
      <c r="CS285" s="62">
        <f>SUM(CS286:CS295)</f>
        <v>0</v>
      </c>
      <c r="CT285" s="62">
        <f>SUM(CT286:CT295)</f>
        <v>0</v>
      </c>
      <c r="CU285" s="62">
        <f>SUM(CU286:CU295)</f>
        <v>0</v>
      </c>
      <c r="CV285" s="62">
        <f>SUM(CV286:CV295)</f>
        <v>25225</v>
      </c>
      <c r="CW285" s="62">
        <f>SUM(CW286:CW295)</f>
        <v>3959</v>
      </c>
      <c r="CX285" s="62">
        <f>SUM(CX286:CX295)</f>
        <v>4738</v>
      </c>
      <c r="CY285" s="62">
        <f>SUM(CY286:CY295)</f>
        <v>9077</v>
      </c>
      <c r="CZ285" s="62">
        <f>SUM(CZ286:CZ295)</f>
        <v>7451</v>
      </c>
      <c r="DA285" s="61">
        <v>2001</v>
      </c>
      <c r="DB285" s="56">
        <f>K285-CV285</f>
        <v>-1905</v>
      </c>
      <c r="DC285" s="55"/>
      <c r="DD285" s="7">
        <f>CV285/12</f>
        <v>2102.0833333333335</v>
      </c>
      <c r="DE285" s="55"/>
    </row>
    <row r="286" spans="1:109" ht="17.25" customHeight="1" x14ac:dyDescent="0.2">
      <c r="A286" s="98" t="str">
        <f>CONCATENATE("5101",H286)</f>
        <v>5101200101</v>
      </c>
      <c r="B286" s="65"/>
      <c r="C286" s="65"/>
      <c r="D286" s="65"/>
      <c r="E286" s="66"/>
      <c r="F286" s="66"/>
      <c r="G286" s="65" t="s">
        <v>91</v>
      </c>
      <c r="H286" s="70" t="s">
        <v>70</v>
      </c>
      <c r="I286" s="100" t="s">
        <v>69</v>
      </c>
      <c r="J286" s="78">
        <f>CB286</f>
        <v>583</v>
      </c>
      <c r="K286" s="78">
        <v>400</v>
      </c>
      <c r="L286" s="78">
        <f>100-50</f>
        <v>50</v>
      </c>
      <c r="M286" s="78">
        <v>100</v>
      </c>
      <c r="N286" s="78">
        <v>100</v>
      </c>
      <c r="O286" s="78">
        <f>K286-L286-M286-N286</f>
        <v>150</v>
      </c>
      <c r="P286" s="78"/>
      <c r="Q286" s="78"/>
      <c r="R286" s="78">
        <f>P286+Q286</f>
        <v>0</v>
      </c>
      <c r="S286" s="71">
        <f>+U286+V286+W286+Y286</f>
        <v>105</v>
      </c>
      <c r="T286" s="71">
        <f>X286+Z286</f>
        <v>0</v>
      </c>
      <c r="U286" s="71">
        <v>15</v>
      </c>
      <c r="V286" s="71">
        <v>110</v>
      </c>
      <c r="W286" s="71">
        <v>20</v>
      </c>
      <c r="X286" s="71">
        <v>0</v>
      </c>
      <c r="Y286" s="71">
        <v>-40</v>
      </c>
      <c r="Z286" s="71">
        <v>0</v>
      </c>
      <c r="AA286" s="71">
        <f>+K286+S286</f>
        <v>505</v>
      </c>
      <c r="AB286" s="71">
        <f>+L286+U286</f>
        <v>65</v>
      </c>
      <c r="AC286" s="71">
        <f>+M286+V286</f>
        <v>210</v>
      </c>
      <c r="AD286" s="71">
        <f>+N286+W286</f>
        <v>120</v>
      </c>
      <c r="AE286" s="71">
        <f>+O286+Y286</f>
        <v>110</v>
      </c>
      <c r="AF286" s="71">
        <f>P286+X286</f>
        <v>0</v>
      </c>
      <c r="AG286" s="71">
        <f>+Q286+Z286</f>
        <v>0</v>
      </c>
      <c r="AH286" s="71">
        <f>AF286+AG286</f>
        <v>0</v>
      </c>
      <c r="AI286" s="71">
        <f>+AJ286+AK286+AL286+AN286</f>
        <v>0</v>
      </c>
      <c r="AJ286" s="71">
        <v>0</v>
      </c>
      <c r="AK286" s="71">
        <v>0</v>
      </c>
      <c r="AL286" s="71">
        <v>0</v>
      </c>
      <c r="AM286" s="71">
        <v>0</v>
      </c>
      <c r="AN286" s="71">
        <v>0</v>
      </c>
      <c r="AO286" s="71">
        <v>0</v>
      </c>
      <c r="AP286" s="71">
        <f>+AA286+AI286</f>
        <v>505</v>
      </c>
      <c r="AQ286" s="71">
        <f>+AB286+AJ286</f>
        <v>65</v>
      </c>
      <c r="AR286" s="71">
        <f>+AC286+AK286</f>
        <v>210</v>
      </c>
      <c r="AS286" s="71">
        <f>+AD286+AL286</f>
        <v>120</v>
      </c>
      <c r="AT286" s="71">
        <f>+AE286+AN286</f>
        <v>110</v>
      </c>
      <c r="AU286" s="71">
        <f>AF286+AM286</f>
        <v>0</v>
      </c>
      <c r="AV286" s="71">
        <f>AG286+AO286</f>
        <v>0</v>
      </c>
      <c r="AW286" s="71">
        <f>AU286+AV286</f>
        <v>0</v>
      </c>
      <c r="AX286" s="71">
        <f>+AY286+AZ286+BA286+BC286</f>
        <v>78</v>
      </c>
      <c r="AY286" s="71">
        <v>0</v>
      </c>
      <c r="AZ286" s="71">
        <v>0</v>
      </c>
      <c r="BA286" s="71">
        <v>3</v>
      </c>
      <c r="BB286" s="71"/>
      <c r="BC286" s="71">
        <v>75</v>
      </c>
      <c r="BD286" s="71"/>
      <c r="BE286" s="71">
        <f>+AP286+AX286</f>
        <v>583</v>
      </c>
      <c r="BF286" s="71">
        <f>+AQ286+AY286</f>
        <v>65</v>
      </c>
      <c r="BG286" s="71">
        <f>+AR286+AZ286</f>
        <v>210</v>
      </c>
      <c r="BH286" s="71">
        <f>+AS286+BA286</f>
        <v>123</v>
      </c>
      <c r="BI286" s="71">
        <f>+AT286+BC286</f>
        <v>185</v>
      </c>
      <c r="BJ286" s="71">
        <f>AU286+BB286</f>
        <v>0</v>
      </c>
      <c r="BK286" s="71">
        <f>AV286+BD286</f>
        <v>0</v>
      </c>
      <c r="BL286" s="71">
        <f>BJ286+BK286</f>
        <v>0</v>
      </c>
      <c r="BM286" s="71">
        <f>+BN286+BO286+BP286+BQ286</f>
        <v>0</v>
      </c>
      <c r="BN286" s="71">
        <v>0</v>
      </c>
      <c r="BO286" s="71">
        <v>0</v>
      </c>
      <c r="BP286" s="71">
        <v>0</v>
      </c>
      <c r="BQ286" s="71">
        <v>0</v>
      </c>
      <c r="BR286" s="71">
        <f>+BE286+BM286</f>
        <v>583</v>
      </c>
      <c r="BS286" s="71">
        <f>+BF286+BN286</f>
        <v>65</v>
      </c>
      <c r="BT286" s="71">
        <f>+BG286+BO286</f>
        <v>210</v>
      </c>
      <c r="BU286" s="71">
        <f>+BH286+BP286</f>
        <v>123</v>
      </c>
      <c r="BV286" s="71">
        <f>+BI286+BQ286</f>
        <v>185</v>
      </c>
      <c r="BW286" s="71">
        <f>+BX286+BY286+BZ286+CA286</f>
        <v>0</v>
      </c>
      <c r="BX286" s="71">
        <v>0</v>
      </c>
      <c r="BY286" s="71">
        <v>0</v>
      </c>
      <c r="BZ286" s="71">
        <v>0</v>
      </c>
      <c r="CA286" s="71">
        <v>0</v>
      </c>
      <c r="CB286" s="71">
        <f>+BR286+BW286</f>
        <v>583</v>
      </c>
      <c r="CC286" s="71">
        <f>+BS286+BX286</f>
        <v>65</v>
      </c>
      <c r="CD286" s="71">
        <f>+BT286+BY286</f>
        <v>210</v>
      </c>
      <c r="CE286" s="71">
        <f>+BU286+BZ286</f>
        <v>123</v>
      </c>
      <c r="CF286" s="71">
        <f>+BV286+CA286</f>
        <v>185</v>
      </c>
      <c r="CG286" s="71">
        <f>+CH286+CI286+CJ286+CK286</f>
        <v>0</v>
      </c>
      <c r="CH286" s="71">
        <v>0</v>
      </c>
      <c r="CI286" s="71">
        <v>0</v>
      </c>
      <c r="CJ286" s="71">
        <v>0</v>
      </c>
      <c r="CK286" s="71">
        <v>0</v>
      </c>
      <c r="CL286" s="71">
        <f>+CB286+CG286</f>
        <v>583</v>
      </c>
      <c r="CM286" s="71">
        <f>+CC286+CH286</f>
        <v>65</v>
      </c>
      <c r="CN286" s="71">
        <f>+CD286+CI286</f>
        <v>210</v>
      </c>
      <c r="CO286" s="71">
        <f>+CE286+CJ286</f>
        <v>123</v>
      </c>
      <c r="CP286" s="71">
        <f>+CF286+CK286</f>
        <v>185</v>
      </c>
      <c r="CQ286" s="71">
        <f>+CR286+CS286+CT286+CU286</f>
        <v>0</v>
      </c>
      <c r="CR286" s="71">
        <v>0</v>
      </c>
      <c r="CS286" s="71">
        <v>0</v>
      </c>
      <c r="CT286" s="71">
        <v>0</v>
      </c>
      <c r="CU286" s="71">
        <v>0</v>
      </c>
      <c r="CV286" s="71">
        <f>+CL286+CQ286</f>
        <v>583</v>
      </c>
      <c r="CW286" s="71">
        <f>+CM286+CR286</f>
        <v>65</v>
      </c>
      <c r="CX286" s="71">
        <f>+CN286+CS286</f>
        <v>210</v>
      </c>
      <c r="CY286" s="71">
        <f>+CO286+CT286</f>
        <v>123</v>
      </c>
      <c r="CZ286" s="71">
        <f>+CP286+CU286</f>
        <v>185</v>
      </c>
      <c r="DA286" s="70" t="s">
        <v>70</v>
      </c>
      <c r="DB286" s="56">
        <f>K286-CV286</f>
        <v>-183</v>
      </c>
      <c r="DD286" s="7">
        <f>CV286/12</f>
        <v>48.583333333333336</v>
      </c>
    </row>
    <row r="287" spans="1:109" ht="11.25" hidden="1" customHeight="1" x14ac:dyDescent="0.2">
      <c r="A287" s="98" t="str">
        <f>CONCATENATE("5101",H287)</f>
        <v>5101200102</v>
      </c>
      <c r="B287" s="65"/>
      <c r="C287" s="65"/>
      <c r="D287" s="65"/>
      <c r="E287" s="66"/>
      <c r="F287" s="66"/>
      <c r="G287" s="65" t="s">
        <v>101</v>
      </c>
      <c r="H287" s="70" t="s">
        <v>68</v>
      </c>
      <c r="I287" s="100" t="s">
        <v>67</v>
      </c>
      <c r="J287" s="78">
        <f>CB287</f>
        <v>0</v>
      </c>
      <c r="K287" s="78"/>
      <c r="L287" s="78"/>
      <c r="M287" s="78"/>
      <c r="N287" s="78"/>
      <c r="O287" s="78">
        <f>K287-L287-M287-N287</f>
        <v>0</v>
      </c>
      <c r="P287" s="78"/>
      <c r="Q287" s="78"/>
      <c r="R287" s="78"/>
      <c r="S287" s="71">
        <f>+U287+V287+W287+Y287</f>
        <v>0</v>
      </c>
      <c r="T287" s="71">
        <f>X287+Z287</f>
        <v>0</v>
      </c>
      <c r="U287" s="71">
        <v>0</v>
      </c>
      <c r="V287" s="71">
        <v>0</v>
      </c>
      <c r="W287" s="71">
        <v>0</v>
      </c>
      <c r="X287" s="71">
        <v>0</v>
      </c>
      <c r="Y287" s="71">
        <v>0</v>
      </c>
      <c r="Z287" s="71">
        <v>0</v>
      </c>
      <c r="AA287" s="71">
        <f>+K287+S287</f>
        <v>0</v>
      </c>
      <c r="AB287" s="71">
        <f>+L287+U287</f>
        <v>0</v>
      </c>
      <c r="AC287" s="71">
        <f>+M287+V287</f>
        <v>0</v>
      </c>
      <c r="AD287" s="71">
        <f>+N287+W287</f>
        <v>0</v>
      </c>
      <c r="AE287" s="71">
        <f>+O287+Y287</f>
        <v>0</v>
      </c>
      <c r="AF287" s="71">
        <f>P287+X287</f>
        <v>0</v>
      </c>
      <c r="AG287" s="71">
        <f>+Q287+Z287</f>
        <v>0</v>
      </c>
      <c r="AH287" s="71">
        <f>AF287+AG287</f>
        <v>0</v>
      </c>
      <c r="AI287" s="71">
        <f>+AJ287+AK287+AL287+AN287</f>
        <v>0</v>
      </c>
      <c r="AJ287" s="71">
        <v>0</v>
      </c>
      <c r="AK287" s="71">
        <v>0</v>
      </c>
      <c r="AL287" s="71">
        <v>0</v>
      </c>
      <c r="AM287" s="71">
        <v>0</v>
      </c>
      <c r="AN287" s="71">
        <v>0</v>
      </c>
      <c r="AO287" s="71">
        <v>0</v>
      </c>
      <c r="AP287" s="71">
        <f>+AA287+AI287</f>
        <v>0</v>
      </c>
      <c r="AQ287" s="71">
        <f>+AB287+AJ287</f>
        <v>0</v>
      </c>
      <c r="AR287" s="71">
        <f>+AC287+AK287</f>
        <v>0</v>
      </c>
      <c r="AS287" s="71">
        <f>+AD287+AL287</f>
        <v>0</v>
      </c>
      <c r="AT287" s="71">
        <f>+AE287+AN287</f>
        <v>0</v>
      </c>
      <c r="AU287" s="71">
        <f>AF287+AM287</f>
        <v>0</v>
      </c>
      <c r="AV287" s="71">
        <f>AG287+AO287</f>
        <v>0</v>
      </c>
      <c r="AW287" s="71">
        <f>AU287+AV287</f>
        <v>0</v>
      </c>
      <c r="AX287" s="71">
        <f>+AY287+AZ287+BA287+BC287</f>
        <v>0</v>
      </c>
      <c r="AY287" s="71">
        <v>0</v>
      </c>
      <c r="AZ287" s="71">
        <v>0</v>
      </c>
      <c r="BA287" s="71">
        <v>0</v>
      </c>
      <c r="BB287" s="71"/>
      <c r="BC287" s="71">
        <v>0</v>
      </c>
      <c r="BD287" s="71"/>
      <c r="BE287" s="71">
        <f>+AP287+AX287</f>
        <v>0</v>
      </c>
      <c r="BF287" s="71">
        <f>+AQ287+AY287</f>
        <v>0</v>
      </c>
      <c r="BG287" s="71">
        <f>+AR287+AZ287</f>
        <v>0</v>
      </c>
      <c r="BH287" s="71">
        <f>+AS287+BA287</f>
        <v>0</v>
      </c>
      <c r="BI287" s="71">
        <f>+AT287+BC287</f>
        <v>0</v>
      </c>
      <c r="BJ287" s="71">
        <f>AU287+BB287</f>
        <v>0</v>
      </c>
      <c r="BK287" s="71">
        <f>AV287+BD287</f>
        <v>0</v>
      </c>
      <c r="BL287" s="71">
        <f>BJ287+BK287</f>
        <v>0</v>
      </c>
      <c r="BM287" s="71">
        <f>+BN287+BO287+BP287+BQ287</f>
        <v>0</v>
      </c>
      <c r="BN287" s="71">
        <v>0</v>
      </c>
      <c r="BO287" s="71">
        <v>0</v>
      </c>
      <c r="BP287" s="71">
        <v>0</v>
      </c>
      <c r="BQ287" s="71">
        <v>0</v>
      </c>
      <c r="BR287" s="71">
        <f>+BE287+BM287</f>
        <v>0</v>
      </c>
      <c r="BS287" s="71">
        <f>+BF287+BN287</f>
        <v>0</v>
      </c>
      <c r="BT287" s="71">
        <f>+BG287+BO287</f>
        <v>0</v>
      </c>
      <c r="BU287" s="71">
        <f>+BH287+BP287</f>
        <v>0</v>
      </c>
      <c r="BV287" s="71">
        <f>+BI287+BQ287</f>
        <v>0</v>
      </c>
      <c r="BW287" s="71">
        <f>+BX287+BY287+BZ287+CA287</f>
        <v>0</v>
      </c>
      <c r="BX287" s="71">
        <v>0</v>
      </c>
      <c r="BY287" s="71">
        <v>0</v>
      </c>
      <c r="BZ287" s="71">
        <v>0</v>
      </c>
      <c r="CA287" s="71">
        <v>0</v>
      </c>
      <c r="CB287" s="71">
        <f>+BR287+BW287</f>
        <v>0</v>
      </c>
      <c r="CC287" s="71">
        <f>+BS287+BX287</f>
        <v>0</v>
      </c>
      <c r="CD287" s="71">
        <f>+BT287+BY287</f>
        <v>0</v>
      </c>
      <c r="CE287" s="71">
        <f>+BU287+BZ287</f>
        <v>0</v>
      </c>
      <c r="CF287" s="71">
        <f>+BV287+CA287</f>
        <v>0</v>
      </c>
      <c r="CG287" s="71">
        <f>+CH287+CI287+CJ287+CK287</f>
        <v>0</v>
      </c>
      <c r="CH287" s="71">
        <v>0</v>
      </c>
      <c r="CI287" s="71">
        <v>0</v>
      </c>
      <c r="CJ287" s="71">
        <v>0</v>
      </c>
      <c r="CK287" s="71">
        <v>0</v>
      </c>
      <c r="CL287" s="71">
        <f>+CB287+CG287</f>
        <v>0</v>
      </c>
      <c r="CM287" s="71">
        <f>+CC287+CH287</f>
        <v>0</v>
      </c>
      <c r="CN287" s="71">
        <f>+CD287+CI287</f>
        <v>0</v>
      </c>
      <c r="CO287" s="71">
        <f>+CE287+CJ287</f>
        <v>0</v>
      </c>
      <c r="CP287" s="71">
        <f>+CF287+CK287</f>
        <v>0</v>
      </c>
      <c r="CQ287" s="71">
        <f>+CR287+CS287+CT287+CU287</f>
        <v>0</v>
      </c>
      <c r="CR287" s="71">
        <v>0</v>
      </c>
      <c r="CS287" s="71">
        <v>0</v>
      </c>
      <c r="CT287" s="71">
        <v>0</v>
      </c>
      <c r="CU287" s="71">
        <v>0</v>
      </c>
      <c r="CV287" s="71">
        <f>+CL287+CQ287</f>
        <v>0</v>
      </c>
      <c r="CW287" s="71">
        <f>+CM287+CR287</f>
        <v>0</v>
      </c>
      <c r="CX287" s="71">
        <f>+CN287+CS287</f>
        <v>0</v>
      </c>
      <c r="CY287" s="71">
        <f>+CO287+CT287</f>
        <v>0</v>
      </c>
      <c r="CZ287" s="71">
        <f>+CP287+CU287</f>
        <v>0</v>
      </c>
      <c r="DA287" s="70" t="s">
        <v>68</v>
      </c>
      <c r="DB287" s="56">
        <f>K287-CV287</f>
        <v>0</v>
      </c>
      <c r="DD287" s="7">
        <f>CV287/12</f>
        <v>0</v>
      </c>
    </row>
    <row r="288" spans="1:109" ht="19.5" customHeight="1" x14ac:dyDescent="0.2">
      <c r="A288" s="98" t="str">
        <f>CONCATENATE("5101",H288)</f>
        <v>5101200103</v>
      </c>
      <c r="B288" s="65"/>
      <c r="C288" s="65"/>
      <c r="D288" s="65"/>
      <c r="E288" s="66"/>
      <c r="F288" s="66"/>
      <c r="G288" s="65" t="s">
        <v>129</v>
      </c>
      <c r="H288" s="70" t="s">
        <v>66</v>
      </c>
      <c r="I288" s="100" t="s">
        <v>65</v>
      </c>
      <c r="J288" s="78">
        <f>CB288</f>
        <v>1</v>
      </c>
      <c r="K288" s="78"/>
      <c r="L288" s="78"/>
      <c r="M288" s="78"/>
      <c r="N288" s="78"/>
      <c r="O288" s="78">
        <f>K288-L288-M288-N288</f>
        <v>0</v>
      </c>
      <c r="P288" s="78"/>
      <c r="Q288" s="78"/>
      <c r="R288" s="78"/>
      <c r="S288" s="71">
        <f>+U288+V288+W288+Y288</f>
        <v>1</v>
      </c>
      <c r="T288" s="71">
        <f>X288+Z288</f>
        <v>0</v>
      </c>
      <c r="U288" s="71">
        <v>1</v>
      </c>
      <c r="V288" s="71">
        <v>0</v>
      </c>
      <c r="W288" s="71">
        <v>0</v>
      </c>
      <c r="X288" s="71">
        <v>0</v>
      </c>
      <c r="Y288" s="71">
        <v>0</v>
      </c>
      <c r="Z288" s="71">
        <v>0</v>
      </c>
      <c r="AA288" s="71">
        <f>+K288+S288</f>
        <v>1</v>
      </c>
      <c r="AB288" s="71">
        <f>+L288+U288</f>
        <v>1</v>
      </c>
      <c r="AC288" s="71">
        <f>+M288+V288</f>
        <v>0</v>
      </c>
      <c r="AD288" s="71">
        <f>+N288+W288</f>
        <v>0</v>
      </c>
      <c r="AE288" s="71">
        <f>+O288+Y288</f>
        <v>0</v>
      </c>
      <c r="AF288" s="71">
        <f>P288+X288</f>
        <v>0</v>
      </c>
      <c r="AG288" s="71">
        <f>+Q288+Z288</f>
        <v>0</v>
      </c>
      <c r="AH288" s="71">
        <f>AF288+AG288</f>
        <v>0</v>
      </c>
      <c r="AI288" s="71">
        <f>+AJ288+AK288+AL288+AN288</f>
        <v>0</v>
      </c>
      <c r="AJ288" s="71">
        <v>0</v>
      </c>
      <c r="AK288" s="71">
        <v>0</v>
      </c>
      <c r="AL288" s="71">
        <v>0</v>
      </c>
      <c r="AM288" s="71">
        <v>0</v>
      </c>
      <c r="AN288" s="71">
        <v>0</v>
      </c>
      <c r="AO288" s="71">
        <v>0</v>
      </c>
      <c r="AP288" s="71">
        <f>+AA288+AI288</f>
        <v>1</v>
      </c>
      <c r="AQ288" s="71">
        <f>+AB288+AJ288</f>
        <v>1</v>
      </c>
      <c r="AR288" s="71">
        <f>+AC288+AK288</f>
        <v>0</v>
      </c>
      <c r="AS288" s="71">
        <f>+AD288+AL288</f>
        <v>0</v>
      </c>
      <c r="AT288" s="71">
        <f>+AE288+AN288</f>
        <v>0</v>
      </c>
      <c r="AU288" s="71">
        <f>AF288+AM288</f>
        <v>0</v>
      </c>
      <c r="AV288" s="71">
        <f>AG288+AO288</f>
        <v>0</v>
      </c>
      <c r="AW288" s="71">
        <f>AU288+AV288</f>
        <v>0</v>
      </c>
      <c r="AX288" s="71">
        <f>+AY288+AZ288+BA288+BC288</f>
        <v>0</v>
      </c>
      <c r="AY288" s="71">
        <v>0</v>
      </c>
      <c r="AZ288" s="71">
        <v>0</v>
      </c>
      <c r="BA288" s="71">
        <v>0</v>
      </c>
      <c r="BB288" s="71"/>
      <c r="BC288" s="71">
        <v>0</v>
      </c>
      <c r="BD288" s="71"/>
      <c r="BE288" s="71">
        <f>+AP288+AX288</f>
        <v>1</v>
      </c>
      <c r="BF288" s="71">
        <f>+AQ288+AY288</f>
        <v>1</v>
      </c>
      <c r="BG288" s="71">
        <f>+AR288+AZ288</f>
        <v>0</v>
      </c>
      <c r="BH288" s="71">
        <f>+AS288+BA288</f>
        <v>0</v>
      </c>
      <c r="BI288" s="71">
        <f>+AT288+BC288</f>
        <v>0</v>
      </c>
      <c r="BJ288" s="71">
        <f>AU288+BB288</f>
        <v>0</v>
      </c>
      <c r="BK288" s="71">
        <f>AV288+BD288</f>
        <v>0</v>
      </c>
      <c r="BL288" s="71">
        <f>BJ288+BK288</f>
        <v>0</v>
      </c>
      <c r="BM288" s="71">
        <f>+BN288+BO288+BP288+BQ288</f>
        <v>0</v>
      </c>
      <c r="BN288" s="71">
        <v>0</v>
      </c>
      <c r="BO288" s="71">
        <v>0</v>
      </c>
      <c r="BP288" s="71">
        <v>0</v>
      </c>
      <c r="BQ288" s="71">
        <v>0</v>
      </c>
      <c r="BR288" s="71">
        <f>+BE288+BM288</f>
        <v>1</v>
      </c>
      <c r="BS288" s="71">
        <f>+BF288+BN288</f>
        <v>1</v>
      </c>
      <c r="BT288" s="71">
        <f>+BG288+BO288</f>
        <v>0</v>
      </c>
      <c r="BU288" s="71">
        <f>+BH288+BP288</f>
        <v>0</v>
      </c>
      <c r="BV288" s="71">
        <f>+BI288+BQ288</f>
        <v>0</v>
      </c>
      <c r="BW288" s="71">
        <f>+BX288+BY288+BZ288+CA288</f>
        <v>0</v>
      </c>
      <c r="BX288" s="71">
        <v>0</v>
      </c>
      <c r="BY288" s="71">
        <v>0</v>
      </c>
      <c r="BZ288" s="71">
        <v>0</v>
      </c>
      <c r="CA288" s="71">
        <v>0</v>
      </c>
      <c r="CB288" s="71">
        <f>+BR288+BW288</f>
        <v>1</v>
      </c>
      <c r="CC288" s="71">
        <f>+BS288+BX288</f>
        <v>1</v>
      </c>
      <c r="CD288" s="71">
        <f>+BT288+BY288</f>
        <v>0</v>
      </c>
      <c r="CE288" s="71">
        <f>+BU288+BZ288</f>
        <v>0</v>
      </c>
      <c r="CF288" s="71">
        <f>+BV288+CA288</f>
        <v>0</v>
      </c>
      <c r="CG288" s="71">
        <f>+CH288+CI288+CJ288+CK288</f>
        <v>0</v>
      </c>
      <c r="CH288" s="71">
        <v>0</v>
      </c>
      <c r="CI288" s="71">
        <v>0</v>
      </c>
      <c r="CJ288" s="71">
        <v>0</v>
      </c>
      <c r="CK288" s="71">
        <v>0</v>
      </c>
      <c r="CL288" s="71">
        <f>+CB288+CG288</f>
        <v>1</v>
      </c>
      <c r="CM288" s="71">
        <f>+CC288+CH288</f>
        <v>1</v>
      </c>
      <c r="CN288" s="71">
        <f>+CD288+CI288</f>
        <v>0</v>
      </c>
      <c r="CO288" s="71">
        <f>+CE288+CJ288</f>
        <v>0</v>
      </c>
      <c r="CP288" s="71">
        <f>+CF288+CK288</f>
        <v>0</v>
      </c>
      <c r="CQ288" s="71">
        <f>+CR288+CS288+CT288+CU288</f>
        <v>0</v>
      </c>
      <c r="CR288" s="71">
        <v>0</v>
      </c>
      <c r="CS288" s="71">
        <v>0</v>
      </c>
      <c r="CT288" s="71">
        <v>0</v>
      </c>
      <c r="CU288" s="71">
        <v>0</v>
      </c>
      <c r="CV288" s="71">
        <f>+CL288+CQ288</f>
        <v>1</v>
      </c>
      <c r="CW288" s="71">
        <f>+CM288+CR288</f>
        <v>1</v>
      </c>
      <c r="CX288" s="71">
        <f>+CN288+CS288</f>
        <v>0</v>
      </c>
      <c r="CY288" s="71">
        <f>+CO288+CT288</f>
        <v>0</v>
      </c>
      <c r="CZ288" s="71">
        <f>+CP288+CU288</f>
        <v>0</v>
      </c>
      <c r="DA288" s="70" t="s">
        <v>66</v>
      </c>
      <c r="DB288" s="56">
        <f>K288-CV288</f>
        <v>-1</v>
      </c>
      <c r="DD288" s="7">
        <f>CV288/12</f>
        <v>8.3333333333333329E-2</v>
      </c>
    </row>
    <row r="289" spans="1:109" ht="18" customHeight="1" x14ac:dyDescent="0.2">
      <c r="A289" s="98" t="str">
        <f>CONCATENATE("5101",H289)</f>
        <v>5101200104</v>
      </c>
      <c r="B289" s="65"/>
      <c r="C289" s="65"/>
      <c r="D289" s="65"/>
      <c r="E289" s="66"/>
      <c r="F289" s="66"/>
      <c r="G289" s="65" t="s">
        <v>245</v>
      </c>
      <c r="H289" s="70" t="s">
        <v>64</v>
      </c>
      <c r="I289" s="100" t="s">
        <v>63</v>
      </c>
      <c r="J289" s="78">
        <f>CB289</f>
        <v>1</v>
      </c>
      <c r="K289" s="78"/>
      <c r="L289" s="78"/>
      <c r="M289" s="78"/>
      <c r="N289" s="78"/>
      <c r="O289" s="78">
        <f>K289-L289-M289-N289</f>
        <v>0</v>
      </c>
      <c r="P289" s="78"/>
      <c r="Q289" s="78"/>
      <c r="R289" s="78"/>
      <c r="S289" s="71">
        <f>+U289+V289+W289+Y289</f>
        <v>1</v>
      </c>
      <c r="T289" s="71">
        <f>X289+Z289</f>
        <v>0</v>
      </c>
      <c r="U289" s="71">
        <v>1</v>
      </c>
      <c r="V289" s="71">
        <v>0</v>
      </c>
      <c r="W289" s="71">
        <v>0</v>
      </c>
      <c r="X289" s="71">
        <v>0</v>
      </c>
      <c r="Y289" s="71">
        <v>0</v>
      </c>
      <c r="Z289" s="71">
        <v>0</v>
      </c>
      <c r="AA289" s="71">
        <f>+K289+S289</f>
        <v>1</v>
      </c>
      <c r="AB289" s="71">
        <f>+L289+U289</f>
        <v>1</v>
      </c>
      <c r="AC289" s="71">
        <f>+M289+V289</f>
        <v>0</v>
      </c>
      <c r="AD289" s="71">
        <f>+N289+W289</f>
        <v>0</v>
      </c>
      <c r="AE289" s="71">
        <f>+O289+Y289</f>
        <v>0</v>
      </c>
      <c r="AF289" s="71">
        <f>P289+X289</f>
        <v>0</v>
      </c>
      <c r="AG289" s="71">
        <f>+Q289+Z289</f>
        <v>0</v>
      </c>
      <c r="AH289" s="71">
        <f>AF289+AG289</f>
        <v>0</v>
      </c>
      <c r="AI289" s="71">
        <f>+AJ289+AK289+AL289+AN289</f>
        <v>0</v>
      </c>
      <c r="AJ289" s="71">
        <v>0</v>
      </c>
      <c r="AK289" s="71">
        <v>0</v>
      </c>
      <c r="AL289" s="71">
        <v>0</v>
      </c>
      <c r="AM289" s="71">
        <v>0</v>
      </c>
      <c r="AN289" s="71">
        <v>0</v>
      </c>
      <c r="AO289" s="71">
        <v>0</v>
      </c>
      <c r="AP289" s="71">
        <f>+AA289+AI289</f>
        <v>1</v>
      </c>
      <c r="AQ289" s="71">
        <f>+AB289+AJ289</f>
        <v>1</v>
      </c>
      <c r="AR289" s="71">
        <f>+AC289+AK289</f>
        <v>0</v>
      </c>
      <c r="AS289" s="71">
        <f>+AD289+AL289</f>
        <v>0</v>
      </c>
      <c r="AT289" s="71">
        <f>+AE289+AN289</f>
        <v>0</v>
      </c>
      <c r="AU289" s="71">
        <f>AF289+AM289</f>
        <v>0</v>
      </c>
      <c r="AV289" s="71">
        <f>AG289+AO289</f>
        <v>0</v>
      </c>
      <c r="AW289" s="71">
        <f>AU289+AV289</f>
        <v>0</v>
      </c>
      <c r="AX289" s="71">
        <f>+AY289+AZ289+BA289+BC289</f>
        <v>0</v>
      </c>
      <c r="AY289" s="71">
        <v>0</v>
      </c>
      <c r="AZ289" s="71">
        <v>0</v>
      </c>
      <c r="BA289" s="71">
        <v>0</v>
      </c>
      <c r="BB289" s="71"/>
      <c r="BC289" s="71">
        <v>0</v>
      </c>
      <c r="BD289" s="71"/>
      <c r="BE289" s="71">
        <f>+AP289+AX289</f>
        <v>1</v>
      </c>
      <c r="BF289" s="71">
        <f>+AQ289+AY289</f>
        <v>1</v>
      </c>
      <c r="BG289" s="71">
        <f>+AR289+AZ289</f>
        <v>0</v>
      </c>
      <c r="BH289" s="71">
        <f>+AS289+BA289</f>
        <v>0</v>
      </c>
      <c r="BI289" s="71">
        <f>+AT289+BC289</f>
        <v>0</v>
      </c>
      <c r="BJ289" s="71">
        <f>AU289+BB289</f>
        <v>0</v>
      </c>
      <c r="BK289" s="71">
        <f>AV289+BD289</f>
        <v>0</v>
      </c>
      <c r="BL289" s="71">
        <f>BJ289+BK289</f>
        <v>0</v>
      </c>
      <c r="BM289" s="71">
        <f>+BN289+BO289+BP289+BQ289</f>
        <v>0</v>
      </c>
      <c r="BN289" s="71">
        <v>0</v>
      </c>
      <c r="BO289" s="71">
        <v>0</v>
      </c>
      <c r="BP289" s="71">
        <v>0</v>
      </c>
      <c r="BQ289" s="71">
        <v>0</v>
      </c>
      <c r="BR289" s="71">
        <f>+BE289+BM289</f>
        <v>1</v>
      </c>
      <c r="BS289" s="71">
        <f>+BF289+BN289</f>
        <v>1</v>
      </c>
      <c r="BT289" s="71">
        <f>+BG289+BO289</f>
        <v>0</v>
      </c>
      <c r="BU289" s="71">
        <f>+BH289+BP289</f>
        <v>0</v>
      </c>
      <c r="BV289" s="71">
        <f>+BI289+BQ289</f>
        <v>0</v>
      </c>
      <c r="BW289" s="71">
        <f>+BX289+BY289+BZ289+CA289</f>
        <v>0</v>
      </c>
      <c r="BX289" s="71">
        <v>0</v>
      </c>
      <c r="BY289" s="71">
        <v>0</v>
      </c>
      <c r="BZ289" s="71">
        <v>0</v>
      </c>
      <c r="CA289" s="71">
        <v>0</v>
      </c>
      <c r="CB289" s="71">
        <f>+BR289+BW289</f>
        <v>1</v>
      </c>
      <c r="CC289" s="71">
        <f>+BS289+BX289</f>
        <v>1</v>
      </c>
      <c r="CD289" s="71">
        <f>+BT289+BY289</f>
        <v>0</v>
      </c>
      <c r="CE289" s="71">
        <f>+BU289+BZ289</f>
        <v>0</v>
      </c>
      <c r="CF289" s="71">
        <f>+BV289+CA289</f>
        <v>0</v>
      </c>
      <c r="CG289" s="71">
        <f>+CH289+CI289+CJ289+CK289</f>
        <v>0</v>
      </c>
      <c r="CH289" s="71">
        <v>0</v>
      </c>
      <c r="CI289" s="71">
        <v>0</v>
      </c>
      <c r="CJ289" s="71">
        <v>0</v>
      </c>
      <c r="CK289" s="71">
        <v>0</v>
      </c>
      <c r="CL289" s="71">
        <f>+CB289+CG289</f>
        <v>1</v>
      </c>
      <c r="CM289" s="71">
        <f>+CC289+CH289</f>
        <v>1</v>
      </c>
      <c r="CN289" s="71">
        <f>+CD289+CI289</f>
        <v>0</v>
      </c>
      <c r="CO289" s="71">
        <f>+CE289+CJ289</f>
        <v>0</v>
      </c>
      <c r="CP289" s="71">
        <f>+CF289+CK289</f>
        <v>0</v>
      </c>
      <c r="CQ289" s="71">
        <f>+CR289+CS289+CT289+CU289</f>
        <v>0</v>
      </c>
      <c r="CR289" s="71">
        <v>0</v>
      </c>
      <c r="CS289" s="71">
        <v>0</v>
      </c>
      <c r="CT289" s="71">
        <v>0</v>
      </c>
      <c r="CU289" s="71">
        <v>0</v>
      </c>
      <c r="CV289" s="71">
        <f>+CL289+CQ289</f>
        <v>1</v>
      </c>
      <c r="CW289" s="71">
        <f>+CM289+CR289</f>
        <v>1</v>
      </c>
      <c r="CX289" s="71">
        <f>+CN289+CS289</f>
        <v>0</v>
      </c>
      <c r="CY289" s="71">
        <f>+CO289+CT289</f>
        <v>0</v>
      </c>
      <c r="CZ289" s="71">
        <f>+CP289+CU289</f>
        <v>0</v>
      </c>
      <c r="DA289" s="70" t="s">
        <v>64</v>
      </c>
      <c r="DB289" s="56">
        <f>K289-CV289</f>
        <v>-1</v>
      </c>
      <c r="DD289" s="7">
        <f>CV289/12</f>
        <v>8.3333333333333329E-2</v>
      </c>
    </row>
    <row r="290" spans="1:109" ht="18" customHeight="1" x14ac:dyDescent="0.2">
      <c r="A290" s="98" t="str">
        <f>CONCATENATE("5101",H290)</f>
        <v>5101200105</v>
      </c>
      <c r="B290" s="65"/>
      <c r="C290" s="65"/>
      <c r="D290" s="65"/>
      <c r="E290" s="66"/>
      <c r="F290" s="66"/>
      <c r="G290" s="65" t="s">
        <v>254</v>
      </c>
      <c r="H290" s="70" t="s">
        <v>62</v>
      </c>
      <c r="I290" s="100" t="s">
        <v>61</v>
      </c>
      <c r="J290" s="78">
        <f>CB290</f>
        <v>8</v>
      </c>
      <c r="K290" s="78"/>
      <c r="L290" s="78"/>
      <c r="M290" s="78"/>
      <c r="N290" s="78"/>
      <c r="O290" s="78">
        <f>K290-L290-M290-N290</f>
        <v>0</v>
      </c>
      <c r="P290" s="78"/>
      <c r="Q290" s="78"/>
      <c r="R290" s="78"/>
      <c r="S290" s="71">
        <f>+U290+V290+W290+Y290</f>
        <v>8</v>
      </c>
      <c r="T290" s="71">
        <f>X290+Z290</f>
        <v>0</v>
      </c>
      <c r="U290" s="71">
        <v>8</v>
      </c>
      <c r="V290" s="71">
        <v>0</v>
      </c>
      <c r="W290" s="71">
        <v>0</v>
      </c>
      <c r="X290" s="71">
        <v>0</v>
      </c>
      <c r="Y290" s="71">
        <v>0</v>
      </c>
      <c r="Z290" s="71">
        <v>0</v>
      </c>
      <c r="AA290" s="71">
        <f>+K290+S290</f>
        <v>8</v>
      </c>
      <c r="AB290" s="71">
        <f>+L290+U290</f>
        <v>8</v>
      </c>
      <c r="AC290" s="71">
        <f>+M290+V290</f>
        <v>0</v>
      </c>
      <c r="AD290" s="71">
        <f>+N290+W290</f>
        <v>0</v>
      </c>
      <c r="AE290" s="71">
        <f>+O290+Y290</f>
        <v>0</v>
      </c>
      <c r="AF290" s="71">
        <f>P290+X290</f>
        <v>0</v>
      </c>
      <c r="AG290" s="71">
        <f>+Q290+Z290</f>
        <v>0</v>
      </c>
      <c r="AH290" s="71">
        <f>AF290+AG290</f>
        <v>0</v>
      </c>
      <c r="AI290" s="71">
        <f>+AJ290+AK290+AL290+AN290</f>
        <v>0</v>
      </c>
      <c r="AJ290" s="71">
        <v>0</v>
      </c>
      <c r="AK290" s="71">
        <v>0</v>
      </c>
      <c r="AL290" s="71">
        <v>0</v>
      </c>
      <c r="AM290" s="71">
        <v>0</v>
      </c>
      <c r="AN290" s="71">
        <v>0</v>
      </c>
      <c r="AO290" s="71">
        <v>0</v>
      </c>
      <c r="AP290" s="71">
        <f>+AA290+AI290</f>
        <v>8</v>
      </c>
      <c r="AQ290" s="71">
        <f>+AB290+AJ290</f>
        <v>8</v>
      </c>
      <c r="AR290" s="71">
        <f>+AC290+AK290</f>
        <v>0</v>
      </c>
      <c r="AS290" s="71">
        <f>+AD290+AL290</f>
        <v>0</v>
      </c>
      <c r="AT290" s="71">
        <f>+AE290+AN290</f>
        <v>0</v>
      </c>
      <c r="AU290" s="71">
        <f>AF290+AM290</f>
        <v>0</v>
      </c>
      <c r="AV290" s="71">
        <f>AG290+AO290</f>
        <v>0</v>
      </c>
      <c r="AW290" s="71">
        <f>AU290+AV290</f>
        <v>0</v>
      </c>
      <c r="AX290" s="71">
        <f>+AY290+AZ290+BA290+BC290</f>
        <v>0</v>
      </c>
      <c r="AY290" s="71">
        <v>0</v>
      </c>
      <c r="AZ290" s="71">
        <v>0</v>
      </c>
      <c r="BA290" s="71">
        <v>0</v>
      </c>
      <c r="BB290" s="71"/>
      <c r="BC290" s="71">
        <v>0</v>
      </c>
      <c r="BD290" s="71"/>
      <c r="BE290" s="71">
        <f>+AP290+AX290</f>
        <v>8</v>
      </c>
      <c r="BF290" s="71">
        <f>+AQ290+AY290</f>
        <v>8</v>
      </c>
      <c r="BG290" s="71">
        <f>+AR290+AZ290</f>
        <v>0</v>
      </c>
      <c r="BH290" s="71">
        <f>+AS290+BA290</f>
        <v>0</v>
      </c>
      <c r="BI290" s="71">
        <f>+AT290+BC290</f>
        <v>0</v>
      </c>
      <c r="BJ290" s="71">
        <f>AU290+BB290</f>
        <v>0</v>
      </c>
      <c r="BK290" s="71">
        <f>AV290+BD290</f>
        <v>0</v>
      </c>
      <c r="BL290" s="71">
        <f>BJ290+BK290</f>
        <v>0</v>
      </c>
      <c r="BM290" s="71">
        <f>+BN290+BO290+BP290+BQ290</f>
        <v>0</v>
      </c>
      <c r="BN290" s="71">
        <v>0</v>
      </c>
      <c r="BO290" s="71">
        <v>0</v>
      </c>
      <c r="BP290" s="71">
        <v>0</v>
      </c>
      <c r="BQ290" s="71">
        <v>0</v>
      </c>
      <c r="BR290" s="71">
        <f>+BE290+BM290</f>
        <v>8</v>
      </c>
      <c r="BS290" s="71">
        <f>+BF290+BN290</f>
        <v>8</v>
      </c>
      <c r="BT290" s="71">
        <f>+BG290+BO290</f>
        <v>0</v>
      </c>
      <c r="BU290" s="71">
        <f>+BH290+BP290</f>
        <v>0</v>
      </c>
      <c r="BV290" s="71">
        <f>+BI290+BQ290</f>
        <v>0</v>
      </c>
      <c r="BW290" s="71">
        <f>+BX290+BY290+BZ290+CA290</f>
        <v>0</v>
      </c>
      <c r="BX290" s="71">
        <v>0</v>
      </c>
      <c r="BY290" s="71">
        <v>0</v>
      </c>
      <c r="BZ290" s="71">
        <v>0</v>
      </c>
      <c r="CA290" s="71">
        <v>0</v>
      </c>
      <c r="CB290" s="71">
        <f>+BR290+BW290</f>
        <v>8</v>
      </c>
      <c r="CC290" s="71">
        <f>+BS290+BX290</f>
        <v>8</v>
      </c>
      <c r="CD290" s="71">
        <f>+BT290+BY290</f>
        <v>0</v>
      </c>
      <c r="CE290" s="71">
        <f>+BU290+BZ290</f>
        <v>0</v>
      </c>
      <c r="CF290" s="71">
        <f>+BV290+CA290</f>
        <v>0</v>
      </c>
      <c r="CG290" s="71">
        <f>+CH290+CI290+CJ290+CK290</f>
        <v>0</v>
      </c>
      <c r="CH290" s="71">
        <v>0</v>
      </c>
      <c r="CI290" s="71">
        <v>0</v>
      </c>
      <c r="CJ290" s="71">
        <v>0</v>
      </c>
      <c r="CK290" s="71">
        <v>0</v>
      </c>
      <c r="CL290" s="71">
        <f>+CB290+CG290</f>
        <v>8</v>
      </c>
      <c r="CM290" s="71">
        <f>+CC290+CH290</f>
        <v>8</v>
      </c>
      <c r="CN290" s="71">
        <f>+CD290+CI290</f>
        <v>0</v>
      </c>
      <c r="CO290" s="71">
        <f>+CE290+CJ290</f>
        <v>0</v>
      </c>
      <c r="CP290" s="71">
        <f>+CF290+CK290</f>
        <v>0</v>
      </c>
      <c r="CQ290" s="71">
        <f>+CR290+CS290+CT290+CU290</f>
        <v>0</v>
      </c>
      <c r="CR290" s="71">
        <v>0</v>
      </c>
      <c r="CS290" s="71">
        <v>0</v>
      </c>
      <c r="CT290" s="71">
        <v>0</v>
      </c>
      <c r="CU290" s="71">
        <v>0</v>
      </c>
      <c r="CV290" s="71">
        <f>+CL290+CQ290</f>
        <v>8</v>
      </c>
      <c r="CW290" s="71">
        <f>+CM290+CR290</f>
        <v>8</v>
      </c>
      <c r="CX290" s="71">
        <f>+CN290+CS290</f>
        <v>0</v>
      </c>
      <c r="CY290" s="71">
        <f>+CO290+CT290</f>
        <v>0</v>
      </c>
      <c r="CZ290" s="71">
        <f>+CP290+CU290</f>
        <v>0</v>
      </c>
      <c r="DA290" s="70" t="s">
        <v>62</v>
      </c>
      <c r="DB290" s="56">
        <f>K290-CV290</f>
        <v>-8</v>
      </c>
      <c r="DD290" s="7">
        <f>CV290/12</f>
        <v>0.66666666666666663</v>
      </c>
    </row>
    <row r="291" spans="1:109" ht="16.5" customHeight="1" x14ac:dyDescent="0.2">
      <c r="A291" s="98" t="str">
        <f>CONCATENATE("5101",H291)</f>
        <v>5101200106</v>
      </c>
      <c r="B291" s="65"/>
      <c r="C291" s="65"/>
      <c r="D291" s="65"/>
      <c r="E291" s="66"/>
      <c r="F291" s="66"/>
      <c r="G291" s="65" t="s">
        <v>253</v>
      </c>
      <c r="H291" s="70" t="s">
        <v>60</v>
      </c>
      <c r="I291" s="100" t="s">
        <v>59</v>
      </c>
      <c r="J291" s="78">
        <f>CB291</f>
        <v>390</v>
      </c>
      <c r="K291" s="78">
        <v>200</v>
      </c>
      <c r="L291" s="78">
        <v>50</v>
      </c>
      <c r="M291" s="78">
        <v>50</v>
      </c>
      <c r="N291" s="78">
        <v>50</v>
      </c>
      <c r="O291" s="78">
        <f>K291-L291-M291-N291</f>
        <v>50</v>
      </c>
      <c r="P291" s="78"/>
      <c r="Q291" s="78"/>
      <c r="R291" s="78">
        <f>P291+Q291</f>
        <v>0</v>
      </c>
      <c r="S291" s="71">
        <f>+U291+V291+W291+Y291</f>
        <v>90</v>
      </c>
      <c r="T291" s="71">
        <f>X291+Z291</f>
        <v>0</v>
      </c>
      <c r="U291" s="71">
        <v>13</v>
      </c>
      <c r="V291" s="71">
        <v>45</v>
      </c>
      <c r="W291" s="71">
        <v>72</v>
      </c>
      <c r="X291" s="71">
        <v>0</v>
      </c>
      <c r="Y291" s="71">
        <v>-40</v>
      </c>
      <c r="Z291" s="71">
        <v>0</v>
      </c>
      <c r="AA291" s="71">
        <f>+K291+S291</f>
        <v>290</v>
      </c>
      <c r="AB291" s="71">
        <f>+L291+U291</f>
        <v>63</v>
      </c>
      <c r="AC291" s="71">
        <f>+M291+V291</f>
        <v>95</v>
      </c>
      <c r="AD291" s="71">
        <f>+N291+W291</f>
        <v>122</v>
      </c>
      <c r="AE291" s="71">
        <f>+O291+Y291</f>
        <v>10</v>
      </c>
      <c r="AF291" s="71">
        <f>P291+X291</f>
        <v>0</v>
      </c>
      <c r="AG291" s="71">
        <f>+Q291+Z291</f>
        <v>0</v>
      </c>
      <c r="AH291" s="71">
        <f>AF291+AG291</f>
        <v>0</v>
      </c>
      <c r="AI291" s="71">
        <f>+AJ291+AK291+AL291+AN291</f>
        <v>170</v>
      </c>
      <c r="AJ291" s="71">
        <v>0</v>
      </c>
      <c r="AK291" s="71">
        <v>0</v>
      </c>
      <c r="AL291" s="71">
        <v>25</v>
      </c>
      <c r="AM291" s="71">
        <v>0</v>
      </c>
      <c r="AN291" s="71">
        <v>145</v>
      </c>
      <c r="AO291" s="71">
        <v>0</v>
      </c>
      <c r="AP291" s="71">
        <f>+AA291+AI291</f>
        <v>460</v>
      </c>
      <c r="AQ291" s="71">
        <f>+AB291+AJ291</f>
        <v>63</v>
      </c>
      <c r="AR291" s="71">
        <f>+AC291+AK291</f>
        <v>95</v>
      </c>
      <c r="AS291" s="71">
        <f>+AD291+AL291</f>
        <v>147</v>
      </c>
      <c r="AT291" s="71">
        <f>+AE291+AN291</f>
        <v>155</v>
      </c>
      <c r="AU291" s="71">
        <f>AF291+AM291</f>
        <v>0</v>
      </c>
      <c r="AV291" s="71">
        <f>AG291+AO291</f>
        <v>0</v>
      </c>
      <c r="AW291" s="71">
        <f>AU291+AV291</f>
        <v>0</v>
      </c>
      <c r="AX291" s="71">
        <f>+AY291+AZ291+BA291+BC291</f>
        <v>-70</v>
      </c>
      <c r="AY291" s="71">
        <v>0</v>
      </c>
      <c r="AZ291" s="71">
        <v>0</v>
      </c>
      <c r="BA291" s="71">
        <v>0</v>
      </c>
      <c r="BB291" s="71"/>
      <c r="BC291" s="71">
        <v>-70</v>
      </c>
      <c r="BD291" s="71"/>
      <c r="BE291" s="71">
        <f>+AP291+AX291</f>
        <v>390</v>
      </c>
      <c r="BF291" s="71">
        <f>+AQ291+AY291</f>
        <v>63</v>
      </c>
      <c r="BG291" s="71">
        <f>+AR291+AZ291</f>
        <v>95</v>
      </c>
      <c r="BH291" s="71">
        <f>+AS291+BA291</f>
        <v>147</v>
      </c>
      <c r="BI291" s="71">
        <f>+AT291+BC291</f>
        <v>85</v>
      </c>
      <c r="BJ291" s="71">
        <f>AU291+BB291</f>
        <v>0</v>
      </c>
      <c r="BK291" s="71">
        <f>AV291+BD291</f>
        <v>0</v>
      </c>
      <c r="BL291" s="71">
        <f>BJ291+BK291</f>
        <v>0</v>
      </c>
      <c r="BM291" s="71">
        <f>+BN291+BO291+BP291+BQ291</f>
        <v>0</v>
      </c>
      <c r="BN291" s="71">
        <v>0</v>
      </c>
      <c r="BO291" s="71">
        <v>0</v>
      </c>
      <c r="BP291" s="71">
        <v>0</v>
      </c>
      <c r="BQ291" s="71">
        <v>0</v>
      </c>
      <c r="BR291" s="71">
        <f>+BE291+BM291</f>
        <v>390</v>
      </c>
      <c r="BS291" s="71">
        <f>+BF291+BN291</f>
        <v>63</v>
      </c>
      <c r="BT291" s="71">
        <f>+BG291+BO291</f>
        <v>95</v>
      </c>
      <c r="BU291" s="71">
        <f>+BH291+BP291</f>
        <v>147</v>
      </c>
      <c r="BV291" s="71">
        <f>+BI291+BQ291</f>
        <v>85</v>
      </c>
      <c r="BW291" s="71">
        <f>+BX291+BY291+BZ291+CA291</f>
        <v>0</v>
      </c>
      <c r="BX291" s="71">
        <v>0</v>
      </c>
      <c r="BY291" s="71">
        <v>0</v>
      </c>
      <c r="BZ291" s="71">
        <v>0</v>
      </c>
      <c r="CA291" s="71">
        <v>0</v>
      </c>
      <c r="CB291" s="71">
        <f>+BR291+BW291</f>
        <v>390</v>
      </c>
      <c r="CC291" s="71">
        <f>+BS291+BX291</f>
        <v>63</v>
      </c>
      <c r="CD291" s="71">
        <f>+BT291+BY291</f>
        <v>95</v>
      </c>
      <c r="CE291" s="71">
        <f>+BU291+BZ291</f>
        <v>147</v>
      </c>
      <c r="CF291" s="71">
        <f>+BV291+CA291</f>
        <v>85</v>
      </c>
      <c r="CG291" s="71">
        <f>+CH291+CI291+CJ291+CK291</f>
        <v>0</v>
      </c>
      <c r="CH291" s="71">
        <v>0</v>
      </c>
      <c r="CI291" s="71">
        <v>0</v>
      </c>
      <c r="CJ291" s="71">
        <v>0</v>
      </c>
      <c r="CK291" s="71">
        <v>0</v>
      </c>
      <c r="CL291" s="71">
        <f>+CB291+CG291</f>
        <v>390</v>
      </c>
      <c r="CM291" s="71">
        <f>+CC291+CH291</f>
        <v>63</v>
      </c>
      <c r="CN291" s="71">
        <f>+CD291+CI291</f>
        <v>95</v>
      </c>
      <c r="CO291" s="71">
        <f>+CE291+CJ291</f>
        <v>147</v>
      </c>
      <c r="CP291" s="71">
        <f>+CF291+CK291</f>
        <v>85</v>
      </c>
      <c r="CQ291" s="71">
        <f>+CR291+CS291+CT291+CU291</f>
        <v>0</v>
      </c>
      <c r="CR291" s="71">
        <v>0</v>
      </c>
      <c r="CS291" s="71">
        <v>0</v>
      </c>
      <c r="CT291" s="71">
        <v>0</v>
      </c>
      <c r="CU291" s="71">
        <v>0</v>
      </c>
      <c r="CV291" s="71">
        <f>+CL291+CQ291</f>
        <v>390</v>
      </c>
      <c r="CW291" s="71">
        <f>+CM291+CR291</f>
        <v>63</v>
      </c>
      <c r="CX291" s="71">
        <f>+CN291+CS291</f>
        <v>95</v>
      </c>
      <c r="CY291" s="71">
        <f>+CO291+CT291</f>
        <v>147</v>
      </c>
      <c r="CZ291" s="71">
        <f>+CP291+CU291</f>
        <v>85</v>
      </c>
      <c r="DA291" s="70" t="s">
        <v>60</v>
      </c>
      <c r="DB291" s="56">
        <f>K291-CV291</f>
        <v>-190</v>
      </c>
      <c r="DD291" s="7">
        <f>CV291/12</f>
        <v>32.5</v>
      </c>
    </row>
    <row r="292" spans="1:109" ht="11.25" hidden="1" customHeight="1" x14ac:dyDescent="0.2">
      <c r="A292" s="98" t="str">
        <f>CONCATENATE("5101",H292)</f>
        <v>5101200107</v>
      </c>
      <c r="B292" s="65"/>
      <c r="C292" s="65"/>
      <c r="D292" s="65"/>
      <c r="E292" s="66"/>
      <c r="F292" s="66"/>
      <c r="G292" s="65" t="s">
        <v>242</v>
      </c>
      <c r="H292" s="70" t="s">
        <v>257</v>
      </c>
      <c r="I292" s="100" t="s">
        <v>256</v>
      </c>
      <c r="J292" s="78">
        <f>CB292</f>
        <v>0</v>
      </c>
      <c r="K292" s="78"/>
      <c r="L292" s="78"/>
      <c r="M292" s="78"/>
      <c r="N292" s="78"/>
      <c r="O292" s="78">
        <f>K292-L292-M292-N292</f>
        <v>0</v>
      </c>
      <c r="P292" s="78"/>
      <c r="Q292" s="78"/>
      <c r="R292" s="78">
        <f>P292+Q292</f>
        <v>0</v>
      </c>
      <c r="S292" s="71">
        <f>+U292+V292+W292+Y292</f>
        <v>0</v>
      </c>
      <c r="T292" s="71">
        <f>X292+Z292</f>
        <v>0</v>
      </c>
      <c r="U292" s="71">
        <v>0</v>
      </c>
      <c r="V292" s="71">
        <v>0</v>
      </c>
      <c r="W292" s="71">
        <v>0</v>
      </c>
      <c r="X292" s="71">
        <v>0</v>
      </c>
      <c r="Y292" s="71">
        <v>0</v>
      </c>
      <c r="Z292" s="71">
        <v>0</v>
      </c>
      <c r="AA292" s="71">
        <f>+K292+S292</f>
        <v>0</v>
      </c>
      <c r="AB292" s="71">
        <f>+L292+U292</f>
        <v>0</v>
      </c>
      <c r="AC292" s="71">
        <f>+M292+V292</f>
        <v>0</v>
      </c>
      <c r="AD292" s="71">
        <f>+N292+W292</f>
        <v>0</v>
      </c>
      <c r="AE292" s="71">
        <f>+O292+Y292</f>
        <v>0</v>
      </c>
      <c r="AF292" s="71">
        <f>P292+X292</f>
        <v>0</v>
      </c>
      <c r="AG292" s="71">
        <f>+Q292+Z292</f>
        <v>0</v>
      </c>
      <c r="AH292" s="71">
        <f>AF292+AG292</f>
        <v>0</v>
      </c>
      <c r="AI292" s="71">
        <f>+AJ292+AK292+AL292+AN292</f>
        <v>0</v>
      </c>
      <c r="AJ292" s="71">
        <v>0</v>
      </c>
      <c r="AK292" s="71">
        <v>0</v>
      </c>
      <c r="AL292" s="71">
        <v>0</v>
      </c>
      <c r="AM292" s="71">
        <v>0</v>
      </c>
      <c r="AN292" s="71">
        <v>0</v>
      </c>
      <c r="AO292" s="71">
        <v>0</v>
      </c>
      <c r="AP292" s="71">
        <f>+AA292+AI292</f>
        <v>0</v>
      </c>
      <c r="AQ292" s="71">
        <f>+AB292+AJ292</f>
        <v>0</v>
      </c>
      <c r="AR292" s="71">
        <f>+AC292+AK292</f>
        <v>0</v>
      </c>
      <c r="AS292" s="71">
        <f>+AD292+AL292</f>
        <v>0</v>
      </c>
      <c r="AT292" s="71">
        <f>+AE292+AN292</f>
        <v>0</v>
      </c>
      <c r="AU292" s="71">
        <f>AF292+AM292</f>
        <v>0</v>
      </c>
      <c r="AV292" s="71">
        <f>AG292+AO292</f>
        <v>0</v>
      </c>
      <c r="AW292" s="71">
        <f>AU292+AV292</f>
        <v>0</v>
      </c>
      <c r="AX292" s="71">
        <f>+AY292+AZ292+BA292+BC292</f>
        <v>0</v>
      </c>
      <c r="AY292" s="71">
        <v>0</v>
      </c>
      <c r="AZ292" s="71">
        <v>0</v>
      </c>
      <c r="BA292" s="71">
        <v>0</v>
      </c>
      <c r="BB292" s="71"/>
      <c r="BC292" s="71">
        <v>0</v>
      </c>
      <c r="BD292" s="71"/>
      <c r="BE292" s="71">
        <f>+AP292+AX292</f>
        <v>0</v>
      </c>
      <c r="BF292" s="71">
        <f>+AQ292+AY292</f>
        <v>0</v>
      </c>
      <c r="BG292" s="71">
        <f>+AR292+AZ292</f>
        <v>0</v>
      </c>
      <c r="BH292" s="71">
        <f>+AS292+BA292</f>
        <v>0</v>
      </c>
      <c r="BI292" s="71">
        <f>+AT292+BC292</f>
        <v>0</v>
      </c>
      <c r="BJ292" s="71">
        <f>AU292+BB292</f>
        <v>0</v>
      </c>
      <c r="BK292" s="71">
        <f>AV292+BD292</f>
        <v>0</v>
      </c>
      <c r="BL292" s="71">
        <f>BJ292+BK292</f>
        <v>0</v>
      </c>
      <c r="BM292" s="71">
        <f>+BN292+BO292+BP292+BQ292</f>
        <v>0</v>
      </c>
      <c r="BN292" s="71">
        <v>0</v>
      </c>
      <c r="BO292" s="71">
        <v>0</v>
      </c>
      <c r="BP292" s="71">
        <v>0</v>
      </c>
      <c r="BQ292" s="71">
        <v>0</v>
      </c>
      <c r="BR292" s="71">
        <f>+BE292+BM292</f>
        <v>0</v>
      </c>
      <c r="BS292" s="71">
        <f>+BF292+BN292</f>
        <v>0</v>
      </c>
      <c r="BT292" s="71">
        <f>+BG292+BO292</f>
        <v>0</v>
      </c>
      <c r="BU292" s="71">
        <f>+BH292+BP292</f>
        <v>0</v>
      </c>
      <c r="BV292" s="71">
        <f>+BI292+BQ292</f>
        <v>0</v>
      </c>
      <c r="BW292" s="71">
        <f>+BX292+BY292+BZ292+CA292</f>
        <v>0</v>
      </c>
      <c r="BX292" s="71">
        <v>0</v>
      </c>
      <c r="BY292" s="71">
        <v>0</v>
      </c>
      <c r="BZ292" s="71">
        <v>0</v>
      </c>
      <c r="CA292" s="71">
        <v>0</v>
      </c>
      <c r="CB292" s="71">
        <f>+BR292+BW292</f>
        <v>0</v>
      </c>
      <c r="CC292" s="71">
        <f>+BS292+BX292</f>
        <v>0</v>
      </c>
      <c r="CD292" s="71">
        <f>+BT292+BY292</f>
        <v>0</v>
      </c>
      <c r="CE292" s="71">
        <f>+BU292+BZ292</f>
        <v>0</v>
      </c>
      <c r="CF292" s="71">
        <f>+BV292+CA292</f>
        <v>0</v>
      </c>
      <c r="CG292" s="71">
        <f>+CH292+CI292+CJ292+CK292</f>
        <v>0</v>
      </c>
      <c r="CH292" s="71">
        <v>0</v>
      </c>
      <c r="CI292" s="71">
        <v>0</v>
      </c>
      <c r="CJ292" s="71">
        <v>0</v>
      </c>
      <c r="CK292" s="71">
        <v>0</v>
      </c>
      <c r="CL292" s="71">
        <f>+CB292+CG292</f>
        <v>0</v>
      </c>
      <c r="CM292" s="71">
        <f>+CC292+CH292</f>
        <v>0</v>
      </c>
      <c r="CN292" s="71">
        <f>+CD292+CI292</f>
        <v>0</v>
      </c>
      <c r="CO292" s="71">
        <f>+CE292+CJ292</f>
        <v>0</v>
      </c>
      <c r="CP292" s="71">
        <f>+CF292+CK292</f>
        <v>0</v>
      </c>
      <c r="CQ292" s="71">
        <f>+CR292+CS292+CT292+CU292</f>
        <v>0</v>
      </c>
      <c r="CR292" s="71">
        <v>0</v>
      </c>
      <c r="CS292" s="71">
        <v>0</v>
      </c>
      <c r="CT292" s="71">
        <v>0</v>
      </c>
      <c r="CU292" s="71">
        <v>0</v>
      </c>
      <c r="CV292" s="71">
        <f>+CL292+CQ292</f>
        <v>0</v>
      </c>
      <c r="CW292" s="71">
        <f>+CM292+CR292</f>
        <v>0</v>
      </c>
      <c r="CX292" s="71">
        <f>+CN292+CS292</f>
        <v>0</v>
      </c>
      <c r="CY292" s="71">
        <f>+CO292+CT292</f>
        <v>0</v>
      </c>
      <c r="CZ292" s="71">
        <f>+CP292+CU292</f>
        <v>0</v>
      </c>
      <c r="DA292" s="70" t="s">
        <v>257</v>
      </c>
      <c r="DB292" s="56">
        <f>K292-CV292</f>
        <v>0</v>
      </c>
      <c r="DD292" s="7">
        <f>CV292/12</f>
        <v>0</v>
      </c>
    </row>
    <row r="293" spans="1:109" ht="21.75" customHeight="1" x14ac:dyDescent="0.2">
      <c r="A293" s="98" t="str">
        <f>CONCATENATE("5101",H293)</f>
        <v>5101200108</v>
      </c>
      <c r="B293" s="65"/>
      <c r="C293" s="65"/>
      <c r="D293" s="65"/>
      <c r="E293" s="66"/>
      <c r="F293" s="66"/>
      <c r="G293" s="65" t="s">
        <v>116</v>
      </c>
      <c r="H293" s="70" t="s">
        <v>58</v>
      </c>
      <c r="I293" s="100" t="s">
        <v>57</v>
      </c>
      <c r="J293" s="78">
        <f>CB293</f>
        <v>580</v>
      </c>
      <c r="K293" s="78">
        <v>400</v>
      </c>
      <c r="L293" s="78">
        <v>100</v>
      </c>
      <c r="M293" s="78">
        <v>100</v>
      </c>
      <c r="N293" s="78">
        <v>100</v>
      </c>
      <c r="O293" s="78">
        <f>K293-L293-M293-N293</f>
        <v>100</v>
      </c>
      <c r="P293" s="78"/>
      <c r="Q293" s="78"/>
      <c r="R293" s="78">
        <f>P293+Q293</f>
        <v>0</v>
      </c>
      <c r="S293" s="71">
        <f>+U293+V293+W293+Y293</f>
        <v>240</v>
      </c>
      <c r="T293" s="71">
        <f>X293+Z293</f>
        <v>0</v>
      </c>
      <c r="U293" s="71">
        <v>50</v>
      </c>
      <c r="V293" s="71">
        <v>60</v>
      </c>
      <c r="W293" s="71">
        <v>65</v>
      </c>
      <c r="X293" s="71">
        <v>0</v>
      </c>
      <c r="Y293" s="71">
        <v>65</v>
      </c>
      <c r="Z293" s="71">
        <v>0</v>
      </c>
      <c r="AA293" s="71">
        <f>+K293+S293</f>
        <v>640</v>
      </c>
      <c r="AB293" s="71">
        <f>+L293+U293</f>
        <v>150</v>
      </c>
      <c r="AC293" s="71">
        <f>+M293+V293</f>
        <v>160</v>
      </c>
      <c r="AD293" s="71">
        <f>+N293+W293</f>
        <v>165</v>
      </c>
      <c r="AE293" s="71">
        <f>+O293+Y293</f>
        <v>165</v>
      </c>
      <c r="AF293" s="71">
        <f>P293+X293</f>
        <v>0</v>
      </c>
      <c r="AG293" s="71">
        <f>+Q293+Z293</f>
        <v>0</v>
      </c>
      <c r="AH293" s="71">
        <f>AF293+AG293</f>
        <v>0</v>
      </c>
      <c r="AI293" s="71">
        <f>+AJ293+AK293+AL293+AN293</f>
        <v>-50</v>
      </c>
      <c r="AJ293" s="71">
        <v>0</v>
      </c>
      <c r="AK293" s="71">
        <v>0</v>
      </c>
      <c r="AL293" s="71">
        <v>0</v>
      </c>
      <c r="AM293" s="71">
        <v>0</v>
      </c>
      <c r="AN293" s="71">
        <v>-50</v>
      </c>
      <c r="AO293" s="71">
        <v>0</v>
      </c>
      <c r="AP293" s="71">
        <f>+AA293+AI293</f>
        <v>590</v>
      </c>
      <c r="AQ293" s="71">
        <f>+AB293+AJ293</f>
        <v>150</v>
      </c>
      <c r="AR293" s="71">
        <f>+AC293+AK293</f>
        <v>160</v>
      </c>
      <c r="AS293" s="71">
        <f>+AD293+AL293</f>
        <v>165</v>
      </c>
      <c r="AT293" s="71">
        <f>+AE293+AN293</f>
        <v>115</v>
      </c>
      <c r="AU293" s="71">
        <f>AF293+AM293</f>
        <v>0</v>
      </c>
      <c r="AV293" s="71">
        <f>AG293+AO293</f>
        <v>0</v>
      </c>
      <c r="AW293" s="71">
        <f>AU293+AV293</f>
        <v>0</v>
      </c>
      <c r="AX293" s="71">
        <f>+AY293+AZ293+BA293+BC293</f>
        <v>-10</v>
      </c>
      <c r="AY293" s="71">
        <v>0</v>
      </c>
      <c r="AZ293" s="71">
        <v>0</v>
      </c>
      <c r="BA293" s="71">
        <v>0</v>
      </c>
      <c r="BB293" s="71"/>
      <c r="BC293" s="71">
        <v>-10</v>
      </c>
      <c r="BD293" s="71"/>
      <c r="BE293" s="71">
        <f>+AP293+AX293</f>
        <v>580</v>
      </c>
      <c r="BF293" s="71">
        <f>+AQ293+AY293</f>
        <v>150</v>
      </c>
      <c r="BG293" s="71">
        <f>+AR293+AZ293</f>
        <v>160</v>
      </c>
      <c r="BH293" s="71">
        <f>+AS293+BA293</f>
        <v>165</v>
      </c>
      <c r="BI293" s="71">
        <f>+AT293+BC293</f>
        <v>105</v>
      </c>
      <c r="BJ293" s="71">
        <f>AU293+BB293</f>
        <v>0</v>
      </c>
      <c r="BK293" s="71">
        <f>AV293+BD293</f>
        <v>0</v>
      </c>
      <c r="BL293" s="71">
        <f>BJ293+BK293</f>
        <v>0</v>
      </c>
      <c r="BM293" s="71">
        <f>+BN293+BO293+BP293+BQ293</f>
        <v>0</v>
      </c>
      <c r="BN293" s="71">
        <v>0</v>
      </c>
      <c r="BO293" s="71">
        <v>0</v>
      </c>
      <c r="BP293" s="71">
        <v>0</v>
      </c>
      <c r="BQ293" s="71">
        <v>0</v>
      </c>
      <c r="BR293" s="71">
        <f>+BE293+BM293</f>
        <v>580</v>
      </c>
      <c r="BS293" s="71">
        <f>+BF293+BN293</f>
        <v>150</v>
      </c>
      <c r="BT293" s="71">
        <f>+BG293+BO293</f>
        <v>160</v>
      </c>
      <c r="BU293" s="71">
        <f>+BH293+BP293</f>
        <v>165</v>
      </c>
      <c r="BV293" s="71">
        <f>+BI293+BQ293</f>
        <v>105</v>
      </c>
      <c r="BW293" s="71">
        <f>+BX293+BY293+BZ293+CA293</f>
        <v>0</v>
      </c>
      <c r="BX293" s="71">
        <v>0</v>
      </c>
      <c r="BY293" s="71">
        <v>0</v>
      </c>
      <c r="BZ293" s="71">
        <v>0</v>
      </c>
      <c r="CA293" s="71">
        <v>0</v>
      </c>
      <c r="CB293" s="71">
        <f>+BR293+BW293</f>
        <v>580</v>
      </c>
      <c r="CC293" s="71">
        <f>+BS293+BX293</f>
        <v>150</v>
      </c>
      <c r="CD293" s="71">
        <f>+BT293+BY293</f>
        <v>160</v>
      </c>
      <c r="CE293" s="71">
        <f>+BU293+BZ293</f>
        <v>165</v>
      </c>
      <c r="CF293" s="71">
        <f>+BV293+CA293</f>
        <v>105</v>
      </c>
      <c r="CG293" s="71">
        <f>+CH293+CI293+CJ293+CK293</f>
        <v>0</v>
      </c>
      <c r="CH293" s="71">
        <v>0</v>
      </c>
      <c r="CI293" s="71">
        <v>0</v>
      </c>
      <c r="CJ293" s="71">
        <v>0</v>
      </c>
      <c r="CK293" s="71">
        <v>0</v>
      </c>
      <c r="CL293" s="71">
        <f>+CB293+CG293</f>
        <v>580</v>
      </c>
      <c r="CM293" s="71">
        <f>+CC293+CH293</f>
        <v>150</v>
      </c>
      <c r="CN293" s="71">
        <f>+CD293+CI293</f>
        <v>160</v>
      </c>
      <c r="CO293" s="71">
        <f>+CE293+CJ293</f>
        <v>165</v>
      </c>
      <c r="CP293" s="71">
        <f>+CF293+CK293</f>
        <v>105</v>
      </c>
      <c r="CQ293" s="71">
        <f>+CR293+CS293+CT293+CU293</f>
        <v>0</v>
      </c>
      <c r="CR293" s="71">
        <v>0</v>
      </c>
      <c r="CS293" s="71">
        <v>0</v>
      </c>
      <c r="CT293" s="71">
        <v>0</v>
      </c>
      <c r="CU293" s="71">
        <v>0</v>
      </c>
      <c r="CV293" s="71">
        <f>+CL293+CQ293</f>
        <v>580</v>
      </c>
      <c r="CW293" s="71">
        <f>+CM293+CR293</f>
        <v>150</v>
      </c>
      <c r="CX293" s="71">
        <f>+CN293+CS293</f>
        <v>160</v>
      </c>
      <c r="CY293" s="71">
        <f>+CO293+CT293</f>
        <v>165</v>
      </c>
      <c r="CZ293" s="71">
        <f>+CP293+CU293</f>
        <v>105</v>
      </c>
      <c r="DA293" s="70" t="s">
        <v>58</v>
      </c>
      <c r="DB293" s="56">
        <f>K293-CV293</f>
        <v>-180</v>
      </c>
      <c r="DD293" s="7">
        <f>CV293/12</f>
        <v>48.333333333333336</v>
      </c>
    </row>
    <row r="294" spans="1:109" ht="27" customHeight="1" x14ac:dyDescent="0.2">
      <c r="A294" s="98" t="str">
        <f>CONCATENATE("5101",H294)</f>
        <v>5101200109</v>
      </c>
      <c r="B294" s="65"/>
      <c r="C294" s="65"/>
      <c r="D294" s="65"/>
      <c r="E294" s="66"/>
      <c r="F294" s="66"/>
      <c r="G294" s="65" t="s">
        <v>255</v>
      </c>
      <c r="H294" s="70" t="s">
        <v>56</v>
      </c>
      <c r="I294" s="100" t="s">
        <v>55</v>
      </c>
      <c r="J294" s="78">
        <f>CB294</f>
        <v>22059</v>
      </c>
      <c r="K294" s="78">
        <v>20500</v>
      </c>
      <c r="L294" s="78">
        <f>4600-1500+200</f>
        <v>3300</v>
      </c>
      <c r="M294" s="78">
        <f>4600-1800+300</f>
        <v>3100</v>
      </c>
      <c r="N294" s="78">
        <f>5400+1000</f>
        <v>6400</v>
      </c>
      <c r="O294" s="78">
        <f>K294-L294-M294-N294</f>
        <v>7700</v>
      </c>
      <c r="P294" s="78">
        <f>3724/2</f>
        <v>1862</v>
      </c>
      <c r="Q294" s="78">
        <f>1863-1000</f>
        <v>863</v>
      </c>
      <c r="R294" s="78">
        <f>P294+Q294</f>
        <v>2725</v>
      </c>
      <c r="S294" s="71">
        <f>+U294+V294+W294+Y294</f>
        <v>409</v>
      </c>
      <c r="T294" s="71">
        <f>X294+Z294</f>
        <v>-2626</v>
      </c>
      <c r="U294" s="71">
        <v>1</v>
      </c>
      <c r="V294" s="71">
        <v>388</v>
      </c>
      <c r="W294" s="71">
        <v>-632</v>
      </c>
      <c r="X294" s="71">
        <v>-1822</v>
      </c>
      <c r="Y294" s="71">
        <v>652</v>
      </c>
      <c r="Z294" s="71">
        <v>-804</v>
      </c>
      <c r="AA294" s="71">
        <f>+K294+S294</f>
        <v>20909</v>
      </c>
      <c r="AB294" s="71">
        <f>+L294+U294</f>
        <v>3301</v>
      </c>
      <c r="AC294" s="71">
        <f>+M294+V294</f>
        <v>3488</v>
      </c>
      <c r="AD294" s="71">
        <f>+N294+W294</f>
        <v>5768</v>
      </c>
      <c r="AE294" s="71">
        <f>+O294+Y294</f>
        <v>8352</v>
      </c>
      <c r="AF294" s="71">
        <f>P294+X294</f>
        <v>40</v>
      </c>
      <c r="AG294" s="71">
        <f>+Q294+Z294</f>
        <v>59</v>
      </c>
      <c r="AH294" s="71">
        <f>AF294+AG294</f>
        <v>99</v>
      </c>
      <c r="AI294" s="71">
        <f>+AJ294+AK294+AL294+AN294</f>
        <v>0</v>
      </c>
      <c r="AJ294" s="71">
        <v>0</v>
      </c>
      <c r="AK294" s="71">
        <v>0</v>
      </c>
      <c r="AL294" s="71">
        <v>1751</v>
      </c>
      <c r="AM294" s="71">
        <v>-40</v>
      </c>
      <c r="AN294" s="71">
        <v>-1751</v>
      </c>
      <c r="AO294" s="71">
        <v>-59</v>
      </c>
      <c r="AP294" s="71">
        <f>+AA294+AI294</f>
        <v>20909</v>
      </c>
      <c r="AQ294" s="71">
        <f>+AB294+AJ294</f>
        <v>3301</v>
      </c>
      <c r="AR294" s="71">
        <f>+AC294+AK294</f>
        <v>3488</v>
      </c>
      <c r="AS294" s="71">
        <f>+AD294+AL294</f>
        <v>7519</v>
      </c>
      <c r="AT294" s="71">
        <f>+AE294+AN294</f>
        <v>6601</v>
      </c>
      <c r="AU294" s="71">
        <f>AF294+AM294</f>
        <v>0</v>
      </c>
      <c r="AV294" s="71">
        <f>AG294+AO294</f>
        <v>0</v>
      </c>
      <c r="AW294" s="71">
        <f>AU294+AV294</f>
        <v>0</v>
      </c>
      <c r="AX294" s="71">
        <f>+AY294+AZ294+BA294+BC294</f>
        <v>-250</v>
      </c>
      <c r="AY294" s="71">
        <v>0</v>
      </c>
      <c r="AZ294" s="71">
        <v>0</v>
      </c>
      <c r="BA294" s="71">
        <v>665</v>
      </c>
      <c r="BB294" s="71"/>
      <c r="BC294" s="71">
        <v>-915</v>
      </c>
      <c r="BD294" s="71"/>
      <c r="BE294" s="71">
        <f>+AP294+AX294</f>
        <v>20659</v>
      </c>
      <c r="BF294" s="71">
        <f>+AQ294+AY294</f>
        <v>3301</v>
      </c>
      <c r="BG294" s="71">
        <f>+AR294+AZ294</f>
        <v>3488</v>
      </c>
      <c r="BH294" s="71">
        <f>+AS294+BA294</f>
        <v>8184</v>
      </c>
      <c r="BI294" s="71">
        <f>+AT294+BC294</f>
        <v>5686</v>
      </c>
      <c r="BJ294" s="71">
        <f>AU294+BB294</f>
        <v>0</v>
      </c>
      <c r="BK294" s="71">
        <f>AV294+BD294</f>
        <v>0</v>
      </c>
      <c r="BL294" s="71">
        <f>BJ294+BK294</f>
        <v>0</v>
      </c>
      <c r="BM294" s="71">
        <f>+BN294+BO294+BP294+BQ294</f>
        <v>2000</v>
      </c>
      <c r="BN294" s="71">
        <v>0</v>
      </c>
      <c r="BO294" s="71">
        <v>0</v>
      </c>
      <c r="BP294" s="71">
        <v>10</v>
      </c>
      <c r="BQ294" s="71">
        <v>1990</v>
      </c>
      <c r="BR294" s="71">
        <f>+BE294+BM294</f>
        <v>22659</v>
      </c>
      <c r="BS294" s="71">
        <f>+BF294+BN294</f>
        <v>3301</v>
      </c>
      <c r="BT294" s="71">
        <f>+BG294+BO294</f>
        <v>3488</v>
      </c>
      <c r="BU294" s="71">
        <f>+BH294+BP294</f>
        <v>8194</v>
      </c>
      <c r="BV294" s="71">
        <f>+BI294+BQ294</f>
        <v>7676</v>
      </c>
      <c r="BW294" s="71">
        <f>+BX294+BY294+BZ294+CA294</f>
        <v>-600</v>
      </c>
      <c r="BX294" s="71">
        <v>0</v>
      </c>
      <c r="BY294" s="71">
        <v>0</v>
      </c>
      <c r="BZ294" s="71">
        <v>0</v>
      </c>
      <c r="CA294" s="71">
        <v>-600</v>
      </c>
      <c r="CB294" s="71">
        <f>+BR294+BW294</f>
        <v>22059</v>
      </c>
      <c r="CC294" s="71">
        <f>+BS294+BX294</f>
        <v>3301</v>
      </c>
      <c r="CD294" s="71">
        <f>+BT294+BY294</f>
        <v>3488</v>
      </c>
      <c r="CE294" s="71">
        <f>+BU294+BZ294</f>
        <v>8194</v>
      </c>
      <c r="CF294" s="71">
        <f>+BV294+CA294</f>
        <v>7076</v>
      </c>
      <c r="CG294" s="71">
        <f>+CH294+CI294+CJ294+CK294</f>
        <v>0</v>
      </c>
      <c r="CH294" s="71">
        <v>0</v>
      </c>
      <c r="CI294" s="71">
        <v>0</v>
      </c>
      <c r="CJ294" s="71">
        <v>0</v>
      </c>
      <c r="CK294" s="71">
        <v>0</v>
      </c>
      <c r="CL294" s="71">
        <f>+CB294+CG294</f>
        <v>22059</v>
      </c>
      <c r="CM294" s="71">
        <f>+CC294+CH294</f>
        <v>3301</v>
      </c>
      <c r="CN294" s="71">
        <f>+CD294+CI294</f>
        <v>3488</v>
      </c>
      <c r="CO294" s="71">
        <f>+CE294+CJ294</f>
        <v>8194</v>
      </c>
      <c r="CP294" s="71">
        <f>+CF294+CK294</f>
        <v>7076</v>
      </c>
      <c r="CQ294" s="71">
        <f>+CR294+CS294+CT294+CU294</f>
        <v>0</v>
      </c>
      <c r="CR294" s="71">
        <v>0</v>
      </c>
      <c r="CS294" s="71">
        <v>0</v>
      </c>
      <c r="CT294" s="71">
        <v>0</v>
      </c>
      <c r="CU294" s="71">
        <v>0</v>
      </c>
      <c r="CV294" s="71">
        <f>+CL294+CQ294</f>
        <v>22059</v>
      </c>
      <c r="CW294" s="71">
        <f>+CM294+CR294</f>
        <v>3301</v>
      </c>
      <c r="CX294" s="71">
        <f>+CN294+CS294</f>
        <v>3488</v>
      </c>
      <c r="CY294" s="71">
        <f>+CO294+CT294</f>
        <v>8194</v>
      </c>
      <c r="CZ294" s="71">
        <f>+CP294+CU294</f>
        <v>7076</v>
      </c>
      <c r="DA294" s="70" t="s">
        <v>56</v>
      </c>
      <c r="DB294" s="56">
        <f>K294-CV294</f>
        <v>-1559</v>
      </c>
      <c r="DD294" s="7">
        <f>CV294/12</f>
        <v>1838.25</v>
      </c>
    </row>
    <row r="295" spans="1:109" ht="24" customHeight="1" x14ac:dyDescent="0.2">
      <c r="A295" s="98" t="str">
        <f>CONCATENATE("5101",H295)</f>
        <v>5101200130</v>
      </c>
      <c r="B295" s="65"/>
      <c r="C295" s="65"/>
      <c r="D295" s="65"/>
      <c r="E295" s="66"/>
      <c r="F295" s="66"/>
      <c r="G295" s="65" t="s">
        <v>213</v>
      </c>
      <c r="H295" s="70" t="s">
        <v>54</v>
      </c>
      <c r="I295" s="100" t="s">
        <v>53</v>
      </c>
      <c r="J295" s="78">
        <f>CB295</f>
        <v>1603</v>
      </c>
      <c r="K295" s="78">
        <v>1820</v>
      </c>
      <c r="L295" s="78">
        <f>455-200</f>
        <v>255</v>
      </c>
      <c r="M295" s="78">
        <v>455</v>
      </c>
      <c r="N295" s="78">
        <v>455</v>
      </c>
      <c r="O295" s="78">
        <f>K295-L295-M295-N295</f>
        <v>655</v>
      </c>
      <c r="P295" s="78"/>
      <c r="Q295" s="78"/>
      <c r="R295" s="78">
        <f>P295+Q295</f>
        <v>0</v>
      </c>
      <c r="S295" s="71">
        <f>+U295+V295+W295+Y295</f>
        <v>765</v>
      </c>
      <c r="T295" s="71">
        <f>X295+Z295</f>
        <v>0</v>
      </c>
      <c r="U295" s="71">
        <v>115</v>
      </c>
      <c r="V295" s="71">
        <v>330</v>
      </c>
      <c r="W295" s="71">
        <v>310</v>
      </c>
      <c r="X295" s="71">
        <v>0</v>
      </c>
      <c r="Y295" s="71">
        <v>10</v>
      </c>
      <c r="Z295" s="71">
        <v>0</v>
      </c>
      <c r="AA295" s="71">
        <f>+K295+S295</f>
        <v>2585</v>
      </c>
      <c r="AB295" s="71">
        <f>+L295+U295</f>
        <v>370</v>
      </c>
      <c r="AC295" s="71">
        <f>+M295+V295</f>
        <v>785</v>
      </c>
      <c r="AD295" s="71">
        <f>+N295+W295</f>
        <v>765</v>
      </c>
      <c r="AE295" s="71">
        <f>+O295+Y295</f>
        <v>665</v>
      </c>
      <c r="AF295" s="71">
        <f>P295+X295</f>
        <v>0</v>
      </c>
      <c r="AG295" s="71">
        <f>+Q295+Z295</f>
        <v>0</v>
      </c>
      <c r="AH295" s="71">
        <f>AF295+AG295</f>
        <v>0</v>
      </c>
      <c r="AI295" s="71">
        <f>+AJ295+AK295+AL295+AN295</f>
        <v>0</v>
      </c>
      <c r="AJ295" s="71">
        <v>0</v>
      </c>
      <c r="AK295" s="71">
        <v>0</v>
      </c>
      <c r="AL295" s="71">
        <v>0</v>
      </c>
      <c r="AM295" s="71">
        <v>0</v>
      </c>
      <c r="AN295" s="71">
        <v>0</v>
      </c>
      <c r="AO295" s="71">
        <v>0</v>
      </c>
      <c r="AP295" s="71">
        <f>+AA295+AI295</f>
        <v>2585</v>
      </c>
      <c r="AQ295" s="71">
        <f>+AB295+AJ295</f>
        <v>370</v>
      </c>
      <c r="AR295" s="71">
        <f>+AC295+AK295</f>
        <v>785</v>
      </c>
      <c r="AS295" s="71">
        <f>+AD295+AL295</f>
        <v>765</v>
      </c>
      <c r="AT295" s="71">
        <f>+AE295+AN295</f>
        <v>665</v>
      </c>
      <c r="AU295" s="71">
        <f>AF295+AM295</f>
        <v>0</v>
      </c>
      <c r="AV295" s="71">
        <f>AG295+AO295</f>
        <v>0</v>
      </c>
      <c r="AW295" s="71">
        <f>AU295+AV295</f>
        <v>0</v>
      </c>
      <c r="AX295" s="71">
        <f>+AY295+AZ295+BA295+BC295</f>
        <v>-982</v>
      </c>
      <c r="AY295" s="71">
        <v>0</v>
      </c>
      <c r="AZ295" s="71">
        <v>0</v>
      </c>
      <c r="BA295" s="71">
        <v>-317</v>
      </c>
      <c r="BB295" s="71"/>
      <c r="BC295" s="71">
        <v>-665</v>
      </c>
      <c r="BD295" s="71"/>
      <c r="BE295" s="71">
        <f>+AP295+AX295</f>
        <v>1603</v>
      </c>
      <c r="BF295" s="71">
        <f>+AQ295+AY295</f>
        <v>370</v>
      </c>
      <c r="BG295" s="71">
        <f>+AR295+AZ295</f>
        <v>785</v>
      </c>
      <c r="BH295" s="71">
        <f>+AS295+BA295</f>
        <v>448</v>
      </c>
      <c r="BI295" s="71">
        <f>+AT295+BC295</f>
        <v>0</v>
      </c>
      <c r="BJ295" s="71">
        <f>AU295+BB295</f>
        <v>0</v>
      </c>
      <c r="BK295" s="71">
        <f>AV295+BD295</f>
        <v>0</v>
      </c>
      <c r="BL295" s="71">
        <f>BJ295+BK295</f>
        <v>0</v>
      </c>
      <c r="BM295" s="71">
        <f>+BN295+BO295+BP295+BQ295</f>
        <v>0</v>
      </c>
      <c r="BN295" s="71">
        <v>0</v>
      </c>
      <c r="BO295" s="71">
        <v>0</v>
      </c>
      <c r="BP295" s="71">
        <v>0</v>
      </c>
      <c r="BQ295" s="71">
        <v>0</v>
      </c>
      <c r="BR295" s="71">
        <f>+BE295+BM295</f>
        <v>1603</v>
      </c>
      <c r="BS295" s="71">
        <f>+BF295+BN295</f>
        <v>370</v>
      </c>
      <c r="BT295" s="71">
        <f>+BG295+BO295</f>
        <v>785</v>
      </c>
      <c r="BU295" s="71">
        <f>+BH295+BP295</f>
        <v>448</v>
      </c>
      <c r="BV295" s="71">
        <f>+BI295+BQ295</f>
        <v>0</v>
      </c>
      <c r="BW295" s="71">
        <f>+BX295+BY295+BZ295+CA295</f>
        <v>0</v>
      </c>
      <c r="BX295" s="71">
        <v>0</v>
      </c>
      <c r="BY295" s="71">
        <v>0</v>
      </c>
      <c r="BZ295" s="71">
        <v>0</v>
      </c>
      <c r="CA295" s="71">
        <v>0</v>
      </c>
      <c r="CB295" s="71">
        <f>+BR295+BW295</f>
        <v>1603</v>
      </c>
      <c r="CC295" s="71">
        <f>+BS295+BX295</f>
        <v>370</v>
      </c>
      <c r="CD295" s="71">
        <f>+BT295+BY295</f>
        <v>785</v>
      </c>
      <c r="CE295" s="71">
        <f>+BU295+BZ295</f>
        <v>448</v>
      </c>
      <c r="CF295" s="71">
        <f>+BV295+CA295</f>
        <v>0</v>
      </c>
      <c r="CG295" s="71">
        <f>+CH295+CI295+CJ295+CK295</f>
        <v>0</v>
      </c>
      <c r="CH295" s="71">
        <v>0</v>
      </c>
      <c r="CI295" s="71">
        <v>0</v>
      </c>
      <c r="CJ295" s="71">
        <v>0</v>
      </c>
      <c r="CK295" s="71">
        <v>0</v>
      </c>
      <c r="CL295" s="71">
        <f>+CB295+CG295</f>
        <v>1603</v>
      </c>
      <c r="CM295" s="71">
        <f>+CC295+CH295</f>
        <v>370</v>
      </c>
      <c r="CN295" s="71">
        <f>+CD295+CI295</f>
        <v>785</v>
      </c>
      <c r="CO295" s="71">
        <f>+CE295+CJ295</f>
        <v>448</v>
      </c>
      <c r="CP295" s="71">
        <f>+CF295+CK295</f>
        <v>0</v>
      </c>
      <c r="CQ295" s="71">
        <f>+CR295+CS295+CT295+CU295</f>
        <v>0</v>
      </c>
      <c r="CR295" s="71">
        <v>0</v>
      </c>
      <c r="CS295" s="71">
        <v>0</v>
      </c>
      <c r="CT295" s="71">
        <v>0</v>
      </c>
      <c r="CU295" s="71">
        <v>0</v>
      </c>
      <c r="CV295" s="71">
        <f>+CL295+CQ295</f>
        <v>1603</v>
      </c>
      <c r="CW295" s="71">
        <f>+CM295+CR295</f>
        <v>370</v>
      </c>
      <c r="CX295" s="71">
        <f>+CN295+CS295</f>
        <v>785</v>
      </c>
      <c r="CY295" s="71">
        <f>+CO295+CT295</f>
        <v>448</v>
      </c>
      <c r="CZ295" s="71">
        <f>+CP295+CU295</f>
        <v>0</v>
      </c>
      <c r="DA295" s="70" t="s">
        <v>54</v>
      </c>
      <c r="DB295" s="56">
        <f>K295-CV295</f>
        <v>217</v>
      </c>
      <c r="DD295" s="7">
        <f>CV295/12</f>
        <v>133.58333333333334</v>
      </c>
    </row>
    <row r="296" spans="1:109" s="54" customFormat="1" ht="11.25" hidden="1" customHeight="1" x14ac:dyDescent="0.2">
      <c r="A296" s="67" t="str">
        <f>CONCATENATE("5101",H296)</f>
        <v>51012002</v>
      </c>
      <c r="B296" s="66"/>
      <c r="C296" s="66"/>
      <c r="D296" s="66"/>
      <c r="E296" s="66"/>
      <c r="F296" s="66" t="s">
        <v>101</v>
      </c>
      <c r="G296" s="65"/>
      <c r="H296" s="61">
        <v>2002</v>
      </c>
      <c r="I296" s="82" t="s">
        <v>52</v>
      </c>
      <c r="J296" s="62"/>
      <c r="K296" s="62"/>
      <c r="L296" s="62"/>
      <c r="M296" s="62"/>
      <c r="N296" s="62"/>
      <c r="O296" s="62">
        <f>K296-L296-M296-N296</f>
        <v>0</v>
      </c>
      <c r="P296" s="62"/>
      <c r="Q296" s="62">
        <f>R296-P296</f>
        <v>0</v>
      </c>
      <c r="R296" s="62"/>
      <c r="S296" s="85">
        <f>+U296+V296+W296+Y296</f>
        <v>0</v>
      </c>
      <c r="T296" s="85">
        <f>X296+Z296</f>
        <v>0</v>
      </c>
      <c r="U296" s="85">
        <v>0</v>
      </c>
      <c r="V296" s="85">
        <v>0</v>
      </c>
      <c r="W296" s="85">
        <v>0</v>
      </c>
      <c r="X296" s="85">
        <v>0</v>
      </c>
      <c r="Y296" s="85">
        <v>0</v>
      </c>
      <c r="Z296" s="85">
        <v>0</v>
      </c>
      <c r="AA296" s="85">
        <f>+K296+S296</f>
        <v>0</v>
      </c>
      <c r="AB296" s="85">
        <f>+L296+U296</f>
        <v>0</v>
      </c>
      <c r="AC296" s="85">
        <f>+M296+V296</f>
        <v>0</v>
      </c>
      <c r="AD296" s="85">
        <f>+N296+W296</f>
        <v>0</v>
      </c>
      <c r="AE296" s="85">
        <f>+O296+Y296</f>
        <v>0</v>
      </c>
      <c r="AF296" s="85">
        <f>P296+X296</f>
        <v>0</v>
      </c>
      <c r="AG296" s="85">
        <f>+Q296+Z296</f>
        <v>0</v>
      </c>
      <c r="AH296" s="85">
        <f>AF296+AG296</f>
        <v>0</v>
      </c>
      <c r="AI296" s="85">
        <f>+AJ296+AK296+AL296+AN296</f>
        <v>0</v>
      </c>
      <c r="AJ296" s="85">
        <v>0</v>
      </c>
      <c r="AK296" s="85">
        <v>0</v>
      </c>
      <c r="AL296" s="85">
        <v>0</v>
      </c>
      <c r="AM296" s="85">
        <v>0</v>
      </c>
      <c r="AN296" s="85">
        <v>0</v>
      </c>
      <c r="AO296" s="85">
        <v>0</v>
      </c>
      <c r="AP296" s="85">
        <f>+AA296+AI296</f>
        <v>0</v>
      </c>
      <c r="AQ296" s="85">
        <f>+AB296+AJ296</f>
        <v>0</v>
      </c>
      <c r="AR296" s="85">
        <f>+AC296+AK296</f>
        <v>0</v>
      </c>
      <c r="AS296" s="85">
        <f>+AD296+AL296</f>
        <v>0</v>
      </c>
      <c r="AT296" s="85">
        <f>+AE296+AN296</f>
        <v>0</v>
      </c>
      <c r="AU296" s="85">
        <f>AF296+AM296</f>
        <v>0</v>
      </c>
      <c r="AV296" s="85">
        <f>AG296+AO296</f>
        <v>0</v>
      </c>
      <c r="AW296" s="85">
        <f>AU296+AV296</f>
        <v>0</v>
      </c>
      <c r="AX296" s="85">
        <f>+AY296+AZ296+BA296+BC296</f>
        <v>0</v>
      </c>
      <c r="AY296" s="85">
        <v>0</v>
      </c>
      <c r="AZ296" s="85">
        <v>0</v>
      </c>
      <c r="BA296" s="85">
        <v>0</v>
      </c>
      <c r="BB296" s="85"/>
      <c r="BC296" s="85">
        <v>0</v>
      </c>
      <c r="BD296" s="85"/>
      <c r="BE296" s="85">
        <f>+AP296+AX296</f>
        <v>0</v>
      </c>
      <c r="BF296" s="85">
        <f>+AQ296+AY296</f>
        <v>0</v>
      </c>
      <c r="BG296" s="85">
        <f>+AR296+AZ296</f>
        <v>0</v>
      </c>
      <c r="BH296" s="85">
        <f>+AS296+BA296</f>
        <v>0</v>
      </c>
      <c r="BI296" s="85">
        <f>+AT296+BC296</f>
        <v>0</v>
      </c>
      <c r="BJ296" s="85">
        <f>AU296+BB296</f>
        <v>0</v>
      </c>
      <c r="BK296" s="85">
        <f>AV296+BD296</f>
        <v>0</v>
      </c>
      <c r="BL296" s="85">
        <f>BJ296+BK296</f>
        <v>0</v>
      </c>
      <c r="BM296" s="85">
        <f>+BN296+BO296+BP296+BQ296</f>
        <v>0</v>
      </c>
      <c r="BN296" s="85">
        <v>0</v>
      </c>
      <c r="BO296" s="85">
        <v>0</v>
      </c>
      <c r="BP296" s="85">
        <v>0</v>
      </c>
      <c r="BQ296" s="85">
        <v>0</v>
      </c>
      <c r="BR296" s="85">
        <f>+BE296+BM296</f>
        <v>0</v>
      </c>
      <c r="BS296" s="85">
        <f>+BF296+BN296</f>
        <v>0</v>
      </c>
      <c r="BT296" s="85">
        <f>+BG296+BO296</f>
        <v>0</v>
      </c>
      <c r="BU296" s="85">
        <f>+BH296+BP296</f>
        <v>0</v>
      </c>
      <c r="BV296" s="85">
        <f>+BI296+BQ296</f>
        <v>0</v>
      </c>
      <c r="BW296" s="85">
        <f>+BX296+BY296+BZ296+CA296</f>
        <v>0</v>
      </c>
      <c r="BX296" s="85">
        <v>0</v>
      </c>
      <c r="BY296" s="85">
        <v>0</v>
      </c>
      <c r="BZ296" s="85">
        <v>0</v>
      </c>
      <c r="CA296" s="85">
        <v>0</v>
      </c>
      <c r="CB296" s="85">
        <f>+BR296+BW296</f>
        <v>0</v>
      </c>
      <c r="CC296" s="85">
        <f>+BS296+BX296</f>
        <v>0</v>
      </c>
      <c r="CD296" s="85">
        <f>+BT296+BY296</f>
        <v>0</v>
      </c>
      <c r="CE296" s="85">
        <f>+BU296+BZ296</f>
        <v>0</v>
      </c>
      <c r="CF296" s="85">
        <f>+BV296+CA296</f>
        <v>0</v>
      </c>
      <c r="CG296" s="85">
        <f>+CH296+CI296+CJ296+CK296</f>
        <v>0</v>
      </c>
      <c r="CH296" s="85">
        <v>0</v>
      </c>
      <c r="CI296" s="85">
        <v>0</v>
      </c>
      <c r="CJ296" s="85">
        <v>0</v>
      </c>
      <c r="CK296" s="85">
        <v>0</v>
      </c>
      <c r="CL296" s="85">
        <f>+CB296+CG296</f>
        <v>0</v>
      </c>
      <c r="CM296" s="85">
        <f>+CC296+CH296</f>
        <v>0</v>
      </c>
      <c r="CN296" s="85">
        <f>+CD296+CI296</f>
        <v>0</v>
      </c>
      <c r="CO296" s="85">
        <f>+CE296+CJ296</f>
        <v>0</v>
      </c>
      <c r="CP296" s="85">
        <f>+CF296+CK296</f>
        <v>0</v>
      </c>
      <c r="CQ296" s="85">
        <f>+CR296+CS296+CT296+CU296</f>
        <v>0</v>
      </c>
      <c r="CR296" s="85">
        <v>0</v>
      </c>
      <c r="CS296" s="85">
        <v>0</v>
      </c>
      <c r="CT296" s="85">
        <v>0</v>
      </c>
      <c r="CU296" s="85">
        <v>0</v>
      </c>
      <c r="CV296" s="85">
        <f>+CL296+CQ296</f>
        <v>0</v>
      </c>
      <c r="CW296" s="85">
        <f>+CM296+CR296</f>
        <v>0</v>
      </c>
      <c r="CX296" s="85">
        <f>+CN296+CS296</f>
        <v>0</v>
      </c>
      <c r="CY296" s="85">
        <f>+CO296+CT296</f>
        <v>0</v>
      </c>
      <c r="CZ296" s="85">
        <f>+CP296+CU296</f>
        <v>0</v>
      </c>
      <c r="DA296" s="61">
        <v>2002</v>
      </c>
      <c r="DB296" s="56">
        <f>K296-CV296</f>
        <v>0</v>
      </c>
      <c r="DC296" s="55"/>
      <c r="DD296" s="7">
        <f>CV296/12</f>
        <v>0</v>
      </c>
      <c r="DE296" s="55"/>
    </row>
    <row r="297" spans="1:109" s="54" customFormat="1" ht="11.25" hidden="1" customHeight="1" x14ac:dyDescent="0.2">
      <c r="A297" s="67" t="str">
        <f>CONCATENATE("5101",H297)</f>
        <v>51012004</v>
      </c>
      <c r="B297" s="66"/>
      <c r="C297" s="66"/>
      <c r="D297" s="66"/>
      <c r="E297" s="66"/>
      <c r="F297" s="66" t="s">
        <v>245</v>
      </c>
      <c r="G297" s="65"/>
      <c r="H297" s="61" t="s">
        <v>320</v>
      </c>
      <c r="I297" s="82" t="s">
        <v>319</v>
      </c>
      <c r="J297" s="62">
        <f>J298+J299</f>
        <v>0</v>
      </c>
      <c r="K297" s="62">
        <f>K298+K299</f>
        <v>0</v>
      </c>
      <c r="L297" s="62">
        <f>L298+L299</f>
        <v>0</v>
      </c>
      <c r="M297" s="62">
        <f>M298+M299</f>
        <v>0</v>
      </c>
      <c r="N297" s="62">
        <f>N298+N299</f>
        <v>0</v>
      </c>
      <c r="O297" s="62">
        <f>O298+O299</f>
        <v>0</v>
      </c>
      <c r="P297" s="62">
        <f>P298+P299</f>
        <v>0</v>
      </c>
      <c r="Q297" s="62">
        <f>Q298+Q299</f>
        <v>0</v>
      </c>
      <c r="R297" s="62">
        <f>R298+R299</f>
        <v>0</v>
      </c>
      <c r="S297" s="62">
        <f>S298+S299</f>
        <v>0</v>
      </c>
      <c r="T297" s="62">
        <f>T298+T299</f>
        <v>0</v>
      </c>
      <c r="U297" s="62">
        <f>U298+U299</f>
        <v>0</v>
      </c>
      <c r="V297" s="62">
        <f>V298+V299</f>
        <v>0</v>
      </c>
      <c r="W297" s="62">
        <f>W298+W299</f>
        <v>0</v>
      </c>
      <c r="X297" s="62">
        <f>X298+X299</f>
        <v>0</v>
      </c>
      <c r="Y297" s="62">
        <f>Y298+Y299</f>
        <v>0</v>
      </c>
      <c r="Z297" s="62">
        <f>Z298+Z299</f>
        <v>0</v>
      </c>
      <c r="AA297" s="62">
        <f>AA298+AA299</f>
        <v>0</v>
      </c>
      <c r="AB297" s="62">
        <f>AB298+AB299</f>
        <v>0</v>
      </c>
      <c r="AC297" s="62">
        <f>AC298+AC299</f>
        <v>0</v>
      </c>
      <c r="AD297" s="62">
        <f>AD298+AD299</f>
        <v>0</v>
      </c>
      <c r="AE297" s="62">
        <f>AE298+AE299</f>
        <v>0</v>
      </c>
      <c r="AF297" s="62">
        <f>AF298+AF299</f>
        <v>0</v>
      </c>
      <c r="AG297" s="62">
        <f>AG298+AG299</f>
        <v>0</v>
      </c>
      <c r="AH297" s="62">
        <f>AH298+AH299</f>
        <v>0</v>
      </c>
      <c r="AI297" s="62">
        <f>AI298+AI299</f>
        <v>0</v>
      </c>
      <c r="AJ297" s="62">
        <f>AJ298+AJ299</f>
        <v>0</v>
      </c>
      <c r="AK297" s="62">
        <f>AK298+AK299</f>
        <v>0</v>
      </c>
      <c r="AL297" s="62">
        <f>AL298+AL299</f>
        <v>0</v>
      </c>
      <c r="AM297" s="62">
        <f>AM298+AM299</f>
        <v>0</v>
      </c>
      <c r="AN297" s="62">
        <f>AN298+AN299</f>
        <v>0</v>
      </c>
      <c r="AO297" s="62">
        <f>AO298+AO299</f>
        <v>0</v>
      </c>
      <c r="AP297" s="62">
        <f>AP298+AP299</f>
        <v>0</v>
      </c>
      <c r="AQ297" s="62">
        <f>AQ298+AQ299</f>
        <v>0</v>
      </c>
      <c r="AR297" s="62">
        <f>AR298+AR299</f>
        <v>0</v>
      </c>
      <c r="AS297" s="62">
        <f>AS298+AS299</f>
        <v>0</v>
      </c>
      <c r="AT297" s="62">
        <f>AT298+AT299</f>
        <v>0</v>
      </c>
      <c r="AU297" s="62">
        <f>AU298+AU299</f>
        <v>0</v>
      </c>
      <c r="AV297" s="62">
        <f>AV298+AV299</f>
        <v>0</v>
      </c>
      <c r="AW297" s="62">
        <f>AW298+AW299</f>
        <v>0</v>
      </c>
      <c r="AX297" s="62">
        <f>AX298+AX299</f>
        <v>0</v>
      </c>
      <c r="AY297" s="62">
        <f>AY298+AY299</f>
        <v>0</v>
      </c>
      <c r="AZ297" s="62">
        <f>AZ298+AZ299</f>
        <v>0</v>
      </c>
      <c r="BA297" s="62">
        <f>BA298+BA299</f>
        <v>0</v>
      </c>
      <c r="BB297" s="62"/>
      <c r="BC297" s="62">
        <f>BC298+BC299</f>
        <v>0</v>
      </c>
      <c r="BD297" s="62"/>
      <c r="BE297" s="62">
        <f>BE298+BE299</f>
        <v>0</v>
      </c>
      <c r="BF297" s="62">
        <f>BF298+BF299</f>
        <v>0</v>
      </c>
      <c r="BG297" s="62">
        <f>BG298+BG299</f>
        <v>0</v>
      </c>
      <c r="BH297" s="62">
        <f>BH298+BH299</f>
        <v>0</v>
      </c>
      <c r="BI297" s="62">
        <f>BI298+BI299</f>
        <v>0</v>
      </c>
      <c r="BJ297" s="62">
        <f>BJ298+BJ299</f>
        <v>0</v>
      </c>
      <c r="BK297" s="62">
        <f>BK298+BK299</f>
        <v>0</v>
      </c>
      <c r="BL297" s="62">
        <f>BL298+BL299</f>
        <v>0</v>
      </c>
      <c r="BM297" s="62">
        <f>BM298+BM299</f>
        <v>0</v>
      </c>
      <c r="BN297" s="62">
        <f>BN298+BN299</f>
        <v>0</v>
      </c>
      <c r="BO297" s="62">
        <f>BO298+BO299</f>
        <v>0</v>
      </c>
      <c r="BP297" s="62">
        <f>BP298+BP299</f>
        <v>0</v>
      </c>
      <c r="BQ297" s="62">
        <f>BQ298+BQ299</f>
        <v>0</v>
      </c>
      <c r="BR297" s="62">
        <f>BR298+BR299</f>
        <v>0</v>
      </c>
      <c r="BS297" s="62">
        <f>BS298+BS299</f>
        <v>0</v>
      </c>
      <c r="BT297" s="62">
        <f>BT298+BT299</f>
        <v>0</v>
      </c>
      <c r="BU297" s="62">
        <f>BU298+BU299</f>
        <v>0</v>
      </c>
      <c r="BV297" s="62">
        <f>BV298+BV299</f>
        <v>0</v>
      </c>
      <c r="BW297" s="62">
        <f>BW298+BW299</f>
        <v>0</v>
      </c>
      <c r="BX297" s="62">
        <f>BX298+BX299</f>
        <v>0</v>
      </c>
      <c r="BY297" s="62">
        <f>BY298+BY299</f>
        <v>0</v>
      </c>
      <c r="BZ297" s="62">
        <f>BZ298+BZ299</f>
        <v>0</v>
      </c>
      <c r="CA297" s="62">
        <f>CA298+CA299</f>
        <v>0</v>
      </c>
      <c r="CB297" s="62">
        <f>CB298+CB299</f>
        <v>0</v>
      </c>
      <c r="CC297" s="62">
        <f>CC298+CC299</f>
        <v>0</v>
      </c>
      <c r="CD297" s="62">
        <f>CD298+CD299</f>
        <v>0</v>
      </c>
      <c r="CE297" s="62">
        <f>CE298+CE299</f>
        <v>0</v>
      </c>
      <c r="CF297" s="62">
        <f>CF298+CF299</f>
        <v>0</v>
      </c>
      <c r="CG297" s="62">
        <f>CG298+CG299</f>
        <v>0</v>
      </c>
      <c r="CH297" s="62">
        <f>CH298+CH299</f>
        <v>0</v>
      </c>
      <c r="CI297" s="62">
        <f>CI298+CI299</f>
        <v>0</v>
      </c>
      <c r="CJ297" s="62">
        <f>CJ298+CJ299</f>
        <v>0</v>
      </c>
      <c r="CK297" s="62">
        <f>CK298+CK299</f>
        <v>0</v>
      </c>
      <c r="CL297" s="62">
        <f>CL298+CL299</f>
        <v>0</v>
      </c>
      <c r="CM297" s="62">
        <f>CM298+CM299</f>
        <v>0</v>
      </c>
      <c r="CN297" s="62">
        <f>CN298+CN299</f>
        <v>0</v>
      </c>
      <c r="CO297" s="62">
        <f>CO298+CO299</f>
        <v>0</v>
      </c>
      <c r="CP297" s="62">
        <f>CP298+CP299</f>
        <v>0</v>
      </c>
      <c r="CQ297" s="62">
        <f>CQ298+CQ299</f>
        <v>0</v>
      </c>
      <c r="CR297" s="62">
        <f>CR298+CR299</f>
        <v>0</v>
      </c>
      <c r="CS297" s="62">
        <f>CS298+CS299</f>
        <v>0</v>
      </c>
      <c r="CT297" s="62">
        <f>CT298+CT299</f>
        <v>0</v>
      </c>
      <c r="CU297" s="62">
        <f>CU298+CU299</f>
        <v>0</v>
      </c>
      <c r="CV297" s="62">
        <f>CV298+CV299</f>
        <v>0</v>
      </c>
      <c r="CW297" s="62">
        <f>CW298+CW299</f>
        <v>0</v>
      </c>
      <c r="CX297" s="62">
        <f>CX298+CX299</f>
        <v>0</v>
      </c>
      <c r="CY297" s="62">
        <f>CY298+CY299</f>
        <v>0</v>
      </c>
      <c r="CZ297" s="62">
        <f>CZ298+CZ299</f>
        <v>0</v>
      </c>
      <c r="DA297" s="61" t="s">
        <v>320</v>
      </c>
      <c r="DB297" s="56">
        <f>K297-CV297</f>
        <v>0</v>
      </c>
      <c r="DC297" s="55"/>
      <c r="DD297" s="7">
        <f>CV297/12</f>
        <v>0</v>
      </c>
      <c r="DE297" s="55"/>
    </row>
    <row r="298" spans="1:109" ht="11.25" hidden="1" customHeight="1" x14ac:dyDescent="0.2">
      <c r="A298" s="98" t="str">
        <f>CONCATENATE("5101",H298)</f>
        <v>5101200401</v>
      </c>
      <c r="B298" s="65"/>
      <c r="C298" s="65"/>
      <c r="D298" s="65"/>
      <c r="E298" s="66"/>
      <c r="F298" s="66"/>
      <c r="G298" s="65"/>
      <c r="H298" s="70" t="s">
        <v>424</v>
      </c>
      <c r="I298" s="100" t="s">
        <v>319</v>
      </c>
      <c r="J298" s="78"/>
      <c r="K298" s="78"/>
      <c r="L298" s="78"/>
      <c r="M298" s="78"/>
      <c r="N298" s="78"/>
      <c r="O298" s="78">
        <f>K298-L298-M298-N298</f>
        <v>0</v>
      </c>
      <c r="P298" s="78"/>
      <c r="Q298" s="78">
        <f>R298-P298</f>
        <v>0</v>
      </c>
      <c r="R298" s="78"/>
      <c r="S298" s="71">
        <f>+U298+V298+W298+Y298</f>
        <v>0</v>
      </c>
      <c r="T298" s="71">
        <f>X298+Z298</f>
        <v>0</v>
      </c>
      <c r="U298" s="71">
        <v>0</v>
      </c>
      <c r="V298" s="71">
        <v>0</v>
      </c>
      <c r="W298" s="71">
        <v>0</v>
      </c>
      <c r="X298" s="71">
        <v>0</v>
      </c>
      <c r="Y298" s="71">
        <v>0</v>
      </c>
      <c r="Z298" s="71">
        <v>0</v>
      </c>
      <c r="AA298" s="71">
        <f>+K298+S298</f>
        <v>0</v>
      </c>
      <c r="AB298" s="71">
        <f>+L298+U298</f>
        <v>0</v>
      </c>
      <c r="AC298" s="71">
        <f>+M298+V298</f>
        <v>0</v>
      </c>
      <c r="AD298" s="71">
        <f>+N298+W298</f>
        <v>0</v>
      </c>
      <c r="AE298" s="71">
        <f>+O298+Y298</f>
        <v>0</v>
      </c>
      <c r="AF298" s="71">
        <f>P298+X298</f>
        <v>0</v>
      </c>
      <c r="AG298" s="71">
        <f>+Q298+Z298</f>
        <v>0</v>
      </c>
      <c r="AH298" s="71">
        <f>AF298+AG298</f>
        <v>0</v>
      </c>
      <c r="AI298" s="71">
        <f>+AJ298+AK298+AL298+AN298</f>
        <v>0</v>
      </c>
      <c r="AJ298" s="71">
        <v>0</v>
      </c>
      <c r="AK298" s="71">
        <v>0</v>
      </c>
      <c r="AL298" s="71">
        <v>0</v>
      </c>
      <c r="AM298" s="71">
        <v>0</v>
      </c>
      <c r="AN298" s="71">
        <v>0</v>
      </c>
      <c r="AO298" s="71">
        <v>0</v>
      </c>
      <c r="AP298" s="71">
        <f>+AA298+AI298</f>
        <v>0</v>
      </c>
      <c r="AQ298" s="71">
        <f>+AB298+AJ298</f>
        <v>0</v>
      </c>
      <c r="AR298" s="71">
        <f>+AC298+AK298</f>
        <v>0</v>
      </c>
      <c r="AS298" s="71">
        <f>+AD298+AL298</f>
        <v>0</v>
      </c>
      <c r="AT298" s="71">
        <f>+AE298+AN298</f>
        <v>0</v>
      </c>
      <c r="AU298" s="71">
        <f>AF298+AM298</f>
        <v>0</v>
      </c>
      <c r="AV298" s="71">
        <f>AG298+AO298</f>
        <v>0</v>
      </c>
      <c r="AW298" s="71">
        <f>AU298+AV298</f>
        <v>0</v>
      </c>
      <c r="AX298" s="71">
        <f>+AY298+AZ298+BA298+BC298</f>
        <v>0</v>
      </c>
      <c r="AY298" s="71">
        <v>0</v>
      </c>
      <c r="AZ298" s="71">
        <v>0</v>
      </c>
      <c r="BA298" s="71">
        <v>0</v>
      </c>
      <c r="BB298" s="71"/>
      <c r="BC298" s="71">
        <v>0</v>
      </c>
      <c r="BD298" s="71"/>
      <c r="BE298" s="71">
        <f>+AP298+AX298</f>
        <v>0</v>
      </c>
      <c r="BF298" s="71">
        <f>+AQ298+AY298</f>
        <v>0</v>
      </c>
      <c r="BG298" s="71">
        <f>+AR298+AZ298</f>
        <v>0</v>
      </c>
      <c r="BH298" s="71">
        <f>+AS298+BA298</f>
        <v>0</v>
      </c>
      <c r="BI298" s="71">
        <f>+AT298+BC298</f>
        <v>0</v>
      </c>
      <c r="BJ298" s="71">
        <f>AU298+BB298</f>
        <v>0</v>
      </c>
      <c r="BK298" s="71">
        <f>AV298+BD298</f>
        <v>0</v>
      </c>
      <c r="BL298" s="71">
        <f>BJ298+BK298</f>
        <v>0</v>
      </c>
      <c r="BM298" s="71">
        <f>+BN298+BO298+BP298+BQ298</f>
        <v>0</v>
      </c>
      <c r="BN298" s="71">
        <v>0</v>
      </c>
      <c r="BO298" s="71">
        <v>0</v>
      </c>
      <c r="BP298" s="71">
        <v>0</v>
      </c>
      <c r="BQ298" s="71">
        <v>0</v>
      </c>
      <c r="BR298" s="71">
        <f>+BE298+BM298</f>
        <v>0</v>
      </c>
      <c r="BS298" s="71">
        <f>+BF298+BN298</f>
        <v>0</v>
      </c>
      <c r="BT298" s="71">
        <f>+BG298+BO298</f>
        <v>0</v>
      </c>
      <c r="BU298" s="71">
        <f>+BH298+BP298</f>
        <v>0</v>
      </c>
      <c r="BV298" s="71">
        <f>+BI298+BQ298</f>
        <v>0</v>
      </c>
      <c r="BW298" s="71">
        <f>+BX298+BY298+BZ298+CA298</f>
        <v>0</v>
      </c>
      <c r="BX298" s="71">
        <v>0</v>
      </c>
      <c r="BY298" s="71">
        <v>0</v>
      </c>
      <c r="BZ298" s="71">
        <v>0</v>
      </c>
      <c r="CA298" s="71">
        <v>0</v>
      </c>
      <c r="CB298" s="71">
        <f>+BR298+BW298</f>
        <v>0</v>
      </c>
      <c r="CC298" s="71">
        <f>+BS298+BX298</f>
        <v>0</v>
      </c>
      <c r="CD298" s="71">
        <f>+BT298+BY298</f>
        <v>0</v>
      </c>
      <c r="CE298" s="71">
        <f>+BU298+BZ298</f>
        <v>0</v>
      </c>
      <c r="CF298" s="71">
        <f>+BV298+CA298</f>
        <v>0</v>
      </c>
      <c r="CG298" s="71">
        <f>+CH298+CI298+CJ298+CK298</f>
        <v>0</v>
      </c>
      <c r="CH298" s="71">
        <v>0</v>
      </c>
      <c r="CI298" s="71">
        <v>0</v>
      </c>
      <c r="CJ298" s="71">
        <v>0</v>
      </c>
      <c r="CK298" s="71">
        <v>0</v>
      </c>
      <c r="CL298" s="71">
        <f>+CB298+CG298</f>
        <v>0</v>
      </c>
      <c r="CM298" s="71">
        <f>+CC298+CH298</f>
        <v>0</v>
      </c>
      <c r="CN298" s="71">
        <f>+CD298+CI298</f>
        <v>0</v>
      </c>
      <c r="CO298" s="71">
        <f>+CE298+CJ298</f>
        <v>0</v>
      </c>
      <c r="CP298" s="71">
        <f>+CF298+CK298</f>
        <v>0</v>
      </c>
      <c r="CQ298" s="71">
        <f>+CR298+CS298+CT298+CU298</f>
        <v>0</v>
      </c>
      <c r="CR298" s="71">
        <v>0</v>
      </c>
      <c r="CS298" s="71">
        <v>0</v>
      </c>
      <c r="CT298" s="71">
        <v>0</v>
      </c>
      <c r="CU298" s="71">
        <v>0</v>
      </c>
      <c r="CV298" s="71">
        <f>+CL298+CQ298</f>
        <v>0</v>
      </c>
      <c r="CW298" s="71">
        <f>+CM298+CR298</f>
        <v>0</v>
      </c>
      <c r="CX298" s="71">
        <f>+CN298+CS298</f>
        <v>0</v>
      </c>
      <c r="CY298" s="71">
        <f>+CO298+CT298</f>
        <v>0</v>
      </c>
      <c r="CZ298" s="71">
        <f>+CP298+CU298</f>
        <v>0</v>
      </c>
      <c r="DA298" s="70" t="s">
        <v>424</v>
      </c>
      <c r="DB298" s="56">
        <f>K298-CV298</f>
        <v>0</v>
      </c>
      <c r="DD298" s="7">
        <f>CV298/12</f>
        <v>0</v>
      </c>
    </row>
    <row r="299" spans="1:109" ht="11.25" hidden="1" customHeight="1" x14ac:dyDescent="0.2">
      <c r="A299" s="98" t="str">
        <f>CONCATENATE("5101",H299)</f>
        <v>5101200403</v>
      </c>
      <c r="B299" s="65"/>
      <c r="C299" s="65"/>
      <c r="D299" s="65"/>
      <c r="E299" s="66"/>
      <c r="F299" s="66"/>
      <c r="G299" s="65" t="s">
        <v>129</v>
      </c>
      <c r="H299" s="70" t="s">
        <v>318</v>
      </c>
      <c r="I299" s="100" t="s">
        <v>317</v>
      </c>
      <c r="J299" s="78"/>
      <c r="K299" s="78"/>
      <c r="L299" s="78"/>
      <c r="M299" s="78"/>
      <c r="N299" s="78"/>
      <c r="O299" s="78">
        <f>K299-L299-M299-N299</f>
        <v>0</v>
      </c>
      <c r="P299" s="78"/>
      <c r="Q299" s="78">
        <f>R299-P299</f>
        <v>0</v>
      </c>
      <c r="R299" s="78"/>
      <c r="S299" s="71">
        <f>+U299+V299+W299+Y299</f>
        <v>0</v>
      </c>
      <c r="T299" s="71">
        <f>X299+Z299</f>
        <v>0</v>
      </c>
      <c r="U299" s="71">
        <v>0</v>
      </c>
      <c r="V299" s="71">
        <v>0</v>
      </c>
      <c r="W299" s="71">
        <v>0</v>
      </c>
      <c r="X299" s="71">
        <v>0</v>
      </c>
      <c r="Y299" s="71">
        <v>0</v>
      </c>
      <c r="Z299" s="71">
        <v>0</v>
      </c>
      <c r="AA299" s="71">
        <f>+K299+S299</f>
        <v>0</v>
      </c>
      <c r="AB299" s="71">
        <f>+L299+U299</f>
        <v>0</v>
      </c>
      <c r="AC299" s="71">
        <f>+M299+V299</f>
        <v>0</v>
      </c>
      <c r="AD299" s="71">
        <f>+N299+W299</f>
        <v>0</v>
      </c>
      <c r="AE299" s="71">
        <f>+O299+Y299</f>
        <v>0</v>
      </c>
      <c r="AF299" s="71">
        <f>P299+X299</f>
        <v>0</v>
      </c>
      <c r="AG299" s="71">
        <f>+Q299+Z299</f>
        <v>0</v>
      </c>
      <c r="AH299" s="71">
        <f>AF299+AG299</f>
        <v>0</v>
      </c>
      <c r="AI299" s="71">
        <f>+AJ299+AK299+AL299+AN299</f>
        <v>0</v>
      </c>
      <c r="AJ299" s="71">
        <v>0</v>
      </c>
      <c r="AK299" s="71">
        <v>0</v>
      </c>
      <c r="AL299" s="71">
        <v>0</v>
      </c>
      <c r="AM299" s="71">
        <v>0</v>
      </c>
      <c r="AN299" s="71">
        <v>0</v>
      </c>
      <c r="AO299" s="71">
        <v>0</v>
      </c>
      <c r="AP299" s="71">
        <f>+AA299+AI299</f>
        <v>0</v>
      </c>
      <c r="AQ299" s="71">
        <f>+AB299+AJ299</f>
        <v>0</v>
      </c>
      <c r="AR299" s="71">
        <f>+AC299+AK299</f>
        <v>0</v>
      </c>
      <c r="AS299" s="71">
        <f>+AD299+AL299</f>
        <v>0</v>
      </c>
      <c r="AT299" s="71">
        <f>+AE299+AN299</f>
        <v>0</v>
      </c>
      <c r="AU299" s="71">
        <f>AF299+AM299</f>
        <v>0</v>
      </c>
      <c r="AV299" s="71">
        <f>AG299+AO299</f>
        <v>0</v>
      </c>
      <c r="AW299" s="71">
        <f>AU299+AV299</f>
        <v>0</v>
      </c>
      <c r="AX299" s="71">
        <f>+AY299+AZ299+BA299+BC299</f>
        <v>0</v>
      </c>
      <c r="AY299" s="71">
        <v>0</v>
      </c>
      <c r="AZ299" s="71">
        <v>0</v>
      </c>
      <c r="BA299" s="71">
        <v>0</v>
      </c>
      <c r="BB299" s="71"/>
      <c r="BC299" s="71">
        <v>0</v>
      </c>
      <c r="BD299" s="71"/>
      <c r="BE299" s="71">
        <f>+AP299+AX299</f>
        <v>0</v>
      </c>
      <c r="BF299" s="71">
        <f>+AQ299+AY299</f>
        <v>0</v>
      </c>
      <c r="BG299" s="71">
        <f>+AR299+AZ299</f>
        <v>0</v>
      </c>
      <c r="BH299" s="71">
        <f>+AS299+BA299</f>
        <v>0</v>
      </c>
      <c r="BI299" s="71">
        <f>+AT299+BC299</f>
        <v>0</v>
      </c>
      <c r="BJ299" s="71">
        <f>AU299+BB299</f>
        <v>0</v>
      </c>
      <c r="BK299" s="71">
        <f>AV299+BD299</f>
        <v>0</v>
      </c>
      <c r="BL299" s="71">
        <f>BJ299+BK299</f>
        <v>0</v>
      </c>
      <c r="BM299" s="71">
        <f>+BN299+BO299+BP299+BQ299</f>
        <v>0</v>
      </c>
      <c r="BN299" s="71">
        <v>0</v>
      </c>
      <c r="BO299" s="71">
        <v>0</v>
      </c>
      <c r="BP299" s="71">
        <v>0</v>
      </c>
      <c r="BQ299" s="71">
        <v>0</v>
      </c>
      <c r="BR299" s="71">
        <f>+BE299+BM299</f>
        <v>0</v>
      </c>
      <c r="BS299" s="71">
        <f>+BF299+BN299</f>
        <v>0</v>
      </c>
      <c r="BT299" s="71">
        <f>+BG299+BO299</f>
        <v>0</v>
      </c>
      <c r="BU299" s="71">
        <f>+BH299+BP299</f>
        <v>0</v>
      </c>
      <c r="BV299" s="71">
        <f>+BI299+BQ299</f>
        <v>0</v>
      </c>
      <c r="BW299" s="71">
        <f>+BX299+BY299+BZ299+CA299</f>
        <v>0</v>
      </c>
      <c r="BX299" s="71">
        <v>0</v>
      </c>
      <c r="BY299" s="71">
        <v>0</v>
      </c>
      <c r="BZ299" s="71">
        <v>0</v>
      </c>
      <c r="CA299" s="71">
        <v>0</v>
      </c>
      <c r="CB299" s="71">
        <f>+BR299+BW299</f>
        <v>0</v>
      </c>
      <c r="CC299" s="71">
        <f>+BS299+BX299</f>
        <v>0</v>
      </c>
      <c r="CD299" s="71">
        <f>+BT299+BY299</f>
        <v>0</v>
      </c>
      <c r="CE299" s="71">
        <f>+BU299+BZ299</f>
        <v>0</v>
      </c>
      <c r="CF299" s="71">
        <f>+BV299+CA299</f>
        <v>0</v>
      </c>
      <c r="CG299" s="71">
        <f>+CH299+CI299+CJ299+CK299</f>
        <v>0</v>
      </c>
      <c r="CH299" s="71">
        <v>0</v>
      </c>
      <c r="CI299" s="71">
        <v>0</v>
      </c>
      <c r="CJ299" s="71">
        <v>0</v>
      </c>
      <c r="CK299" s="71">
        <v>0</v>
      </c>
      <c r="CL299" s="71">
        <f>+CB299+CG299</f>
        <v>0</v>
      </c>
      <c r="CM299" s="71">
        <f>+CC299+CH299</f>
        <v>0</v>
      </c>
      <c r="CN299" s="71">
        <f>+CD299+CI299</f>
        <v>0</v>
      </c>
      <c r="CO299" s="71">
        <f>+CE299+CJ299</f>
        <v>0</v>
      </c>
      <c r="CP299" s="71">
        <f>+CF299+CK299</f>
        <v>0</v>
      </c>
      <c r="CQ299" s="71">
        <f>+CR299+CS299+CT299+CU299</f>
        <v>0</v>
      </c>
      <c r="CR299" s="71">
        <v>0</v>
      </c>
      <c r="CS299" s="71">
        <v>0</v>
      </c>
      <c r="CT299" s="71">
        <v>0</v>
      </c>
      <c r="CU299" s="71">
        <v>0</v>
      </c>
      <c r="CV299" s="71">
        <f>+CL299+CQ299</f>
        <v>0</v>
      </c>
      <c r="CW299" s="71">
        <f>+CM299+CR299</f>
        <v>0</v>
      </c>
      <c r="CX299" s="71">
        <f>+CN299+CS299</f>
        <v>0</v>
      </c>
      <c r="CY299" s="71">
        <f>+CO299+CT299</f>
        <v>0</v>
      </c>
      <c r="CZ299" s="71">
        <f>+CP299+CU299</f>
        <v>0</v>
      </c>
      <c r="DA299" s="70" t="s">
        <v>318</v>
      </c>
      <c r="DB299" s="56">
        <f>K299-CV299</f>
        <v>0</v>
      </c>
      <c r="DD299" s="7">
        <f>CV299/12</f>
        <v>0</v>
      </c>
    </row>
    <row r="300" spans="1:109" s="54" customFormat="1" ht="19.5" customHeight="1" x14ac:dyDescent="0.2">
      <c r="A300" s="67" t="str">
        <f>CONCATENATE("5101",H300)</f>
        <v>51012005</v>
      </c>
      <c r="B300" s="66"/>
      <c r="C300" s="66"/>
      <c r="D300" s="66"/>
      <c r="E300" s="66"/>
      <c r="F300" s="66" t="s">
        <v>254</v>
      </c>
      <c r="G300" s="65"/>
      <c r="H300" s="61">
        <v>2005</v>
      </c>
      <c r="I300" s="82" t="s">
        <v>51</v>
      </c>
      <c r="J300" s="62">
        <f>J301+J302</f>
        <v>204</v>
      </c>
      <c r="K300" s="62">
        <f>K301+K302</f>
        <v>305</v>
      </c>
      <c r="L300" s="62">
        <f>L301+L302</f>
        <v>20</v>
      </c>
      <c r="M300" s="62">
        <f>M301+M302</f>
        <v>80</v>
      </c>
      <c r="N300" s="62">
        <f>N301+N302</f>
        <v>80</v>
      </c>
      <c r="O300" s="62">
        <f>O301+O302</f>
        <v>125</v>
      </c>
      <c r="P300" s="62">
        <f>P301+P302</f>
        <v>0</v>
      </c>
      <c r="Q300" s="62">
        <f>Q301+Q302</f>
        <v>0</v>
      </c>
      <c r="R300" s="62">
        <f>R301+R302</f>
        <v>0</v>
      </c>
      <c r="S300" s="62">
        <f>S301+S302</f>
        <v>50</v>
      </c>
      <c r="T300" s="62">
        <f>T301+T302</f>
        <v>0</v>
      </c>
      <c r="U300" s="62">
        <f>U301+U302</f>
        <v>30</v>
      </c>
      <c r="V300" s="62">
        <f>V301+V302</f>
        <v>10</v>
      </c>
      <c r="W300" s="62">
        <f>W301+W302</f>
        <v>10</v>
      </c>
      <c r="X300" s="62">
        <f>X301+X302</f>
        <v>0</v>
      </c>
      <c r="Y300" s="62">
        <f>Y301+Y302</f>
        <v>0</v>
      </c>
      <c r="Z300" s="62">
        <f>Z301+Z302</f>
        <v>0</v>
      </c>
      <c r="AA300" s="62">
        <f>AA301+AA302</f>
        <v>355</v>
      </c>
      <c r="AB300" s="62">
        <f>AB301+AB302</f>
        <v>50</v>
      </c>
      <c r="AC300" s="62">
        <f>AC301+AC302</f>
        <v>90</v>
      </c>
      <c r="AD300" s="62">
        <f>AD301+AD302</f>
        <v>90</v>
      </c>
      <c r="AE300" s="62">
        <f>AE301+AE302</f>
        <v>125</v>
      </c>
      <c r="AF300" s="62">
        <f>AF301+AF302</f>
        <v>0</v>
      </c>
      <c r="AG300" s="62">
        <f>AG301+AG302</f>
        <v>0</v>
      </c>
      <c r="AH300" s="62">
        <f>AH301+AH302</f>
        <v>0</v>
      </c>
      <c r="AI300" s="62">
        <f>AI301+AI302</f>
        <v>-150</v>
      </c>
      <c r="AJ300" s="62">
        <f>AJ301+AJ302</f>
        <v>0</v>
      </c>
      <c r="AK300" s="62">
        <f>AK301+AK302</f>
        <v>0</v>
      </c>
      <c r="AL300" s="62">
        <f>AL301+AL302</f>
        <v>-25</v>
      </c>
      <c r="AM300" s="62">
        <f>AM301+AM302</f>
        <v>0</v>
      </c>
      <c r="AN300" s="62">
        <f>AN301+AN302</f>
        <v>-125</v>
      </c>
      <c r="AO300" s="62">
        <f>AO301+AO302</f>
        <v>0</v>
      </c>
      <c r="AP300" s="62">
        <f>AP301+AP302</f>
        <v>205</v>
      </c>
      <c r="AQ300" s="62">
        <f>AQ301+AQ302</f>
        <v>50</v>
      </c>
      <c r="AR300" s="62">
        <f>AR301+AR302</f>
        <v>90</v>
      </c>
      <c r="AS300" s="62">
        <f>AS301+AS302</f>
        <v>65</v>
      </c>
      <c r="AT300" s="62">
        <f>AT301+AT302</f>
        <v>0</v>
      </c>
      <c r="AU300" s="62">
        <f>AU301+AU302</f>
        <v>0</v>
      </c>
      <c r="AV300" s="62">
        <f>AV301+AV302</f>
        <v>0</v>
      </c>
      <c r="AW300" s="62">
        <f>AW301+AW302</f>
        <v>0</v>
      </c>
      <c r="AX300" s="62">
        <f>AX301+AX302</f>
        <v>-1</v>
      </c>
      <c r="AY300" s="62">
        <f>AY301+AY302</f>
        <v>0</v>
      </c>
      <c r="AZ300" s="62">
        <f>AZ301+AZ302</f>
        <v>0</v>
      </c>
      <c r="BA300" s="62">
        <f>BA301+BA302</f>
        <v>-1</v>
      </c>
      <c r="BB300" s="62"/>
      <c r="BC300" s="62">
        <f>BC301+BC302</f>
        <v>0</v>
      </c>
      <c r="BD300" s="62"/>
      <c r="BE300" s="62">
        <f>BE301+BE302</f>
        <v>204</v>
      </c>
      <c r="BF300" s="62">
        <f>BF301+BF302</f>
        <v>50</v>
      </c>
      <c r="BG300" s="62">
        <f>BG301+BG302</f>
        <v>90</v>
      </c>
      <c r="BH300" s="62">
        <f>BH301+BH302</f>
        <v>64</v>
      </c>
      <c r="BI300" s="62">
        <f>BI301+BI302</f>
        <v>0</v>
      </c>
      <c r="BJ300" s="62">
        <f>BJ301+BJ302</f>
        <v>0</v>
      </c>
      <c r="BK300" s="62">
        <f>BK301+BK302</f>
        <v>0</v>
      </c>
      <c r="BL300" s="62">
        <f>BL301+BL302</f>
        <v>0</v>
      </c>
      <c r="BM300" s="62">
        <f>BM301+BM302</f>
        <v>0</v>
      </c>
      <c r="BN300" s="62">
        <f>BN301+BN302</f>
        <v>0</v>
      </c>
      <c r="BO300" s="62">
        <f>BO301+BO302</f>
        <v>0</v>
      </c>
      <c r="BP300" s="62">
        <f>BP301+BP302</f>
        <v>0</v>
      </c>
      <c r="BQ300" s="62">
        <f>BQ301+BQ302</f>
        <v>0</v>
      </c>
      <c r="BR300" s="62">
        <f>BR301+BR302</f>
        <v>204</v>
      </c>
      <c r="BS300" s="62">
        <f>BS301+BS302</f>
        <v>50</v>
      </c>
      <c r="BT300" s="62">
        <f>BT301+BT302</f>
        <v>90</v>
      </c>
      <c r="BU300" s="62">
        <f>BU301+BU302</f>
        <v>64</v>
      </c>
      <c r="BV300" s="62">
        <f>BV301+BV302</f>
        <v>0</v>
      </c>
      <c r="BW300" s="62">
        <f>BW301+BW302</f>
        <v>0</v>
      </c>
      <c r="BX300" s="62">
        <f>BX301+BX302</f>
        <v>0</v>
      </c>
      <c r="BY300" s="62">
        <f>BY301+BY302</f>
        <v>0</v>
      </c>
      <c r="BZ300" s="62">
        <f>BZ301+BZ302</f>
        <v>0</v>
      </c>
      <c r="CA300" s="62">
        <f>CA301+CA302</f>
        <v>0</v>
      </c>
      <c r="CB300" s="62">
        <f>CB301+CB302</f>
        <v>204</v>
      </c>
      <c r="CC300" s="62">
        <f>CC301+CC302</f>
        <v>50</v>
      </c>
      <c r="CD300" s="62">
        <f>CD301+CD302</f>
        <v>90</v>
      </c>
      <c r="CE300" s="62">
        <f>CE301+CE302</f>
        <v>64</v>
      </c>
      <c r="CF300" s="62">
        <f>CF301+CF302</f>
        <v>0</v>
      </c>
      <c r="CG300" s="62">
        <f>CG301+CG302</f>
        <v>0</v>
      </c>
      <c r="CH300" s="62">
        <f>CH301+CH302</f>
        <v>0</v>
      </c>
      <c r="CI300" s="62">
        <f>CI301+CI302</f>
        <v>0</v>
      </c>
      <c r="CJ300" s="62">
        <f>CJ301+CJ302</f>
        <v>0</v>
      </c>
      <c r="CK300" s="62">
        <f>CK301+CK302</f>
        <v>0</v>
      </c>
      <c r="CL300" s="62">
        <f>CL301+CL302</f>
        <v>204</v>
      </c>
      <c r="CM300" s="62">
        <f>CM301+CM302</f>
        <v>50</v>
      </c>
      <c r="CN300" s="62">
        <f>CN301+CN302</f>
        <v>90</v>
      </c>
      <c r="CO300" s="62">
        <f>CO301+CO302</f>
        <v>64</v>
      </c>
      <c r="CP300" s="62">
        <f>CP301+CP302</f>
        <v>0</v>
      </c>
      <c r="CQ300" s="62">
        <f>CQ301+CQ302</f>
        <v>0</v>
      </c>
      <c r="CR300" s="62">
        <f>CR301+CR302</f>
        <v>0</v>
      </c>
      <c r="CS300" s="62">
        <f>CS301+CS302</f>
        <v>0</v>
      </c>
      <c r="CT300" s="62">
        <f>CT301+CT302</f>
        <v>0</v>
      </c>
      <c r="CU300" s="62">
        <f>CU301+CU302</f>
        <v>0</v>
      </c>
      <c r="CV300" s="62">
        <f>CV301+CV302</f>
        <v>204</v>
      </c>
      <c r="CW300" s="62">
        <f>CW301+CW302</f>
        <v>50</v>
      </c>
      <c r="CX300" s="62">
        <f>CX301+CX302</f>
        <v>90</v>
      </c>
      <c r="CY300" s="62">
        <f>CY301+CY302</f>
        <v>64</v>
      </c>
      <c r="CZ300" s="62">
        <f>CZ301+CZ302</f>
        <v>0</v>
      </c>
      <c r="DA300" s="61">
        <v>2005</v>
      </c>
      <c r="DB300" s="56">
        <f>K300-CV300</f>
        <v>101</v>
      </c>
      <c r="DC300" s="55"/>
      <c r="DD300" s="7">
        <f>CV300/12</f>
        <v>17</v>
      </c>
      <c r="DE300" s="55"/>
    </row>
    <row r="301" spans="1:109" ht="14.25" hidden="1" customHeight="1" x14ac:dyDescent="0.2">
      <c r="A301" s="98" t="str">
        <f>CONCATENATE("5101",H301)</f>
        <v>5101200501</v>
      </c>
      <c r="B301" s="65"/>
      <c r="C301" s="65"/>
      <c r="D301" s="65"/>
      <c r="E301" s="66"/>
      <c r="F301" s="66"/>
      <c r="G301" s="65"/>
      <c r="H301" s="70" t="s">
        <v>316</v>
      </c>
      <c r="I301" s="100" t="s">
        <v>315</v>
      </c>
      <c r="J301" s="78"/>
      <c r="K301" s="78"/>
      <c r="L301" s="78"/>
      <c r="M301" s="78"/>
      <c r="N301" s="78"/>
      <c r="O301" s="78">
        <f>K301-L301-M301-N301</f>
        <v>0</v>
      </c>
      <c r="P301" s="78"/>
      <c r="Q301" s="78">
        <f>R301-P301</f>
        <v>0</v>
      </c>
      <c r="R301" s="78"/>
      <c r="S301" s="71">
        <f>+U301+V301+W301+Y301</f>
        <v>0</v>
      </c>
      <c r="T301" s="71">
        <f>X301+Z301</f>
        <v>0</v>
      </c>
      <c r="U301" s="71">
        <v>0</v>
      </c>
      <c r="V301" s="71">
        <v>0</v>
      </c>
      <c r="W301" s="71">
        <v>0</v>
      </c>
      <c r="X301" s="71">
        <v>0</v>
      </c>
      <c r="Y301" s="71">
        <v>0</v>
      </c>
      <c r="Z301" s="71">
        <v>0</v>
      </c>
      <c r="AA301" s="71">
        <f>+K301+S301</f>
        <v>0</v>
      </c>
      <c r="AB301" s="71">
        <f>+L301+U301</f>
        <v>0</v>
      </c>
      <c r="AC301" s="71">
        <f>+M301+V301</f>
        <v>0</v>
      </c>
      <c r="AD301" s="71">
        <f>+N301+W301</f>
        <v>0</v>
      </c>
      <c r="AE301" s="71">
        <f>+O301+Y301</f>
        <v>0</v>
      </c>
      <c r="AF301" s="71">
        <f>P301+X301</f>
        <v>0</v>
      </c>
      <c r="AG301" s="71">
        <f>+Q301+Z301</f>
        <v>0</v>
      </c>
      <c r="AH301" s="71">
        <f>AF301+AG301</f>
        <v>0</v>
      </c>
      <c r="AI301" s="71">
        <f>+AJ301+AK301+AL301+AN301</f>
        <v>0</v>
      </c>
      <c r="AJ301" s="71">
        <v>0</v>
      </c>
      <c r="AK301" s="71">
        <v>0</v>
      </c>
      <c r="AL301" s="71">
        <v>0</v>
      </c>
      <c r="AM301" s="71">
        <v>0</v>
      </c>
      <c r="AN301" s="71">
        <v>0</v>
      </c>
      <c r="AO301" s="71">
        <v>0</v>
      </c>
      <c r="AP301" s="71">
        <f>+AA301+AI301</f>
        <v>0</v>
      </c>
      <c r="AQ301" s="71">
        <f>+AB301+AJ301</f>
        <v>0</v>
      </c>
      <c r="AR301" s="71">
        <f>+AC301+AK301</f>
        <v>0</v>
      </c>
      <c r="AS301" s="71">
        <f>+AD301+AL301</f>
        <v>0</v>
      </c>
      <c r="AT301" s="71">
        <f>+AE301+AN301</f>
        <v>0</v>
      </c>
      <c r="AU301" s="71">
        <f>AF301+AM301</f>
        <v>0</v>
      </c>
      <c r="AV301" s="71">
        <f>AG301+AO301</f>
        <v>0</v>
      </c>
      <c r="AW301" s="71">
        <f>AU301+AV301</f>
        <v>0</v>
      </c>
      <c r="AX301" s="71">
        <f>+AY301+AZ301+BA301+BC301</f>
        <v>0</v>
      </c>
      <c r="AY301" s="71">
        <v>0</v>
      </c>
      <c r="AZ301" s="71">
        <v>0</v>
      </c>
      <c r="BA301" s="71">
        <v>0</v>
      </c>
      <c r="BB301" s="71"/>
      <c r="BC301" s="71">
        <v>0</v>
      </c>
      <c r="BD301" s="71"/>
      <c r="BE301" s="71">
        <f>+AP301+AX301</f>
        <v>0</v>
      </c>
      <c r="BF301" s="71">
        <f>+AQ301+AY301</f>
        <v>0</v>
      </c>
      <c r="BG301" s="71">
        <f>+AR301+AZ301</f>
        <v>0</v>
      </c>
      <c r="BH301" s="71">
        <f>+AS301+BA301</f>
        <v>0</v>
      </c>
      <c r="BI301" s="71">
        <f>+AT301+BC301</f>
        <v>0</v>
      </c>
      <c r="BJ301" s="71">
        <f>AU301+BB301</f>
        <v>0</v>
      </c>
      <c r="BK301" s="71">
        <f>AV301+BD301</f>
        <v>0</v>
      </c>
      <c r="BL301" s="71">
        <f>BJ301+BK301</f>
        <v>0</v>
      </c>
      <c r="BM301" s="71">
        <f>+BN301+BO301+BP301+BQ301</f>
        <v>0</v>
      </c>
      <c r="BN301" s="71">
        <v>0</v>
      </c>
      <c r="BO301" s="71">
        <v>0</v>
      </c>
      <c r="BP301" s="71">
        <v>0</v>
      </c>
      <c r="BQ301" s="71">
        <v>0</v>
      </c>
      <c r="BR301" s="71">
        <f>+BE301+BM301</f>
        <v>0</v>
      </c>
      <c r="BS301" s="71">
        <f>+BF301+BN301</f>
        <v>0</v>
      </c>
      <c r="BT301" s="71">
        <f>+BG301+BO301</f>
        <v>0</v>
      </c>
      <c r="BU301" s="71">
        <f>+BH301+BP301</f>
        <v>0</v>
      </c>
      <c r="BV301" s="71">
        <f>+BI301+BQ301</f>
        <v>0</v>
      </c>
      <c r="BW301" s="71">
        <f>+BX301+BY301+BZ301+CA301</f>
        <v>0</v>
      </c>
      <c r="BX301" s="71">
        <v>0</v>
      </c>
      <c r="BY301" s="71">
        <v>0</v>
      </c>
      <c r="BZ301" s="71">
        <v>0</v>
      </c>
      <c r="CA301" s="71">
        <v>0</v>
      </c>
      <c r="CB301" s="71">
        <f>+BR301+BW301</f>
        <v>0</v>
      </c>
      <c r="CC301" s="71">
        <f>+BS301+BX301</f>
        <v>0</v>
      </c>
      <c r="CD301" s="71">
        <f>+BT301+BY301</f>
        <v>0</v>
      </c>
      <c r="CE301" s="71">
        <f>+BU301+BZ301</f>
        <v>0</v>
      </c>
      <c r="CF301" s="71">
        <f>+BV301+CA301</f>
        <v>0</v>
      </c>
      <c r="CG301" s="71">
        <f>+CH301+CI301+CJ301+CK301</f>
        <v>0</v>
      </c>
      <c r="CH301" s="71">
        <v>0</v>
      </c>
      <c r="CI301" s="71">
        <v>0</v>
      </c>
      <c r="CJ301" s="71">
        <v>0</v>
      </c>
      <c r="CK301" s="71">
        <v>0</v>
      </c>
      <c r="CL301" s="71">
        <f>+CB301+CG301</f>
        <v>0</v>
      </c>
      <c r="CM301" s="71">
        <f>+CC301+CH301</f>
        <v>0</v>
      </c>
      <c r="CN301" s="71">
        <f>+CD301+CI301</f>
        <v>0</v>
      </c>
      <c r="CO301" s="71">
        <f>+CE301+CJ301</f>
        <v>0</v>
      </c>
      <c r="CP301" s="71">
        <f>+CF301+CK301</f>
        <v>0</v>
      </c>
      <c r="CQ301" s="71">
        <f>+CR301+CS301+CT301+CU301</f>
        <v>0</v>
      </c>
      <c r="CR301" s="71">
        <v>0</v>
      </c>
      <c r="CS301" s="71">
        <v>0</v>
      </c>
      <c r="CT301" s="71">
        <v>0</v>
      </c>
      <c r="CU301" s="71">
        <v>0</v>
      </c>
      <c r="CV301" s="71">
        <f>+CL301+CQ301</f>
        <v>0</v>
      </c>
      <c r="CW301" s="71">
        <f>+CM301+CR301</f>
        <v>0</v>
      </c>
      <c r="CX301" s="71">
        <f>+CN301+CS301</f>
        <v>0</v>
      </c>
      <c r="CY301" s="71">
        <f>+CO301+CT301</f>
        <v>0</v>
      </c>
      <c r="CZ301" s="71">
        <f>+CP301+CU301</f>
        <v>0</v>
      </c>
      <c r="DA301" s="70" t="s">
        <v>316</v>
      </c>
      <c r="DB301" s="56">
        <f>K301-CV301</f>
        <v>0</v>
      </c>
      <c r="DD301" s="7">
        <f>CV301/12</f>
        <v>0</v>
      </c>
    </row>
    <row r="302" spans="1:109" ht="14.25" customHeight="1" x14ac:dyDescent="0.2">
      <c r="A302" s="98" t="str">
        <f>CONCATENATE("5101",H302)</f>
        <v>5101200530</v>
      </c>
      <c r="B302" s="65"/>
      <c r="C302" s="65"/>
      <c r="D302" s="65"/>
      <c r="E302" s="66"/>
      <c r="F302" s="66"/>
      <c r="G302" s="65" t="s">
        <v>213</v>
      </c>
      <c r="H302" s="70" t="s">
        <v>50</v>
      </c>
      <c r="I302" s="100" t="s">
        <v>49</v>
      </c>
      <c r="J302" s="78">
        <f>CB302</f>
        <v>204</v>
      </c>
      <c r="K302" s="78">
        <v>305</v>
      </c>
      <c r="L302" s="78">
        <f>70-50</f>
        <v>20</v>
      </c>
      <c r="M302" s="78">
        <v>80</v>
      </c>
      <c r="N302" s="78">
        <v>80</v>
      </c>
      <c r="O302" s="78">
        <f>K302-L302-M302-N302</f>
        <v>125</v>
      </c>
      <c r="P302" s="78"/>
      <c r="Q302" s="78"/>
      <c r="R302" s="78">
        <f>P302+Q302</f>
        <v>0</v>
      </c>
      <c r="S302" s="71">
        <f>+U302+V302+W302+Y302</f>
        <v>50</v>
      </c>
      <c r="T302" s="71">
        <f>X302+Z302</f>
        <v>0</v>
      </c>
      <c r="U302" s="71">
        <v>30</v>
      </c>
      <c r="V302" s="71">
        <v>10</v>
      </c>
      <c r="W302" s="71">
        <v>10</v>
      </c>
      <c r="X302" s="71">
        <v>0</v>
      </c>
      <c r="Y302" s="71">
        <v>0</v>
      </c>
      <c r="Z302" s="71">
        <v>0</v>
      </c>
      <c r="AA302" s="71">
        <f>+K302+S302</f>
        <v>355</v>
      </c>
      <c r="AB302" s="71">
        <f>+L302+U302</f>
        <v>50</v>
      </c>
      <c r="AC302" s="71">
        <f>+M302+V302</f>
        <v>90</v>
      </c>
      <c r="AD302" s="71">
        <f>+N302+W302</f>
        <v>90</v>
      </c>
      <c r="AE302" s="71">
        <f>+O302+Y302</f>
        <v>125</v>
      </c>
      <c r="AF302" s="71">
        <f>P302+X302</f>
        <v>0</v>
      </c>
      <c r="AG302" s="71">
        <f>+Q302+Z302</f>
        <v>0</v>
      </c>
      <c r="AH302" s="71">
        <f>AF302+AG302</f>
        <v>0</v>
      </c>
      <c r="AI302" s="71">
        <f>+AJ302+AK302+AL302+AN302</f>
        <v>-150</v>
      </c>
      <c r="AJ302" s="71">
        <v>0</v>
      </c>
      <c r="AK302" s="71">
        <v>0</v>
      </c>
      <c r="AL302" s="71">
        <v>-25</v>
      </c>
      <c r="AM302" s="71">
        <v>0</v>
      </c>
      <c r="AN302" s="71">
        <v>-125</v>
      </c>
      <c r="AO302" s="71">
        <v>0</v>
      </c>
      <c r="AP302" s="71">
        <f>+AA302+AI302</f>
        <v>205</v>
      </c>
      <c r="AQ302" s="71">
        <f>+AB302+AJ302</f>
        <v>50</v>
      </c>
      <c r="AR302" s="71">
        <f>+AC302+AK302</f>
        <v>90</v>
      </c>
      <c r="AS302" s="71">
        <f>+AD302+AL302</f>
        <v>65</v>
      </c>
      <c r="AT302" s="71">
        <f>+AE302+AN302</f>
        <v>0</v>
      </c>
      <c r="AU302" s="71">
        <f>AF302+AM302</f>
        <v>0</v>
      </c>
      <c r="AV302" s="71">
        <f>AG302+AO302</f>
        <v>0</v>
      </c>
      <c r="AW302" s="71">
        <f>AU302+AV302</f>
        <v>0</v>
      </c>
      <c r="AX302" s="71">
        <f>+AY302+AZ302+BA302+BC302</f>
        <v>-1</v>
      </c>
      <c r="AY302" s="71">
        <v>0</v>
      </c>
      <c r="AZ302" s="71">
        <v>0</v>
      </c>
      <c r="BA302" s="71">
        <v>-1</v>
      </c>
      <c r="BB302" s="71"/>
      <c r="BC302" s="71">
        <v>0</v>
      </c>
      <c r="BD302" s="71"/>
      <c r="BE302" s="71">
        <f>+AP302+AX302</f>
        <v>204</v>
      </c>
      <c r="BF302" s="71">
        <f>+AQ302+AY302</f>
        <v>50</v>
      </c>
      <c r="BG302" s="71">
        <f>+AR302+AZ302</f>
        <v>90</v>
      </c>
      <c r="BH302" s="71">
        <f>+AS302+BA302</f>
        <v>64</v>
      </c>
      <c r="BI302" s="71">
        <f>+AT302+BC302</f>
        <v>0</v>
      </c>
      <c r="BJ302" s="71">
        <f>AU302+BB302</f>
        <v>0</v>
      </c>
      <c r="BK302" s="71">
        <f>AV302+BD302</f>
        <v>0</v>
      </c>
      <c r="BL302" s="71">
        <f>BJ302+BK302</f>
        <v>0</v>
      </c>
      <c r="BM302" s="71">
        <f>+BN302+BO302+BP302+BQ302</f>
        <v>0</v>
      </c>
      <c r="BN302" s="71">
        <v>0</v>
      </c>
      <c r="BO302" s="71">
        <v>0</v>
      </c>
      <c r="BP302" s="71">
        <v>0</v>
      </c>
      <c r="BQ302" s="71">
        <v>0</v>
      </c>
      <c r="BR302" s="71">
        <f>+BE302+BM302</f>
        <v>204</v>
      </c>
      <c r="BS302" s="71">
        <f>+BF302+BN302</f>
        <v>50</v>
      </c>
      <c r="BT302" s="71">
        <f>+BG302+BO302</f>
        <v>90</v>
      </c>
      <c r="BU302" s="71">
        <f>+BH302+BP302</f>
        <v>64</v>
      </c>
      <c r="BV302" s="71">
        <f>+BI302+BQ302</f>
        <v>0</v>
      </c>
      <c r="BW302" s="71">
        <f>+BX302+BY302+BZ302+CA302</f>
        <v>0</v>
      </c>
      <c r="BX302" s="71">
        <v>0</v>
      </c>
      <c r="BY302" s="71">
        <v>0</v>
      </c>
      <c r="BZ302" s="71">
        <v>0</v>
      </c>
      <c r="CA302" s="71">
        <v>0</v>
      </c>
      <c r="CB302" s="71">
        <f>+BR302+BW302</f>
        <v>204</v>
      </c>
      <c r="CC302" s="71">
        <f>+BS302+BX302</f>
        <v>50</v>
      </c>
      <c r="CD302" s="71">
        <f>+BT302+BY302</f>
        <v>90</v>
      </c>
      <c r="CE302" s="71">
        <f>+BU302+BZ302</f>
        <v>64</v>
      </c>
      <c r="CF302" s="71">
        <f>+BV302+CA302</f>
        <v>0</v>
      </c>
      <c r="CG302" s="71">
        <f>+CH302+CI302+CJ302+CK302</f>
        <v>0</v>
      </c>
      <c r="CH302" s="71">
        <v>0</v>
      </c>
      <c r="CI302" s="71">
        <v>0</v>
      </c>
      <c r="CJ302" s="71">
        <v>0</v>
      </c>
      <c r="CK302" s="71">
        <v>0</v>
      </c>
      <c r="CL302" s="71">
        <f>+CB302+CG302</f>
        <v>204</v>
      </c>
      <c r="CM302" s="71">
        <f>+CC302+CH302</f>
        <v>50</v>
      </c>
      <c r="CN302" s="71">
        <f>+CD302+CI302</f>
        <v>90</v>
      </c>
      <c r="CO302" s="71">
        <f>+CE302+CJ302</f>
        <v>64</v>
      </c>
      <c r="CP302" s="71">
        <f>+CF302+CK302</f>
        <v>0</v>
      </c>
      <c r="CQ302" s="71">
        <f>+CR302+CS302+CT302+CU302</f>
        <v>0</v>
      </c>
      <c r="CR302" s="71">
        <v>0</v>
      </c>
      <c r="CS302" s="71">
        <v>0</v>
      </c>
      <c r="CT302" s="71">
        <v>0</v>
      </c>
      <c r="CU302" s="71">
        <v>0</v>
      </c>
      <c r="CV302" s="71">
        <f>+CL302+CQ302</f>
        <v>204</v>
      </c>
      <c r="CW302" s="71">
        <f>+CM302+CR302</f>
        <v>50</v>
      </c>
      <c r="CX302" s="71">
        <f>+CN302+CS302</f>
        <v>90</v>
      </c>
      <c r="CY302" s="71">
        <f>+CO302+CT302</f>
        <v>64</v>
      </c>
      <c r="CZ302" s="71">
        <f>+CP302+CU302</f>
        <v>0</v>
      </c>
      <c r="DA302" s="70" t="s">
        <v>50</v>
      </c>
      <c r="DB302" s="56">
        <f>K302-CV302</f>
        <v>101</v>
      </c>
      <c r="DD302" s="7">
        <f>CV302/12</f>
        <v>17</v>
      </c>
    </row>
    <row r="303" spans="1:109" s="54" customFormat="1" ht="17.25" customHeight="1" x14ac:dyDescent="0.2">
      <c r="A303" s="67" t="str">
        <f>CONCATENATE("5101",H303)</f>
        <v>51012006</v>
      </c>
      <c r="B303" s="66"/>
      <c r="C303" s="66"/>
      <c r="D303" s="66"/>
      <c r="E303" s="66"/>
      <c r="F303" s="66" t="s">
        <v>253</v>
      </c>
      <c r="G303" s="65"/>
      <c r="H303" s="61">
        <v>2006</v>
      </c>
      <c r="I303" s="82" t="s">
        <v>48</v>
      </c>
      <c r="J303" s="62">
        <f>J304+J305</f>
        <v>2025</v>
      </c>
      <c r="K303" s="62">
        <f>K304+K305</f>
        <v>1500</v>
      </c>
      <c r="L303" s="62">
        <f>L304+L305</f>
        <v>375</v>
      </c>
      <c r="M303" s="62">
        <f>M304+M305</f>
        <v>475</v>
      </c>
      <c r="N303" s="62">
        <f>N304+N305</f>
        <v>475</v>
      </c>
      <c r="O303" s="62">
        <f>O304+O305</f>
        <v>175</v>
      </c>
      <c r="P303" s="62">
        <f>P304+P305</f>
        <v>0</v>
      </c>
      <c r="Q303" s="62">
        <f>Q304+Q305</f>
        <v>0</v>
      </c>
      <c r="R303" s="62">
        <f>R304+R305</f>
        <v>0</v>
      </c>
      <c r="S303" s="62">
        <f>S304+S305</f>
        <v>10</v>
      </c>
      <c r="T303" s="62">
        <f>T304+T305</f>
        <v>0</v>
      </c>
      <c r="U303" s="62">
        <f>U304+U305</f>
        <v>11</v>
      </c>
      <c r="V303" s="62">
        <f>V304+V305</f>
        <v>2</v>
      </c>
      <c r="W303" s="62">
        <f>W304+W305</f>
        <v>1</v>
      </c>
      <c r="X303" s="62">
        <f>X304+X305</f>
        <v>0</v>
      </c>
      <c r="Y303" s="62">
        <f>Y304+Y305</f>
        <v>-4</v>
      </c>
      <c r="Z303" s="62">
        <f>Z304+Z305</f>
        <v>0</v>
      </c>
      <c r="AA303" s="62">
        <f>AA304+AA305</f>
        <v>1510</v>
      </c>
      <c r="AB303" s="62">
        <f>AB304+AB305</f>
        <v>386</v>
      </c>
      <c r="AC303" s="62">
        <f>AC304+AC305</f>
        <v>477</v>
      </c>
      <c r="AD303" s="62">
        <f>AD304+AD305</f>
        <v>476</v>
      </c>
      <c r="AE303" s="62">
        <f>AE304+AE305</f>
        <v>171</v>
      </c>
      <c r="AF303" s="62">
        <f>AF304+AF305</f>
        <v>0</v>
      </c>
      <c r="AG303" s="62">
        <f>AG304+AG305</f>
        <v>0</v>
      </c>
      <c r="AH303" s="62">
        <f>AH304+AH305</f>
        <v>0</v>
      </c>
      <c r="AI303" s="62">
        <f>AI304+AI305</f>
        <v>200</v>
      </c>
      <c r="AJ303" s="62">
        <f>AJ304+AJ305</f>
        <v>0</v>
      </c>
      <c r="AK303" s="62">
        <f>AK304+AK305</f>
        <v>0</v>
      </c>
      <c r="AL303" s="62">
        <f>AL304+AL305</f>
        <v>0</v>
      </c>
      <c r="AM303" s="62">
        <f>AM304+AM305</f>
        <v>0</v>
      </c>
      <c r="AN303" s="62">
        <f>AN304+AN305</f>
        <v>200</v>
      </c>
      <c r="AO303" s="62">
        <f>AO304+AO305</f>
        <v>0</v>
      </c>
      <c r="AP303" s="62">
        <f>AP304+AP305</f>
        <v>1710</v>
      </c>
      <c r="AQ303" s="62">
        <f>AQ304+AQ305</f>
        <v>386</v>
      </c>
      <c r="AR303" s="62">
        <f>AR304+AR305</f>
        <v>477</v>
      </c>
      <c r="AS303" s="62">
        <f>AS304+AS305</f>
        <v>476</v>
      </c>
      <c r="AT303" s="62">
        <f>AT304+AT305</f>
        <v>371</v>
      </c>
      <c r="AU303" s="62">
        <f>AU304+AU305</f>
        <v>0</v>
      </c>
      <c r="AV303" s="62">
        <f>AV304+AV305</f>
        <v>0</v>
      </c>
      <c r="AW303" s="62">
        <f>AW304+AW305</f>
        <v>0</v>
      </c>
      <c r="AX303" s="62">
        <f>AX304+AX305</f>
        <v>315</v>
      </c>
      <c r="AY303" s="62">
        <f>AY304+AY305</f>
        <v>0</v>
      </c>
      <c r="AZ303" s="62">
        <f>AZ304+AZ305</f>
        <v>0</v>
      </c>
      <c r="BA303" s="62">
        <f>BA304+BA305</f>
        <v>-30</v>
      </c>
      <c r="BB303" s="62"/>
      <c r="BC303" s="62">
        <f>BC304+BC305</f>
        <v>345</v>
      </c>
      <c r="BD303" s="62"/>
      <c r="BE303" s="62">
        <f>BE304+BE305</f>
        <v>2025</v>
      </c>
      <c r="BF303" s="62">
        <f>BF304+BF305</f>
        <v>386</v>
      </c>
      <c r="BG303" s="62">
        <f>BG304+BG305</f>
        <v>477</v>
      </c>
      <c r="BH303" s="62">
        <f>BH304+BH305</f>
        <v>446</v>
      </c>
      <c r="BI303" s="62">
        <f>BI304+BI305</f>
        <v>716</v>
      </c>
      <c r="BJ303" s="62">
        <f>BJ304+BJ305</f>
        <v>0</v>
      </c>
      <c r="BK303" s="62">
        <f>BK304+BK305</f>
        <v>0</v>
      </c>
      <c r="BL303" s="62">
        <f>BL304+BL305</f>
        <v>0</v>
      </c>
      <c r="BM303" s="62">
        <f>BM304+BM305</f>
        <v>0</v>
      </c>
      <c r="BN303" s="62">
        <f>BN304+BN305</f>
        <v>0</v>
      </c>
      <c r="BO303" s="62">
        <f>BO304+BO305</f>
        <v>0</v>
      </c>
      <c r="BP303" s="62">
        <f>BP304+BP305</f>
        <v>0</v>
      </c>
      <c r="BQ303" s="62">
        <f>BQ304+BQ305</f>
        <v>0</v>
      </c>
      <c r="BR303" s="62">
        <f>BR304+BR305</f>
        <v>2025</v>
      </c>
      <c r="BS303" s="62">
        <f>BS304+BS305</f>
        <v>386</v>
      </c>
      <c r="BT303" s="62">
        <f>BT304+BT305</f>
        <v>477</v>
      </c>
      <c r="BU303" s="62">
        <f>BU304+BU305</f>
        <v>446</v>
      </c>
      <c r="BV303" s="62">
        <f>BV304+BV305</f>
        <v>716</v>
      </c>
      <c r="BW303" s="62">
        <f>BW304+BW305</f>
        <v>0</v>
      </c>
      <c r="BX303" s="62">
        <f>BX304+BX305</f>
        <v>0</v>
      </c>
      <c r="BY303" s="62">
        <f>BY304+BY305</f>
        <v>0</v>
      </c>
      <c r="BZ303" s="62">
        <f>BZ304+BZ305</f>
        <v>0</v>
      </c>
      <c r="CA303" s="62">
        <f>CA304+CA305</f>
        <v>0</v>
      </c>
      <c r="CB303" s="62">
        <f>CB304+CB305</f>
        <v>2025</v>
      </c>
      <c r="CC303" s="62">
        <f>CC304+CC305</f>
        <v>386</v>
      </c>
      <c r="CD303" s="62">
        <f>CD304+CD305</f>
        <v>477</v>
      </c>
      <c r="CE303" s="62">
        <f>CE304+CE305</f>
        <v>446</v>
      </c>
      <c r="CF303" s="62">
        <f>CF304+CF305</f>
        <v>716</v>
      </c>
      <c r="CG303" s="62">
        <f>CG304+CG305</f>
        <v>0</v>
      </c>
      <c r="CH303" s="62">
        <f>CH304+CH305</f>
        <v>0</v>
      </c>
      <c r="CI303" s="62">
        <f>CI304+CI305</f>
        <v>0</v>
      </c>
      <c r="CJ303" s="62">
        <f>CJ304+CJ305</f>
        <v>0</v>
      </c>
      <c r="CK303" s="62">
        <f>CK304+CK305</f>
        <v>0</v>
      </c>
      <c r="CL303" s="62">
        <f>CL304+CL305</f>
        <v>2025</v>
      </c>
      <c r="CM303" s="62">
        <f>CM304+CM305</f>
        <v>386</v>
      </c>
      <c r="CN303" s="62">
        <f>CN304+CN305</f>
        <v>477</v>
      </c>
      <c r="CO303" s="62">
        <f>CO304+CO305</f>
        <v>446</v>
      </c>
      <c r="CP303" s="62">
        <f>CP304+CP305</f>
        <v>716</v>
      </c>
      <c r="CQ303" s="62">
        <f>CQ304+CQ305</f>
        <v>0</v>
      </c>
      <c r="CR303" s="62">
        <f>CR304+CR305</f>
        <v>0</v>
      </c>
      <c r="CS303" s="62">
        <f>CS304+CS305</f>
        <v>0</v>
      </c>
      <c r="CT303" s="62">
        <f>CT304+CT305</f>
        <v>0</v>
      </c>
      <c r="CU303" s="62">
        <f>CU304+CU305</f>
        <v>0</v>
      </c>
      <c r="CV303" s="62">
        <f>CV304+CV305</f>
        <v>2025</v>
      </c>
      <c r="CW303" s="62">
        <f>CW304+CW305</f>
        <v>386</v>
      </c>
      <c r="CX303" s="62">
        <f>CX304+CX305</f>
        <v>477</v>
      </c>
      <c r="CY303" s="62">
        <f>CY304+CY305</f>
        <v>446</v>
      </c>
      <c r="CZ303" s="62">
        <f>CZ304+CZ305</f>
        <v>716</v>
      </c>
      <c r="DA303" s="61">
        <v>2006</v>
      </c>
      <c r="DB303" s="56">
        <f>K303-CV303</f>
        <v>-525</v>
      </c>
      <c r="DC303" s="55"/>
      <c r="DD303" s="7">
        <f>CV303/12</f>
        <v>168.75</v>
      </c>
      <c r="DE303" s="55"/>
    </row>
    <row r="304" spans="1:109" ht="22.5" customHeight="1" x14ac:dyDescent="0.2">
      <c r="A304" s="98" t="str">
        <f>CONCATENATE("5101",H304)</f>
        <v>5101200601</v>
      </c>
      <c r="B304" s="65"/>
      <c r="C304" s="65"/>
      <c r="D304" s="65"/>
      <c r="E304" s="66"/>
      <c r="F304" s="66"/>
      <c r="G304" s="65" t="s">
        <v>91</v>
      </c>
      <c r="H304" s="70" t="s">
        <v>47</v>
      </c>
      <c r="I304" s="100" t="s">
        <v>46</v>
      </c>
      <c r="J304" s="78">
        <f>CB304</f>
        <v>220</v>
      </c>
      <c r="K304" s="78">
        <v>300</v>
      </c>
      <c r="L304" s="78">
        <v>75</v>
      </c>
      <c r="M304" s="78">
        <v>75</v>
      </c>
      <c r="N304" s="78">
        <v>75</v>
      </c>
      <c r="O304" s="78">
        <f>K304-L304-M304-N304</f>
        <v>75</v>
      </c>
      <c r="P304" s="78"/>
      <c r="Q304" s="78"/>
      <c r="R304" s="78">
        <f>P304+Q304</f>
        <v>0</v>
      </c>
      <c r="S304" s="71">
        <f>+U304+V304+W304+Y304</f>
        <v>5</v>
      </c>
      <c r="T304" s="71">
        <f>X304+Z304</f>
        <v>0</v>
      </c>
      <c r="U304" s="71">
        <v>9</v>
      </c>
      <c r="V304" s="71">
        <v>1</v>
      </c>
      <c r="W304" s="71">
        <v>0</v>
      </c>
      <c r="X304" s="71">
        <v>0</v>
      </c>
      <c r="Y304" s="71">
        <v>-5</v>
      </c>
      <c r="Z304" s="71">
        <v>0</v>
      </c>
      <c r="AA304" s="71">
        <f>+K304+S304</f>
        <v>305</v>
      </c>
      <c r="AB304" s="71">
        <f>+L304+U304</f>
        <v>84</v>
      </c>
      <c r="AC304" s="71">
        <f>+M304+V304</f>
        <v>76</v>
      </c>
      <c r="AD304" s="71">
        <f>+N304+W304</f>
        <v>75</v>
      </c>
      <c r="AE304" s="71">
        <f>+O304+Y304</f>
        <v>70</v>
      </c>
      <c r="AF304" s="71">
        <f>P304+X304</f>
        <v>0</v>
      </c>
      <c r="AG304" s="71">
        <f>+Q304+Z304</f>
        <v>0</v>
      </c>
      <c r="AH304" s="71">
        <f>AF304+AG304</f>
        <v>0</v>
      </c>
      <c r="AI304" s="71">
        <f>+AJ304+AK304+AL304+AN304</f>
        <v>0</v>
      </c>
      <c r="AJ304" s="71">
        <v>0</v>
      </c>
      <c r="AK304" s="71">
        <v>0</v>
      </c>
      <c r="AL304" s="71">
        <v>0</v>
      </c>
      <c r="AM304" s="71">
        <v>0</v>
      </c>
      <c r="AN304" s="71">
        <v>0</v>
      </c>
      <c r="AO304" s="71">
        <v>0</v>
      </c>
      <c r="AP304" s="71">
        <f>+AA304+AI304</f>
        <v>305</v>
      </c>
      <c r="AQ304" s="71">
        <f>+AB304+AJ304</f>
        <v>84</v>
      </c>
      <c r="AR304" s="71">
        <f>+AC304+AK304</f>
        <v>76</v>
      </c>
      <c r="AS304" s="71">
        <f>+AD304+AL304</f>
        <v>75</v>
      </c>
      <c r="AT304" s="71">
        <f>+AE304+AN304</f>
        <v>70</v>
      </c>
      <c r="AU304" s="71">
        <f>AF304+AM304</f>
        <v>0</v>
      </c>
      <c r="AV304" s="71">
        <f>AG304+AO304</f>
        <v>0</v>
      </c>
      <c r="AW304" s="71">
        <f>AU304+AV304</f>
        <v>0</v>
      </c>
      <c r="AX304" s="71">
        <f>+AY304+AZ304+BA304+BC304</f>
        <v>-85</v>
      </c>
      <c r="AY304" s="71">
        <v>0</v>
      </c>
      <c r="AZ304" s="71">
        <v>0</v>
      </c>
      <c r="BA304" s="71">
        <v>-60</v>
      </c>
      <c r="BB304" s="71"/>
      <c r="BC304" s="71">
        <v>-25</v>
      </c>
      <c r="BD304" s="71"/>
      <c r="BE304" s="71">
        <f>+AP304+AX304</f>
        <v>220</v>
      </c>
      <c r="BF304" s="71">
        <f>+AQ304+AY304</f>
        <v>84</v>
      </c>
      <c r="BG304" s="71">
        <f>+AR304+AZ304</f>
        <v>76</v>
      </c>
      <c r="BH304" s="71">
        <f>+AS304+BA304</f>
        <v>15</v>
      </c>
      <c r="BI304" s="71">
        <f>+AT304+BC304</f>
        <v>45</v>
      </c>
      <c r="BJ304" s="71">
        <f>AU304+BB304</f>
        <v>0</v>
      </c>
      <c r="BK304" s="71">
        <f>AV304+BD304</f>
        <v>0</v>
      </c>
      <c r="BL304" s="71">
        <f>BJ304+BK304</f>
        <v>0</v>
      </c>
      <c r="BM304" s="71">
        <f>+BN304+BO304+BP304+BQ304</f>
        <v>0</v>
      </c>
      <c r="BN304" s="71">
        <v>0</v>
      </c>
      <c r="BO304" s="71">
        <v>0</v>
      </c>
      <c r="BP304" s="71">
        <v>0</v>
      </c>
      <c r="BQ304" s="71">
        <v>0</v>
      </c>
      <c r="BR304" s="71">
        <f>+BE304+BM304</f>
        <v>220</v>
      </c>
      <c r="BS304" s="71">
        <f>+BF304+BN304</f>
        <v>84</v>
      </c>
      <c r="BT304" s="71">
        <f>+BG304+BO304</f>
        <v>76</v>
      </c>
      <c r="BU304" s="71">
        <f>+BH304+BP304</f>
        <v>15</v>
      </c>
      <c r="BV304" s="71">
        <f>+BI304+BQ304</f>
        <v>45</v>
      </c>
      <c r="BW304" s="71">
        <f>+BX304+BY304+BZ304+CA304</f>
        <v>0</v>
      </c>
      <c r="BX304" s="71">
        <v>0</v>
      </c>
      <c r="BY304" s="71">
        <v>0</v>
      </c>
      <c r="BZ304" s="71">
        <v>0</v>
      </c>
      <c r="CA304" s="71">
        <v>0</v>
      </c>
      <c r="CB304" s="71">
        <f>+BR304+BW304</f>
        <v>220</v>
      </c>
      <c r="CC304" s="71">
        <f>+BS304+BX304</f>
        <v>84</v>
      </c>
      <c r="CD304" s="71">
        <f>+BT304+BY304</f>
        <v>76</v>
      </c>
      <c r="CE304" s="71">
        <f>+BU304+BZ304</f>
        <v>15</v>
      </c>
      <c r="CF304" s="71">
        <f>+BV304+CA304</f>
        <v>45</v>
      </c>
      <c r="CG304" s="71">
        <f>+CH304+CI304+CJ304+CK304</f>
        <v>0</v>
      </c>
      <c r="CH304" s="71">
        <v>0</v>
      </c>
      <c r="CI304" s="71">
        <v>0</v>
      </c>
      <c r="CJ304" s="71">
        <v>0</v>
      </c>
      <c r="CK304" s="71">
        <v>0</v>
      </c>
      <c r="CL304" s="71">
        <f>+CB304+CG304</f>
        <v>220</v>
      </c>
      <c r="CM304" s="71">
        <f>+CC304+CH304</f>
        <v>84</v>
      </c>
      <c r="CN304" s="71">
        <f>+CD304+CI304</f>
        <v>76</v>
      </c>
      <c r="CO304" s="71">
        <f>+CE304+CJ304</f>
        <v>15</v>
      </c>
      <c r="CP304" s="71">
        <f>+CF304+CK304</f>
        <v>45</v>
      </c>
      <c r="CQ304" s="71">
        <f>+CR304+CS304+CT304+CU304</f>
        <v>0</v>
      </c>
      <c r="CR304" s="71">
        <v>0</v>
      </c>
      <c r="CS304" s="71">
        <v>0</v>
      </c>
      <c r="CT304" s="71">
        <v>0</v>
      </c>
      <c r="CU304" s="71">
        <v>0</v>
      </c>
      <c r="CV304" s="71">
        <f>+CL304+CQ304</f>
        <v>220</v>
      </c>
      <c r="CW304" s="71">
        <f>+CM304+CR304</f>
        <v>84</v>
      </c>
      <c r="CX304" s="71">
        <f>+CN304+CS304</f>
        <v>76</v>
      </c>
      <c r="CY304" s="71">
        <f>+CO304+CT304</f>
        <v>15</v>
      </c>
      <c r="CZ304" s="71">
        <f>+CP304+CU304</f>
        <v>45</v>
      </c>
      <c r="DA304" s="70" t="s">
        <v>47</v>
      </c>
      <c r="DB304" s="56">
        <f>K304-CV304</f>
        <v>80</v>
      </c>
      <c r="DD304" s="7">
        <f>CV304/12</f>
        <v>18.333333333333332</v>
      </c>
    </row>
    <row r="305" spans="1:109" ht="19.5" customHeight="1" x14ac:dyDescent="0.2">
      <c r="A305" s="98" t="str">
        <f>CONCATENATE("5101",H305)</f>
        <v>5101200602</v>
      </c>
      <c r="B305" s="65"/>
      <c r="C305" s="65"/>
      <c r="D305" s="65"/>
      <c r="E305" s="66"/>
      <c r="F305" s="66"/>
      <c r="G305" s="65" t="s">
        <v>101</v>
      </c>
      <c r="H305" s="70" t="s">
        <v>45</v>
      </c>
      <c r="I305" s="100" t="s">
        <v>44</v>
      </c>
      <c r="J305" s="78">
        <f>CB305</f>
        <v>1805</v>
      </c>
      <c r="K305" s="78">
        <v>1200</v>
      </c>
      <c r="L305" s="78">
        <f>400-100</f>
        <v>300</v>
      </c>
      <c r="M305" s="78">
        <v>400</v>
      </c>
      <c r="N305" s="78">
        <v>400</v>
      </c>
      <c r="O305" s="78">
        <f>K305-L305-M305-N305</f>
        <v>100</v>
      </c>
      <c r="P305" s="78"/>
      <c r="Q305" s="78"/>
      <c r="R305" s="78">
        <f>P305+Q305</f>
        <v>0</v>
      </c>
      <c r="S305" s="71">
        <f>+U305+V305+W305+Y305</f>
        <v>5</v>
      </c>
      <c r="T305" s="71">
        <f>X305+Z305</f>
        <v>0</v>
      </c>
      <c r="U305" s="71">
        <v>2</v>
      </c>
      <c r="V305" s="71">
        <v>1</v>
      </c>
      <c r="W305" s="71">
        <v>1</v>
      </c>
      <c r="X305" s="71">
        <v>0</v>
      </c>
      <c r="Y305" s="71">
        <v>1</v>
      </c>
      <c r="Z305" s="71">
        <v>0</v>
      </c>
      <c r="AA305" s="71">
        <f>+K305+S305</f>
        <v>1205</v>
      </c>
      <c r="AB305" s="71">
        <f>+L305+U305</f>
        <v>302</v>
      </c>
      <c r="AC305" s="71">
        <f>+M305+V305</f>
        <v>401</v>
      </c>
      <c r="AD305" s="71">
        <f>+N305+W305</f>
        <v>401</v>
      </c>
      <c r="AE305" s="71">
        <f>+O305+Y305</f>
        <v>101</v>
      </c>
      <c r="AF305" s="71">
        <f>P305+X305</f>
        <v>0</v>
      </c>
      <c r="AG305" s="71">
        <f>+Q305+Z305</f>
        <v>0</v>
      </c>
      <c r="AH305" s="71">
        <f>AF305+AG305</f>
        <v>0</v>
      </c>
      <c r="AI305" s="71">
        <f>+AJ305+AK305+AL305+AN305</f>
        <v>200</v>
      </c>
      <c r="AJ305" s="71">
        <v>0</v>
      </c>
      <c r="AK305" s="71">
        <v>0</v>
      </c>
      <c r="AL305" s="71">
        <v>0</v>
      </c>
      <c r="AM305" s="71">
        <v>0</v>
      </c>
      <c r="AN305" s="71">
        <v>200</v>
      </c>
      <c r="AO305" s="71">
        <v>0</v>
      </c>
      <c r="AP305" s="71">
        <f>+AA305+AI305</f>
        <v>1405</v>
      </c>
      <c r="AQ305" s="71">
        <f>+AB305+AJ305</f>
        <v>302</v>
      </c>
      <c r="AR305" s="71">
        <f>+AC305+AK305</f>
        <v>401</v>
      </c>
      <c r="AS305" s="71">
        <f>+AD305+AL305</f>
        <v>401</v>
      </c>
      <c r="AT305" s="71">
        <f>+AE305+AN305</f>
        <v>301</v>
      </c>
      <c r="AU305" s="71">
        <f>AF305+AM305</f>
        <v>0</v>
      </c>
      <c r="AV305" s="71">
        <f>AG305+AO305</f>
        <v>0</v>
      </c>
      <c r="AW305" s="71">
        <f>AU305+AV305</f>
        <v>0</v>
      </c>
      <c r="AX305" s="71">
        <f>+AY305+AZ305+BA305+BC305</f>
        <v>400</v>
      </c>
      <c r="AY305" s="71">
        <v>0</v>
      </c>
      <c r="AZ305" s="71">
        <v>0</v>
      </c>
      <c r="BA305" s="71">
        <v>30</v>
      </c>
      <c r="BB305" s="71"/>
      <c r="BC305" s="71">
        <v>370</v>
      </c>
      <c r="BD305" s="71"/>
      <c r="BE305" s="71">
        <f>+AP305+AX305</f>
        <v>1805</v>
      </c>
      <c r="BF305" s="71">
        <f>+AQ305+AY305</f>
        <v>302</v>
      </c>
      <c r="BG305" s="71">
        <f>+AR305+AZ305</f>
        <v>401</v>
      </c>
      <c r="BH305" s="71">
        <f>+AS305+BA305</f>
        <v>431</v>
      </c>
      <c r="BI305" s="71">
        <f>+AT305+BC305</f>
        <v>671</v>
      </c>
      <c r="BJ305" s="71">
        <f>AU305+BB305</f>
        <v>0</v>
      </c>
      <c r="BK305" s="71">
        <f>AV305+BD305</f>
        <v>0</v>
      </c>
      <c r="BL305" s="71">
        <f>BJ305+BK305</f>
        <v>0</v>
      </c>
      <c r="BM305" s="71">
        <f>+BN305+BO305+BP305+BQ305</f>
        <v>0</v>
      </c>
      <c r="BN305" s="71">
        <v>0</v>
      </c>
      <c r="BO305" s="71">
        <v>0</v>
      </c>
      <c r="BP305" s="71">
        <v>0</v>
      </c>
      <c r="BQ305" s="71">
        <v>0</v>
      </c>
      <c r="BR305" s="71">
        <f>+BE305+BM305</f>
        <v>1805</v>
      </c>
      <c r="BS305" s="71">
        <f>+BF305+BN305</f>
        <v>302</v>
      </c>
      <c r="BT305" s="71">
        <f>+BG305+BO305</f>
        <v>401</v>
      </c>
      <c r="BU305" s="71">
        <f>+BH305+BP305</f>
        <v>431</v>
      </c>
      <c r="BV305" s="71">
        <f>+BI305+BQ305</f>
        <v>671</v>
      </c>
      <c r="BW305" s="71">
        <f>+BX305+BY305+BZ305+CA305</f>
        <v>0</v>
      </c>
      <c r="BX305" s="71">
        <v>0</v>
      </c>
      <c r="BY305" s="71">
        <v>0</v>
      </c>
      <c r="BZ305" s="71">
        <v>0</v>
      </c>
      <c r="CA305" s="71">
        <v>0</v>
      </c>
      <c r="CB305" s="71">
        <f>+BR305+BW305</f>
        <v>1805</v>
      </c>
      <c r="CC305" s="71">
        <f>+BS305+BX305</f>
        <v>302</v>
      </c>
      <c r="CD305" s="71">
        <f>+BT305+BY305</f>
        <v>401</v>
      </c>
      <c r="CE305" s="71">
        <f>+BU305+BZ305</f>
        <v>431</v>
      </c>
      <c r="CF305" s="71">
        <f>+BV305+CA305</f>
        <v>671</v>
      </c>
      <c r="CG305" s="71">
        <f>+CH305+CI305+CJ305+CK305</f>
        <v>0</v>
      </c>
      <c r="CH305" s="71">
        <v>0</v>
      </c>
      <c r="CI305" s="71">
        <v>0</v>
      </c>
      <c r="CJ305" s="71">
        <v>0</v>
      </c>
      <c r="CK305" s="71">
        <v>0</v>
      </c>
      <c r="CL305" s="71">
        <f>+CB305+CG305</f>
        <v>1805</v>
      </c>
      <c r="CM305" s="71">
        <f>+CC305+CH305</f>
        <v>302</v>
      </c>
      <c r="CN305" s="71">
        <f>+CD305+CI305</f>
        <v>401</v>
      </c>
      <c r="CO305" s="71">
        <f>+CE305+CJ305</f>
        <v>431</v>
      </c>
      <c r="CP305" s="71">
        <f>+CF305+CK305</f>
        <v>671</v>
      </c>
      <c r="CQ305" s="71">
        <f>+CR305+CS305+CT305+CU305</f>
        <v>0</v>
      </c>
      <c r="CR305" s="71">
        <v>0</v>
      </c>
      <c r="CS305" s="71">
        <v>0</v>
      </c>
      <c r="CT305" s="71">
        <v>0</v>
      </c>
      <c r="CU305" s="71">
        <v>0</v>
      </c>
      <c r="CV305" s="71">
        <f>+CL305+CQ305</f>
        <v>1805</v>
      </c>
      <c r="CW305" s="71">
        <f>+CM305+CR305</f>
        <v>302</v>
      </c>
      <c r="CX305" s="71">
        <f>+CN305+CS305</f>
        <v>401</v>
      </c>
      <c r="CY305" s="71">
        <f>+CO305+CT305</f>
        <v>431</v>
      </c>
      <c r="CZ305" s="71">
        <f>+CP305+CU305</f>
        <v>671</v>
      </c>
      <c r="DA305" s="70" t="s">
        <v>45</v>
      </c>
      <c r="DB305" s="56">
        <f>K305-CV305</f>
        <v>-605</v>
      </c>
      <c r="DD305" s="7">
        <f>CV305/12</f>
        <v>150.41666666666666</v>
      </c>
    </row>
    <row r="306" spans="1:109" s="54" customFormat="1" ht="11.25" hidden="1" customHeight="1" x14ac:dyDescent="0.2">
      <c r="A306" s="67" t="str">
        <f>CONCATENATE("5101",H306)</f>
        <v>51012009</v>
      </c>
      <c r="B306" s="66"/>
      <c r="C306" s="66"/>
      <c r="D306" s="66"/>
      <c r="E306" s="66"/>
      <c r="F306" s="66" t="s">
        <v>255</v>
      </c>
      <c r="G306" s="65"/>
      <c r="H306" s="61" t="s">
        <v>314</v>
      </c>
      <c r="I306" s="82" t="s">
        <v>313</v>
      </c>
      <c r="J306" s="62">
        <f>CB306</f>
        <v>0</v>
      </c>
      <c r="K306" s="62"/>
      <c r="L306" s="78"/>
      <c r="M306" s="78"/>
      <c r="N306" s="78"/>
      <c r="O306" s="78">
        <f>K306-L306-M306-N306</f>
        <v>0</v>
      </c>
      <c r="P306" s="78"/>
      <c r="Q306" s="78"/>
      <c r="R306" s="78">
        <f>P306+Q306</f>
        <v>0</v>
      </c>
      <c r="S306" s="71">
        <f>+U306+V306+W306+Y306</f>
        <v>0</v>
      </c>
      <c r="T306" s="71">
        <f>X306+Z306</f>
        <v>0</v>
      </c>
      <c r="U306" s="71">
        <v>0</v>
      </c>
      <c r="V306" s="71">
        <v>0</v>
      </c>
      <c r="W306" s="71">
        <v>0</v>
      </c>
      <c r="X306" s="71">
        <v>0</v>
      </c>
      <c r="Y306" s="71">
        <v>0</v>
      </c>
      <c r="Z306" s="71">
        <v>0</v>
      </c>
      <c r="AA306" s="71">
        <f>+K306+S306</f>
        <v>0</v>
      </c>
      <c r="AB306" s="71">
        <f>+L306+U306</f>
        <v>0</v>
      </c>
      <c r="AC306" s="71">
        <f>+M306+V306</f>
        <v>0</v>
      </c>
      <c r="AD306" s="71">
        <f>+N306+W306</f>
        <v>0</v>
      </c>
      <c r="AE306" s="71">
        <f>+O306+Y306</f>
        <v>0</v>
      </c>
      <c r="AF306" s="71">
        <f>P306+X306</f>
        <v>0</v>
      </c>
      <c r="AG306" s="71">
        <f>+Q306+Z306</f>
        <v>0</v>
      </c>
      <c r="AH306" s="71">
        <f>AF306+AG306</f>
        <v>0</v>
      </c>
      <c r="AI306" s="71">
        <f>+AJ306+AK306+AL306+AN306</f>
        <v>0</v>
      </c>
      <c r="AJ306" s="71">
        <v>0</v>
      </c>
      <c r="AK306" s="71">
        <v>0</v>
      </c>
      <c r="AL306" s="71">
        <v>0</v>
      </c>
      <c r="AM306" s="71">
        <v>0</v>
      </c>
      <c r="AN306" s="71">
        <v>0</v>
      </c>
      <c r="AO306" s="71">
        <v>0</v>
      </c>
      <c r="AP306" s="71">
        <f>+AA306+AI306</f>
        <v>0</v>
      </c>
      <c r="AQ306" s="71">
        <f>+AB306+AJ306</f>
        <v>0</v>
      </c>
      <c r="AR306" s="71">
        <f>+AC306+AK306</f>
        <v>0</v>
      </c>
      <c r="AS306" s="71">
        <f>+AD306+AL306</f>
        <v>0</v>
      </c>
      <c r="AT306" s="71">
        <f>+AE306+AN306</f>
        <v>0</v>
      </c>
      <c r="AU306" s="71">
        <f>AF306+AM306</f>
        <v>0</v>
      </c>
      <c r="AV306" s="71">
        <f>AG306+AO306</f>
        <v>0</v>
      </c>
      <c r="AW306" s="71">
        <f>AU306+AV306</f>
        <v>0</v>
      </c>
      <c r="AX306" s="71">
        <f>+AY306+AZ306+BA306+BC306</f>
        <v>0</v>
      </c>
      <c r="AY306" s="71">
        <v>0</v>
      </c>
      <c r="AZ306" s="71">
        <v>0</v>
      </c>
      <c r="BA306" s="71">
        <v>0</v>
      </c>
      <c r="BB306" s="71"/>
      <c r="BC306" s="71">
        <v>0</v>
      </c>
      <c r="BD306" s="71"/>
      <c r="BE306" s="71">
        <f>+AP306+AX306</f>
        <v>0</v>
      </c>
      <c r="BF306" s="71">
        <f>+AQ306+AY306</f>
        <v>0</v>
      </c>
      <c r="BG306" s="71">
        <f>+AR306+AZ306</f>
        <v>0</v>
      </c>
      <c r="BH306" s="71">
        <f>+AS306+BA306</f>
        <v>0</v>
      </c>
      <c r="BI306" s="71">
        <f>+AT306+BC306</f>
        <v>0</v>
      </c>
      <c r="BJ306" s="71">
        <f>AU306+BB306</f>
        <v>0</v>
      </c>
      <c r="BK306" s="71">
        <f>AV306+BD306</f>
        <v>0</v>
      </c>
      <c r="BL306" s="71">
        <f>BJ306+BK306</f>
        <v>0</v>
      </c>
      <c r="BM306" s="71">
        <f>+BN306+BO306+BP306+BQ306</f>
        <v>0</v>
      </c>
      <c r="BN306" s="71">
        <v>0</v>
      </c>
      <c r="BO306" s="71">
        <v>0</v>
      </c>
      <c r="BP306" s="71">
        <v>0</v>
      </c>
      <c r="BQ306" s="71">
        <v>0</v>
      </c>
      <c r="BR306" s="71">
        <f>+BE306+BM306</f>
        <v>0</v>
      </c>
      <c r="BS306" s="71">
        <f>+BF306+BN306</f>
        <v>0</v>
      </c>
      <c r="BT306" s="71">
        <f>+BG306+BO306</f>
        <v>0</v>
      </c>
      <c r="BU306" s="71">
        <f>+BH306+BP306</f>
        <v>0</v>
      </c>
      <c r="BV306" s="71">
        <f>+BI306+BQ306</f>
        <v>0</v>
      </c>
      <c r="BW306" s="71">
        <f>+BX306+BY306+BZ306+CA306</f>
        <v>0</v>
      </c>
      <c r="BX306" s="71">
        <v>0</v>
      </c>
      <c r="BY306" s="71">
        <v>0</v>
      </c>
      <c r="BZ306" s="71">
        <v>0</v>
      </c>
      <c r="CA306" s="71">
        <v>0</v>
      </c>
      <c r="CB306" s="71">
        <f>+BR306+BW306</f>
        <v>0</v>
      </c>
      <c r="CC306" s="71">
        <f>+BS306+BX306</f>
        <v>0</v>
      </c>
      <c r="CD306" s="71">
        <f>+BT306+BY306</f>
        <v>0</v>
      </c>
      <c r="CE306" s="71">
        <f>+BU306+BZ306</f>
        <v>0</v>
      </c>
      <c r="CF306" s="71">
        <f>+BV306+CA306</f>
        <v>0</v>
      </c>
      <c r="CG306" s="71">
        <f>+CH306+CI306+CJ306+CK306</f>
        <v>0</v>
      </c>
      <c r="CH306" s="71">
        <v>0</v>
      </c>
      <c r="CI306" s="71">
        <v>0</v>
      </c>
      <c r="CJ306" s="71">
        <v>0</v>
      </c>
      <c r="CK306" s="71">
        <v>0</v>
      </c>
      <c r="CL306" s="71">
        <f>+CB306+CG306</f>
        <v>0</v>
      </c>
      <c r="CM306" s="71">
        <f>+CC306+CH306</f>
        <v>0</v>
      </c>
      <c r="CN306" s="71">
        <f>+CD306+CI306</f>
        <v>0</v>
      </c>
      <c r="CO306" s="71">
        <f>+CE306+CJ306</f>
        <v>0</v>
      </c>
      <c r="CP306" s="71">
        <f>+CF306+CK306</f>
        <v>0</v>
      </c>
      <c r="CQ306" s="71">
        <f>+CR306+CS306+CT306+CU306</f>
        <v>0</v>
      </c>
      <c r="CR306" s="71">
        <v>0</v>
      </c>
      <c r="CS306" s="71">
        <v>0</v>
      </c>
      <c r="CT306" s="71">
        <v>0</v>
      </c>
      <c r="CU306" s="71">
        <v>0</v>
      </c>
      <c r="CV306" s="71">
        <f>+CL306+CQ306</f>
        <v>0</v>
      </c>
      <c r="CW306" s="71">
        <f>+CM306+CR306</f>
        <v>0</v>
      </c>
      <c r="CX306" s="71">
        <f>+CN306+CS306</f>
        <v>0</v>
      </c>
      <c r="CY306" s="71">
        <f>+CO306+CT306</f>
        <v>0</v>
      </c>
      <c r="CZ306" s="71">
        <f>+CP306+CU306</f>
        <v>0</v>
      </c>
      <c r="DA306" s="61" t="s">
        <v>314</v>
      </c>
      <c r="DB306" s="56">
        <f>K306-CV306</f>
        <v>0</v>
      </c>
      <c r="DC306" s="55"/>
      <c r="DD306" s="7">
        <f>CV306/12</f>
        <v>0</v>
      </c>
      <c r="DE306" s="55"/>
    </row>
    <row r="307" spans="1:109" s="54" customFormat="1" ht="24" customHeight="1" x14ac:dyDescent="0.2">
      <c r="A307" s="67" t="str">
        <f>CONCATENATE("5101",H307)</f>
        <v>51012011</v>
      </c>
      <c r="B307" s="66"/>
      <c r="C307" s="66"/>
      <c r="D307" s="66"/>
      <c r="E307" s="66"/>
      <c r="F307" s="66" t="s">
        <v>252</v>
      </c>
      <c r="G307" s="66"/>
      <c r="H307" s="61">
        <v>2011</v>
      </c>
      <c r="I307" s="82" t="s">
        <v>43</v>
      </c>
      <c r="J307" s="62">
        <f>CB307</f>
        <v>9</v>
      </c>
      <c r="K307" s="62">
        <v>0</v>
      </c>
      <c r="L307" s="62"/>
      <c r="M307" s="62"/>
      <c r="N307" s="62"/>
      <c r="O307" s="62">
        <f>K307-L307-M307-N307</f>
        <v>0</v>
      </c>
      <c r="P307" s="62"/>
      <c r="Q307" s="62"/>
      <c r="R307" s="62">
        <f>P307+Q307</f>
        <v>0</v>
      </c>
      <c r="S307" s="85">
        <f>+U307+V307+W307+Y307</f>
        <v>9</v>
      </c>
      <c r="T307" s="85">
        <f>X307+Z307</f>
        <v>0</v>
      </c>
      <c r="U307" s="85">
        <v>7</v>
      </c>
      <c r="V307" s="85">
        <v>2</v>
      </c>
      <c r="W307" s="85">
        <v>0</v>
      </c>
      <c r="X307" s="85">
        <v>0</v>
      </c>
      <c r="Y307" s="85">
        <v>0</v>
      </c>
      <c r="Z307" s="85">
        <v>0</v>
      </c>
      <c r="AA307" s="85">
        <f>+K307+S307</f>
        <v>9</v>
      </c>
      <c r="AB307" s="85">
        <f>+L307+U307</f>
        <v>7</v>
      </c>
      <c r="AC307" s="85">
        <f>+M307+V307</f>
        <v>2</v>
      </c>
      <c r="AD307" s="85">
        <f>+N307+W307</f>
        <v>0</v>
      </c>
      <c r="AE307" s="85">
        <f>+O307+Y307</f>
        <v>0</v>
      </c>
      <c r="AF307" s="85">
        <f>P307+X307</f>
        <v>0</v>
      </c>
      <c r="AG307" s="85">
        <f>+Q307+Z307</f>
        <v>0</v>
      </c>
      <c r="AH307" s="85">
        <f>AF307+AG307</f>
        <v>0</v>
      </c>
      <c r="AI307" s="85">
        <f>+AJ307+AK307+AL307+AN307</f>
        <v>0</v>
      </c>
      <c r="AJ307" s="85">
        <v>0</v>
      </c>
      <c r="AK307" s="85">
        <v>0</v>
      </c>
      <c r="AL307" s="85">
        <v>0</v>
      </c>
      <c r="AM307" s="85">
        <v>0</v>
      </c>
      <c r="AN307" s="85">
        <v>0</v>
      </c>
      <c r="AO307" s="85">
        <v>0</v>
      </c>
      <c r="AP307" s="85">
        <f>+AA307+AI307</f>
        <v>9</v>
      </c>
      <c r="AQ307" s="85">
        <f>+AB307+AJ307</f>
        <v>7</v>
      </c>
      <c r="AR307" s="85">
        <f>+AC307+AK307</f>
        <v>2</v>
      </c>
      <c r="AS307" s="85">
        <f>+AD307+AL307</f>
        <v>0</v>
      </c>
      <c r="AT307" s="85">
        <f>+AE307+AN307</f>
        <v>0</v>
      </c>
      <c r="AU307" s="85">
        <f>AF307+AM307</f>
        <v>0</v>
      </c>
      <c r="AV307" s="85">
        <f>AG307+AO307</f>
        <v>0</v>
      </c>
      <c r="AW307" s="85">
        <f>AU307+AV307</f>
        <v>0</v>
      </c>
      <c r="AX307" s="85">
        <f>+AY307+AZ307+BA307+BC307</f>
        <v>0</v>
      </c>
      <c r="AY307" s="85">
        <v>0</v>
      </c>
      <c r="AZ307" s="85">
        <v>0</v>
      </c>
      <c r="BA307" s="85">
        <v>0</v>
      </c>
      <c r="BB307" s="85"/>
      <c r="BC307" s="85">
        <v>0</v>
      </c>
      <c r="BD307" s="85"/>
      <c r="BE307" s="85">
        <f>+AP307+AX307</f>
        <v>9</v>
      </c>
      <c r="BF307" s="85">
        <f>+AQ307+AY307</f>
        <v>7</v>
      </c>
      <c r="BG307" s="85">
        <f>+AR307+AZ307</f>
        <v>2</v>
      </c>
      <c r="BH307" s="85">
        <f>+AS307+BA307</f>
        <v>0</v>
      </c>
      <c r="BI307" s="85">
        <f>+AT307+BC307</f>
        <v>0</v>
      </c>
      <c r="BJ307" s="85">
        <f>AU307+BB307</f>
        <v>0</v>
      </c>
      <c r="BK307" s="85">
        <f>AV307+BD307</f>
        <v>0</v>
      </c>
      <c r="BL307" s="85">
        <f>BJ307+BK307</f>
        <v>0</v>
      </c>
      <c r="BM307" s="85">
        <f>+BN307+BO307+BP307+BQ307</f>
        <v>0</v>
      </c>
      <c r="BN307" s="85">
        <v>0</v>
      </c>
      <c r="BO307" s="85">
        <v>0</v>
      </c>
      <c r="BP307" s="85">
        <v>0</v>
      </c>
      <c r="BQ307" s="85">
        <v>0</v>
      </c>
      <c r="BR307" s="85">
        <f>+BE307+BM307</f>
        <v>9</v>
      </c>
      <c r="BS307" s="85">
        <f>+BF307+BN307</f>
        <v>7</v>
      </c>
      <c r="BT307" s="85">
        <f>+BG307+BO307</f>
        <v>2</v>
      </c>
      <c r="BU307" s="85">
        <f>+BH307+BP307</f>
        <v>0</v>
      </c>
      <c r="BV307" s="85">
        <f>+BI307+BQ307</f>
        <v>0</v>
      </c>
      <c r="BW307" s="85">
        <f>+BX307+BY307+BZ307+CA307</f>
        <v>0</v>
      </c>
      <c r="BX307" s="85">
        <v>0</v>
      </c>
      <c r="BY307" s="85">
        <v>0</v>
      </c>
      <c r="BZ307" s="85">
        <v>0</v>
      </c>
      <c r="CA307" s="85">
        <v>0</v>
      </c>
      <c r="CB307" s="85">
        <f>+BR307+BW307</f>
        <v>9</v>
      </c>
      <c r="CC307" s="85">
        <f>+BS307+BX307</f>
        <v>7</v>
      </c>
      <c r="CD307" s="85">
        <f>+BT307+BY307</f>
        <v>2</v>
      </c>
      <c r="CE307" s="85">
        <f>+BU307+BZ307</f>
        <v>0</v>
      </c>
      <c r="CF307" s="85">
        <f>+BV307+CA307</f>
        <v>0</v>
      </c>
      <c r="CG307" s="85">
        <f>+CH307+CI307+CJ307+CK307</f>
        <v>0</v>
      </c>
      <c r="CH307" s="85">
        <v>0</v>
      </c>
      <c r="CI307" s="85">
        <v>0</v>
      </c>
      <c r="CJ307" s="85">
        <v>0</v>
      </c>
      <c r="CK307" s="85">
        <v>0</v>
      </c>
      <c r="CL307" s="85">
        <f>+CB307+CG307</f>
        <v>9</v>
      </c>
      <c r="CM307" s="85">
        <f>+CC307+CH307</f>
        <v>7</v>
      </c>
      <c r="CN307" s="85">
        <f>+CD307+CI307</f>
        <v>2</v>
      </c>
      <c r="CO307" s="85">
        <f>+CE307+CJ307</f>
        <v>0</v>
      </c>
      <c r="CP307" s="85">
        <f>+CF307+CK307</f>
        <v>0</v>
      </c>
      <c r="CQ307" s="85">
        <f>+CR307+CS307+CT307+CU307</f>
        <v>0</v>
      </c>
      <c r="CR307" s="85">
        <v>0</v>
      </c>
      <c r="CS307" s="85">
        <v>0</v>
      </c>
      <c r="CT307" s="85">
        <v>0</v>
      </c>
      <c r="CU307" s="85">
        <v>0</v>
      </c>
      <c r="CV307" s="85">
        <f>+CL307+CQ307</f>
        <v>9</v>
      </c>
      <c r="CW307" s="85">
        <f>+CM307+CR307</f>
        <v>7</v>
      </c>
      <c r="CX307" s="85">
        <f>+CN307+CS307</f>
        <v>2</v>
      </c>
      <c r="CY307" s="85">
        <f>+CO307+CT307</f>
        <v>0</v>
      </c>
      <c r="CZ307" s="85">
        <f>+CP307+CU307</f>
        <v>0</v>
      </c>
      <c r="DA307" s="61">
        <v>2011</v>
      </c>
      <c r="DB307" s="56">
        <f>K307-CV307</f>
        <v>-9</v>
      </c>
      <c r="DC307" s="55"/>
      <c r="DD307" s="7">
        <f>CV307/12</f>
        <v>0.75</v>
      </c>
      <c r="DE307" s="55"/>
    </row>
    <row r="308" spans="1:109" s="54" customFormat="1" ht="24" hidden="1" customHeight="1" x14ac:dyDescent="0.2">
      <c r="A308" s="67" t="str">
        <f>CONCATENATE("5101",H308)</f>
        <v>51012012</v>
      </c>
      <c r="B308" s="66"/>
      <c r="C308" s="66"/>
      <c r="D308" s="66"/>
      <c r="E308" s="66"/>
      <c r="F308" s="66" t="s">
        <v>192</v>
      </c>
      <c r="G308" s="66"/>
      <c r="H308" s="61" t="s">
        <v>42</v>
      </c>
      <c r="I308" s="82" t="s">
        <v>41</v>
      </c>
      <c r="J308" s="62">
        <f>CB308</f>
        <v>0</v>
      </c>
      <c r="K308" s="62"/>
      <c r="L308" s="62"/>
      <c r="M308" s="62"/>
      <c r="N308" s="62"/>
      <c r="O308" s="62">
        <f>K308-L308-M308-N308</f>
        <v>0</v>
      </c>
      <c r="P308" s="62"/>
      <c r="Q308" s="62"/>
      <c r="R308" s="62">
        <f>P308+Q308</f>
        <v>0</v>
      </c>
      <c r="S308" s="85">
        <f>+U308+V308+W308+Y308</f>
        <v>0</v>
      </c>
      <c r="T308" s="85">
        <f>X308+Z308</f>
        <v>0</v>
      </c>
      <c r="U308" s="85">
        <v>0</v>
      </c>
      <c r="V308" s="85">
        <v>0</v>
      </c>
      <c r="W308" s="85">
        <v>0</v>
      </c>
      <c r="X308" s="85">
        <v>0</v>
      </c>
      <c r="Y308" s="85">
        <v>0</v>
      </c>
      <c r="Z308" s="85">
        <v>0</v>
      </c>
      <c r="AA308" s="85">
        <f>+K308+S308</f>
        <v>0</v>
      </c>
      <c r="AB308" s="85">
        <f>+L308+U308</f>
        <v>0</v>
      </c>
      <c r="AC308" s="85">
        <f>+M308+V308</f>
        <v>0</v>
      </c>
      <c r="AD308" s="85">
        <f>+N308+W308</f>
        <v>0</v>
      </c>
      <c r="AE308" s="85">
        <f>+O308+Y308</f>
        <v>0</v>
      </c>
      <c r="AF308" s="85">
        <f>P308+X308</f>
        <v>0</v>
      </c>
      <c r="AG308" s="85">
        <f>+Q308+Z308</f>
        <v>0</v>
      </c>
      <c r="AH308" s="85">
        <f>AF308+AG308</f>
        <v>0</v>
      </c>
      <c r="AI308" s="85">
        <f>+AJ308+AK308+AL308+AN308</f>
        <v>0</v>
      </c>
      <c r="AJ308" s="85">
        <v>0</v>
      </c>
      <c r="AK308" s="85">
        <v>0</v>
      </c>
      <c r="AL308" s="85">
        <v>0</v>
      </c>
      <c r="AM308" s="85">
        <v>0</v>
      </c>
      <c r="AN308" s="85">
        <v>0</v>
      </c>
      <c r="AO308" s="85">
        <v>0</v>
      </c>
      <c r="AP308" s="85">
        <f>+AA308+AI308</f>
        <v>0</v>
      </c>
      <c r="AQ308" s="85">
        <f>+AB308+AJ308</f>
        <v>0</v>
      </c>
      <c r="AR308" s="85">
        <f>+AC308+AK308</f>
        <v>0</v>
      </c>
      <c r="AS308" s="85">
        <f>+AD308+AL308</f>
        <v>0</v>
      </c>
      <c r="AT308" s="85">
        <f>+AE308+AN308</f>
        <v>0</v>
      </c>
      <c r="AU308" s="85">
        <f>AF308+AM308</f>
        <v>0</v>
      </c>
      <c r="AV308" s="85">
        <f>AG308+AO308</f>
        <v>0</v>
      </c>
      <c r="AW308" s="85">
        <f>AU308+AV308</f>
        <v>0</v>
      </c>
      <c r="AX308" s="85">
        <f>+AY308+AZ308+BA308+BC308</f>
        <v>0</v>
      </c>
      <c r="AY308" s="85">
        <v>0</v>
      </c>
      <c r="AZ308" s="85">
        <v>0</v>
      </c>
      <c r="BA308" s="85">
        <v>0</v>
      </c>
      <c r="BB308" s="85"/>
      <c r="BC308" s="85">
        <v>0</v>
      </c>
      <c r="BD308" s="85"/>
      <c r="BE308" s="85">
        <f>+AP308+AX308</f>
        <v>0</v>
      </c>
      <c r="BF308" s="85">
        <f>+AQ308+AY308</f>
        <v>0</v>
      </c>
      <c r="BG308" s="85">
        <f>+AR308+AZ308</f>
        <v>0</v>
      </c>
      <c r="BH308" s="85">
        <f>+AS308+BA308</f>
        <v>0</v>
      </c>
      <c r="BI308" s="85">
        <f>+AT308+BC308</f>
        <v>0</v>
      </c>
      <c r="BJ308" s="85">
        <f>AU308+BB308</f>
        <v>0</v>
      </c>
      <c r="BK308" s="85">
        <f>AV308+BD308</f>
        <v>0</v>
      </c>
      <c r="BL308" s="85">
        <f>BJ308+BK308</f>
        <v>0</v>
      </c>
      <c r="BM308" s="85">
        <f>+BN308+BO308+BP308+BQ308</f>
        <v>0</v>
      </c>
      <c r="BN308" s="85">
        <v>0</v>
      </c>
      <c r="BO308" s="85">
        <v>0</v>
      </c>
      <c r="BP308" s="85">
        <v>0</v>
      </c>
      <c r="BQ308" s="85">
        <v>0</v>
      </c>
      <c r="BR308" s="85">
        <f>+BE308+BM308</f>
        <v>0</v>
      </c>
      <c r="BS308" s="85">
        <f>+BF308+BN308</f>
        <v>0</v>
      </c>
      <c r="BT308" s="85">
        <f>+BG308+BO308</f>
        <v>0</v>
      </c>
      <c r="BU308" s="85">
        <f>+BH308+BP308</f>
        <v>0</v>
      </c>
      <c r="BV308" s="85">
        <f>+BI308+BQ308</f>
        <v>0</v>
      </c>
      <c r="BW308" s="85">
        <f>+BX308+BY308+BZ308+CA308</f>
        <v>0</v>
      </c>
      <c r="BX308" s="85">
        <v>0</v>
      </c>
      <c r="BY308" s="85">
        <v>0</v>
      </c>
      <c r="BZ308" s="85">
        <v>0</v>
      </c>
      <c r="CA308" s="85">
        <v>0</v>
      </c>
      <c r="CB308" s="85">
        <f>+BR308+BW308</f>
        <v>0</v>
      </c>
      <c r="CC308" s="85">
        <f>+BS308+BX308</f>
        <v>0</v>
      </c>
      <c r="CD308" s="85">
        <f>+BT308+BY308</f>
        <v>0</v>
      </c>
      <c r="CE308" s="85">
        <f>+BU308+BZ308</f>
        <v>0</v>
      </c>
      <c r="CF308" s="85">
        <f>+BV308+CA308</f>
        <v>0</v>
      </c>
      <c r="CG308" s="85">
        <f>+CH308+CI308+CJ308+CK308</f>
        <v>0</v>
      </c>
      <c r="CH308" s="85">
        <v>0</v>
      </c>
      <c r="CI308" s="85">
        <v>0</v>
      </c>
      <c r="CJ308" s="85">
        <v>0</v>
      </c>
      <c r="CK308" s="85">
        <v>0</v>
      </c>
      <c r="CL308" s="85">
        <f>+CB308+CG308</f>
        <v>0</v>
      </c>
      <c r="CM308" s="85">
        <f>+CC308+CH308</f>
        <v>0</v>
      </c>
      <c r="CN308" s="85">
        <f>+CD308+CI308</f>
        <v>0</v>
      </c>
      <c r="CO308" s="85">
        <f>+CE308+CJ308</f>
        <v>0</v>
      </c>
      <c r="CP308" s="85">
        <f>+CF308+CK308</f>
        <v>0</v>
      </c>
      <c r="CQ308" s="85">
        <f>+CR308+CS308+CT308+CU308</f>
        <v>0</v>
      </c>
      <c r="CR308" s="85">
        <v>0</v>
      </c>
      <c r="CS308" s="85">
        <v>0</v>
      </c>
      <c r="CT308" s="85">
        <v>0</v>
      </c>
      <c r="CU308" s="85">
        <v>0</v>
      </c>
      <c r="CV308" s="85">
        <f>+CL308+CQ308</f>
        <v>0</v>
      </c>
      <c r="CW308" s="85">
        <f>+CM308+CR308</f>
        <v>0</v>
      </c>
      <c r="CX308" s="85">
        <f>+CN308+CS308</f>
        <v>0</v>
      </c>
      <c r="CY308" s="85">
        <f>+CO308+CT308</f>
        <v>0</v>
      </c>
      <c r="CZ308" s="85">
        <f>+CP308+CU308</f>
        <v>0</v>
      </c>
      <c r="DA308" s="61" t="s">
        <v>42</v>
      </c>
      <c r="DB308" s="56">
        <f>K308-CV308</f>
        <v>0</v>
      </c>
      <c r="DC308" s="55"/>
      <c r="DD308" s="7">
        <f>CV308/12</f>
        <v>0</v>
      </c>
      <c r="DE308" s="55"/>
    </row>
    <row r="309" spans="1:109" s="54" customFormat="1" ht="23.25" hidden="1" customHeight="1" x14ac:dyDescent="0.2">
      <c r="A309" s="67" t="str">
        <f>CONCATENATE("5101",H309)</f>
        <v>51012013</v>
      </c>
      <c r="B309" s="66"/>
      <c r="C309" s="66"/>
      <c r="D309" s="66"/>
      <c r="E309" s="66"/>
      <c r="F309" s="66" t="s">
        <v>200</v>
      </c>
      <c r="G309" s="66"/>
      <c r="H309" s="61">
        <v>2013</v>
      </c>
      <c r="I309" s="82" t="s">
        <v>39</v>
      </c>
      <c r="J309" s="62">
        <f>CB309</f>
        <v>0</v>
      </c>
      <c r="K309" s="62">
        <v>0</v>
      </c>
      <c r="L309" s="62"/>
      <c r="M309" s="62"/>
      <c r="N309" s="62"/>
      <c r="O309" s="62">
        <f>K309-L309-M309-N309</f>
        <v>0</v>
      </c>
      <c r="P309" s="62"/>
      <c r="Q309" s="62"/>
      <c r="R309" s="62">
        <f>P309+Q309</f>
        <v>0</v>
      </c>
      <c r="S309" s="85">
        <f>+U309+V309+W309+Y309</f>
        <v>0</v>
      </c>
      <c r="T309" s="85">
        <f>X309+Z309</f>
        <v>0</v>
      </c>
      <c r="U309" s="85">
        <v>0</v>
      </c>
      <c r="V309" s="85">
        <v>0</v>
      </c>
      <c r="W309" s="85">
        <v>0</v>
      </c>
      <c r="X309" s="85">
        <v>0</v>
      </c>
      <c r="Y309" s="85">
        <v>0</v>
      </c>
      <c r="Z309" s="85">
        <v>0</v>
      </c>
      <c r="AA309" s="85">
        <f>+K309+S309</f>
        <v>0</v>
      </c>
      <c r="AB309" s="85">
        <f>+L309+U309</f>
        <v>0</v>
      </c>
      <c r="AC309" s="85">
        <f>+M309+V309</f>
        <v>0</v>
      </c>
      <c r="AD309" s="85">
        <f>+N309+W309</f>
        <v>0</v>
      </c>
      <c r="AE309" s="85">
        <f>+O309+Y309</f>
        <v>0</v>
      </c>
      <c r="AF309" s="85">
        <f>P309+X309</f>
        <v>0</v>
      </c>
      <c r="AG309" s="85">
        <f>+Q309+Z309</f>
        <v>0</v>
      </c>
      <c r="AH309" s="85">
        <f>AF309+AG309</f>
        <v>0</v>
      </c>
      <c r="AI309" s="85">
        <f>+AJ309+AK309+AL309+AN309</f>
        <v>0</v>
      </c>
      <c r="AJ309" s="85">
        <v>0</v>
      </c>
      <c r="AK309" s="85">
        <v>0</v>
      </c>
      <c r="AL309" s="85">
        <v>0</v>
      </c>
      <c r="AM309" s="85">
        <v>0</v>
      </c>
      <c r="AN309" s="85">
        <v>0</v>
      </c>
      <c r="AO309" s="85">
        <v>0</v>
      </c>
      <c r="AP309" s="85">
        <f>+AA309+AI309</f>
        <v>0</v>
      </c>
      <c r="AQ309" s="85">
        <f>+AB309+AJ309</f>
        <v>0</v>
      </c>
      <c r="AR309" s="85">
        <f>+AC309+AK309</f>
        <v>0</v>
      </c>
      <c r="AS309" s="85">
        <f>+AD309+AL309</f>
        <v>0</v>
      </c>
      <c r="AT309" s="85">
        <f>+AE309+AN309</f>
        <v>0</v>
      </c>
      <c r="AU309" s="85">
        <f>AF309+AM309</f>
        <v>0</v>
      </c>
      <c r="AV309" s="85">
        <f>AG309+AO309</f>
        <v>0</v>
      </c>
      <c r="AW309" s="85">
        <f>AU309+AV309</f>
        <v>0</v>
      </c>
      <c r="AX309" s="85">
        <f>+AY309+AZ309+BA309+BC309</f>
        <v>0</v>
      </c>
      <c r="AY309" s="85">
        <v>0</v>
      </c>
      <c r="AZ309" s="85">
        <v>0</v>
      </c>
      <c r="BA309" s="85">
        <v>0</v>
      </c>
      <c r="BB309" s="85"/>
      <c r="BC309" s="85">
        <v>0</v>
      </c>
      <c r="BD309" s="85"/>
      <c r="BE309" s="85">
        <f>+AP309+AX309</f>
        <v>0</v>
      </c>
      <c r="BF309" s="85">
        <f>+AQ309+AY309</f>
        <v>0</v>
      </c>
      <c r="BG309" s="85">
        <f>+AR309+AZ309</f>
        <v>0</v>
      </c>
      <c r="BH309" s="85">
        <f>+AS309+BA309</f>
        <v>0</v>
      </c>
      <c r="BI309" s="85">
        <f>+AT309+BC309</f>
        <v>0</v>
      </c>
      <c r="BJ309" s="85">
        <f>AU309+BB309</f>
        <v>0</v>
      </c>
      <c r="BK309" s="85">
        <f>AV309+BD309</f>
        <v>0</v>
      </c>
      <c r="BL309" s="85">
        <f>BJ309+BK309</f>
        <v>0</v>
      </c>
      <c r="BM309" s="85">
        <f>+BN309+BO309+BP309+BQ309</f>
        <v>0</v>
      </c>
      <c r="BN309" s="85">
        <v>0</v>
      </c>
      <c r="BO309" s="85">
        <v>0</v>
      </c>
      <c r="BP309" s="85">
        <v>0</v>
      </c>
      <c r="BQ309" s="85">
        <v>0</v>
      </c>
      <c r="BR309" s="85">
        <f>+BE309+BM309</f>
        <v>0</v>
      </c>
      <c r="BS309" s="85">
        <f>+BF309+BN309</f>
        <v>0</v>
      </c>
      <c r="BT309" s="85">
        <f>+BG309+BO309</f>
        <v>0</v>
      </c>
      <c r="BU309" s="85">
        <f>+BH309+BP309</f>
        <v>0</v>
      </c>
      <c r="BV309" s="85">
        <f>+BI309+BQ309</f>
        <v>0</v>
      </c>
      <c r="BW309" s="85">
        <f>+BX309+BY309+BZ309+CA309</f>
        <v>0</v>
      </c>
      <c r="BX309" s="85">
        <v>0</v>
      </c>
      <c r="BY309" s="85">
        <v>0</v>
      </c>
      <c r="BZ309" s="85">
        <v>0</v>
      </c>
      <c r="CA309" s="85">
        <v>0</v>
      </c>
      <c r="CB309" s="85">
        <f>+BR309+BW309</f>
        <v>0</v>
      </c>
      <c r="CC309" s="85">
        <f>+BS309+BX309</f>
        <v>0</v>
      </c>
      <c r="CD309" s="85">
        <f>+BT309+BY309</f>
        <v>0</v>
      </c>
      <c r="CE309" s="85">
        <f>+BU309+BZ309</f>
        <v>0</v>
      </c>
      <c r="CF309" s="85">
        <f>+BV309+CA309</f>
        <v>0</v>
      </c>
      <c r="CG309" s="85">
        <f>+CH309+CI309+CJ309+CK309</f>
        <v>0</v>
      </c>
      <c r="CH309" s="85">
        <v>0</v>
      </c>
      <c r="CI309" s="85">
        <v>0</v>
      </c>
      <c r="CJ309" s="85">
        <v>0</v>
      </c>
      <c r="CK309" s="85">
        <v>0</v>
      </c>
      <c r="CL309" s="85">
        <f>+CB309+CG309</f>
        <v>0</v>
      </c>
      <c r="CM309" s="85">
        <f>+CC309+CH309</f>
        <v>0</v>
      </c>
      <c r="CN309" s="85">
        <f>+CD309+CI309</f>
        <v>0</v>
      </c>
      <c r="CO309" s="85">
        <f>+CE309+CJ309</f>
        <v>0</v>
      </c>
      <c r="CP309" s="85">
        <f>+CF309+CK309</f>
        <v>0</v>
      </c>
      <c r="CQ309" s="85">
        <f>+CR309+CS309+CT309+CU309</f>
        <v>0</v>
      </c>
      <c r="CR309" s="85">
        <v>0</v>
      </c>
      <c r="CS309" s="85">
        <v>0</v>
      </c>
      <c r="CT309" s="85">
        <v>0</v>
      </c>
      <c r="CU309" s="85">
        <v>0</v>
      </c>
      <c r="CV309" s="85">
        <f>+CL309+CQ309</f>
        <v>0</v>
      </c>
      <c r="CW309" s="85">
        <f>+CM309+CR309</f>
        <v>0</v>
      </c>
      <c r="CX309" s="85">
        <f>+CN309+CS309</f>
        <v>0</v>
      </c>
      <c r="CY309" s="85">
        <f>+CO309+CT309</f>
        <v>0</v>
      </c>
      <c r="CZ309" s="85">
        <f>+CP309+CU309</f>
        <v>0</v>
      </c>
      <c r="DA309" s="61">
        <v>2013</v>
      </c>
      <c r="DB309" s="56">
        <f>K309-CV309</f>
        <v>0</v>
      </c>
      <c r="DC309" s="55"/>
      <c r="DD309" s="7">
        <f>CV309/12</f>
        <v>0</v>
      </c>
      <c r="DE309" s="55"/>
    </row>
    <row r="310" spans="1:109" s="54" customFormat="1" ht="18.75" customHeight="1" x14ac:dyDescent="0.2">
      <c r="A310" s="67" t="str">
        <f>CONCATENATE("5101",H310)</f>
        <v>51012014</v>
      </c>
      <c r="B310" s="66"/>
      <c r="C310" s="66"/>
      <c r="D310" s="66"/>
      <c r="E310" s="66"/>
      <c r="F310" s="66" t="s">
        <v>251</v>
      </c>
      <c r="G310" s="66"/>
      <c r="H310" s="61">
        <v>2014</v>
      </c>
      <c r="I310" s="82" t="s">
        <v>38</v>
      </c>
      <c r="J310" s="62">
        <f>CB310</f>
        <v>128</v>
      </c>
      <c r="K310" s="62">
        <v>158</v>
      </c>
      <c r="L310" s="62">
        <v>50</v>
      </c>
      <c r="M310" s="62">
        <v>50</v>
      </c>
      <c r="N310" s="62">
        <v>40</v>
      </c>
      <c r="O310" s="62">
        <f>K310-L310-M310-N310</f>
        <v>18</v>
      </c>
      <c r="P310" s="62"/>
      <c r="Q310" s="62"/>
      <c r="R310" s="62">
        <f>P310+Q310</f>
        <v>0</v>
      </c>
      <c r="S310" s="85">
        <f>+U310+V310+W310+Y310</f>
        <v>0</v>
      </c>
      <c r="T310" s="85">
        <f>X310+Z310</f>
        <v>0</v>
      </c>
      <c r="U310" s="85">
        <v>0</v>
      </c>
      <c r="V310" s="85">
        <v>0</v>
      </c>
      <c r="W310" s="85">
        <v>0</v>
      </c>
      <c r="X310" s="85">
        <v>0</v>
      </c>
      <c r="Y310" s="85">
        <v>0</v>
      </c>
      <c r="Z310" s="85">
        <v>0</v>
      </c>
      <c r="AA310" s="85">
        <f>+K310+S310</f>
        <v>158</v>
      </c>
      <c r="AB310" s="85">
        <f>+L310+U310</f>
        <v>50</v>
      </c>
      <c r="AC310" s="85">
        <f>+M310+V310</f>
        <v>50</v>
      </c>
      <c r="AD310" s="85">
        <f>+N310+W310</f>
        <v>40</v>
      </c>
      <c r="AE310" s="85">
        <f>+O310+Y310</f>
        <v>18</v>
      </c>
      <c r="AF310" s="85">
        <f>P310+X310</f>
        <v>0</v>
      </c>
      <c r="AG310" s="85">
        <f>+Q310+Z310</f>
        <v>0</v>
      </c>
      <c r="AH310" s="85">
        <f>AF310+AG310</f>
        <v>0</v>
      </c>
      <c r="AI310" s="85">
        <f>+AJ310+AK310+AL310+AN310</f>
        <v>-20</v>
      </c>
      <c r="AJ310" s="85">
        <v>0</v>
      </c>
      <c r="AK310" s="85">
        <v>0</v>
      </c>
      <c r="AL310" s="85">
        <v>-2</v>
      </c>
      <c r="AM310" s="85">
        <v>0</v>
      </c>
      <c r="AN310" s="85">
        <v>-18</v>
      </c>
      <c r="AO310" s="85">
        <v>0</v>
      </c>
      <c r="AP310" s="85">
        <f>+AA310+AI310</f>
        <v>138</v>
      </c>
      <c r="AQ310" s="85">
        <f>+AB310+AJ310</f>
        <v>50</v>
      </c>
      <c r="AR310" s="85">
        <f>+AC310+AK310</f>
        <v>50</v>
      </c>
      <c r="AS310" s="85">
        <f>+AD310+AL310</f>
        <v>38</v>
      </c>
      <c r="AT310" s="85">
        <f>+AE310+AN310</f>
        <v>0</v>
      </c>
      <c r="AU310" s="85">
        <f>AF310+AM310</f>
        <v>0</v>
      </c>
      <c r="AV310" s="85">
        <f>AG310+AO310</f>
        <v>0</v>
      </c>
      <c r="AW310" s="85">
        <f>AU310+AV310</f>
        <v>0</v>
      </c>
      <c r="AX310" s="85">
        <f>+AY310+AZ310+BA310+BC310</f>
        <v>-10</v>
      </c>
      <c r="AY310" s="85">
        <v>0</v>
      </c>
      <c r="AZ310" s="85">
        <v>0</v>
      </c>
      <c r="BA310" s="85">
        <v>-10</v>
      </c>
      <c r="BB310" s="85"/>
      <c r="BC310" s="85">
        <v>0</v>
      </c>
      <c r="BD310" s="85"/>
      <c r="BE310" s="85">
        <f>+AP310+AX310</f>
        <v>128</v>
      </c>
      <c r="BF310" s="85">
        <f>+AQ310+AY310</f>
        <v>50</v>
      </c>
      <c r="BG310" s="85">
        <f>+AR310+AZ310</f>
        <v>50</v>
      </c>
      <c r="BH310" s="85">
        <f>+AS310+BA310</f>
        <v>28</v>
      </c>
      <c r="BI310" s="85">
        <f>+AT310+BC310</f>
        <v>0</v>
      </c>
      <c r="BJ310" s="85">
        <f>AU310+BB310</f>
        <v>0</v>
      </c>
      <c r="BK310" s="85">
        <f>AV310+BD310</f>
        <v>0</v>
      </c>
      <c r="BL310" s="85">
        <f>BJ310+BK310</f>
        <v>0</v>
      </c>
      <c r="BM310" s="85">
        <f>+BN310+BO310+BP310+BQ310</f>
        <v>0</v>
      </c>
      <c r="BN310" s="85">
        <v>0</v>
      </c>
      <c r="BO310" s="85">
        <v>0</v>
      </c>
      <c r="BP310" s="85">
        <v>0</v>
      </c>
      <c r="BQ310" s="85">
        <v>0</v>
      </c>
      <c r="BR310" s="85">
        <f>+BE310+BM310</f>
        <v>128</v>
      </c>
      <c r="BS310" s="85">
        <f>+BF310+BN310</f>
        <v>50</v>
      </c>
      <c r="BT310" s="85">
        <f>+BG310+BO310</f>
        <v>50</v>
      </c>
      <c r="BU310" s="85">
        <f>+BH310+BP310</f>
        <v>28</v>
      </c>
      <c r="BV310" s="85">
        <f>+BI310+BQ310</f>
        <v>0</v>
      </c>
      <c r="BW310" s="85">
        <f>+BX310+BY310+BZ310+CA310</f>
        <v>0</v>
      </c>
      <c r="BX310" s="85">
        <v>0</v>
      </c>
      <c r="BY310" s="85">
        <v>0</v>
      </c>
      <c r="BZ310" s="85">
        <v>0</v>
      </c>
      <c r="CA310" s="85">
        <v>0</v>
      </c>
      <c r="CB310" s="85">
        <f>+BR310+BW310</f>
        <v>128</v>
      </c>
      <c r="CC310" s="85">
        <f>+BS310+BX310</f>
        <v>50</v>
      </c>
      <c r="CD310" s="85">
        <f>+BT310+BY310</f>
        <v>50</v>
      </c>
      <c r="CE310" s="85">
        <f>+BU310+BZ310</f>
        <v>28</v>
      </c>
      <c r="CF310" s="85">
        <f>+BV310+CA310</f>
        <v>0</v>
      </c>
      <c r="CG310" s="85">
        <f>+CH310+CI310+CJ310+CK310</f>
        <v>0</v>
      </c>
      <c r="CH310" s="85">
        <v>0</v>
      </c>
      <c r="CI310" s="85">
        <v>0</v>
      </c>
      <c r="CJ310" s="85">
        <v>0</v>
      </c>
      <c r="CK310" s="85">
        <v>0</v>
      </c>
      <c r="CL310" s="85">
        <f>+CB310+CG310</f>
        <v>128</v>
      </c>
      <c r="CM310" s="85">
        <f>+CC310+CH310</f>
        <v>50</v>
      </c>
      <c r="CN310" s="85">
        <f>+CD310+CI310</f>
        <v>50</v>
      </c>
      <c r="CO310" s="85">
        <f>+CE310+CJ310</f>
        <v>28</v>
      </c>
      <c r="CP310" s="85">
        <f>+CF310+CK310</f>
        <v>0</v>
      </c>
      <c r="CQ310" s="85">
        <f>+CR310+CS310+CT310+CU310</f>
        <v>0</v>
      </c>
      <c r="CR310" s="85">
        <v>0</v>
      </c>
      <c r="CS310" s="85">
        <v>0</v>
      </c>
      <c r="CT310" s="85">
        <v>0</v>
      </c>
      <c r="CU310" s="85">
        <v>0</v>
      </c>
      <c r="CV310" s="85">
        <f>+CL310+CQ310</f>
        <v>128</v>
      </c>
      <c r="CW310" s="85">
        <f>+CM310+CR310</f>
        <v>50</v>
      </c>
      <c r="CX310" s="85">
        <f>+CN310+CS310</f>
        <v>50</v>
      </c>
      <c r="CY310" s="85">
        <f>+CO310+CT310</f>
        <v>28</v>
      </c>
      <c r="CZ310" s="85">
        <f>+CP310+CU310</f>
        <v>0</v>
      </c>
      <c r="DA310" s="61">
        <v>2014</v>
      </c>
      <c r="DB310" s="56">
        <f>K310-CV310</f>
        <v>30</v>
      </c>
      <c r="DC310" s="55"/>
      <c r="DD310" s="7">
        <f>CV310/12</f>
        <v>10.666666666666666</v>
      </c>
      <c r="DE310" s="55"/>
    </row>
    <row r="311" spans="1:109" s="54" customFormat="1" ht="11.25" hidden="1" customHeight="1" x14ac:dyDescent="0.2">
      <c r="A311" s="67" t="str">
        <f>CONCATENATE("5101",H311)</f>
        <v>51012016</v>
      </c>
      <c r="B311" s="66"/>
      <c r="C311" s="66"/>
      <c r="D311" s="66"/>
      <c r="E311" s="66"/>
      <c r="F311" s="66" t="s">
        <v>104</v>
      </c>
      <c r="G311" s="66"/>
      <c r="H311" s="61">
        <v>2016</v>
      </c>
      <c r="I311" s="82" t="s">
        <v>36</v>
      </c>
      <c r="J311" s="62">
        <f>CB311</f>
        <v>0</v>
      </c>
      <c r="K311" s="62"/>
      <c r="L311" s="62"/>
      <c r="M311" s="62"/>
      <c r="N311" s="62"/>
      <c r="O311" s="62">
        <f>K311-L311-M311-N311</f>
        <v>0</v>
      </c>
      <c r="P311" s="62"/>
      <c r="Q311" s="62"/>
      <c r="R311" s="62">
        <f>P311+Q311</f>
        <v>0</v>
      </c>
      <c r="S311" s="85">
        <f>+U311+V311+W311+Y311</f>
        <v>0</v>
      </c>
      <c r="T311" s="85">
        <f>X311+Z311</f>
        <v>0</v>
      </c>
      <c r="U311" s="85">
        <v>0</v>
      </c>
      <c r="V311" s="85">
        <v>0</v>
      </c>
      <c r="W311" s="85">
        <v>0</v>
      </c>
      <c r="X311" s="85">
        <v>0</v>
      </c>
      <c r="Y311" s="85">
        <v>0</v>
      </c>
      <c r="Z311" s="85">
        <v>0</v>
      </c>
      <c r="AA311" s="85">
        <f>+K311+S311</f>
        <v>0</v>
      </c>
      <c r="AB311" s="85">
        <f>+L311+U311</f>
        <v>0</v>
      </c>
      <c r="AC311" s="85">
        <f>+M311+V311</f>
        <v>0</v>
      </c>
      <c r="AD311" s="85">
        <f>+N311+W311</f>
        <v>0</v>
      </c>
      <c r="AE311" s="85">
        <f>+O311+Y311</f>
        <v>0</v>
      </c>
      <c r="AF311" s="85">
        <f>P311+X311</f>
        <v>0</v>
      </c>
      <c r="AG311" s="85">
        <f>+Q311+Z311</f>
        <v>0</v>
      </c>
      <c r="AH311" s="85">
        <f>AF311+AG311</f>
        <v>0</v>
      </c>
      <c r="AI311" s="85">
        <f>+AJ311+AK311+AL311+AN311</f>
        <v>0</v>
      </c>
      <c r="AJ311" s="85">
        <v>0</v>
      </c>
      <c r="AK311" s="85">
        <v>0</v>
      </c>
      <c r="AL311" s="85">
        <v>0</v>
      </c>
      <c r="AM311" s="85">
        <v>0</v>
      </c>
      <c r="AN311" s="85">
        <v>0</v>
      </c>
      <c r="AO311" s="85">
        <v>0</v>
      </c>
      <c r="AP311" s="85">
        <f>+AA311+AI311</f>
        <v>0</v>
      </c>
      <c r="AQ311" s="85">
        <f>+AB311+AJ311</f>
        <v>0</v>
      </c>
      <c r="AR311" s="85">
        <f>+AC311+AK311</f>
        <v>0</v>
      </c>
      <c r="AS311" s="85">
        <f>+AD311+AL311</f>
        <v>0</v>
      </c>
      <c r="AT311" s="85">
        <f>+AE311+AN311</f>
        <v>0</v>
      </c>
      <c r="AU311" s="85">
        <f>AF311+AM311</f>
        <v>0</v>
      </c>
      <c r="AV311" s="85">
        <f>AG311+AO311</f>
        <v>0</v>
      </c>
      <c r="AW311" s="85">
        <f>AU311+AV311</f>
        <v>0</v>
      </c>
      <c r="AX311" s="85">
        <f>+AY311+AZ311+BA311+BC311</f>
        <v>0</v>
      </c>
      <c r="AY311" s="85">
        <v>0</v>
      </c>
      <c r="AZ311" s="85">
        <v>0</v>
      </c>
      <c r="BA311" s="85">
        <v>0</v>
      </c>
      <c r="BB311" s="85"/>
      <c r="BC311" s="85">
        <v>0</v>
      </c>
      <c r="BD311" s="85"/>
      <c r="BE311" s="85">
        <f>+AP311+AX311</f>
        <v>0</v>
      </c>
      <c r="BF311" s="85">
        <f>+AQ311+AY311</f>
        <v>0</v>
      </c>
      <c r="BG311" s="85">
        <f>+AR311+AZ311</f>
        <v>0</v>
      </c>
      <c r="BH311" s="85">
        <f>+AS311+BA311</f>
        <v>0</v>
      </c>
      <c r="BI311" s="85">
        <f>+AT311+BC311</f>
        <v>0</v>
      </c>
      <c r="BJ311" s="85">
        <f>AU311+BB311</f>
        <v>0</v>
      </c>
      <c r="BK311" s="85">
        <f>AV311+BD311</f>
        <v>0</v>
      </c>
      <c r="BL311" s="85">
        <f>BJ311+BK311</f>
        <v>0</v>
      </c>
      <c r="BM311" s="85">
        <f>+BN311+BO311+BP311+BQ311</f>
        <v>0</v>
      </c>
      <c r="BN311" s="85">
        <v>0</v>
      </c>
      <c r="BO311" s="85">
        <v>0</v>
      </c>
      <c r="BP311" s="85">
        <v>0</v>
      </c>
      <c r="BQ311" s="85">
        <v>0</v>
      </c>
      <c r="BR311" s="85">
        <f>+BE311+BM311</f>
        <v>0</v>
      </c>
      <c r="BS311" s="85">
        <f>+BF311+BN311</f>
        <v>0</v>
      </c>
      <c r="BT311" s="85">
        <f>+BG311+BO311</f>
        <v>0</v>
      </c>
      <c r="BU311" s="85">
        <f>+BH311+BP311</f>
        <v>0</v>
      </c>
      <c r="BV311" s="85">
        <f>+BI311+BQ311</f>
        <v>0</v>
      </c>
      <c r="BW311" s="85">
        <f>+BX311+BY311+BZ311+CA311</f>
        <v>0</v>
      </c>
      <c r="BX311" s="85">
        <v>0</v>
      </c>
      <c r="BY311" s="85">
        <v>0</v>
      </c>
      <c r="BZ311" s="85">
        <v>0</v>
      </c>
      <c r="CA311" s="85">
        <v>0</v>
      </c>
      <c r="CB311" s="85">
        <f>+BR311+BW311</f>
        <v>0</v>
      </c>
      <c r="CC311" s="85">
        <f>+BS311+BX311</f>
        <v>0</v>
      </c>
      <c r="CD311" s="85">
        <f>+BT311+BY311</f>
        <v>0</v>
      </c>
      <c r="CE311" s="85">
        <f>+BU311+BZ311</f>
        <v>0</v>
      </c>
      <c r="CF311" s="85">
        <f>+BV311+CA311</f>
        <v>0</v>
      </c>
      <c r="CG311" s="85">
        <f>+CH311+CI311+CJ311+CK311</f>
        <v>0</v>
      </c>
      <c r="CH311" s="85">
        <v>0</v>
      </c>
      <c r="CI311" s="85">
        <v>0</v>
      </c>
      <c r="CJ311" s="85">
        <v>0</v>
      </c>
      <c r="CK311" s="85">
        <v>0</v>
      </c>
      <c r="CL311" s="85">
        <f>+CB311+CG311</f>
        <v>0</v>
      </c>
      <c r="CM311" s="85">
        <f>+CC311+CH311</f>
        <v>0</v>
      </c>
      <c r="CN311" s="85">
        <f>+CD311+CI311</f>
        <v>0</v>
      </c>
      <c r="CO311" s="85">
        <f>+CE311+CJ311</f>
        <v>0</v>
      </c>
      <c r="CP311" s="85">
        <f>+CF311+CK311</f>
        <v>0</v>
      </c>
      <c r="CQ311" s="85">
        <f>+CR311+CS311+CT311+CU311</f>
        <v>0</v>
      </c>
      <c r="CR311" s="85">
        <v>0</v>
      </c>
      <c r="CS311" s="85">
        <v>0</v>
      </c>
      <c r="CT311" s="85">
        <v>0</v>
      </c>
      <c r="CU311" s="85">
        <v>0</v>
      </c>
      <c r="CV311" s="85">
        <f>+CL311+CQ311</f>
        <v>0</v>
      </c>
      <c r="CW311" s="85">
        <f>+CM311+CR311</f>
        <v>0</v>
      </c>
      <c r="CX311" s="85">
        <f>+CN311+CS311</f>
        <v>0</v>
      </c>
      <c r="CY311" s="85">
        <f>+CO311+CT311</f>
        <v>0</v>
      </c>
      <c r="CZ311" s="85">
        <f>+CP311+CU311</f>
        <v>0</v>
      </c>
      <c r="DA311" s="61">
        <v>2016</v>
      </c>
      <c r="DB311" s="56">
        <f>K311-CV311</f>
        <v>0</v>
      </c>
      <c r="DC311" s="55"/>
      <c r="DD311" s="7">
        <f>CV311/12</f>
        <v>0</v>
      </c>
      <c r="DE311" s="55"/>
    </row>
    <row r="312" spans="1:109" s="54" customFormat="1" ht="11.25" hidden="1" customHeight="1" x14ac:dyDescent="0.2">
      <c r="A312" s="67" t="str">
        <f>CONCATENATE("5101",H312)</f>
        <v>51012017</v>
      </c>
      <c r="B312" s="66"/>
      <c r="C312" s="66"/>
      <c r="D312" s="66"/>
      <c r="E312" s="66"/>
      <c r="F312" s="66" t="s">
        <v>112</v>
      </c>
      <c r="G312" s="66"/>
      <c r="H312" s="61" t="s">
        <v>423</v>
      </c>
      <c r="I312" s="82" t="s">
        <v>384</v>
      </c>
      <c r="J312" s="62">
        <f>CB312</f>
        <v>0</v>
      </c>
      <c r="K312" s="62"/>
      <c r="L312" s="62"/>
      <c r="M312" s="62"/>
      <c r="N312" s="62"/>
      <c r="O312" s="62">
        <f>K312-L312-M312-N312</f>
        <v>0</v>
      </c>
      <c r="P312" s="62"/>
      <c r="Q312" s="62"/>
      <c r="R312" s="62">
        <f>P312+Q312</f>
        <v>0</v>
      </c>
      <c r="S312" s="85">
        <f>+U312+V312+W312+Y312</f>
        <v>0</v>
      </c>
      <c r="T312" s="85">
        <f>X312+Z312</f>
        <v>0</v>
      </c>
      <c r="U312" s="85">
        <v>0</v>
      </c>
      <c r="V312" s="85">
        <v>0</v>
      </c>
      <c r="W312" s="85">
        <v>0</v>
      </c>
      <c r="X312" s="85">
        <v>0</v>
      </c>
      <c r="Y312" s="85">
        <v>0</v>
      </c>
      <c r="Z312" s="85">
        <v>0</v>
      </c>
      <c r="AA312" s="85">
        <f>+K312+S312</f>
        <v>0</v>
      </c>
      <c r="AB312" s="85">
        <f>+L312+U312</f>
        <v>0</v>
      </c>
      <c r="AC312" s="85">
        <f>+M312+V312</f>
        <v>0</v>
      </c>
      <c r="AD312" s="85">
        <f>+N312+W312</f>
        <v>0</v>
      </c>
      <c r="AE312" s="85">
        <f>+O312+Y312</f>
        <v>0</v>
      </c>
      <c r="AF312" s="85">
        <f>P312+X312</f>
        <v>0</v>
      </c>
      <c r="AG312" s="85">
        <f>+Q312+Z312</f>
        <v>0</v>
      </c>
      <c r="AH312" s="85">
        <f>AF312+AG312</f>
        <v>0</v>
      </c>
      <c r="AI312" s="85">
        <f>+AJ312+AK312+AL312+AN312</f>
        <v>0</v>
      </c>
      <c r="AJ312" s="85">
        <v>0</v>
      </c>
      <c r="AK312" s="85">
        <v>0</v>
      </c>
      <c r="AL312" s="85">
        <v>0</v>
      </c>
      <c r="AM312" s="85">
        <v>0</v>
      </c>
      <c r="AN312" s="85">
        <v>0</v>
      </c>
      <c r="AO312" s="85">
        <v>0</v>
      </c>
      <c r="AP312" s="85">
        <f>+AA312+AI312</f>
        <v>0</v>
      </c>
      <c r="AQ312" s="85">
        <f>+AB312+AJ312</f>
        <v>0</v>
      </c>
      <c r="AR312" s="85">
        <f>+AC312+AK312</f>
        <v>0</v>
      </c>
      <c r="AS312" s="85">
        <f>+AD312+AL312</f>
        <v>0</v>
      </c>
      <c r="AT312" s="85">
        <f>+AE312+AN312</f>
        <v>0</v>
      </c>
      <c r="AU312" s="85">
        <f>AF312+AM312</f>
        <v>0</v>
      </c>
      <c r="AV312" s="85">
        <f>AG312+AO312</f>
        <v>0</v>
      </c>
      <c r="AW312" s="85">
        <f>AU312+AV312</f>
        <v>0</v>
      </c>
      <c r="AX312" s="85">
        <f>+AY312+AZ312+BA312+BC312</f>
        <v>0</v>
      </c>
      <c r="AY312" s="85">
        <v>0</v>
      </c>
      <c r="AZ312" s="85">
        <v>0</v>
      </c>
      <c r="BA312" s="85">
        <v>0</v>
      </c>
      <c r="BB312" s="85"/>
      <c r="BC312" s="85">
        <v>0</v>
      </c>
      <c r="BD312" s="85"/>
      <c r="BE312" s="85">
        <f>+AP312+AX312</f>
        <v>0</v>
      </c>
      <c r="BF312" s="85">
        <f>+AQ312+AY312</f>
        <v>0</v>
      </c>
      <c r="BG312" s="85">
        <f>+AR312+AZ312</f>
        <v>0</v>
      </c>
      <c r="BH312" s="85">
        <f>+AS312+BA312</f>
        <v>0</v>
      </c>
      <c r="BI312" s="85">
        <f>+AT312+BC312</f>
        <v>0</v>
      </c>
      <c r="BJ312" s="85">
        <f>AU312+BB312</f>
        <v>0</v>
      </c>
      <c r="BK312" s="85">
        <f>AV312+BD312</f>
        <v>0</v>
      </c>
      <c r="BL312" s="85">
        <f>BJ312+BK312</f>
        <v>0</v>
      </c>
      <c r="BM312" s="85">
        <f>+BN312+BO312+BP312+BQ312</f>
        <v>0</v>
      </c>
      <c r="BN312" s="85">
        <v>0</v>
      </c>
      <c r="BO312" s="85">
        <v>0</v>
      </c>
      <c r="BP312" s="85">
        <v>0</v>
      </c>
      <c r="BQ312" s="85">
        <v>0</v>
      </c>
      <c r="BR312" s="85">
        <f>+BE312+BM312</f>
        <v>0</v>
      </c>
      <c r="BS312" s="85">
        <f>+BF312+BN312</f>
        <v>0</v>
      </c>
      <c r="BT312" s="85">
        <f>+BG312+BO312</f>
        <v>0</v>
      </c>
      <c r="BU312" s="85">
        <f>+BH312+BP312</f>
        <v>0</v>
      </c>
      <c r="BV312" s="85">
        <f>+BI312+BQ312</f>
        <v>0</v>
      </c>
      <c r="BW312" s="85">
        <f>+BX312+BY312+BZ312+CA312</f>
        <v>0</v>
      </c>
      <c r="BX312" s="85">
        <v>0</v>
      </c>
      <c r="BY312" s="85">
        <v>0</v>
      </c>
      <c r="BZ312" s="85">
        <v>0</v>
      </c>
      <c r="CA312" s="85">
        <v>0</v>
      </c>
      <c r="CB312" s="85">
        <f>+BR312+BW312</f>
        <v>0</v>
      </c>
      <c r="CC312" s="85">
        <f>+BS312+BX312</f>
        <v>0</v>
      </c>
      <c r="CD312" s="85">
        <f>+BT312+BY312</f>
        <v>0</v>
      </c>
      <c r="CE312" s="85">
        <f>+BU312+BZ312</f>
        <v>0</v>
      </c>
      <c r="CF312" s="85">
        <f>+BV312+CA312</f>
        <v>0</v>
      </c>
      <c r="CG312" s="85">
        <f>+CH312+CI312+CJ312+CK312</f>
        <v>0</v>
      </c>
      <c r="CH312" s="85">
        <v>0</v>
      </c>
      <c r="CI312" s="85">
        <v>0</v>
      </c>
      <c r="CJ312" s="85">
        <v>0</v>
      </c>
      <c r="CK312" s="85">
        <v>0</v>
      </c>
      <c r="CL312" s="85">
        <f>+CB312+CG312</f>
        <v>0</v>
      </c>
      <c r="CM312" s="85">
        <f>+CC312+CH312</f>
        <v>0</v>
      </c>
      <c r="CN312" s="85">
        <f>+CD312+CI312</f>
        <v>0</v>
      </c>
      <c r="CO312" s="85">
        <f>+CE312+CJ312</f>
        <v>0</v>
      </c>
      <c r="CP312" s="85">
        <f>+CF312+CK312</f>
        <v>0</v>
      </c>
      <c r="CQ312" s="85">
        <f>+CR312+CS312+CT312+CU312</f>
        <v>0</v>
      </c>
      <c r="CR312" s="85">
        <v>0</v>
      </c>
      <c r="CS312" s="85">
        <v>0</v>
      </c>
      <c r="CT312" s="85">
        <v>0</v>
      </c>
      <c r="CU312" s="85">
        <v>0</v>
      </c>
      <c r="CV312" s="85">
        <f>+CL312+CQ312</f>
        <v>0</v>
      </c>
      <c r="CW312" s="85">
        <f>+CM312+CR312</f>
        <v>0</v>
      </c>
      <c r="CX312" s="85">
        <f>+CN312+CS312</f>
        <v>0</v>
      </c>
      <c r="CY312" s="85">
        <f>+CO312+CT312</f>
        <v>0</v>
      </c>
      <c r="CZ312" s="85">
        <f>+CP312+CU312</f>
        <v>0</v>
      </c>
      <c r="DA312" s="61"/>
      <c r="DB312" s="56">
        <f>K312-CV312</f>
        <v>0</v>
      </c>
      <c r="DC312" s="55"/>
      <c r="DD312" s="7">
        <f>CV312/12</f>
        <v>0</v>
      </c>
      <c r="DE312" s="55"/>
    </row>
    <row r="313" spans="1:109" s="54" customFormat="1" ht="27" customHeight="1" x14ac:dyDescent="0.2">
      <c r="A313" s="67" t="str">
        <f>CONCATENATE("5101",H313)</f>
        <v>51012025</v>
      </c>
      <c r="B313" s="66"/>
      <c r="C313" s="66"/>
      <c r="D313" s="66"/>
      <c r="E313" s="66"/>
      <c r="F313" s="66" t="s">
        <v>250</v>
      </c>
      <c r="G313" s="66"/>
      <c r="H313" s="61" t="s">
        <v>249</v>
      </c>
      <c r="I313" s="142" t="s">
        <v>248</v>
      </c>
      <c r="J313" s="62">
        <f>CB313</f>
        <v>10</v>
      </c>
      <c r="K313" s="62">
        <v>10</v>
      </c>
      <c r="L313" s="62">
        <v>5</v>
      </c>
      <c r="M313" s="62">
        <v>5</v>
      </c>
      <c r="N313" s="62"/>
      <c r="O313" s="62">
        <f>K313-L313-M313-N313</f>
        <v>0</v>
      </c>
      <c r="P313" s="62"/>
      <c r="Q313" s="62"/>
      <c r="R313" s="62">
        <f>P313+Q313</f>
        <v>0</v>
      </c>
      <c r="S313" s="85">
        <f>+U313+V313+W313+Y313</f>
        <v>0</v>
      </c>
      <c r="T313" s="85">
        <f>X313+Z313</f>
        <v>0</v>
      </c>
      <c r="U313" s="85">
        <v>0</v>
      </c>
      <c r="V313" s="85">
        <v>0</v>
      </c>
      <c r="W313" s="85">
        <v>0</v>
      </c>
      <c r="X313" s="85">
        <v>0</v>
      </c>
      <c r="Y313" s="85">
        <v>0</v>
      </c>
      <c r="Z313" s="85">
        <v>0</v>
      </c>
      <c r="AA313" s="85">
        <f>+K313+S313</f>
        <v>10</v>
      </c>
      <c r="AB313" s="85">
        <f>+L313+U313</f>
        <v>5</v>
      </c>
      <c r="AC313" s="85">
        <f>+M313+V313</f>
        <v>5</v>
      </c>
      <c r="AD313" s="85">
        <f>+N313+W313</f>
        <v>0</v>
      </c>
      <c r="AE313" s="85">
        <f>+O313+Y313</f>
        <v>0</v>
      </c>
      <c r="AF313" s="85">
        <f>P313+X313</f>
        <v>0</v>
      </c>
      <c r="AG313" s="85">
        <f>+Q313+Z313</f>
        <v>0</v>
      </c>
      <c r="AH313" s="85">
        <f>AF313+AG313</f>
        <v>0</v>
      </c>
      <c r="AI313" s="85">
        <f>+AJ313+AK313+AL313+AN313</f>
        <v>0</v>
      </c>
      <c r="AJ313" s="85">
        <v>0</v>
      </c>
      <c r="AK313" s="85">
        <v>0</v>
      </c>
      <c r="AL313" s="85">
        <v>0</v>
      </c>
      <c r="AM313" s="85">
        <v>0</v>
      </c>
      <c r="AN313" s="85">
        <v>0</v>
      </c>
      <c r="AO313" s="85">
        <v>0</v>
      </c>
      <c r="AP313" s="85">
        <f>+AA313+AI313</f>
        <v>10</v>
      </c>
      <c r="AQ313" s="85">
        <f>+AB313+AJ313</f>
        <v>5</v>
      </c>
      <c r="AR313" s="85">
        <f>+AC313+AK313</f>
        <v>5</v>
      </c>
      <c r="AS313" s="85">
        <f>+AD313+AL313</f>
        <v>0</v>
      </c>
      <c r="AT313" s="85">
        <f>+AE313+AN313</f>
        <v>0</v>
      </c>
      <c r="AU313" s="85">
        <f>AF313+AM313</f>
        <v>0</v>
      </c>
      <c r="AV313" s="85">
        <f>AG313+AO313</f>
        <v>0</v>
      </c>
      <c r="AW313" s="85">
        <f>AU313+AV313</f>
        <v>0</v>
      </c>
      <c r="AX313" s="85">
        <f>+AY313+AZ313+BA313+BC313</f>
        <v>0</v>
      </c>
      <c r="AY313" s="85">
        <v>0</v>
      </c>
      <c r="AZ313" s="85">
        <v>0</v>
      </c>
      <c r="BA313" s="85">
        <v>0</v>
      </c>
      <c r="BB313" s="85"/>
      <c r="BC313" s="85">
        <v>0</v>
      </c>
      <c r="BD313" s="85"/>
      <c r="BE313" s="85">
        <f>+AP313+AX313</f>
        <v>10</v>
      </c>
      <c r="BF313" s="85">
        <f>+AQ313+AY313</f>
        <v>5</v>
      </c>
      <c r="BG313" s="85">
        <f>+AR313+AZ313</f>
        <v>5</v>
      </c>
      <c r="BH313" s="85">
        <f>+AS313+BA313</f>
        <v>0</v>
      </c>
      <c r="BI313" s="85">
        <f>+AT313+BC313</f>
        <v>0</v>
      </c>
      <c r="BJ313" s="85">
        <f>AU313+BB313</f>
        <v>0</v>
      </c>
      <c r="BK313" s="85">
        <f>AV313+BD313</f>
        <v>0</v>
      </c>
      <c r="BL313" s="85">
        <f>BJ313+BK313</f>
        <v>0</v>
      </c>
      <c r="BM313" s="85">
        <f>+BN313+BO313+BP313+BQ313</f>
        <v>0</v>
      </c>
      <c r="BN313" s="85">
        <v>0</v>
      </c>
      <c r="BO313" s="85">
        <v>0</v>
      </c>
      <c r="BP313" s="85">
        <v>0</v>
      </c>
      <c r="BQ313" s="85">
        <v>0</v>
      </c>
      <c r="BR313" s="85">
        <f>+BE313+BM313</f>
        <v>10</v>
      </c>
      <c r="BS313" s="85">
        <f>+BF313+BN313</f>
        <v>5</v>
      </c>
      <c r="BT313" s="85">
        <f>+BG313+BO313</f>
        <v>5</v>
      </c>
      <c r="BU313" s="85">
        <f>+BH313+BP313</f>
        <v>0</v>
      </c>
      <c r="BV313" s="85">
        <f>+BI313+BQ313</f>
        <v>0</v>
      </c>
      <c r="BW313" s="85">
        <f>+BX313+BY313+BZ313+CA313</f>
        <v>0</v>
      </c>
      <c r="BX313" s="85">
        <v>0</v>
      </c>
      <c r="BY313" s="85">
        <v>0</v>
      </c>
      <c r="BZ313" s="85">
        <v>0</v>
      </c>
      <c r="CA313" s="85">
        <v>0</v>
      </c>
      <c r="CB313" s="85">
        <f>+BR313+BW313</f>
        <v>10</v>
      </c>
      <c r="CC313" s="85">
        <f>+BS313+BX313</f>
        <v>5</v>
      </c>
      <c r="CD313" s="85">
        <f>+BT313+BY313</f>
        <v>5</v>
      </c>
      <c r="CE313" s="85">
        <f>+BU313+BZ313</f>
        <v>0</v>
      </c>
      <c r="CF313" s="85">
        <f>+BV313+CA313</f>
        <v>0</v>
      </c>
      <c r="CG313" s="85">
        <f>+CH313+CI313+CJ313+CK313</f>
        <v>0</v>
      </c>
      <c r="CH313" s="85">
        <v>0</v>
      </c>
      <c r="CI313" s="85">
        <v>0</v>
      </c>
      <c r="CJ313" s="85">
        <v>0</v>
      </c>
      <c r="CK313" s="85">
        <v>0</v>
      </c>
      <c r="CL313" s="85">
        <f>+CB313+CG313</f>
        <v>10</v>
      </c>
      <c r="CM313" s="85">
        <f>+CC313+CH313</f>
        <v>5</v>
      </c>
      <c r="CN313" s="85">
        <f>+CD313+CI313</f>
        <v>5</v>
      </c>
      <c r="CO313" s="85">
        <f>+CE313+CJ313</f>
        <v>0</v>
      </c>
      <c r="CP313" s="85">
        <f>+CF313+CK313</f>
        <v>0</v>
      </c>
      <c r="CQ313" s="85">
        <f>+CR313+CS313+CT313+CU313</f>
        <v>0</v>
      </c>
      <c r="CR313" s="85">
        <v>0</v>
      </c>
      <c r="CS313" s="85">
        <v>0</v>
      </c>
      <c r="CT313" s="85">
        <v>0</v>
      </c>
      <c r="CU313" s="85">
        <v>0</v>
      </c>
      <c r="CV313" s="85">
        <f>+CL313+CQ313</f>
        <v>10</v>
      </c>
      <c r="CW313" s="85">
        <f>+CM313+CR313</f>
        <v>5</v>
      </c>
      <c r="CX313" s="85">
        <f>+CN313+CS313</f>
        <v>5</v>
      </c>
      <c r="CY313" s="85">
        <f>+CO313+CT313</f>
        <v>0</v>
      </c>
      <c r="CZ313" s="85">
        <f>+CP313+CU313</f>
        <v>0</v>
      </c>
      <c r="DA313" s="61" t="s">
        <v>249</v>
      </c>
      <c r="DB313" s="56">
        <f>K313-CV313</f>
        <v>0</v>
      </c>
      <c r="DC313" s="55"/>
      <c r="DD313" s="7">
        <f>CV313/12</f>
        <v>0.83333333333333337</v>
      </c>
      <c r="DE313" s="55"/>
    </row>
    <row r="314" spans="1:109" s="54" customFormat="1" ht="16.5" customHeight="1" x14ac:dyDescent="0.2">
      <c r="A314" s="67" t="str">
        <f>CONCATENATE("5101",H314)</f>
        <v>51012030</v>
      </c>
      <c r="B314" s="66"/>
      <c r="C314" s="66"/>
      <c r="D314" s="66"/>
      <c r="E314" s="66"/>
      <c r="F314" s="66" t="s">
        <v>213</v>
      </c>
      <c r="G314" s="65"/>
      <c r="H314" s="61">
        <v>2030</v>
      </c>
      <c r="I314" s="82" t="s">
        <v>35</v>
      </c>
      <c r="J314" s="62">
        <f>SUM(J315:J322)</f>
        <v>21101</v>
      </c>
      <c r="K314" s="62">
        <f>SUM(K315:K322)</f>
        <v>11953</v>
      </c>
      <c r="L314" s="62">
        <f>SUM(L315:L322)</f>
        <v>3625</v>
      </c>
      <c r="M314" s="62">
        <f>SUM(M315:M322)</f>
        <v>3125</v>
      </c>
      <c r="N314" s="62">
        <f>SUM(N315:N322)</f>
        <v>2625</v>
      </c>
      <c r="O314" s="62">
        <f>SUM(O315:O322)</f>
        <v>2578</v>
      </c>
      <c r="P314" s="62">
        <f>SUM(P315:P322)</f>
        <v>0</v>
      </c>
      <c r="Q314" s="62">
        <f>SUM(Q315:Q322)</f>
        <v>1000</v>
      </c>
      <c r="R314" s="62">
        <f>SUM(R315:R322)</f>
        <v>1000</v>
      </c>
      <c r="S314" s="62">
        <f>SUM(S315:S322)</f>
        <v>10797</v>
      </c>
      <c r="T314" s="62">
        <f>SUM(T315:T322)</f>
        <v>3425</v>
      </c>
      <c r="U314" s="62">
        <f>SUM(U315:U322)</f>
        <v>1008</v>
      </c>
      <c r="V314" s="62">
        <f>SUM(V315:V322)</f>
        <v>401</v>
      </c>
      <c r="W314" s="62">
        <f>SUM(W315:W322)</f>
        <v>7514</v>
      </c>
      <c r="X314" s="62">
        <f>SUM(X315:X322)</f>
        <v>2212</v>
      </c>
      <c r="Y314" s="62">
        <f>SUM(Y315:Y322)</f>
        <v>1874</v>
      </c>
      <c r="Z314" s="62">
        <f>SUM(Z315:Z322)</f>
        <v>1213</v>
      </c>
      <c r="AA314" s="62">
        <f>SUM(AA315:AA322)</f>
        <v>22750</v>
      </c>
      <c r="AB314" s="62">
        <f>SUM(AB315:AB322)</f>
        <v>4633</v>
      </c>
      <c r="AC314" s="62">
        <f>SUM(AC315:AC322)</f>
        <v>3526</v>
      </c>
      <c r="AD314" s="62">
        <f>SUM(AD315:AD322)</f>
        <v>10139</v>
      </c>
      <c r="AE314" s="62">
        <f>SUM(AE315:AE322)</f>
        <v>4452</v>
      </c>
      <c r="AF314" s="62">
        <f>SUM(AF315:AF322)</f>
        <v>2212</v>
      </c>
      <c r="AG314" s="62">
        <f>SUM(AG315:AG322)</f>
        <v>2213</v>
      </c>
      <c r="AH314" s="62">
        <f>SUM(AH315:AH322)</f>
        <v>4425</v>
      </c>
      <c r="AI314" s="62">
        <f>SUM(AI315:AI322)</f>
        <v>-6174</v>
      </c>
      <c r="AJ314" s="62">
        <f>SUM(AJ315:AJ322)</f>
        <v>0</v>
      </c>
      <c r="AK314" s="62">
        <f>SUM(AK315:AK322)</f>
        <v>0</v>
      </c>
      <c r="AL314" s="62">
        <f>SUM(AL315:AL322)</f>
        <v>-2249</v>
      </c>
      <c r="AM314" s="62">
        <f>SUM(AM315:AM322)</f>
        <v>-2212</v>
      </c>
      <c r="AN314" s="62">
        <f>SUM(AN315:AN322)</f>
        <v>-3925</v>
      </c>
      <c r="AO314" s="62">
        <f>SUM(AO315:AO322)</f>
        <v>-2213</v>
      </c>
      <c r="AP314" s="62">
        <f>SUM(AP315:AP322)</f>
        <v>16576</v>
      </c>
      <c r="AQ314" s="62">
        <f>SUM(AQ315:AQ322)</f>
        <v>4633</v>
      </c>
      <c r="AR314" s="62">
        <f>SUM(AR315:AR322)</f>
        <v>3526</v>
      </c>
      <c r="AS314" s="62">
        <f>SUM(AS315:AS322)</f>
        <v>7890</v>
      </c>
      <c r="AT314" s="62">
        <f>SUM(AT315:AT322)</f>
        <v>527</v>
      </c>
      <c r="AU314" s="62">
        <f>SUM(AU315:AU322)</f>
        <v>0</v>
      </c>
      <c r="AV314" s="62">
        <f>SUM(AV315:AV322)</f>
        <v>0</v>
      </c>
      <c r="AW314" s="62">
        <f>SUM(AW315:AW322)</f>
        <v>0</v>
      </c>
      <c r="AX314" s="62">
        <f>SUM(AX315:AX322)</f>
        <v>-1050</v>
      </c>
      <c r="AY314" s="62">
        <f>SUM(AY315:AY322)</f>
        <v>0</v>
      </c>
      <c r="AZ314" s="62">
        <f>SUM(AZ315:AZ322)</f>
        <v>0</v>
      </c>
      <c r="BA314" s="62">
        <f>SUM(BA315:BA322)</f>
        <v>-1410</v>
      </c>
      <c r="BB314" s="62"/>
      <c r="BC314" s="62">
        <f>SUM(BC315:BC322)</f>
        <v>360</v>
      </c>
      <c r="BD314" s="62"/>
      <c r="BE314" s="62">
        <f>SUM(BE315:BE322)</f>
        <v>15526</v>
      </c>
      <c r="BF314" s="62">
        <f>SUM(BF315:BF322)</f>
        <v>4633</v>
      </c>
      <c r="BG314" s="62">
        <f>SUM(BG315:BG322)</f>
        <v>3526</v>
      </c>
      <c r="BH314" s="62">
        <f>SUM(BH315:BH322)</f>
        <v>6480</v>
      </c>
      <c r="BI314" s="62">
        <f>SUM(BI315:BI322)</f>
        <v>887</v>
      </c>
      <c r="BJ314" s="62">
        <f>SUM(BJ315:BJ322)</f>
        <v>0</v>
      </c>
      <c r="BK314" s="62">
        <f>SUM(BK315:BK322)</f>
        <v>0</v>
      </c>
      <c r="BL314" s="62">
        <f>SUM(BL315:BL322)</f>
        <v>0</v>
      </c>
      <c r="BM314" s="62">
        <f>SUM(BM315:BM322)</f>
        <v>5435</v>
      </c>
      <c r="BN314" s="62">
        <f>SUM(BN315:BN322)</f>
        <v>0</v>
      </c>
      <c r="BO314" s="62">
        <f>SUM(BO315:BO322)</f>
        <v>0</v>
      </c>
      <c r="BP314" s="62">
        <f>SUM(BP315:BP322)</f>
        <v>7</v>
      </c>
      <c r="BQ314" s="62">
        <f>SUM(BQ315:BQ322)</f>
        <v>5428</v>
      </c>
      <c r="BR314" s="62">
        <f>SUM(BR315:BR322)</f>
        <v>20961</v>
      </c>
      <c r="BS314" s="62">
        <f>SUM(BS315:BS322)</f>
        <v>4633</v>
      </c>
      <c r="BT314" s="62">
        <f>SUM(BT315:BT322)</f>
        <v>3526</v>
      </c>
      <c r="BU314" s="62">
        <f>SUM(BU315:BU322)</f>
        <v>6487</v>
      </c>
      <c r="BV314" s="62">
        <f>SUM(BV315:BV322)</f>
        <v>6315</v>
      </c>
      <c r="BW314" s="62">
        <f>SUM(BW315:BW322)</f>
        <v>140</v>
      </c>
      <c r="BX314" s="62">
        <f>SUM(BX315:BX322)</f>
        <v>0</v>
      </c>
      <c r="BY314" s="62">
        <f>SUM(BY315:BY322)</f>
        <v>0</v>
      </c>
      <c r="BZ314" s="62">
        <f>SUM(BZ315:BZ322)</f>
        <v>0</v>
      </c>
      <c r="CA314" s="62">
        <f>SUM(CA315:CA322)</f>
        <v>140</v>
      </c>
      <c r="CB314" s="62">
        <f>SUM(CB315:CB322)</f>
        <v>21101</v>
      </c>
      <c r="CC314" s="62">
        <f>SUM(CC315:CC322)</f>
        <v>4633</v>
      </c>
      <c r="CD314" s="62">
        <f>SUM(CD315:CD322)</f>
        <v>3526</v>
      </c>
      <c r="CE314" s="62">
        <f>SUM(CE315:CE322)</f>
        <v>6487</v>
      </c>
      <c r="CF314" s="62">
        <f>SUM(CF315:CF322)</f>
        <v>6455</v>
      </c>
      <c r="CG314" s="62">
        <f>SUM(CG315:CG322)</f>
        <v>0</v>
      </c>
      <c r="CH314" s="62">
        <f>SUM(CH315:CH322)</f>
        <v>0</v>
      </c>
      <c r="CI314" s="62">
        <f>SUM(CI315:CI322)</f>
        <v>0</v>
      </c>
      <c r="CJ314" s="62">
        <f>SUM(CJ315:CJ322)</f>
        <v>0</v>
      </c>
      <c r="CK314" s="62">
        <f>SUM(CK315:CK322)</f>
        <v>0</v>
      </c>
      <c r="CL314" s="62">
        <f>SUM(CL315:CL322)</f>
        <v>21101</v>
      </c>
      <c r="CM314" s="62">
        <f>SUM(CM315:CM322)</f>
        <v>4633</v>
      </c>
      <c r="CN314" s="62">
        <f>SUM(CN315:CN322)</f>
        <v>3526</v>
      </c>
      <c r="CO314" s="62">
        <f>SUM(CO315:CO322)</f>
        <v>6487</v>
      </c>
      <c r="CP314" s="62">
        <f>SUM(CP315:CP322)</f>
        <v>6455</v>
      </c>
      <c r="CQ314" s="62">
        <f>SUM(CQ315:CQ322)</f>
        <v>0</v>
      </c>
      <c r="CR314" s="62">
        <f>SUM(CR315:CR322)</f>
        <v>0</v>
      </c>
      <c r="CS314" s="62">
        <f>SUM(CS315:CS322)</f>
        <v>0</v>
      </c>
      <c r="CT314" s="62">
        <f>SUM(CT315:CT322)</f>
        <v>0</v>
      </c>
      <c r="CU314" s="62">
        <f>SUM(CU315:CU322)</f>
        <v>0</v>
      </c>
      <c r="CV314" s="62">
        <f>SUM(CV315:CV322)</f>
        <v>21101</v>
      </c>
      <c r="CW314" s="62">
        <f>SUM(CW315:CW322)</f>
        <v>4633</v>
      </c>
      <c r="CX314" s="62">
        <f>SUM(CX315:CX322)</f>
        <v>3526</v>
      </c>
      <c r="CY314" s="62">
        <f>SUM(CY315:CY322)</f>
        <v>6487</v>
      </c>
      <c r="CZ314" s="62">
        <f>SUM(CZ315:CZ322)</f>
        <v>6455</v>
      </c>
      <c r="DA314" s="61">
        <v>2030</v>
      </c>
      <c r="DB314" s="56">
        <f>K314-CV314</f>
        <v>-9148</v>
      </c>
      <c r="DC314" s="55"/>
      <c r="DD314" s="7">
        <f>CV314/12</f>
        <v>1758.4166666666667</v>
      </c>
      <c r="DE314" s="55"/>
    </row>
    <row r="315" spans="1:109" ht="18" customHeight="1" x14ac:dyDescent="0.2">
      <c r="A315" s="98" t="str">
        <f>CONCATENATE("5101",H315)</f>
        <v>5101203001</v>
      </c>
      <c r="B315" s="65"/>
      <c r="C315" s="65"/>
      <c r="D315" s="65"/>
      <c r="E315" s="66"/>
      <c r="F315" s="66"/>
      <c r="G315" s="65" t="s">
        <v>91</v>
      </c>
      <c r="H315" s="70" t="s">
        <v>34</v>
      </c>
      <c r="I315" s="100" t="s">
        <v>33</v>
      </c>
      <c r="J315" s="78">
        <f>CB315</f>
        <v>5</v>
      </c>
      <c r="K315" s="78"/>
      <c r="L315" s="78"/>
      <c r="M315" s="78"/>
      <c r="N315" s="78"/>
      <c r="O315" s="78">
        <f>K315-L315-M315-N315</f>
        <v>0</v>
      </c>
      <c r="P315" s="78"/>
      <c r="Q315" s="78">
        <f>R315-P315</f>
        <v>0</v>
      </c>
      <c r="R315" s="78"/>
      <c r="S315" s="71">
        <f>+U315+V315+W315+Y315</f>
        <v>5</v>
      </c>
      <c r="T315" s="71">
        <f>X315+Z315</f>
        <v>0</v>
      </c>
      <c r="U315" s="71">
        <v>5</v>
      </c>
      <c r="V315" s="71">
        <v>0</v>
      </c>
      <c r="W315" s="71">
        <v>0</v>
      </c>
      <c r="X315" s="71">
        <v>0</v>
      </c>
      <c r="Y315" s="71">
        <v>0</v>
      </c>
      <c r="Z315" s="71">
        <v>0</v>
      </c>
      <c r="AA315" s="71">
        <f>+K315+S315</f>
        <v>5</v>
      </c>
      <c r="AB315" s="71">
        <f>+L315+U315</f>
        <v>5</v>
      </c>
      <c r="AC315" s="71">
        <f>+M315+V315</f>
        <v>0</v>
      </c>
      <c r="AD315" s="71">
        <f>+N315+W315</f>
        <v>0</v>
      </c>
      <c r="AE315" s="71">
        <f>+O315+Y315</f>
        <v>0</v>
      </c>
      <c r="AF315" s="71">
        <f>P315+X315</f>
        <v>0</v>
      </c>
      <c r="AG315" s="71">
        <f>+Q315+Z315</f>
        <v>0</v>
      </c>
      <c r="AH315" s="71">
        <f>AF315+AG315</f>
        <v>0</v>
      </c>
      <c r="AI315" s="71">
        <f>+AJ315+AK315+AL315+AN315</f>
        <v>0</v>
      </c>
      <c r="AJ315" s="71">
        <v>0</v>
      </c>
      <c r="AK315" s="71">
        <v>0</v>
      </c>
      <c r="AL315" s="71">
        <v>0</v>
      </c>
      <c r="AM315" s="71">
        <v>0</v>
      </c>
      <c r="AN315" s="71">
        <v>0</v>
      </c>
      <c r="AO315" s="71">
        <v>0</v>
      </c>
      <c r="AP315" s="71">
        <f>+AA315+AI315</f>
        <v>5</v>
      </c>
      <c r="AQ315" s="71">
        <f>+AB315+AJ315</f>
        <v>5</v>
      </c>
      <c r="AR315" s="71">
        <f>+AC315+AK315</f>
        <v>0</v>
      </c>
      <c r="AS315" s="71">
        <f>+AD315+AL315</f>
        <v>0</v>
      </c>
      <c r="AT315" s="71">
        <f>+AE315+AN315</f>
        <v>0</v>
      </c>
      <c r="AU315" s="71">
        <f>AF315+AM315</f>
        <v>0</v>
      </c>
      <c r="AV315" s="71">
        <f>AG315+AO315</f>
        <v>0</v>
      </c>
      <c r="AW315" s="71">
        <f>AU315+AV315</f>
        <v>0</v>
      </c>
      <c r="AX315" s="71">
        <f>+AY315+AZ315+BA315+BC315</f>
        <v>0</v>
      </c>
      <c r="AY315" s="71">
        <v>0</v>
      </c>
      <c r="AZ315" s="71">
        <v>0</v>
      </c>
      <c r="BA315" s="71">
        <v>0</v>
      </c>
      <c r="BB315" s="71"/>
      <c r="BC315" s="71">
        <v>0</v>
      </c>
      <c r="BD315" s="71"/>
      <c r="BE315" s="71">
        <f>+AP315+AX315</f>
        <v>5</v>
      </c>
      <c r="BF315" s="71">
        <f>+AQ315+AY315</f>
        <v>5</v>
      </c>
      <c r="BG315" s="71">
        <f>+AR315+AZ315</f>
        <v>0</v>
      </c>
      <c r="BH315" s="71">
        <f>+AS315+BA315</f>
        <v>0</v>
      </c>
      <c r="BI315" s="71">
        <f>+AT315+BC315</f>
        <v>0</v>
      </c>
      <c r="BJ315" s="71">
        <f>AU315+BB315</f>
        <v>0</v>
      </c>
      <c r="BK315" s="71">
        <f>AV315+BD315</f>
        <v>0</v>
      </c>
      <c r="BL315" s="71">
        <f>BJ315+BK315</f>
        <v>0</v>
      </c>
      <c r="BM315" s="71">
        <f>+BN315+BO315+BP315+BQ315</f>
        <v>0</v>
      </c>
      <c r="BN315" s="71">
        <v>0</v>
      </c>
      <c r="BO315" s="71">
        <v>0</v>
      </c>
      <c r="BP315" s="71">
        <v>0</v>
      </c>
      <c r="BQ315" s="71">
        <v>0</v>
      </c>
      <c r="BR315" s="71">
        <f>+BE315+BM315</f>
        <v>5</v>
      </c>
      <c r="BS315" s="71">
        <f>+BF315+BN315</f>
        <v>5</v>
      </c>
      <c r="BT315" s="71">
        <f>+BG315+BO315</f>
        <v>0</v>
      </c>
      <c r="BU315" s="71">
        <f>+BH315+BP315</f>
        <v>0</v>
      </c>
      <c r="BV315" s="71">
        <f>+BI315+BQ315</f>
        <v>0</v>
      </c>
      <c r="BW315" s="71">
        <f>+BX315+BY315+BZ315+CA315</f>
        <v>0</v>
      </c>
      <c r="BX315" s="71">
        <v>0</v>
      </c>
      <c r="BY315" s="71">
        <v>0</v>
      </c>
      <c r="BZ315" s="71">
        <v>0</v>
      </c>
      <c r="CA315" s="71">
        <v>0</v>
      </c>
      <c r="CB315" s="71">
        <f>+BR315+BW315</f>
        <v>5</v>
      </c>
      <c r="CC315" s="71">
        <f>+BS315+BX315</f>
        <v>5</v>
      </c>
      <c r="CD315" s="71">
        <f>+BT315+BY315</f>
        <v>0</v>
      </c>
      <c r="CE315" s="71">
        <f>+BU315+BZ315</f>
        <v>0</v>
      </c>
      <c r="CF315" s="71">
        <f>+BV315+CA315</f>
        <v>0</v>
      </c>
      <c r="CG315" s="71">
        <f>+CH315+CI315+CJ315+CK315</f>
        <v>0</v>
      </c>
      <c r="CH315" s="71">
        <v>0</v>
      </c>
      <c r="CI315" s="71">
        <v>0</v>
      </c>
      <c r="CJ315" s="71">
        <v>0</v>
      </c>
      <c r="CK315" s="71">
        <v>0</v>
      </c>
      <c r="CL315" s="71">
        <f>+CB315+CG315</f>
        <v>5</v>
      </c>
      <c r="CM315" s="71">
        <f>+CC315+CH315</f>
        <v>5</v>
      </c>
      <c r="CN315" s="71">
        <f>+CD315+CI315</f>
        <v>0</v>
      </c>
      <c r="CO315" s="71">
        <f>+CE315+CJ315</f>
        <v>0</v>
      </c>
      <c r="CP315" s="71">
        <f>+CF315+CK315</f>
        <v>0</v>
      </c>
      <c r="CQ315" s="71">
        <f>+CR315+CS315+CT315+CU315</f>
        <v>0</v>
      </c>
      <c r="CR315" s="71">
        <v>0</v>
      </c>
      <c r="CS315" s="71">
        <v>0</v>
      </c>
      <c r="CT315" s="71">
        <v>0</v>
      </c>
      <c r="CU315" s="71">
        <v>0</v>
      </c>
      <c r="CV315" s="71">
        <f>+CL315+CQ315</f>
        <v>5</v>
      </c>
      <c r="CW315" s="71">
        <f>+CM315+CR315</f>
        <v>5</v>
      </c>
      <c r="CX315" s="71">
        <f>+CN315+CS315</f>
        <v>0</v>
      </c>
      <c r="CY315" s="71">
        <f>+CO315+CT315</f>
        <v>0</v>
      </c>
      <c r="CZ315" s="71">
        <f>+CP315+CU315</f>
        <v>0</v>
      </c>
      <c r="DA315" s="70" t="s">
        <v>34</v>
      </c>
      <c r="DB315" s="56">
        <f>K315-CV315</f>
        <v>-5</v>
      </c>
      <c r="DD315" s="7">
        <f>CV315/12</f>
        <v>0.41666666666666669</v>
      </c>
    </row>
    <row r="316" spans="1:109" ht="14.25" customHeight="1" x14ac:dyDescent="0.2">
      <c r="A316" s="98" t="str">
        <f>CONCATENATE("5101",H316)</f>
        <v>5101203002</v>
      </c>
      <c r="B316" s="65"/>
      <c r="C316" s="65"/>
      <c r="D316" s="65"/>
      <c r="E316" s="66"/>
      <c r="F316" s="66"/>
      <c r="G316" s="65" t="s">
        <v>101</v>
      </c>
      <c r="H316" s="70" t="s">
        <v>32</v>
      </c>
      <c r="I316" s="100" t="s">
        <v>31</v>
      </c>
      <c r="J316" s="78">
        <f>CB316</f>
        <v>2548</v>
      </c>
      <c r="K316" s="78">
        <v>1200</v>
      </c>
      <c r="L316" s="78">
        <f>300+100</f>
        <v>400</v>
      </c>
      <c r="M316" s="78">
        <v>300</v>
      </c>
      <c r="N316" s="78">
        <v>300</v>
      </c>
      <c r="O316" s="78">
        <f>K316-L316-M316-N316</f>
        <v>200</v>
      </c>
      <c r="P316" s="78"/>
      <c r="Q316" s="78"/>
      <c r="R316" s="78">
        <f>P316+Q316</f>
        <v>0</v>
      </c>
      <c r="S316" s="71">
        <f>+U316+V316+W316+Y316</f>
        <v>658</v>
      </c>
      <c r="T316" s="71">
        <f>X316+Z316</f>
        <v>0</v>
      </c>
      <c r="U316" s="71">
        <v>100</v>
      </c>
      <c r="V316" s="71">
        <v>103</v>
      </c>
      <c r="W316" s="71">
        <v>303</v>
      </c>
      <c r="X316" s="71">
        <v>0</v>
      </c>
      <c r="Y316" s="71">
        <v>152</v>
      </c>
      <c r="Z316" s="71">
        <v>0</v>
      </c>
      <c r="AA316" s="71">
        <f>+K316+S316</f>
        <v>1858</v>
      </c>
      <c r="AB316" s="71">
        <f>+L316+U316</f>
        <v>500</v>
      </c>
      <c r="AC316" s="71">
        <f>+M316+V316</f>
        <v>403</v>
      </c>
      <c r="AD316" s="71">
        <f>+N316+W316</f>
        <v>603</v>
      </c>
      <c r="AE316" s="71">
        <f>+O316+Y316</f>
        <v>352</v>
      </c>
      <c r="AF316" s="71">
        <f>P316+X316</f>
        <v>0</v>
      </c>
      <c r="AG316" s="71">
        <f>+Q316+Z316</f>
        <v>0</v>
      </c>
      <c r="AH316" s="71">
        <f>AF316+AG316</f>
        <v>0</v>
      </c>
      <c r="AI316" s="71">
        <f>+AJ316+AK316+AL316+AN316</f>
        <v>50</v>
      </c>
      <c r="AJ316" s="71">
        <v>0</v>
      </c>
      <c r="AK316" s="71">
        <v>0</v>
      </c>
      <c r="AL316" s="71">
        <v>0</v>
      </c>
      <c r="AM316" s="71">
        <v>0</v>
      </c>
      <c r="AN316" s="71">
        <v>50</v>
      </c>
      <c r="AO316" s="71">
        <v>0</v>
      </c>
      <c r="AP316" s="71">
        <f>+AA316+AI316</f>
        <v>1908</v>
      </c>
      <c r="AQ316" s="71">
        <f>+AB316+AJ316</f>
        <v>500</v>
      </c>
      <c r="AR316" s="71">
        <f>+AC316+AK316</f>
        <v>403</v>
      </c>
      <c r="AS316" s="71">
        <f>+AD316+AL316</f>
        <v>603</v>
      </c>
      <c r="AT316" s="71">
        <f>+AE316+AN316</f>
        <v>402</v>
      </c>
      <c r="AU316" s="71">
        <f>AF316+AM316</f>
        <v>0</v>
      </c>
      <c r="AV316" s="71">
        <f>AG316+AO316</f>
        <v>0</v>
      </c>
      <c r="AW316" s="71">
        <f>AU316+AV316</f>
        <v>0</v>
      </c>
      <c r="AX316" s="71">
        <f>+AY316+AZ316+BA316+BC316</f>
        <v>340</v>
      </c>
      <c r="AY316" s="71">
        <v>0</v>
      </c>
      <c r="AZ316" s="71">
        <v>0</v>
      </c>
      <c r="BA316" s="71">
        <v>10</v>
      </c>
      <c r="BB316" s="71"/>
      <c r="BC316" s="71">
        <v>330</v>
      </c>
      <c r="BD316" s="71"/>
      <c r="BE316" s="71">
        <f>+AP316+AX316</f>
        <v>2248</v>
      </c>
      <c r="BF316" s="71">
        <f>+AQ316+AY316</f>
        <v>500</v>
      </c>
      <c r="BG316" s="71">
        <f>+AR316+AZ316</f>
        <v>403</v>
      </c>
      <c r="BH316" s="71">
        <f>+AS316+BA316</f>
        <v>613</v>
      </c>
      <c r="BI316" s="71">
        <f>+AT316+BC316</f>
        <v>732</v>
      </c>
      <c r="BJ316" s="71">
        <f>AU316+BB316</f>
        <v>0</v>
      </c>
      <c r="BK316" s="71">
        <f>AV316+BD316</f>
        <v>0</v>
      </c>
      <c r="BL316" s="71">
        <f>BJ316+BK316</f>
        <v>0</v>
      </c>
      <c r="BM316" s="71">
        <f>+BN316+BO316+BP316+BQ316</f>
        <v>0</v>
      </c>
      <c r="BN316" s="71">
        <v>0</v>
      </c>
      <c r="BO316" s="71">
        <v>0</v>
      </c>
      <c r="BP316" s="71">
        <v>0</v>
      </c>
      <c r="BQ316" s="71">
        <v>0</v>
      </c>
      <c r="BR316" s="71">
        <f>+BE316+BM316</f>
        <v>2248</v>
      </c>
      <c r="BS316" s="71">
        <f>+BF316+BN316</f>
        <v>500</v>
      </c>
      <c r="BT316" s="71">
        <f>+BG316+BO316</f>
        <v>403</v>
      </c>
      <c r="BU316" s="71">
        <f>+BH316+BP316</f>
        <v>613</v>
      </c>
      <c r="BV316" s="71">
        <f>+BI316+BQ316</f>
        <v>732</v>
      </c>
      <c r="BW316" s="71">
        <f>+BX316+BY316+BZ316+CA316</f>
        <v>300</v>
      </c>
      <c r="BX316" s="71">
        <v>0</v>
      </c>
      <c r="BY316" s="71">
        <v>0</v>
      </c>
      <c r="BZ316" s="71">
        <v>0</v>
      </c>
      <c r="CA316" s="71">
        <v>300</v>
      </c>
      <c r="CB316" s="71">
        <f>+BR316+BW316</f>
        <v>2548</v>
      </c>
      <c r="CC316" s="71">
        <f>+BS316+BX316</f>
        <v>500</v>
      </c>
      <c r="CD316" s="71">
        <f>+BT316+BY316</f>
        <v>403</v>
      </c>
      <c r="CE316" s="71">
        <f>+BU316+BZ316</f>
        <v>613</v>
      </c>
      <c r="CF316" s="71">
        <f>+BV316+CA316</f>
        <v>1032</v>
      </c>
      <c r="CG316" s="71">
        <f>+CH316+CI316+CJ316+CK316</f>
        <v>0</v>
      </c>
      <c r="CH316" s="71">
        <v>0</v>
      </c>
      <c r="CI316" s="71">
        <v>0</v>
      </c>
      <c r="CJ316" s="71">
        <v>0</v>
      </c>
      <c r="CK316" s="71">
        <v>0</v>
      </c>
      <c r="CL316" s="71">
        <f>+CB316+CG316</f>
        <v>2548</v>
      </c>
      <c r="CM316" s="71">
        <f>+CC316+CH316</f>
        <v>500</v>
      </c>
      <c r="CN316" s="71">
        <f>+CD316+CI316</f>
        <v>403</v>
      </c>
      <c r="CO316" s="71">
        <f>+CE316+CJ316</f>
        <v>613</v>
      </c>
      <c r="CP316" s="71">
        <f>+CF316+CK316</f>
        <v>1032</v>
      </c>
      <c r="CQ316" s="71">
        <f>+CR316+CS316+CT316+CU316</f>
        <v>0</v>
      </c>
      <c r="CR316" s="71">
        <v>0</v>
      </c>
      <c r="CS316" s="71">
        <v>0</v>
      </c>
      <c r="CT316" s="71">
        <v>0</v>
      </c>
      <c r="CU316" s="71">
        <v>0</v>
      </c>
      <c r="CV316" s="71">
        <f>+CL316+CQ316</f>
        <v>2548</v>
      </c>
      <c r="CW316" s="71">
        <f>+CM316+CR316</f>
        <v>500</v>
      </c>
      <c r="CX316" s="71">
        <f>+CN316+CS316</f>
        <v>403</v>
      </c>
      <c r="CY316" s="71">
        <f>+CO316+CT316</f>
        <v>613</v>
      </c>
      <c r="CZ316" s="71">
        <f>+CP316+CU316</f>
        <v>1032</v>
      </c>
      <c r="DA316" s="70" t="s">
        <v>32</v>
      </c>
      <c r="DB316" s="56">
        <f>K316-CV316</f>
        <v>-1348</v>
      </c>
      <c r="DD316" s="7">
        <f>CV316/12</f>
        <v>212.33333333333334</v>
      </c>
    </row>
    <row r="317" spans="1:109" ht="11.25" hidden="1" customHeight="1" x14ac:dyDescent="0.2">
      <c r="A317" s="98" t="str">
        <f>CONCATENATE("5101",H317)</f>
        <v>5101203003</v>
      </c>
      <c r="B317" s="65"/>
      <c r="C317" s="65"/>
      <c r="D317" s="65"/>
      <c r="E317" s="66"/>
      <c r="F317" s="66"/>
      <c r="G317" s="65" t="s">
        <v>129</v>
      </c>
      <c r="H317" s="70" t="s">
        <v>247</v>
      </c>
      <c r="I317" s="100" t="s">
        <v>246</v>
      </c>
      <c r="J317" s="78">
        <f>CB317</f>
        <v>0</v>
      </c>
      <c r="K317" s="78"/>
      <c r="L317" s="78"/>
      <c r="M317" s="78"/>
      <c r="N317" s="78"/>
      <c r="O317" s="78">
        <f>K317-L317-M317-N317</f>
        <v>0</v>
      </c>
      <c r="P317" s="78"/>
      <c r="Q317" s="78"/>
      <c r="R317" s="78">
        <f>P317+Q317</f>
        <v>0</v>
      </c>
      <c r="S317" s="71">
        <f>+U317+V317+W317+Y317</f>
        <v>0</v>
      </c>
      <c r="T317" s="71">
        <f>X317+Z317</f>
        <v>0</v>
      </c>
      <c r="U317" s="71">
        <v>0</v>
      </c>
      <c r="V317" s="71">
        <v>0</v>
      </c>
      <c r="W317" s="71">
        <v>0</v>
      </c>
      <c r="X317" s="71">
        <v>0</v>
      </c>
      <c r="Y317" s="71">
        <v>0</v>
      </c>
      <c r="Z317" s="71">
        <v>0</v>
      </c>
      <c r="AA317" s="71">
        <f>+K317+S317</f>
        <v>0</v>
      </c>
      <c r="AB317" s="71">
        <f>+L317+U317</f>
        <v>0</v>
      </c>
      <c r="AC317" s="71">
        <f>+M317+V317</f>
        <v>0</v>
      </c>
      <c r="AD317" s="71">
        <f>+N317+W317</f>
        <v>0</v>
      </c>
      <c r="AE317" s="71">
        <f>+O317+Y317</f>
        <v>0</v>
      </c>
      <c r="AF317" s="71">
        <f>P317+X317</f>
        <v>0</v>
      </c>
      <c r="AG317" s="71">
        <f>+Q317+Z317</f>
        <v>0</v>
      </c>
      <c r="AH317" s="71">
        <f>AF317+AG317</f>
        <v>0</v>
      </c>
      <c r="AI317" s="71">
        <f>+AJ317+AK317+AL317+AN317</f>
        <v>0</v>
      </c>
      <c r="AJ317" s="71">
        <v>0</v>
      </c>
      <c r="AK317" s="71">
        <v>0</v>
      </c>
      <c r="AL317" s="71">
        <v>0</v>
      </c>
      <c r="AM317" s="71">
        <v>0</v>
      </c>
      <c r="AN317" s="71">
        <v>0</v>
      </c>
      <c r="AO317" s="71">
        <v>0</v>
      </c>
      <c r="AP317" s="71">
        <f>+AA317+AI317</f>
        <v>0</v>
      </c>
      <c r="AQ317" s="71">
        <f>+AB317+AJ317</f>
        <v>0</v>
      </c>
      <c r="AR317" s="71">
        <f>+AC317+AK317</f>
        <v>0</v>
      </c>
      <c r="AS317" s="71">
        <f>+AD317+AL317</f>
        <v>0</v>
      </c>
      <c r="AT317" s="71">
        <f>+AE317+AN317</f>
        <v>0</v>
      </c>
      <c r="AU317" s="71">
        <f>AF317+AM317</f>
        <v>0</v>
      </c>
      <c r="AV317" s="71">
        <f>AG317+AO317</f>
        <v>0</v>
      </c>
      <c r="AW317" s="71">
        <f>AU317+AV317</f>
        <v>0</v>
      </c>
      <c r="AX317" s="71">
        <f>+AY317+AZ317+BA317+BC317</f>
        <v>0</v>
      </c>
      <c r="AY317" s="71">
        <v>0</v>
      </c>
      <c r="AZ317" s="71">
        <v>0</v>
      </c>
      <c r="BA317" s="71">
        <v>0</v>
      </c>
      <c r="BB317" s="71"/>
      <c r="BC317" s="71">
        <v>0</v>
      </c>
      <c r="BD317" s="71"/>
      <c r="BE317" s="71">
        <f>+AP317+AX317</f>
        <v>0</v>
      </c>
      <c r="BF317" s="71">
        <f>+AQ317+AY317</f>
        <v>0</v>
      </c>
      <c r="BG317" s="71">
        <f>+AR317+AZ317</f>
        <v>0</v>
      </c>
      <c r="BH317" s="71">
        <f>+AS317+BA317</f>
        <v>0</v>
      </c>
      <c r="BI317" s="71">
        <f>+AT317+BC317</f>
        <v>0</v>
      </c>
      <c r="BJ317" s="71">
        <f>AU317+BB317</f>
        <v>0</v>
      </c>
      <c r="BK317" s="71">
        <f>AV317+BD317</f>
        <v>0</v>
      </c>
      <c r="BL317" s="71">
        <f>BJ317+BK317</f>
        <v>0</v>
      </c>
      <c r="BM317" s="71">
        <f>+BN317+BO317+BP317+BQ317</f>
        <v>0</v>
      </c>
      <c r="BN317" s="71">
        <v>0</v>
      </c>
      <c r="BO317" s="71">
        <v>0</v>
      </c>
      <c r="BP317" s="71">
        <v>0</v>
      </c>
      <c r="BQ317" s="71">
        <v>0</v>
      </c>
      <c r="BR317" s="71">
        <f>+BE317+BM317</f>
        <v>0</v>
      </c>
      <c r="BS317" s="71">
        <f>+BF317+BN317</f>
        <v>0</v>
      </c>
      <c r="BT317" s="71">
        <f>+BG317+BO317</f>
        <v>0</v>
      </c>
      <c r="BU317" s="71">
        <f>+BH317+BP317</f>
        <v>0</v>
      </c>
      <c r="BV317" s="71">
        <f>+BI317+BQ317</f>
        <v>0</v>
      </c>
      <c r="BW317" s="71">
        <f>+BX317+BY317+BZ317+CA317</f>
        <v>0</v>
      </c>
      <c r="BX317" s="71">
        <v>0</v>
      </c>
      <c r="BY317" s="71">
        <v>0</v>
      </c>
      <c r="BZ317" s="71">
        <v>0</v>
      </c>
      <c r="CA317" s="71">
        <v>0</v>
      </c>
      <c r="CB317" s="71">
        <f>+BR317+BW317</f>
        <v>0</v>
      </c>
      <c r="CC317" s="71">
        <f>+BS317+BX317</f>
        <v>0</v>
      </c>
      <c r="CD317" s="71">
        <f>+BT317+BY317</f>
        <v>0</v>
      </c>
      <c r="CE317" s="71">
        <f>+BU317+BZ317</f>
        <v>0</v>
      </c>
      <c r="CF317" s="71">
        <f>+BV317+CA317</f>
        <v>0</v>
      </c>
      <c r="CG317" s="71">
        <f>+CH317+CI317+CJ317+CK317</f>
        <v>0</v>
      </c>
      <c r="CH317" s="71">
        <v>0</v>
      </c>
      <c r="CI317" s="71">
        <v>0</v>
      </c>
      <c r="CJ317" s="71">
        <v>0</v>
      </c>
      <c r="CK317" s="71">
        <v>0</v>
      </c>
      <c r="CL317" s="71">
        <f>+CB317+CG317</f>
        <v>0</v>
      </c>
      <c r="CM317" s="71">
        <f>+CC317+CH317</f>
        <v>0</v>
      </c>
      <c r="CN317" s="71">
        <f>+CD317+CI317</f>
        <v>0</v>
      </c>
      <c r="CO317" s="71">
        <f>+CE317+CJ317</f>
        <v>0</v>
      </c>
      <c r="CP317" s="71">
        <f>+CF317+CK317</f>
        <v>0</v>
      </c>
      <c r="CQ317" s="71">
        <f>+CR317+CS317+CT317+CU317</f>
        <v>0</v>
      </c>
      <c r="CR317" s="71">
        <v>0</v>
      </c>
      <c r="CS317" s="71">
        <v>0</v>
      </c>
      <c r="CT317" s="71">
        <v>0</v>
      </c>
      <c r="CU317" s="71">
        <v>0</v>
      </c>
      <c r="CV317" s="71">
        <f>+CL317+CQ317</f>
        <v>0</v>
      </c>
      <c r="CW317" s="71">
        <f>+CM317+CR317</f>
        <v>0</v>
      </c>
      <c r="CX317" s="71">
        <f>+CN317+CS317</f>
        <v>0</v>
      </c>
      <c r="CY317" s="71">
        <f>+CO317+CT317</f>
        <v>0</v>
      </c>
      <c r="CZ317" s="71">
        <f>+CP317+CU317</f>
        <v>0</v>
      </c>
      <c r="DA317" s="70" t="s">
        <v>247</v>
      </c>
      <c r="DB317" s="56">
        <f>K317-CV317</f>
        <v>0</v>
      </c>
      <c r="DD317" s="7">
        <f>CV317/12</f>
        <v>0</v>
      </c>
    </row>
    <row r="318" spans="1:109" ht="11.25" hidden="1" customHeight="1" x14ac:dyDescent="0.2">
      <c r="A318" s="98" t="str">
        <f>CONCATENATE("5101",H318)</f>
        <v>5101203004</v>
      </c>
      <c r="B318" s="65"/>
      <c r="C318" s="65"/>
      <c r="D318" s="65"/>
      <c r="E318" s="66"/>
      <c r="F318" s="66"/>
      <c r="G318" s="65" t="s">
        <v>245</v>
      </c>
      <c r="H318" s="70" t="s">
        <v>244</v>
      </c>
      <c r="I318" s="100" t="s">
        <v>243</v>
      </c>
      <c r="J318" s="78">
        <f>CB318</f>
        <v>0</v>
      </c>
      <c r="K318" s="78"/>
      <c r="L318" s="78"/>
      <c r="M318" s="78"/>
      <c r="N318" s="78"/>
      <c r="O318" s="78">
        <f>K318-L318-M318-N318</f>
        <v>0</v>
      </c>
      <c r="P318" s="78"/>
      <c r="Q318" s="78"/>
      <c r="R318" s="78">
        <f>P318+Q318</f>
        <v>0</v>
      </c>
      <c r="S318" s="71">
        <f>+U318+V318+W318+Y318</f>
        <v>0</v>
      </c>
      <c r="T318" s="71">
        <f>X318+Z318</f>
        <v>0</v>
      </c>
      <c r="U318" s="71">
        <v>0</v>
      </c>
      <c r="V318" s="71">
        <v>0</v>
      </c>
      <c r="W318" s="71">
        <v>0</v>
      </c>
      <c r="X318" s="71">
        <v>0</v>
      </c>
      <c r="Y318" s="71">
        <v>0</v>
      </c>
      <c r="Z318" s="71">
        <v>0</v>
      </c>
      <c r="AA318" s="71">
        <f>+K318+S318</f>
        <v>0</v>
      </c>
      <c r="AB318" s="71">
        <f>+L318+U318</f>
        <v>0</v>
      </c>
      <c r="AC318" s="71">
        <f>+M318+V318</f>
        <v>0</v>
      </c>
      <c r="AD318" s="71">
        <f>+N318+W318</f>
        <v>0</v>
      </c>
      <c r="AE318" s="71">
        <f>+O318+Y318</f>
        <v>0</v>
      </c>
      <c r="AF318" s="71">
        <f>P318+X318</f>
        <v>0</v>
      </c>
      <c r="AG318" s="71">
        <f>+Q318+Z318</f>
        <v>0</v>
      </c>
      <c r="AH318" s="71">
        <f>AF318+AG318</f>
        <v>0</v>
      </c>
      <c r="AI318" s="71">
        <f>+AJ318+AK318+AL318+AN318</f>
        <v>0</v>
      </c>
      <c r="AJ318" s="71">
        <v>0</v>
      </c>
      <c r="AK318" s="71">
        <v>0</v>
      </c>
      <c r="AL318" s="71">
        <v>0</v>
      </c>
      <c r="AM318" s="71">
        <v>0</v>
      </c>
      <c r="AN318" s="71">
        <v>0</v>
      </c>
      <c r="AO318" s="71">
        <v>0</v>
      </c>
      <c r="AP318" s="71">
        <f>+AA318+AI318</f>
        <v>0</v>
      </c>
      <c r="AQ318" s="71">
        <f>+AB318+AJ318</f>
        <v>0</v>
      </c>
      <c r="AR318" s="71">
        <f>+AC318+AK318</f>
        <v>0</v>
      </c>
      <c r="AS318" s="71">
        <f>+AD318+AL318</f>
        <v>0</v>
      </c>
      <c r="AT318" s="71">
        <f>+AE318+AN318</f>
        <v>0</v>
      </c>
      <c r="AU318" s="71">
        <f>AF318+AM318</f>
        <v>0</v>
      </c>
      <c r="AV318" s="71">
        <f>AG318+AO318</f>
        <v>0</v>
      </c>
      <c r="AW318" s="71">
        <f>AU318+AV318</f>
        <v>0</v>
      </c>
      <c r="AX318" s="71">
        <f>+AY318+AZ318+BA318+BC318</f>
        <v>0</v>
      </c>
      <c r="AY318" s="71">
        <v>0</v>
      </c>
      <c r="AZ318" s="71">
        <v>0</v>
      </c>
      <c r="BA318" s="71">
        <v>0</v>
      </c>
      <c r="BB318" s="71"/>
      <c r="BC318" s="71">
        <v>0</v>
      </c>
      <c r="BD318" s="71"/>
      <c r="BE318" s="71">
        <f>+AP318+AX318</f>
        <v>0</v>
      </c>
      <c r="BF318" s="71">
        <f>+AQ318+AY318</f>
        <v>0</v>
      </c>
      <c r="BG318" s="71">
        <f>+AR318+AZ318</f>
        <v>0</v>
      </c>
      <c r="BH318" s="71">
        <f>+AS318+BA318</f>
        <v>0</v>
      </c>
      <c r="BI318" s="71">
        <f>+AT318+BC318</f>
        <v>0</v>
      </c>
      <c r="BJ318" s="71">
        <f>AU318+BB318</f>
        <v>0</v>
      </c>
      <c r="BK318" s="71">
        <f>AV318+BD318</f>
        <v>0</v>
      </c>
      <c r="BL318" s="71">
        <f>BJ318+BK318</f>
        <v>0</v>
      </c>
      <c r="BM318" s="71">
        <f>+BN318+BO318+BP318+BQ318</f>
        <v>0</v>
      </c>
      <c r="BN318" s="71">
        <v>0</v>
      </c>
      <c r="BO318" s="71">
        <v>0</v>
      </c>
      <c r="BP318" s="71">
        <v>0</v>
      </c>
      <c r="BQ318" s="71">
        <v>0</v>
      </c>
      <c r="BR318" s="71">
        <f>+BE318+BM318</f>
        <v>0</v>
      </c>
      <c r="BS318" s="71">
        <f>+BF318+BN318</f>
        <v>0</v>
      </c>
      <c r="BT318" s="71">
        <f>+BG318+BO318</f>
        <v>0</v>
      </c>
      <c r="BU318" s="71">
        <f>+BH318+BP318</f>
        <v>0</v>
      </c>
      <c r="BV318" s="71">
        <f>+BI318+BQ318</f>
        <v>0</v>
      </c>
      <c r="BW318" s="71">
        <f>+BX318+BY318+BZ318+CA318</f>
        <v>0</v>
      </c>
      <c r="BX318" s="71">
        <v>0</v>
      </c>
      <c r="BY318" s="71">
        <v>0</v>
      </c>
      <c r="BZ318" s="71">
        <v>0</v>
      </c>
      <c r="CA318" s="71">
        <v>0</v>
      </c>
      <c r="CB318" s="71">
        <f>+BR318+BW318</f>
        <v>0</v>
      </c>
      <c r="CC318" s="71">
        <f>+BS318+BX318</f>
        <v>0</v>
      </c>
      <c r="CD318" s="71">
        <f>+BT318+BY318</f>
        <v>0</v>
      </c>
      <c r="CE318" s="71">
        <f>+BU318+BZ318</f>
        <v>0</v>
      </c>
      <c r="CF318" s="71">
        <f>+BV318+CA318</f>
        <v>0</v>
      </c>
      <c r="CG318" s="71">
        <f>+CH318+CI318+CJ318+CK318</f>
        <v>0</v>
      </c>
      <c r="CH318" s="71">
        <v>0</v>
      </c>
      <c r="CI318" s="71">
        <v>0</v>
      </c>
      <c r="CJ318" s="71">
        <v>0</v>
      </c>
      <c r="CK318" s="71">
        <v>0</v>
      </c>
      <c r="CL318" s="71">
        <f>+CB318+CG318</f>
        <v>0</v>
      </c>
      <c r="CM318" s="71">
        <f>+CC318+CH318</f>
        <v>0</v>
      </c>
      <c r="CN318" s="71">
        <f>+CD318+CI318</f>
        <v>0</v>
      </c>
      <c r="CO318" s="71">
        <f>+CE318+CJ318</f>
        <v>0</v>
      </c>
      <c r="CP318" s="71">
        <f>+CF318+CK318</f>
        <v>0</v>
      </c>
      <c r="CQ318" s="71">
        <f>+CR318+CS318+CT318+CU318</f>
        <v>0</v>
      </c>
      <c r="CR318" s="71">
        <v>0</v>
      </c>
      <c r="CS318" s="71">
        <v>0</v>
      </c>
      <c r="CT318" s="71">
        <v>0</v>
      </c>
      <c r="CU318" s="71">
        <v>0</v>
      </c>
      <c r="CV318" s="71">
        <f>+CL318+CQ318</f>
        <v>0</v>
      </c>
      <c r="CW318" s="71">
        <f>+CM318+CR318</f>
        <v>0</v>
      </c>
      <c r="CX318" s="71">
        <f>+CN318+CS318</f>
        <v>0</v>
      </c>
      <c r="CY318" s="71">
        <f>+CO318+CT318</f>
        <v>0</v>
      </c>
      <c r="CZ318" s="71">
        <f>+CP318+CU318</f>
        <v>0</v>
      </c>
      <c r="DA318" s="70" t="s">
        <v>244</v>
      </c>
      <c r="DB318" s="56">
        <f>K318-CV318</f>
        <v>0</v>
      </c>
      <c r="DD318" s="7">
        <f>CV318/12</f>
        <v>0</v>
      </c>
    </row>
    <row r="319" spans="1:109" ht="11.25" hidden="1" customHeight="1" x14ac:dyDescent="0.2">
      <c r="A319" s="98" t="str">
        <f>CONCATENATE("5101",H319)</f>
        <v>5101203007</v>
      </c>
      <c r="B319" s="65"/>
      <c r="C319" s="65"/>
      <c r="D319" s="65"/>
      <c r="E319" s="66"/>
      <c r="F319" s="66"/>
      <c r="G319" s="65" t="s">
        <v>242</v>
      </c>
      <c r="H319" s="70" t="s">
        <v>241</v>
      </c>
      <c r="I319" s="100" t="s">
        <v>240</v>
      </c>
      <c r="J319" s="78">
        <f>CB319</f>
        <v>0</v>
      </c>
      <c r="K319" s="78"/>
      <c r="L319" s="78"/>
      <c r="M319" s="78"/>
      <c r="N319" s="78"/>
      <c r="O319" s="78">
        <f>K319-L319-M319-N319</f>
        <v>0</v>
      </c>
      <c r="P319" s="78"/>
      <c r="Q319" s="78"/>
      <c r="R319" s="78">
        <f>P319+Q319</f>
        <v>0</v>
      </c>
      <c r="S319" s="71">
        <f>+U319+V319+W319+Y319</f>
        <v>0</v>
      </c>
      <c r="T319" s="71">
        <f>X319+Z319</f>
        <v>0</v>
      </c>
      <c r="U319" s="71">
        <v>0</v>
      </c>
      <c r="V319" s="71">
        <v>0</v>
      </c>
      <c r="W319" s="71">
        <v>0</v>
      </c>
      <c r="X319" s="71">
        <v>0</v>
      </c>
      <c r="Y319" s="71">
        <v>0</v>
      </c>
      <c r="Z319" s="71">
        <v>0</v>
      </c>
      <c r="AA319" s="71">
        <f>+K319+S319</f>
        <v>0</v>
      </c>
      <c r="AB319" s="71">
        <f>+L319+U319</f>
        <v>0</v>
      </c>
      <c r="AC319" s="71">
        <f>+M319+V319</f>
        <v>0</v>
      </c>
      <c r="AD319" s="71">
        <f>+N319+W319</f>
        <v>0</v>
      </c>
      <c r="AE319" s="71">
        <f>+O319+Y319</f>
        <v>0</v>
      </c>
      <c r="AF319" s="71">
        <f>P319+X319</f>
        <v>0</v>
      </c>
      <c r="AG319" s="71">
        <f>+Q319+Z319</f>
        <v>0</v>
      </c>
      <c r="AH319" s="71">
        <f>AF319+AG319</f>
        <v>0</v>
      </c>
      <c r="AI319" s="71">
        <f>+AJ319+AK319+AL319+AN319</f>
        <v>0</v>
      </c>
      <c r="AJ319" s="71">
        <v>0</v>
      </c>
      <c r="AK319" s="71">
        <v>0</v>
      </c>
      <c r="AL319" s="71">
        <v>0</v>
      </c>
      <c r="AM319" s="71">
        <v>0</v>
      </c>
      <c r="AN319" s="71">
        <v>0</v>
      </c>
      <c r="AO319" s="71">
        <v>0</v>
      </c>
      <c r="AP319" s="71">
        <f>+AA319+AI319</f>
        <v>0</v>
      </c>
      <c r="AQ319" s="71">
        <f>+AB319+AJ319</f>
        <v>0</v>
      </c>
      <c r="AR319" s="71">
        <f>+AC319+AK319</f>
        <v>0</v>
      </c>
      <c r="AS319" s="71">
        <f>+AD319+AL319</f>
        <v>0</v>
      </c>
      <c r="AT319" s="71">
        <f>+AE319+AN319</f>
        <v>0</v>
      </c>
      <c r="AU319" s="71">
        <f>AF319+AM319</f>
        <v>0</v>
      </c>
      <c r="AV319" s="71">
        <f>AG319+AO319</f>
        <v>0</v>
      </c>
      <c r="AW319" s="71">
        <f>AU319+AV319</f>
        <v>0</v>
      </c>
      <c r="AX319" s="71">
        <f>+AY319+AZ319+BA319+BC319</f>
        <v>0</v>
      </c>
      <c r="AY319" s="71">
        <v>0</v>
      </c>
      <c r="AZ319" s="71">
        <v>0</v>
      </c>
      <c r="BA319" s="71">
        <v>0</v>
      </c>
      <c r="BB319" s="71"/>
      <c r="BC319" s="71">
        <v>0</v>
      </c>
      <c r="BD319" s="71"/>
      <c r="BE319" s="71">
        <f>+AP319+AX319</f>
        <v>0</v>
      </c>
      <c r="BF319" s="71">
        <f>+AQ319+AY319</f>
        <v>0</v>
      </c>
      <c r="BG319" s="71">
        <f>+AR319+AZ319</f>
        <v>0</v>
      </c>
      <c r="BH319" s="71">
        <f>+AS319+BA319</f>
        <v>0</v>
      </c>
      <c r="BI319" s="71">
        <f>+AT319+BC319</f>
        <v>0</v>
      </c>
      <c r="BJ319" s="71">
        <f>AU319+BB319</f>
        <v>0</v>
      </c>
      <c r="BK319" s="71">
        <f>AV319+BD319</f>
        <v>0</v>
      </c>
      <c r="BL319" s="71">
        <f>BJ319+BK319</f>
        <v>0</v>
      </c>
      <c r="BM319" s="71">
        <f>+BN319+BO319+BP319+BQ319</f>
        <v>0</v>
      </c>
      <c r="BN319" s="71">
        <v>0</v>
      </c>
      <c r="BO319" s="71">
        <v>0</v>
      </c>
      <c r="BP319" s="71">
        <v>0</v>
      </c>
      <c r="BQ319" s="71">
        <v>0</v>
      </c>
      <c r="BR319" s="71">
        <f>+BE319+BM319</f>
        <v>0</v>
      </c>
      <c r="BS319" s="71">
        <f>+BF319+BN319</f>
        <v>0</v>
      </c>
      <c r="BT319" s="71">
        <f>+BG319+BO319</f>
        <v>0</v>
      </c>
      <c r="BU319" s="71">
        <f>+BH319+BP319</f>
        <v>0</v>
      </c>
      <c r="BV319" s="71">
        <f>+BI319+BQ319</f>
        <v>0</v>
      </c>
      <c r="BW319" s="71">
        <f>+BX319+BY319+BZ319+CA319</f>
        <v>0</v>
      </c>
      <c r="BX319" s="71">
        <v>0</v>
      </c>
      <c r="BY319" s="71">
        <v>0</v>
      </c>
      <c r="BZ319" s="71">
        <v>0</v>
      </c>
      <c r="CA319" s="71">
        <v>0</v>
      </c>
      <c r="CB319" s="71">
        <f>+BR319+BW319</f>
        <v>0</v>
      </c>
      <c r="CC319" s="71">
        <f>+BS319+BX319</f>
        <v>0</v>
      </c>
      <c r="CD319" s="71">
        <f>+BT319+BY319</f>
        <v>0</v>
      </c>
      <c r="CE319" s="71">
        <f>+BU319+BZ319</f>
        <v>0</v>
      </c>
      <c r="CF319" s="71">
        <f>+BV319+CA319</f>
        <v>0</v>
      </c>
      <c r="CG319" s="71">
        <f>+CH319+CI319+CJ319+CK319</f>
        <v>0</v>
      </c>
      <c r="CH319" s="71">
        <v>0</v>
      </c>
      <c r="CI319" s="71">
        <v>0</v>
      </c>
      <c r="CJ319" s="71">
        <v>0</v>
      </c>
      <c r="CK319" s="71">
        <v>0</v>
      </c>
      <c r="CL319" s="71">
        <f>+CB319+CG319</f>
        <v>0</v>
      </c>
      <c r="CM319" s="71">
        <f>+CC319+CH319</f>
        <v>0</v>
      </c>
      <c r="CN319" s="71">
        <f>+CD319+CI319</f>
        <v>0</v>
      </c>
      <c r="CO319" s="71">
        <f>+CE319+CJ319</f>
        <v>0</v>
      </c>
      <c r="CP319" s="71">
        <f>+CF319+CK319</f>
        <v>0</v>
      </c>
      <c r="CQ319" s="71">
        <f>+CR319+CS319+CT319+CU319</f>
        <v>0</v>
      </c>
      <c r="CR319" s="71">
        <v>0</v>
      </c>
      <c r="CS319" s="71">
        <v>0</v>
      </c>
      <c r="CT319" s="71">
        <v>0</v>
      </c>
      <c r="CU319" s="71">
        <v>0</v>
      </c>
      <c r="CV319" s="71">
        <f>+CL319+CQ319</f>
        <v>0</v>
      </c>
      <c r="CW319" s="71">
        <f>+CM319+CR319</f>
        <v>0</v>
      </c>
      <c r="CX319" s="71">
        <f>+CN319+CS319</f>
        <v>0</v>
      </c>
      <c r="CY319" s="71">
        <f>+CO319+CT319</f>
        <v>0</v>
      </c>
      <c r="CZ319" s="71">
        <f>+CP319+CU319</f>
        <v>0</v>
      </c>
      <c r="DA319" s="70" t="s">
        <v>241</v>
      </c>
      <c r="DB319" s="56">
        <f>K319-CV319</f>
        <v>0</v>
      </c>
      <c r="DD319" s="7">
        <f>CV319/12</f>
        <v>0</v>
      </c>
    </row>
    <row r="320" spans="1:109" ht="17.25" customHeight="1" x14ac:dyDescent="0.2">
      <c r="A320" s="98" t="str">
        <f>CONCATENATE("5101",H320)</f>
        <v>5101203008</v>
      </c>
      <c r="B320" s="65"/>
      <c r="C320" s="65"/>
      <c r="D320" s="65"/>
      <c r="E320" s="66"/>
      <c r="F320" s="66"/>
      <c r="G320" s="65" t="s">
        <v>116</v>
      </c>
      <c r="H320" s="70" t="s">
        <v>421</v>
      </c>
      <c r="I320" s="100" t="s">
        <v>422</v>
      </c>
      <c r="J320" s="78">
        <f>CB320</f>
        <v>500</v>
      </c>
      <c r="K320" s="78">
        <v>500</v>
      </c>
      <c r="L320" s="78">
        <f>125-100</f>
        <v>25</v>
      </c>
      <c r="M320" s="78">
        <v>125</v>
      </c>
      <c r="N320" s="78">
        <f>125+100</f>
        <v>225</v>
      </c>
      <c r="O320" s="78">
        <f>K320-L320-M320-N320</f>
        <v>125</v>
      </c>
      <c r="P320" s="78"/>
      <c r="Q320" s="78"/>
      <c r="R320" s="78">
        <f>P320+Q320</f>
        <v>0</v>
      </c>
      <c r="S320" s="71">
        <f>+U320+V320+W320+Y320</f>
        <v>0</v>
      </c>
      <c r="T320" s="71">
        <f>X320+Z320</f>
        <v>0</v>
      </c>
      <c r="U320" s="71">
        <v>0</v>
      </c>
      <c r="V320" s="71">
        <v>0</v>
      </c>
      <c r="W320" s="71">
        <v>0</v>
      </c>
      <c r="X320" s="71">
        <v>0</v>
      </c>
      <c r="Y320" s="71">
        <v>0</v>
      </c>
      <c r="Z320" s="71">
        <v>0</v>
      </c>
      <c r="AA320" s="71">
        <f>+K320+S320</f>
        <v>500</v>
      </c>
      <c r="AB320" s="71">
        <f>+L320+U320</f>
        <v>25</v>
      </c>
      <c r="AC320" s="71">
        <f>+M320+V320</f>
        <v>125</v>
      </c>
      <c r="AD320" s="71">
        <f>+N320+W320</f>
        <v>225</v>
      </c>
      <c r="AE320" s="71">
        <f>+O320+Y320</f>
        <v>125</v>
      </c>
      <c r="AF320" s="71">
        <f>P320+X320</f>
        <v>0</v>
      </c>
      <c r="AG320" s="71">
        <f>+Q320+Z320</f>
        <v>0</v>
      </c>
      <c r="AH320" s="71">
        <f>AF320+AG320</f>
        <v>0</v>
      </c>
      <c r="AI320" s="71">
        <f>+AJ320+AK320+AL320+AN320</f>
        <v>0</v>
      </c>
      <c r="AJ320" s="71">
        <v>0</v>
      </c>
      <c r="AK320" s="71">
        <v>0</v>
      </c>
      <c r="AL320" s="71">
        <v>0</v>
      </c>
      <c r="AM320" s="71">
        <v>0</v>
      </c>
      <c r="AN320" s="71">
        <v>0</v>
      </c>
      <c r="AO320" s="71">
        <v>0</v>
      </c>
      <c r="AP320" s="71">
        <f>+AA320+AI320</f>
        <v>500</v>
      </c>
      <c r="AQ320" s="71">
        <f>+AB320+AJ320</f>
        <v>25</v>
      </c>
      <c r="AR320" s="71">
        <f>+AC320+AK320</f>
        <v>125</v>
      </c>
      <c r="AS320" s="71">
        <f>+AD320+AL320</f>
        <v>225</v>
      </c>
      <c r="AT320" s="71">
        <f>+AE320+AN320</f>
        <v>125</v>
      </c>
      <c r="AU320" s="71">
        <f>AF320+AM320</f>
        <v>0</v>
      </c>
      <c r="AV320" s="71">
        <f>AG320+AO320</f>
        <v>0</v>
      </c>
      <c r="AW320" s="71">
        <f>AU320+AV320</f>
        <v>0</v>
      </c>
      <c r="AX320" s="71">
        <f>+AY320+AZ320+BA320+BC320</f>
        <v>0</v>
      </c>
      <c r="AY320" s="71">
        <v>0</v>
      </c>
      <c r="AZ320" s="71">
        <v>0</v>
      </c>
      <c r="BA320" s="71">
        <v>0</v>
      </c>
      <c r="BB320" s="71"/>
      <c r="BC320" s="71">
        <v>0</v>
      </c>
      <c r="BD320" s="71"/>
      <c r="BE320" s="71">
        <f>+AP320+AX320</f>
        <v>500</v>
      </c>
      <c r="BF320" s="71">
        <f>+AQ320+AY320</f>
        <v>25</v>
      </c>
      <c r="BG320" s="71">
        <f>+AR320+AZ320</f>
        <v>125</v>
      </c>
      <c r="BH320" s="71">
        <f>+AS320+BA320</f>
        <v>225</v>
      </c>
      <c r="BI320" s="71">
        <f>+AT320+BC320</f>
        <v>125</v>
      </c>
      <c r="BJ320" s="71">
        <f>AU320+BB320</f>
        <v>0</v>
      </c>
      <c r="BK320" s="71">
        <f>AV320+BD320</f>
        <v>0</v>
      </c>
      <c r="BL320" s="71">
        <f>BJ320+BK320</f>
        <v>0</v>
      </c>
      <c r="BM320" s="71">
        <f>+BN320+BO320+BP320+BQ320</f>
        <v>0</v>
      </c>
      <c r="BN320" s="71">
        <v>0</v>
      </c>
      <c r="BO320" s="71">
        <v>0</v>
      </c>
      <c r="BP320" s="71">
        <v>0</v>
      </c>
      <c r="BQ320" s="71">
        <v>0</v>
      </c>
      <c r="BR320" s="71">
        <f>+BE320+BM320</f>
        <v>500</v>
      </c>
      <c r="BS320" s="71">
        <f>+BF320+BN320</f>
        <v>25</v>
      </c>
      <c r="BT320" s="71">
        <f>+BG320+BO320</f>
        <v>125</v>
      </c>
      <c r="BU320" s="71">
        <f>+BH320+BP320</f>
        <v>225</v>
      </c>
      <c r="BV320" s="71">
        <f>+BI320+BQ320</f>
        <v>125</v>
      </c>
      <c r="BW320" s="71">
        <f>+BX320+BY320+BZ320+CA320</f>
        <v>0</v>
      </c>
      <c r="BX320" s="71">
        <v>0</v>
      </c>
      <c r="BY320" s="71">
        <v>0</v>
      </c>
      <c r="BZ320" s="71">
        <v>0</v>
      </c>
      <c r="CA320" s="71">
        <v>0</v>
      </c>
      <c r="CB320" s="71">
        <f>+BR320+BW320</f>
        <v>500</v>
      </c>
      <c r="CC320" s="71">
        <f>+BS320+BX320</f>
        <v>25</v>
      </c>
      <c r="CD320" s="71">
        <f>+BT320+BY320</f>
        <v>125</v>
      </c>
      <c r="CE320" s="71">
        <f>+BU320+BZ320</f>
        <v>225</v>
      </c>
      <c r="CF320" s="71">
        <f>+BV320+CA320</f>
        <v>125</v>
      </c>
      <c r="CG320" s="71">
        <f>+CH320+CI320+CJ320+CK320</f>
        <v>0</v>
      </c>
      <c r="CH320" s="71">
        <v>0</v>
      </c>
      <c r="CI320" s="71">
        <v>0</v>
      </c>
      <c r="CJ320" s="71">
        <v>0</v>
      </c>
      <c r="CK320" s="71">
        <v>0</v>
      </c>
      <c r="CL320" s="71">
        <f>+CB320+CG320</f>
        <v>500</v>
      </c>
      <c r="CM320" s="71">
        <f>+CC320+CH320</f>
        <v>25</v>
      </c>
      <c r="CN320" s="71">
        <f>+CD320+CI320</f>
        <v>125</v>
      </c>
      <c r="CO320" s="71">
        <f>+CE320+CJ320</f>
        <v>225</v>
      </c>
      <c r="CP320" s="71">
        <f>+CF320+CK320</f>
        <v>125</v>
      </c>
      <c r="CQ320" s="71">
        <f>+CR320+CS320+CT320+CU320</f>
        <v>0</v>
      </c>
      <c r="CR320" s="71">
        <v>0</v>
      </c>
      <c r="CS320" s="71">
        <v>0</v>
      </c>
      <c r="CT320" s="71">
        <v>0</v>
      </c>
      <c r="CU320" s="71">
        <v>0</v>
      </c>
      <c r="CV320" s="71">
        <f>+CL320+CQ320</f>
        <v>500</v>
      </c>
      <c r="CW320" s="71">
        <f>+CM320+CR320</f>
        <v>25</v>
      </c>
      <c r="CX320" s="71">
        <f>+CN320+CS320</f>
        <v>125</v>
      </c>
      <c r="CY320" s="71">
        <f>+CO320+CT320</f>
        <v>225</v>
      </c>
      <c r="CZ320" s="71">
        <f>+CP320+CU320</f>
        <v>125</v>
      </c>
      <c r="DA320" s="70" t="s">
        <v>421</v>
      </c>
      <c r="DB320" s="56">
        <f>K320-CV320</f>
        <v>0</v>
      </c>
      <c r="DD320" s="7">
        <f>CV320/12</f>
        <v>41.666666666666664</v>
      </c>
    </row>
    <row r="321" spans="1:110" ht="17.25" hidden="1" customHeight="1" x14ac:dyDescent="0.2">
      <c r="A321" s="98" t="str">
        <f>CONCATENATE("5101",H321)</f>
        <v>5101203009</v>
      </c>
      <c r="B321" s="65"/>
      <c r="C321" s="65"/>
      <c r="D321" s="65"/>
      <c r="E321" s="66"/>
      <c r="F321" s="66"/>
      <c r="G321" s="65" t="s">
        <v>255</v>
      </c>
      <c r="H321" s="70" t="s">
        <v>312</v>
      </c>
      <c r="I321" s="65" t="s">
        <v>311</v>
      </c>
      <c r="J321" s="78">
        <f>CB321</f>
        <v>0</v>
      </c>
      <c r="K321" s="78"/>
      <c r="L321" s="78"/>
      <c r="M321" s="78"/>
      <c r="N321" s="78"/>
      <c r="O321" s="78">
        <f>K321-L321-M321-N321</f>
        <v>0</v>
      </c>
      <c r="P321" s="78"/>
      <c r="Q321" s="78"/>
      <c r="R321" s="78">
        <f>P321+Q321</f>
        <v>0</v>
      </c>
      <c r="S321" s="71">
        <f>+U321+V321+W321+Y321</f>
        <v>0</v>
      </c>
      <c r="T321" s="71">
        <f>X321+Z321</f>
        <v>0</v>
      </c>
      <c r="U321" s="71">
        <v>0</v>
      </c>
      <c r="V321" s="71">
        <v>0</v>
      </c>
      <c r="W321" s="71">
        <v>0</v>
      </c>
      <c r="X321" s="71">
        <v>0</v>
      </c>
      <c r="Y321" s="71">
        <v>0</v>
      </c>
      <c r="Z321" s="71">
        <v>0</v>
      </c>
      <c r="AA321" s="71">
        <f>+K321+S321</f>
        <v>0</v>
      </c>
      <c r="AB321" s="71">
        <f>+L321+U321</f>
        <v>0</v>
      </c>
      <c r="AC321" s="71">
        <f>+M321+V321</f>
        <v>0</v>
      </c>
      <c r="AD321" s="71">
        <f>+N321+W321</f>
        <v>0</v>
      </c>
      <c r="AE321" s="71">
        <f>+O321+Y321</f>
        <v>0</v>
      </c>
      <c r="AF321" s="71">
        <f>P321+X321</f>
        <v>0</v>
      </c>
      <c r="AG321" s="71">
        <f>+Q321+Z321</f>
        <v>0</v>
      </c>
      <c r="AH321" s="71">
        <f>AF321+AG321</f>
        <v>0</v>
      </c>
      <c r="AI321" s="71">
        <f>+AJ321+AK321+AL321+AN321</f>
        <v>0</v>
      </c>
      <c r="AJ321" s="71">
        <v>0</v>
      </c>
      <c r="AK321" s="71">
        <v>0</v>
      </c>
      <c r="AL321" s="71">
        <v>0</v>
      </c>
      <c r="AM321" s="71">
        <v>0</v>
      </c>
      <c r="AN321" s="71">
        <v>0</v>
      </c>
      <c r="AO321" s="71">
        <v>0</v>
      </c>
      <c r="AP321" s="71">
        <f>+AA321+AI321</f>
        <v>0</v>
      </c>
      <c r="AQ321" s="71">
        <f>+AB321+AJ321</f>
        <v>0</v>
      </c>
      <c r="AR321" s="71">
        <f>+AC321+AK321</f>
        <v>0</v>
      </c>
      <c r="AS321" s="71">
        <f>+AD321+AL321</f>
        <v>0</v>
      </c>
      <c r="AT321" s="71">
        <f>+AE321+AN321</f>
        <v>0</v>
      </c>
      <c r="AU321" s="71">
        <f>AF321+AM321</f>
        <v>0</v>
      </c>
      <c r="AV321" s="71">
        <f>AG321+AO321</f>
        <v>0</v>
      </c>
      <c r="AW321" s="71">
        <f>AU321+AV321</f>
        <v>0</v>
      </c>
      <c r="AX321" s="71">
        <f>+AY321+AZ321+BA321+BC321</f>
        <v>0</v>
      </c>
      <c r="AY321" s="71">
        <v>0</v>
      </c>
      <c r="AZ321" s="71">
        <v>0</v>
      </c>
      <c r="BA321" s="71">
        <v>0</v>
      </c>
      <c r="BB321" s="71"/>
      <c r="BC321" s="71">
        <v>0</v>
      </c>
      <c r="BD321" s="71"/>
      <c r="BE321" s="71">
        <f>+AP321+AX321</f>
        <v>0</v>
      </c>
      <c r="BF321" s="71">
        <f>+AQ321+AY321</f>
        <v>0</v>
      </c>
      <c r="BG321" s="71">
        <f>+AR321+AZ321</f>
        <v>0</v>
      </c>
      <c r="BH321" s="71">
        <f>+AS321+BA321</f>
        <v>0</v>
      </c>
      <c r="BI321" s="71">
        <f>+AT321+BC321</f>
        <v>0</v>
      </c>
      <c r="BJ321" s="71">
        <f>AU321+BB321</f>
        <v>0</v>
      </c>
      <c r="BK321" s="71">
        <f>AV321+BD321</f>
        <v>0</v>
      </c>
      <c r="BL321" s="71">
        <f>BJ321+BK321</f>
        <v>0</v>
      </c>
      <c r="BM321" s="71">
        <f>+BN321+BO321+BP321+BQ321</f>
        <v>0</v>
      </c>
      <c r="BN321" s="71">
        <v>0</v>
      </c>
      <c r="BO321" s="71">
        <v>0</v>
      </c>
      <c r="BP321" s="71">
        <v>0</v>
      </c>
      <c r="BQ321" s="71">
        <v>0</v>
      </c>
      <c r="BR321" s="71">
        <f>+BE321+BM321</f>
        <v>0</v>
      </c>
      <c r="BS321" s="71">
        <f>+BF321+BN321</f>
        <v>0</v>
      </c>
      <c r="BT321" s="71">
        <f>+BG321+BO321</f>
        <v>0</v>
      </c>
      <c r="BU321" s="71">
        <f>+BH321+BP321</f>
        <v>0</v>
      </c>
      <c r="BV321" s="71">
        <f>+BI321+BQ321</f>
        <v>0</v>
      </c>
      <c r="BW321" s="71">
        <f>+BX321+BY321+BZ321+CA321</f>
        <v>0</v>
      </c>
      <c r="BX321" s="71">
        <v>0</v>
      </c>
      <c r="BY321" s="71">
        <v>0</v>
      </c>
      <c r="BZ321" s="71">
        <v>0</v>
      </c>
      <c r="CA321" s="71">
        <v>0</v>
      </c>
      <c r="CB321" s="71">
        <f>+BR321+BW321</f>
        <v>0</v>
      </c>
      <c r="CC321" s="71">
        <f>+BS321+BX321</f>
        <v>0</v>
      </c>
      <c r="CD321" s="71">
        <f>+BT321+BY321</f>
        <v>0</v>
      </c>
      <c r="CE321" s="71">
        <f>+BU321+BZ321</f>
        <v>0</v>
      </c>
      <c r="CF321" s="71">
        <f>+BV321+CA321</f>
        <v>0</v>
      </c>
      <c r="CG321" s="71">
        <f>+CH321+CI321+CJ321+CK321</f>
        <v>0</v>
      </c>
      <c r="CH321" s="71">
        <v>0</v>
      </c>
      <c r="CI321" s="71">
        <v>0</v>
      </c>
      <c r="CJ321" s="71">
        <v>0</v>
      </c>
      <c r="CK321" s="71">
        <v>0</v>
      </c>
      <c r="CL321" s="71">
        <f>+CB321+CG321</f>
        <v>0</v>
      </c>
      <c r="CM321" s="71">
        <f>+CC321+CH321</f>
        <v>0</v>
      </c>
      <c r="CN321" s="71">
        <f>+CD321+CI321</f>
        <v>0</v>
      </c>
      <c r="CO321" s="71">
        <f>+CE321+CJ321</f>
        <v>0</v>
      </c>
      <c r="CP321" s="71">
        <f>+CF321+CK321</f>
        <v>0</v>
      </c>
      <c r="CQ321" s="71">
        <f>+CR321+CS321+CT321+CU321</f>
        <v>0</v>
      </c>
      <c r="CR321" s="71">
        <v>0</v>
      </c>
      <c r="CS321" s="71">
        <v>0</v>
      </c>
      <c r="CT321" s="71">
        <v>0</v>
      </c>
      <c r="CU321" s="71">
        <v>0</v>
      </c>
      <c r="CV321" s="71">
        <f>+CL321+CQ321</f>
        <v>0</v>
      </c>
      <c r="CW321" s="71">
        <f>+CM321+CR321</f>
        <v>0</v>
      </c>
      <c r="CX321" s="71">
        <f>+CN321+CS321</f>
        <v>0</v>
      </c>
      <c r="CY321" s="71">
        <f>+CO321+CT321</f>
        <v>0</v>
      </c>
      <c r="CZ321" s="71">
        <f>+CP321+CU321</f>
        <v>0</v>
      </c>
      <c r="DA321" s="70" t="s">
        <v>312</v>
      </c>
      <c r="DB321" s="56"/>
      <c r="DD321" s="7">
        <f>CV321/12</f>
        <v>0</v>
      </c>
    </row>
    <row r="322" spans="1:110" ht="21" customHeight="1" x14ac:dyDescent="0.2">
      <c r="A322" s="98" t="str">
        <f>CONCATENATE("5101",H322)</f>
        <v>5101203030</v>
      </c>
      <c r="B322" s="65"/>
      <c r="C322" s="65"/>
      <c r="D322" s="65"/>
      <c r="E322" s="66"/>
      <c r="F322" s="66"/>
      <c r="G322" s="65" t="s">
        <v>213</v>
      </c>
      <c r="H322" s="70" t="s">
        <v>30</v>
      </c>
      <c r="I322" s="100" t="s">
        <v>29</v>
      </c>
      <c r="J322" s="78">
        <f>CB322</f>
        <v>18048</v>
      </c>
      <c r="K322" s="78">
        <v>10253</v>
      </c>
      <c r="L322" s="78">
        <f>3000+100+100</f>
        <v>3200</v>
      </c>
      <c r="M322" s="78">
        <f>3000-300</f>
        <v>2700</v>
      </c>
      <c r="N322" s="78">
        <f>2200-100</f>
        <v>2100</v>
      </c>
      <c r="O322" s="78">
        <f>K322-L322-M322-N322</f>
        <v>2253</v>
      </c>
      <c r="P322" s="78"/>
      <c r="Q322" s="78">
        <v>1000</v>
      </c>
      <c r="R322" s="78">
        <f>P322+Q322</f>
        <v>1000</v>
      </c>
      <c r="S322" s="71">
        <f>+U322+V322+W322+Y322</f>
        <v>10134</v>
      </c>
      <c r="T322" s="71">
        <f>X322+Z322</f>
        <v>3425</v>
      </c>
      <c r="U322" s="71">
        <v>903</v>
      </c>
      <c r="V322" s="71">
        <v>298</v>
      </c>
      <c r="W322" s="71">
        <v>7211</v>
      </c>
      <c r="X322" s="71">
        <v>2212</v>
      </c>
      <c r="Y322" s="71">
        <v>1722</v>
      </c>
      <c r="Z322" s="71">
        <v>1213</v>
      </c>
      <c r="AA322" s="71">
        <f>+K322+S322</f>
        <v>20387</v>
      </c>
      <c r="AB322" s="71">
        <f>+L322+U322</f>
        <v>4103</v>
      </c>
      <c r="AC322" s="71">
        <f>+M322+V322</f>
        <v>2998</v>
      </c>
      <c r="AD322" s="71">
        <f>+N322+W322</f>
        <v>9311</v>
      </c>
      <c r="AE322" s="71">
        <f>+O322+Y322</f>
        <v>3975</v>
      </c>
      <c r="AF322" s="71">
        <f>P322+X322</f>
        <v>2212</v>
      </c>
      <c r="AG322" s="71">
        <f>+Q322+Z322</f>
        <v>2213</v>
      </c>
      <c r="AH322" s="71">
        <f>AF322+AG322</f>
        <v>4425</v>
      </c>
      <c r="AI322" s="71">
        <f>+AJ322+AK322+AL322+AN322</f>
        <v>-6224</v>
      </c>
      <c r="AJ322" s="71">
        <v>0</v>
      </c>
      <c r="AK322" s="71">
        <v>0</v>
      </c>
      <c r="AL322" s="71">
        <v>-2249</v>
      </c>
      <c r="AM322" s="71">
        <v>-2212</v>
      </c>
      <c r="AN322" s="71">
        <v>-3975</v>
      </c>
      <c r="AO322" s="71">
        <v>-2213</v>
      </c>
      <c r="AP322" s="71">
        <f>+AA322+AI322</f>
        <v>14163</v>
      </c>
      <c r="AQ322" s="71">
        <f>+AB322+AJ322</f>
        <v>4103</v>
      </c>
      <c r="AR322" s="71">
        <f>+AC322+AK322</f>
        <v>2998</v>
      </c>
      <c r="AS322" s="71">
        <f>+AD322+AL322</f>
        <v>7062</v>
      </c>
      <c r="AT322" s="71">
        <f>+AE322+AN322</f>
        <v>0</v>
      </c>
      <c r="AU322" s="71">
        <f>AF322+AM322</f>
        <v>0</v>
      </c>
      <c r="AV322" s="71">
        <f>AG322+AO322</f>
        <v>0</v>
      </c>
      <c r="AW322" s="71">
        <f>AU322+AV322</f>
        <v>0</v>
      </c>
      <c r="AX322" s="71">
        <f>+AY322+AZ322+BA322+BC322</f>
        <v>-1390</v>
      </c>
      <c r="AY322" s="71">
        <v>0</v>
      </c>
      <c r="AZ322" s="71">
        <v>0</v>
      </c>
      <c r="BA322" s="71">
        <v>-1420</v>
      </c>
      <c r="BB322" s="71"/>
      <c r="BC322" s="71">
        <v>30</v>
      </c>
      <c r="BD322" s="71"/>
      <c r="BE322" s="71">
        <f>+AP322+AX322</f>
        <v>12773</v>
      </c>
      <c r="BF322" s="71">
        <f>+AQ322+AY322</f>
        <v>4103</v>
      </c>
      <c r="BG322" s="71">
        <f>+AR322+AZ322</f>
        <v>2998</v>
      </c>
      <c r="BH322" s="71">
        <f>+AS322+BA322</f>
        <v>5642</v>
      </c>
      <c r="BI322" s="71">
        <f>+AT322+BC322</f>
        <v>30</v>
      </c>
      <c r="BJ322" s="71">
        <f>AU322+BB322</f>
        <v>0</v>
      </c>
      <c r="BK322" s="71">
        <f>AV322+BD322</f>
        <v>0</v>
      </c>
      <c r="BL322" s="71">
        <f>BJ322+BK322</f>
        <v>0</v>
      </c>
      <c r="BM322" s="71">
        <f>+BN322+BO322+BP322+BQ322</f>
        <v>5435</v>
      </c>
      <c r="BN322" s="71">
        <v>0</v>
      </c>
      <c r="BO322" s="71">
        <v>0</v>
      </c>
      <c r="BP322" s="71">
        <v>7</v>
      </c>
      <c r="BQ322" s="71">
        <v>5428</v>
      </c>
      <c r="BR322" s="71">
        <f>+BE322+BM322</f>
        <v>18208</v>
      </c>
      <c r="BS322" s="71">
        <f>+BF322+BN322</f>
        <v>4103</v>
      </c>
      <c r="BT322" s="71">
        <f>+BG322+BO322</f>
        <v>2998</v>
      </c>
      <c r="BU322" s="71">
        <f>+BH322+BP322</f>
        <v>5649</v>
      </c>
      <c r="BV322" s="71">
        <f>+BI322+BQ322</f>
        <v>5458</v>
      </c>
      <c r="BW322" s="71">
        <f>+BX322+BY322+BZ322+CA322</f>
        <v>-160</v>
      </c>
      <c r="BX322" s="71">
        <v>0</v>
      </c>
      <c r="BY322" s="71">
        <v>0</v>
      </c>
      <c r="BZ322" s="71">
        <v>0</v>
      </c>
      <c r="CA322" s="71">
        <v>-160</v>
      </c>
      <c r="CB322" s="71">
        <f>+BR322+BW322</f>
        <v>18048</v>
      </c>
      <c r="CC322" s="71">
        <f>+BS322+BX322</f>
        <v>4103</v>
      </c>
      <c r="CD322" s="71">
        <f>+BT322+BY322</f>
        <v>2998</v>
      </c>
      <c r="CE322" s="71">
        <f>+BU322+BZ322</f>
        <v>5649</v>
      </c>
      <c r="CF322" s="71">
        <f>+BV322+CA322</f>
        <v>5298</v>
      </c>
      <c r="CG322" s="71">
        <f>+CH322+CI322+CJ322+CK322</f>
        <v>0</v>
      </c>
      <c r="CH322" s="71">
        <v>0</v>
      </c>
      <c r="CI322" s="71">
        <v>0</v>
      </c>
      <c r="CJ322" s="71">
        <v>0</v>
      </c>
      <c r="CK322" s="71">
        <v>0</v>
      </c>
      <c r="CL322" s="71">
        <f>+CB322+CG322</f>
        <v>18048</v>
      </c>
      <c r="CM322" s="71">
        <f>+CC322+CH322</f>
        <v>4103</v>
      </c>
      <c r="CN322" s="71">
        <f>+CD322+CI322</f>
        <v>2998</v>
      </c>
      <c r="CO322" s="71">
        <f>+CE322+CJ322</f>
        <v>5649</v>
      </c>
      <c r="CP322" s="71">
        <f>+CF322+CK322</f>
        <v>5298</v>
      </c>
      <c r="CQ322" s="71">
        <f>+CR322+CS322+CT322+CU322</f>
        <v>0</v>
      </c>
      <c r="CR322" s="71">
        <v>0</v>
      </c>
      <c r="CS322" s="71">
        <v>0</v>
      </c>
      <c r="CT322" s="71">
        <v>0</v>
      </c>
      <c r="CU322" s="71">
        <v>0</v>
      </c>
      <c r="CV322" s="71">
        <f>+CL322+CQ322</f>
        <v>18048</v>
      </c>
      <c r="CW322" s="71">
        <f>+CM322+CR322</f>
        <v>4103</v>
      </c>
      <c r="CX322" s="71">
        <f>+CN322+CS322</f>
        <v>2998</v>
      </c>
      <c r="CY322" s="71">
        <f>+CO322+CT322</f>
        <v>5649</v>
      </c>
      <c r="CZ322" s="71">
        <f>+CP322+CU322</f>
        <v>5298</v>
      </c>
      <c r="DA322" s="70" t="s">
        <v>30</v>
      </c>
      <c r="DB322" s="56">
        <f>K322-CV322</f>
        <v>-7795</v>
      </c>
      <c r="DD322" s="7">
        <f>CV322/12</f>
        <v>1504</v>
      </c>
    </row>
    <row r="323" spans="1:110" s="54" customFormat="1" ht="21" hidden="1" customHeight="1" x14ac:dyDescent="0.2">
      <c r="A323" s="98" t="str">
        <f>CONCATENATE("5101",H323)</f>
        <v>510140</v>
      </c>
      <c r="B323" s="66"/>
      <c r="C323" s="66"/>
      <c r="D323" s="66"/>
      <c r="E323" s="66" t="s">
        <v>228</v>
      </c>
      <c r="F323" s="66"/>
      <c r="G323" s="66"/>
      <c r="H323" s="61" t="s">
        <v>228</v>
      </c>
      <c r="I323" s="82" t="s">
        <v>420</v>
      </c>
      <c r="J323" s="62">
        <f>J324+J325</f>
        <v>0</v>
      </c>
      <c r="K323" s="62">
        <f>K324+K325</f>
        <v>0</v>
      </c>
      <c r="L323" s="62">
        <f>L324+L325</f>
        <v>0</v>
      </c>
      <c r="M323" s="62">
        <f>M324+M325</f>
        <v>0</v>
      </c>
      <c r="N323" s="62">
        <f>N324+N325</f>
        <v>0</v>
      </c>
      <c r="O323" s="62">
        <f>O324+O325</f>
        <v>0</v>
      </c>
      <c r="P323" s="62">
        <f>P324+P325</f>
        <v>0</v>
      </c>
      <c r="Q323" s="62">
        <f>Q324+Q325</f>
        <v>0</v>
      </c>
      <c r="R323" s="62">
        <f>R324+R325</f>
        <v>0</v>
      </c>
      <c r="S323" s="62">
        <f>S324+S325</f>
        <v>0</v>
      </c>
      <c r="T323" s="62">
        <f>T324+T325</f>
        <v>0</v>
      </c>
      <c r="U323" s="62">
        <f>U324+U325</f>
        <v>0</v>
      </c>
      <c r="V323" s="62">
        <f>V324+V325</f>
        <v>0</v>
      </c>
      <c r="W323" s="62">
        <f>W324+W325</f>
        <v>0</v>
      </c>
      <c r="X323" s="62">
        <f>X324+X325</f>
        <v>0</v>
      </c>
      <c r="Y323" s="62">
        <f>Y324+Y325</f>
        <v>0</v>
      </c>
      <c r="Z323" s="62">
        <f>Z324+Z325</f>
        <v>0</v>
      </c>
      <c r="AA323" s="62">
        <f>AA324+AA325</f>
        <v>0</v>
      </c>
      <c r="AB323" s="62">
        <f>AB324+AB325</f>
        <v>0</v>
      </c>
      <c r="AC323" s="62">
        <f>AC324+AC325</f>
        <v>0</v>
      </c>
      <c r="AD323" s="62">
        <f>AD324+AD325</f>
        <v>0</v>
      </c>
      <c r="AE323" s="62">
        <f>AE324+AE325</f>
        <v>0</v>
      </c>
      <c r="AF323" s="62">
        <f>AF324+AF325</f>
        <v>0</v>
      </c>
      <c r="AG323" s="62">
        <f>AG324+AG325</f>
        <v>0</v>
      </c>
      <c r="AH323" s="62">
        <f>AH324+AH325</f>
        <v>0</v>
      </c>
      <c r="AI323" s="62">
        <f>AI324+AI325</f>
        <v>0</v>
      </c>
      <c r="AJ323" s="62">
        <f>AJ324+AJ325</f>
        <v>0</v>
      </c>
      <c r="AK323" s="62">
        <f>AK324+AK325</f>
        <v>0</v>
      </c>
      <c r="AL323" s="62">
        <f>AL324+AL325</f>
        <v>0</v>
      </c>
      <c r="AM323" s="62">
        <f>AM324+AM325</f>
        <v>0</v>
      </c>
      <c r="AN323" s="62">
        <f>AN324+AN325</f>
        <v>0</v>
      </c>
      <c r="AO323" s="62">
        <f>AO324+AO325</f>
        <v>0</v>
      </c>
      <c r="AP323" s="62">
        <f>AP324+AP325</f>
        <v>0</v>
      </c>
      <c r="AQ323" s="62">
        <f>AQ324+AQ325</f>
        <v>0</v>
      </c>
      <c r="AR323" s="62">
        <f>AR324+AR325</f>
        <v>0</v>
      </c>
      <c r="AS323" s="62">
        <f>AS324+AS325</f>
        <v>0</v>
      </c>
      <c r="AT323" s="62">
        <f>AT324+AT325</f>
        <v>0</v>
      </c>
      <c r="AU323" s="62">
        <f>AU324+AU325</f>
        <v>0</v>
      </c>
      <c r="AV323" s="62">
        <f>AV324+AV325</f>
        <v>0</v>
      </c>
      <c r="AW323" s="62">
        <f>AW324+AW325</f>
        <v>0</v>
      </c>
      <c r="AX323" s="62">
        <f>AX324+AX325</f>
        <v>0</v>
      </c>
      <c r="AY323" s="62">
        <f>AY324+AY325</f>
        <v>0</v>
      </c>
      <c r="AZ323" s="62">
        <f>AZ324+AZ325</f>
        <v>0</v>
      </c>
      <c r="BA323" s="62">
        <f>BA324+BA325</f>
        <v>0</v>
      </c>
      <c r="BB323" s="62">
        <f>BB324+BB325</f>
        <v>0</v>
      </c>
      <c r="BC323" s="62">
        <f>BC324+BC325</f>
        <v>0</v>
      </c>
      <c r="BD323" s="62">
        <f>BD324+BD325</f>
        <v>0</v>
      </c>
      <c r="BE323" s="62">
        <f>BE324+BE325</f>
        <v>0</v>
      </c>
      <c r="BF323" s="62">
        <f>BF324+BF325</f>
        <v>0</v>
      </c>
      <c r="BG323" s="62">
        <f>BG324+BG325</f>
        <v>0</v>
      </c>
      <c r="BH323" s="62">
        <f>BH324+BH325</f>
        <v>0</v>
      </c>
      <c r="BI323" s="62">
        <f>BI324+BI325</f>
        <v>0</v>
      </c>
      <c r="BJ323" s="62">
        <f>BJ324+BJ325</f>
        <v>0</v>
      </c>
      <c r="BK323" s="62">
        <f>BK324+BK325</f>
        <v>0</v>
      </c>
      <c r="BL323" s="62">
        <f>BL324+BL325</f>
        <v>0</v>
      </c>
      <c r="BM323" s="62">
        <f>BM324+BM325</f>
        <v>0</v>
      </c>
      <c r="BN323" s="62">
        <f>BN324+BN325</f>
        <v>0</v>
      </c>
      <c r="BO323" s="62">
        <f>BO324+BO325</f>
        <v>0</v>
      </c>
      <c r="BP323" s="62">
        <f>BP324+BP325</f>
        <v>0</v>
      </c>
      <c r="BQ323" s="62">
        <f>BQ324+BQ325</f>
        <v>0</v>
      </c>
      <c r="BR323" s="62">
        <f>BR324+BR325</f>
        <v>0</v>
      </c>
      <c r="BS323" s="62">
        <f>BS324+BS325</f>
        <v>0</v>
      </c>
      <c r="BT323" s="62">
        <f>BT324+BT325</f>
        <v>0</v>
      </c>
      <c r="BU323" s="62">
        <f>BU324+BU325</f>
        <v>0</v>
      </c>
      <c r="BV323" s="62">
        <f>BV324+BV325</f>
        <v>0</v>
      </c>
      <c r="BW323" s="62">
        <f>BW324+BW325</f>
        <v>0</v>
      </c>
      <c r="BX323" s="62">
        <f>BX324+BX325</f>
        <v>0</v>
      </c>
      <c r="BY323" s="62">
        <f>BY324+BY325</f>
        <v>0</v>
      </c>
      <c r="BZ323" s="62">
        <f>BZ324+BZ325</f>
        <v>0</v>
      </c>
      <c r="CA323" s="62">
        <f>CA324+CA325</f>
        <v>0</v>
      </c>
      <c r="CB323" s="62">
        <f>CB324+CB325</f>
        <v>0</v>
      </c>
      <c r="CC323" s="62">
        <f>CC324+CC325</f>
        <v>0</v>
      </c>
      <c r="CD323" s="62">
        <f>CD324+CD325</f>
        <v>0</v>
      </c>
      <c r="CE323" s="62">
        <f>CE324+CE325</f>
        <v>0</v>
      </c>
      <c r="CF323" s="62">
        <f>CF324+CF325</f>
        <v>0</v>
      </c>
      <c r="CG323" s="62">
        <f>CG324+CG325</f>
        <v>0</v>
      </c>
      <c r="CH323" s="62">
        <f>CH324+CH325</f>
        <v>0</v>
      </c>
      <c r="CI323" s="62">
        <f>CI324+CI325</f>
        <v>0</v>
      </c>
      <c r="CJ323" s="62">
        <f>CJ324+CJ325</f>
        <v>0</v>
      </c>
      <c r="CK323" s="62">
        <f>CK324+CK325</f>
        <v>0</v>
      </c>
      <c r="CL323" s="62">
        <f>CL324+CL325</f>
        <v>0</v>
      </c>
      <c r="CM323" s="62">
        <f>CM324+CM325</f>
        <v>0</v>
      </c>
      <c r="CN323" s="62">
        <f>CN324+CN325</f>
        <v>0</v>
      </c>
      <c r="CO323" s="62">
        <f>CO324+CO325</f>
        <v>0</v>
      </c>
      <c r="CP323" s="62">
        <f>CP324+CP325</f>
        <v>0</v>
      </c>
      <c r="CQ323" s="62">
        <f>CQ324+CQ325</f>
        <v>0</v>
      </c>
      <c r="CR323" s="62">
        <f>CR324+CR325</f>
        <v>0</v>
      </c>
      <c r="CS323" s="62">
        <f>CS324+CS325</f>
        <v>0</v>
      </c>
      <c r="CT323" s="62">
        <f>CT324+CT325</f>
        <v>0</v>
      </c>
      <c r="CU323" s="62">
        <f>CU324+CU325</f>
        <v>0</v>
      </c>
      <c r="CV323" s="62">
        <f>CV324+CV325</f>
        <v>0</v>
      </c>
      <c r="CW323" s="62">
        <f>CW324+CW325</f>
        <v>0</v>
      </c>
      <c r="CX323" s="62">
        <f>CX324+CX325</f>
        <v>0</v>
      </c>
      <c r="CY323" s="62">
        <f>CY324+CY325</f>
        <v>0</v>
      </c>
      <c r="CZ323" s="62">
        <f>CZ324+CZ325</f>
        <v>0</v>
      </c>
      <c r="DA323" s="61" t="s">
        <v>228</v>
      </c>
      <c r="DB323" s="125"/>
      <c r="DC323" s="55"/>
      <c r="DD323" s="7">
        <f>CV323/12</f>
        <v>0</v>
      </c>
      <c r="DE323" s="55"/>
    </row>
    <row r="324" spans="1:110" ht="21" hidden="1" customHeight="1" x14ac:dyDescent="0.2">
      <c r="A324" s="98" t="str">
        <f>CONCATENATE("5101",H324)</f>
        <v>51014008</v>
      </c>
      <c r="B324" s="65"/>
      <c r="C324" s="65"/>
      <c r="D324" s="65"/>
      <c r="E324" s="65"/>
      <c r="F324" s="66" t="s">
        <v>116</v>
      </c>
      <c r="G324" s="65"/>
      <c r="H324" s="70" t="s">
        <v>419</v>
      </c>
      <c r="I324" s="100" t="s">
        <v>418</v>
      </c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  <c r="AA324" s="78"/>
      <c r="AB324" s="78"/>
      <c r="AC324" s="78"/>
      <c r="AD324" s="78"/>
      <c r="AE324" s="78"/>
      <c r="AF324" s="78"/>
      <c r="AG324" s="78"/>
      <c r="AH324" s="78"/>
      <c r="AI324" s="78"/>
      <c r="AJ324" s="78"/>
      <c r="AK324" s="78"/>
      <c r="AL324" s="78"/>
      <c r="AM324" s="78"/>
      <c r="AN324" s="78"/>
      <c r="AO324" s="78"/>
      <c r="AP324" s="78"/>
      <c r="AQ324" s="78"/>
      <c r="AR324" s="78"/>
      <c r="AS324" s="78"/>
      <c r="AT324" s="78"/>
      <c r="AU324" s="78"/>
      <c r="AV324" s="78"/>
      <c r="AW324" s="78"/>
      <c r="AX324" s="78"/>
      <c r="AY324" s="78"/>
      <c r="AZ324" s="78"/>
      <c r="BA324" s="78"/>
      <c r="BB324" s="78"/>
      <c r="BC324" s="78"/>
      <c r="BD324" s="78"/>
      <c r="BE324" s="78"/>
      <c r="BF324" s="78"/>
      <c r="BG324" s="78"/>
      <c r="BH324" s="78"/>
      <c r="BI324" s="78"/>
      <c r="BJ324" s="78"/>
      <c r="BK324" s="78"/>
      <c r="BL324" s="78"/>
      <c r="BM324" s="78"/>
      <c r="BN324" s="78"/>
      <c r="BO324" s="78"/>
      <c r="BP324" s="78"/>
      <c r="BQ324" s="78"/>
      <c r="BR324" s="78"/>
      <c r="BS324" s="78"/>
      <c r="BT324" s="78"/>
      <c r="BU324" s="78"/>
      <c r="BV324" s="78"/>
      <c r="BW324" s="78"/>
      <c r="BX324" s="78"/>
      <c r="BY324" s="78"/>
      <c r="BZ324" s="78"/>
      <c r="CA324" s="78"/>
      <c r="CB324" s="78"/>
      <c r="CC324" s="78"/>
      <c r="CD324" s="78"/>
      <c r="CE324" s="78"/>
      <c r="CF324" s="78"/>
      <c r="CG324" s="78"/>
      <c r="CH324" s="78"/>
      <c r="CI324" s="78"/>
      <c r="CJ324" s="78"/>
      <c r="CK324" s="78"/>
      <c r="CL324" s="78"/>
      <c r="CM324" s="78"/>
      <c r="CN324" s="78"/>
      <c r="CO324" s="78"/>
      <c r="CP324" s="78"/>
      <c r="CQ324" s="78"/>
      <c r="CR324" s="78"/>
      <c r="CS324" s="78"/>
      <c r="CT324" s="78"/>
      <c r="CU324" s="78"/>
      <c r="CV324" s="78"/>
      <c r="CW324" s="78"/>
      <c r="CX324" s="78"/>
      <c r="CY324" s="78"/>
      <c r="CZ324" s="78"/>
      <c r="DA324" s="70"/>
      <c r="DB324" s="56"/>
      <c r="DD324" s="7">
        <f>CV324/12</f>
        <v>0</v>
      </c>
    </row>
    <row r="325" spans="1:110" ht="21" hidden="1" customHeight="1" x14ac:dyDescent="0.2">
      <c r="A325" s="98" t="str">
        <f>CONCATENATE("5101",H325)</f>
        <v>51014030</v>
      </c>
      <c r="B325" s="65"/>
      <c r="C325" s="65"/>
      <c r="D325" s="65"/>
      <c r="E325" s="66"/>
      <c r="F325" s="66" t="s">
        <v>213</v>
      </c>
      <c r="G325" s="65"/>
      <c r="H325" s="70" t="s">
        <v>417</v>
      </c>
      <c r="I325" s="100" t="s">
        <v>416</v>
      </c>
      <c r="J325" s="78">
        <f>CB325</f>
        <v>0</v>
      </c>
      <c r="K325" s="78"/>
      <c r="L325" s="78"/>
      <c r="M325" s="78"/>
      <c r="N325" s="78"/>
      <c r="O325" s="78">
        <f>K325-L325-M325-N325</f>
        <v>0</v>
      </c>
      <c r="P325" s="78"/>
      <c r="Q325" s="78"/>
      <c r="R325" s="78"/>
      <c r="S325" s="71">
        <f>+U325+V325+W325+Y325</f>
        <v>0</v>
      </c>
      <c r="T325" s="71">
        <f>X325+Z325</f>
        <v>0</v>
      </c>
      <c r="U325" s="71">
        <v>0</v>
      </c>
      <c r="V325" s="71">
        <v>0</v>
      </c>
      <c r="W325" s="71">
        <v>0</v>
      </c>
      <c r="X325" s="71">
        <v>0</v>
      </c>
      <c r="Y325" s="71">
        <v>0</v>
      </c>
      <c r="Z325" s="71">
        <v>0</v>
      </c>
      <c r="AA325" s="71">
        <f>+K325+S325</f>
        <v>0</v>
      </c>
      <c r="AB325" s="71">
        <f>+L325+U325</f>
        <v>0</v>
      </c>
      <c r="AC325" s="71">
        <f>+M325+V325</f>
        <v>0</v>
      </c>
      <c r="AD325" s="71">
        <f>+N325+W325</f>
        <v>0</v>
      </c>
      <c r="AE325" s="71">
        <f>+O325+Y325</f>
        <v>0</v>
      </c>
      <c r="AF325" s="71">
        <f>P325+X325</f>
        <v>0</v>
      </c>
      <c r="AG325" s="71">
        <f>+Q325+Z325</f>
        <v>0</v>
      </c>
      <c r="AH325" s="71">
        <f>AF325+AG325</f>
        <v>0</v>
      </c>
      <c r="AI325" s="71">
        <f>+AJ325+AK325+AL325+AN325</f>
        <v>0</v>
      </c>
      <c r="AJ325" s="71">
        <v>0</v>
      </c>
      <c r="AK325" s="71">
        <v>0</v>
      </c>
      <c r="AL325" s="71">
        <v>0</v>
      </c>
      <c r="AM325" s="71">
        <v>0</v>
      </c>
      <c r="AN325" s="71">
        <v>0</v>
      </c>
      <c r="AO325" s="71">
        <v>0</v>
      </c>
      <c r="AP325" s="71">
        <f>+AA325+AI325</f>
        <v>0</v>
      </c>
      <c r="AQ325" s="71">
        <f>+AB325+AJ325</f>
        <v>0</v>
      </c>
      <c r="AR325" s="71">
        <f>+AC325+AK325</f>
        <v>0</v>
      </c>
      <c r="AS325" s="71">
        <f>+AD325+AL325</f>
        <v>0</v>
      </c>
      <c r="AT325" s="71">
        <f>+AE325+AN325</f>
        <v>0</v>
      </c>
      <c r="AU325" s="71">
        <f>AF325+AM325</f>
        <v>0</v>
      </c>
      <c r="AV325" s="71">
        <f>AG325+AO325</f>
        <v>0</v>
      </c>
      <c r="AW325" s="71">
        <f>AU325+AV325</f>
        <v>0</v>
      </c>
      <c r="AX325" s="71">
        <f>+AY325+AZ325+BA325+BC325</f>
        <v>0</v>
      </c>
      <c r="AY325" s="71">
        <v>0</v>
      </c>
      <c r="AZ325" s="71">
        <v>0</v>
      </c>
      <c r="BA325" s="71">
        <v>0</v>
      </c>
      <c r="BB325" s="71"/>
      <c r="BC325" s="71">
        <v>0</v>
      </c>
      <c r="BD325" s="71"/>
      <c r="BE325" s="71">
        <f>+AP325+AX325</f>
        <v>0</v>
      </c>
      <c r="BF325" s="71">
        <f>+AQ325+AY325</f>
        <v>0</v>
      </c>
      <c r="BG325" s="71">
        <f>+AR325+AZ325</f>
        <v>0</v>
      </c>
      <c r="BH325" s="71">
        <f>+AS325+BA325</f>
        <v>0</v>
      </c>
      <c r="BI325" s="71">
        <f>+AT325+BC325</f>
        <v>0</v>
      </c>
      <c r="BJ325" s="71">
        <f>AU325+BB325</f>
        <v>0</v>
      </c>
      <c r="BK325" s="71">
        <f>AV325+BD325</f>
        <v>0</v>
      </c>
      <c r="BL325" s="71">
        <f>BJ325+BK325</f>
        <v>0</v>
      </c>
      <c r="BM325" s="71">
        <f>+BN325+BO325+BP325+BQ325</f>
        <v>0</v>
      </c>
      <c r="BN325" s="71">
        <v>0</v>
      </c>
      <c r="BO325" s="71">
        <v>0</v>
      </c>
      <c r="BP325" s="71">
        <v>0</v>
      </c>
      <c r="BQ325" s="71">
        <v>0</v>
      </c>
      <c r="BR325" s="71">
        <f>+BE325+BM325</f>
        <v>0</v>
      </c>
      <c r="BS325" s="71">
        <f>+BF325+BN325</f>
        <v>0</v>
      </c>
      <c r="BT325" s="71">
        <f>+BG325+BO325</f>
        <v>0</v>
      </c>
      <c r="BU325" s="71">
        <f>+BH325+BP325</f>
        <v>0</v>
      </c>
      <c r="BV325" s="71">
        <f>+BI325+BQ325</f>
        <v>0</v>
      </c>
      <c r="BW325" s="71">
        <f>+BX325+BY325+BZ325+CA325</f>
        <v>0</v>
      </c>
      <c r="BX325" s="71">
        <v>0</v>
      </c>
      <c r="BY325" s="71">
        <v>0</v>
      </c>
      <c r="BZ325" s="71">
        <v>0</v>
      </c>
      <c r="CA325" s="71">
        <v>0</v>
      </c>
      <c r="CB325" s="71">
        <f>+BR325+BW325</f>
        <v>0</v>
      </c>
      <c r="CC325" s="71">
        <f>+BS325+BX325</f>
        <v>0</v>
      </c>
      <c r="CD325" s="71">
        <f>+BT325+BY325</f>
        <v>0</v>
      </c>
      <c r="CE325" s="71">
        <f>+BU325+BZ325</f>
        <v>0</v>
      </c>
      <c r="CF325" s="71">
        <f>+BV325+CA325</f>
        <v>0</v>
      </c>
      <c r="CG325" s="71">
        <f>+CH325+CI325+CJ325+CK325</f>
        <v>0</v>
      </c>
      <c r="CH325" s="71">
        <v>0</v>
      </c>
      <c r="CI325" s="71">
        <v>0</v>
      </c>
      <c r="CJ325" s="71">
        <v>0</v>
      </c>
      <c r="CK325" s="71">
        <v>0</v>
      </c>
      <c r="CL325" s="71">
        <f>+CB325+CG325</f>
        <v>0</v>
      </c>
      <c r="CM325" s="71">
        <f>+CC325+CH325</f>
        <v>0</v>
      </c>
      <c r="CN325" s="71">
        <f>+CD325+CI325</f>
        <v>0</v>
      </c>
      <c r="CO325" s="71">
        <f>+CE325+CJ325</f>
        <v>0</v>
      </c>
      <c r="CP325" s="71">
        <f>+CF325+CK325</f>
        <v>0</v>
      </c>
      <c r="CQ325" s="71">
        <f>+CR325+CS325+CT325+CU325</f>
        <v>0</v>
      </c>
      <c r="CR325" s="71">
        <v>0</v>
      </c>
      <c r="CS325" s="71">
        <v>0</v>
      </c>
      <c r="CT325" s="71">
        <v>0</v>
      </c>
      <c r="CU325" s="71">
        <v>0</v>
      </c>
      <c r="CV325" s="71">
        <f>+CL325+CQ325</f>
        <v>0</v>
      </c>
      <c r="CW325" s="71">
        <f>+CM325+CR325</f>
        <v>0</v>
      </c>
      <c r="CX325" s="71">
        <f>+CN325+CS325</f>
        <v>0</v>
      </c>
      <c r="CY325" s="71">
        <f>+CO325+CT325</f>
        <v>0</v>
      </c>
      <c r="CZ325" s="71">
        <f>+CP325+CU325</f>
        <v>0</v>
      </c>
      <c r="DA325" s="70" t="s">
        <v>288</v>
      </c>
      <c r="DB325" s="56"/>
      <c r="DD325" s="7">
        <f>CV325/12</f>
        <v>0</v>
      </c>
    </row>
    <row r="326" spans="1:110" s="54" customFormat="1" ht="24" customHeight="1" x14ac:dyDescent="0.2">
      <c r="A326" s="98" t="str">
        <f>CONCATENATE("5101",H326)</f>
        <v>510151</v>
      </c>
      <c r="B326" s="65"/>
      <c r="C326" s="65"/>
      <c r="D326" s="65"/>
      <c r="E326" s="66" t="s">
        <v>207</v>
      </c>
      <c r="F326" s="66"/>
      <c r="G326" s="65"/>
      <c r="H326" s="61" t="s">
        <v>207</v>
      </c>
      <c r="I326" s="82" t="s">
        <v>208</v>
      </c>
      <c r="J326" s="62">
        <f>J327</f>
        <v>5750</v>
      </c>
      <c r="K326" s="62">
        <f>K327</f>
        <v>4100</v>
      </c>
      <c r="L326" s="62">
        <f>L327</f>
        <v>1000</v>
      </c>
      <c r="M326" s="62">
        <f>M327</f>
        <v>1000</v>
      </c>
      <c r="N326" s="62">
        <f>N327</f>
        <v>1000</v>
      </c>
      <c r="O326" s="62">
        <f>O327</f>
        <v>1100</v>
      </c>
      <c r="P326" s="62">
        <f>P327</f>
        <v>50</v>
      </c>
      <c r="Q326" s="62">
        <f>Q327</f>
        <v>50</v>
      </c>
      <c r="R326" s="62">
        <f>R327</f>
        <v>100</v>
      </c>
      <c r="S326" s="62">
        <f>S327</f>
        <v>0</v>
      </c>
      <c r="T326" s="62">
        <f>T327</f>
        <v>0</v>
      </c>
      <c r="U326" s="62">
        <f>U327</f>
        <v>0</v>
      </c>
      <c r="V326" s="62">
        <f>V327</f>
        <v>0</v>
      </c>
      <c r="W326" s="62">
        <f>W327</f>
        <v>250</v>
      </c>
      <c r="X326" s="62">
        <f>X327</f>
        <v>0</v>
      </c>
      <c r="Y326" s="62">
        <f>Y327</f>
        <v>-250</v>
      </c>
      <c r="Z326" s="62">
        <f>Z327</f>
        <v>0</v>
      </c>
      <c r="AA326" s="62">
        <f>AA327</f>
        <v>4100</v>
      </c>
      <c r="AB326" s="62">
        <f>AB327</f>
        <v>1000</v>
      </c>
      <c r="AC326" s="62">
        <f>AC327</f>
        <v>1000</v>
      </c>
      <c r="AD326" s="62">
        <f>AD327</f>
        <v>1250</v>
      </c>
      <c r="AE326" s="62">
        <f>AE327</f>
        <v>850</v>
      </c>
      <c r="AF326" s="62">
        <f>AF327</f>
        <v>50</v>
      </c>
      <c r="AG326" s="62">
        <f>AG327</f>
        <v>50</v>
      </c>
      <c r="AH326" s="62">
        <f>AH327</f>
        <v>100</v>
      </c>
      <c r="AI326" s="62">
        <f>AI327</f>
        <v>-100</v>
      </c>
      <c r="AJ326" s="62">
        <f>AJ327</f>
        <v>0</v>
      </c>
      <c r="AK326" s="62">
        <f>AK327</f>
        <v>0</v>
      </c>
      <c r="AL326" s="62">
        <f>AL327</f>
        <v>0</v>
      </c>
      <c r="AM326" s="62">
        <f>AM327</f>
        <v>-50</v>
      </c>
      <c r="AN326" s="62">
        <f>AN327</f>
        <v>-100</v>
      </c>
      <c r="AO326" s="62">
        <f>AO327</f>
        <v>-50</v>
      </c>
      <c r="AP326" s="62">
        <f>AP327</f>
        <v>4000</v>
      </c>
      <c r="AQ326" s="62">
        <f>AQ327</f>
        <v>1000</v>
      </c>
      <c r="AR326" s="62">
        <f>AR327</f>
        <v>1000</v>
      </c>
      <c r="AS326" s="62">
        <f>AS327</f>
        <v>1250</v>
      </c>
      <c r="AT326" s="62">
        <f>AT327</f>
        <v>750</v>
      </c>
      <c r="AU326" s="62">
        <f>AU327</f>
        <v>0</v>
      </c>
      <c r="AV326" s="62">
        <f>AV327</f>
        <v>0</v>
      </c>
      <c r="AW326" s="62">
        <f>AW327</f>
        <v>0</v>
      </c>
      <c r="AX326" s="62">
        <f>AX327</f>
        <v>1750</v>
      </c>
      <c r="AY326" s="62">
        <f>AY327</f>
        <v>0</v>
      </c>
      <c r="AZ326" s="62">
        <f>AZ327</f>
        <v>0</v>
      </c>
      <c r="BA326" s="62">
        <f>BA327</f>
        <v>0</v>
      </c>
      <c r="BB326" s="62"/>
      <c r="BC326" s="62">
        <f>BC327</f>
        <v>1750</v>
      </c>
      <c r="BD326" s="62"/>
      <c r="BE326" s="62">
        <f>BE327</f>
        <v>5750</v>
      </c>
      <c r="BF326" s="62">
        <f>BF327</f>
        <v>1000</v>
      </c>
      <c r="BG326" s="62">
        <f>BG327</f>
        <v>1000</v>
      </c>
      <c r="BH326" s="62">
        <f>BH327</f>
        <v>1250</v>
      </c>
      <c r="BI326" s="62">
        <f>BI327</f>
        <v>2500</v>
      </c>
      <c r="BJ326" s="62">
        <f>BJ327</f>
        <v>0</v>
      </c>
      <c r="BK326" s="62">
        <f>BK327</f>
        <v>0</v>
      </c>
      <c r="BL326" s="62">
        <f>BL327</f>
        <v>0</v>
      </c>
      <c r="BM326" s="62">
        <f>BM327</f>
        <v>0</v>
      </c>
      <c r="BN326" s="62">
        <f>BN327</f>
        <v>0</v>
      </c>
      <c r="BO326" s="62">
        <f>BO327</f>
        <v>0</v>
      </c>
      <c r="BP326" s="62">
        <f>BP327</f>
        <v>0</v>
      </c>
      <c r="BQ326" s="62">
        <f>BQ327</f>
        <v>0</v>
      </c>
      <c r="BR326" s="62">
        <f>BR327</f>
        <v>5750</v>
      </c>
      <c r="BS326" s="62">
        <f>BS327</f>
        <v>1000</v>
      </c>
      <c r="BT326" s="62">
        <f>BT327</f>
        <v>1000</v>
      </c>
      <c r="BU326" s="62">
        <f>BU327</f>
        <v>1250</v>
      </c>
      <c r="BV326" s="62">
        <f>BV327</f>
        <v>2500</v>
      </c>
      <c r="BW326" s="62">
        <f>BW327</f>
        <v>0</v>
      </c>
      <c r="BX326" s="62">
        <f>BX327</f>
        <v>0</v>
      </c>
      <c r="BY326" s="62">
        <f>BY327</f>
        <v>0</v>
      </c>
      <c r="BZ326" s="62">
        <f>BZ327</f>
        <v>0</v>
      </c>
      <c r="CA326" s="62">
        <f>CA327</f>
        <v>0</v>
      </c>
      <c r="CB326" s="62">
        <f>CB327</f>
        <v>5750</v>
      </c>
      <c r="CC326" s="62">
        <f>CC327</f>
        <v>1000</v>
      </c>
      <c r="CD326" s="62">
        <f>CD327</f>
        <v>1000</v>
      </c>
      <c r="CE326" s="62">
        <f>CE327</f>
        <v>1250</v>
      </c>
      <c r="CF326" s="62">
        <f>CF327</f>
        <v>2500</v>
      </c>
      <c r="CG326" s="62">
        <f>CG327</f>
        <v>0</v>
      </c>
      <c r="CH326" s="62">
        <f>CH327</f>
        <v>0</v>
      </c>
      <c r="CI326" s="62">
        <f>CI327</f>
        <v>0</v>
      </c>
      <c r="CJ326" s="62">
        <f>CJ327</f>
        <v>0</v>
      </c>
      <c r="CK326" s="62">
        <f>CK327</f>
        <v>0</v>
      </c>
      <c r="CL326" s="62">
        <f>CL327</f>
        <v>5750</v>
      </c>
      <c r="CM326" s="62">
        <f>CM327</f>
        <v>1000</v>
      </c>
      <c r="CN326" s="62">
        <f>CN327</f>
        <v>1000</v>
      </c>
      <c r="CO326" s="62">
        <f>CO327</f>
        <v>1250</v>
      </c>
      <c r="CP326" s="62">
        <f>CP327</f>
        <v>2500</v>
      </c>
      <c r="CQ326" s="62">
        <f>CQ327</f>
        <v>0</v>
      </c>
      <c r="CR326" s="62">
        <f>CR327</f>
        <v>0</v>
      </c>
      <c r="CS326" s="62">
        <f>CS327</f>
        <v>0</v>
      </c>
      <c r="CT326" s="62">
        <f>CT327</f>
        <v>0</v>
      </c>
      <c r="CU326" s="62">
        <f>CU327</f>
        <v>0</v>
      </c>
      <c r="CV326" s="62">
        <f>CV327</f>
        <v>5750</v>
      </c>
      <c r="CW326" s="62">
        <f>CW327</f>
        <v>1000</v>
      </c>
      <c r="CX326" s="62">
        <f>CX327</f>
        <v>1000</v>
      </c>
      <c r="CY326" s="62">
        <f>CY327</f>
        <v>1250</v>
      </c>
      <c r="CZ326" s="62">
        <f>CZ327</f>
        <v>2500</v>
      </c>
      <c r="DA326" s="61" t="s">
        <v>207</v>
      </c>
      <c r="DB326" s="56">
        <f>K326-CV326</f>
        <v>-1650</v>
      </c>
      <c r="DC326" s="55"/>
      <c r="DD326" s="7">
        <f>CV326/12</f>
        <v>479.16666666666669</v>
      </c>
      <c r="DE326" s="55"/>
    </row>
    <row r="327" spans="1:110" s="54" customFormat="1" ht="14.25" customHeight="1" x14ac:dyDescent="0.2">
      <c r="A327" s="98"/>
      <c r="B327" s="65"/>
      <c r="C327" s="65"/>
      <c r="D327" s="65"/>
      <c r="E327" s="66"/>
      <c r="F327" s="66" t="s">
        <v>91</v>
      </c>
      <c r="G327" s="65"/>
      <c r="H327" s="61" t="s">
        <v>205</v>
      </c>
      <c r="I327" s="82" t="s">
        <v>206</v>
      </c>
      <c r="J327" s="62">
        <f>J328</f>
        <v>5750</v>
      </c>
      <c r="K327" s="62">
        <f>K328</f>
        <v>4100</v>
      </c>
      <c r="L327" s="62">
        <f>L328</f>
        <v>1000</v>
      </c>
      <c r="M327" s="62">
        <f>M328</f>
        <v>1000</v>
      </c>
      <c r="N327" s="62">
        <f>N328</f>
        <v>1000</v>
      </c>
      <c r="O327" s="62">
        <f>O328</f>
        <v>1100</v>
      </c>
      <c r="P327" s="62">
        <f>P328</f>
        <v>50</v>
      </c>
      <c r="Q327" s="62">
        <f>Q328</f>
        <v>50</v>
      </c>
      <c r="R327" s="62">
        <f>R328</f>
        <v>100</v>
      </c>
      <c r="S327" s="62">
        <f>S328</f>
        <v>0</v>
      </c>
      <c r="T327" s="62">
        <f>T328</f>
        <v>0</v>
      </c>
      <c r="U327" s="62">
        <f>U328</f>
        <v>0</v>
      </c>
      <c r="V327" s="62">
        <f>V328</f>
        <v>0</v>
      </c>
      <c r="W327" s="62">
        <f>W328</f>
        <v>250</v>
      </c>
      <c r="X327" s="62">
        <f>X328</f>
        <v>0</v>
      </c>
      <c r="Y327" s="62">
        <f>Y328</f>
        <v>-250</v>
      </c>
      <c r="Z327" s="62">
        <f>Z328</f>
        <v>0</v>
      </c>
      <c r="AA327" s="62">
        <f>AA328</f>
        <v>4100</v>
      </c>
      <c r="AB327" s="62">
        <f>AB328</f>
        <v>1000</v>
      </c>
      <c r="AC327" s="62">
        <f>AC328</f>
        <v>1000</v>
      </c>
      <c r="AD327" s="62">
        <f>AD328</f>
        <v>1250</v>
      </c>
      <c r="AE327" s="62">
        <f>AE328</f>
        <v>850</v>
      </c>
      <c r="AF327" s="62">
        <f>AF328</f>
        <v>50</v>
      </c>
      <c r="AG327" s="62">
        <f>AG328</f>
        <v>50</v>
      </c>
      <c r="AH327" s="62">
        <f>AH328</f>
        <v>100</v>
      </c>
      <c r="AI327" s="62">
        <f>AI328</f>
        <v>-100</v>
      </c>
      <c r="AJ327" s="62">
        <f>AJ328</f>
        <v>0</v>
      </c>
      <c r="AK327" s="62">
        <f>AK328</f>
        <v>0</v>
      </c>
      <c r="AL327" s="62">
        <f>AL328</f>
        <v>0</v>
      </c>
      <c r="AM327" s="62">
        <f>AM328</f>
        <v>-50</v>
      </c>
      <c r="AN327" s="62">
        <f>AN328</f>
        <v>-100</v>
      </c>
      <c r="AO327" s="62">
        <f>AO328</f>
        <v>-50</v>
      </c>
      <c r="AP327" s="62">
        <f>AP328</f>
        <v>4000</v>
      </c>
      <c r="AQ327" s="62">
        <f>AQ328</f>
        <v>1000</v>
      </c>
      <c r="AR327" s="62">
        <f>AR328</f>
        <v>1000</v>
      </c>
      <c r="AS327" s="62">
        <f>AS328</f>
        <v>1250</v>
      </c>
      <c r="AT327" s="62">
        <f>AT328</f>
        <v>750</v>
      </c>
      <c r="AU327" s="62">
        <f>AU328</f>
        <v>0</v>
      </c>
      <c r="AV327" s="62">
        <f>AV328</f>
        <v>0</v>
      </c>
      <c r="AW327" s="62">
        <f>AW328</f>
        <v>0</v>
      </c>
      <c r="AX327" s="62">
        <f>AX328</f>
        <v>1750</v>
      </c>
      <c r="AY327" s="62">
        <f>AY328</f>
        <v>0</v>
      </c>
      <c r="AZ327" s="62">
        <f>AZ328</f>
        <v>0</v>
      </c>
      <c r="BA327" s="62">
        <f>BA328</f>
        <v>0</v>
      </c>
      <c r="BB327" s="62"/>
      <c r="BC327" s="62">
        <f>BC328</f>
        <v>1750</v>
      </c>
      <c r="BD327" s="62"/>
      <c r="BE327" s="62">
        <f>BE328</f>
        <v>5750</v>
      </c>
      <c r="BF327" s="62">
        <f>BF328</f>
        <v>1000</v>
      </c>
      <c r="BG327" s="62">
        <f>BG328</f>
        <v>1000</v>
      </c>
      <c r="BH327" s="62">
        <f>BH328</f>
        <v>1250</v>
      </c>
      <c r="BI327" s="62">
        <f>BI328</f>
        <v>2500</v>
      </c>
      <c r="BJ327" s="62">
        <f>BJ328</f>
        <v>0</v>
      </c>
      <c r="BK327" s="62">
        <f>BK328</f>
        <v>0</v>
      </c>
      <c r="BL327" s="62">
        <f>BL328</f>
        <v>0</v>
      </c>
      <c r="BM327" s="62">
        <f>BM328</f>
        <v>0</v>
      </c>
      <c r="BN327" s="62">
        <f>BN328</f>
        <v>0</v>
      </c>
      <c r="BO327" s="62">
        <f>BO328</f>
        <v>0</v>
      </c>
      <c r="BP327" s="62">
        <f>BP328</f>
        <v>0</v>
      </c>
      <c r="BQ327" s="62">
        <f>BQ328</f>
        <v>0</v>
      </c>
      <c r="BR327" s="62">
        <f>BR328</f>
        <v>5750</v>
      </c>
      <c r="BS327" s="62">
        <f>BS328</f>
        <v>1000</v>
      </c>
      <c r="BT327" s="62">
        <f>BT328</f>
        <v>1000</v>
      </c>
      <c r="BU327" s="62">
        <f>BU328</f>
        <v>1250</v>
      </c>
      <c r="BV327" s="62">
        <f>BV328</f>
        <v>2500</v>
      </c>
      <c r="BW327" s="62">
        <f>BW328</f>
        <v>0</v>
      </c>
      <c r="BX327" s="62">
        <f>BX328</f>
        <v>0</v>
      </c>
      <c r="BY327" s="62">
        <f>BY328</f>
        <v>0</v>
      </c>
      <c r="BZ327" s="62">
        <f>BZ328</f>
        <v>0</v>
      </c>
      <c r="CA327" s="62">
        <f>CA328</f>
        <v>0</v>
      </c>
      <c r="CB327" s="62">
        <f>CB328</f>
        <v>5750</v>
      </c>
      <c r="CC327" s="62">
        <f>CC328</f>
        <v>1000</v>
      </c>
      <c r="CD327" s="62">
        <f>CD328</f>
        <v>1000</v>
      </c>
      <c r="CE327" s="62">
        <f>CE328</f>
        <v>1250</v>
      </c>
      <c r="CF327" s="62">
        <f>CF328</f>
        <v>2500</v>
      </c>
      <c r="CG327" s="62">
        <f>CG328</f>
        <v>0</v>
      </c>
      <c r="CH327" s="62">
        <f>CH328</f>
        <v>0</v>
      </c>
      <c r="CI327" s="62">
        <f>CI328</f>
        <v>0</v>
      </c>
      <c r="CJ327" s="62">
        <f>CJ328</f>
        <v>0</v>
      </c>
      <c r="CK327" s="62">
        <f>CK328</f>
        <v>0</v>
      </c>
      <c r="CL327" s="62">
        <f>CL328</f>
        <v>5750</v>
      </c>
      <c r="CM327" s="62">
        <f>CM328</f>
        <v>1000</v>
      </c>
      <c r="CN327" s="62">
        <f>CN328</f>
        <v>1000</v>
      </c>
      <c r="CO327" s="62">
        <f>CO328</f>
        <v>1250</v>
      </c>
      <c r="CP327" s="62">
        <f>CP328</f>
        <v>2500</v>
      </c>
      <c r="CQ327" s="62">
        <f>CQ328</f>
        <v>0</v>
      </c>
      <c r="CR327" s="62">
        <f>CR328</f>
        <v>0</v>
      </c>
      <c r="CS327" s="62">
        <f>CS328</f>
        <v>0</v>
      </c>
      <c r="CT327" s="62">
        <f>CT328</f>
        <v>0</v>
      </c>
      <c r="CU327" s="62">
        <f>CU328</f>
        <v>0</v>
      </c>
      <c r="CV327" s="62">
        <f>CV328</f>
        <v>5750</v>
      </c>
      <c r="CW327" s="62">
        <f>CW328</f>
        <v>1000</v>
      </c>
      <c r="CX327" s="62">
        <f>CX328</f>
        <v>1000</v>
      </c>
      <c r="CY327" s="62">
        <f>CY328</f>
        <v>1250</v>
      </c>
      <c r="CZ327" s="62">
        <f>CZ328</f>
        <v>2500</v>
      </c>
      <c r="DA327" s="61" t="s">
        <v>205</v>
      </c>
      <c r="DB327" s="56">
        <f>K327-CV327</f>
        <v>-1650</v>
      </c>
      <c r="DC327" s="55"/>
      <c r="DD327" s="7">
        <f>CV327/12</f>
        <v>479.16666666666669</v>
      </c>
      <c r="DE327" s="55"/>
    </row>
    <row r="328" spans="1:110" ht="18.75" customHeight="1" x14ac:dyDescent="0.2">
      <c r="A328" s="67" t="str">
        <f>CONCATENATE("5101",H328)</f>
        <v>5101510101</v>
      </c>
      <c r="B328" s="66"/>
      <c r="C328" s="66"/>
      <c r="D328" s="66"/>
      <c r="E328" s="66"/>
      <c r="F328" s="66"/>
      <c r="G328" s="65" t="s">
        <v>91</v>
      </c>
      <c r="H328" s="70" t="s">
        <v>239</v>
      </c>
      <c r="I328" s="100" t="s">
        <v>238</v>
      </c>
      <c r="J328" s="78">
        <f>CB328</f>
        <v>5750</v>
      </c>
      <c r="K328" s="78">
        <v>4100</v>
      </c>
      <c r="L328" s="78">
        <v>1000</v>
      </c>
      <c r="M328" s="78">
        <v>1000</v>
      </c>
      <c r="N328" s="78">
        <v>1000</v>
      </c>
      <c r="O328" s="78">
        <f>K328-L328-M328-N328</f>
        <v>1100</v>
      </c>
      <c r="P328" s="78">
        <v>50</v>
      </c>
      <c r="Q328" s="78">
        <v>50</v>
      </c>
      <c r="R328" s="78">
        <f>P328+Q328</f>
        <v>100</v>
      </c>
      <c r="S328" s="71">
        <f>+U328+V328+W328+Y328</f>
        <v>0</v>
      </c>
      <c r="T328" s="71">
        <f>X328+Z328</f>
        <v>0</v>
      </c>
      <c r="U328" s="71">
        <v>0</v>
      </c>
      <c r="V328" s="71">
        <v>0</v>
      </c>
      <c r="W328" s="71">
        <v>250</v>
      </c>
      <c r="X328" s="71">
        <v>0</v>
      </c>
      <c r="Y328" s="71">
        <v>-250</v>
      </c>
      <c r="Z328" s="71">
        <v>0</v>
      </c>
      <c r="AA328" s="71">
        <f>+K328+S328</f>
        <v>4100</v>
      </c>
      <c r="AB328" s="71">
        <f>+L328+U328</f>
        <v>1000</v>
      </c>
      <c r="AC328" s="71">
        <f>+M328+V328</f>
        <v>1000</v>
      </c>
      <c r="AD328" s="71">
        <f>+N328+W328</f>
        <v>1250</v>
      </c>
      <c r="AE328" s="71">
        <f>+O328+Y328</f>
        <v>850</v>
      </c>
      <c r="AF328" s="71">
        <f>P328+X328</f>
        <v>50</v>
      </c>
      <c r="AG328" s="71">
        <f>+Q328+Z328</f>
        <v>50</v>
      </c>
      <c r="AH328" s="71">
        <f>AF328+AG328</f>
        <v>100</v>
      </c>
      <c r="AI328" s="71">
        <f>+AJ328+AK328+AL328+AN328</f>
        <v>-100</v>
      </c>
      <c r="AJ328" s="71">
        <v>0</v>
      </c>
      <c r="AK328" s="71">
        <v>0</v>
      </c>
      <c r="AL328" s="71">
        <v>0</v>
      </c>
      <c r="AM328" s="71">
        <v>-50</v>
      </c>
      <c r="AN328" s="71">
        <v>-100</v>
      </c>
      <c r="AO328" s="71">
        <v>-50</v>
      </c>
      <c r="AP328" s="71">
        <f>+AA328+AI328</f>
        <v>4000</v>
      </c>
      <c r="AQ328" s="71">
        <f>+AB328+AJ328</f>
        <v>1000</v>
      </c>
      <c r="AR328" s="71">
        <f>+AC328+AK328</f>
        <v>1000</v>
      </c>
      <c r="AS328" s="71">
        <f>+AD328+AL328</f>
        <v>1250</v>
      </c>
      <c r="AT328" s="71">
        <f>+AE328+AN328</f>
        <v>750</v>
      </c>
      <c r="AU328" s="71">
        <f>AF328+AM328</f>
        <v>0</v>
      </c>
      <c r="AV328" s="71">
        <f>AG328+AO328</f>
        <v>0</v>
      </c>
      <c r="AW328" s="71">
        <f>AU328+AV328</f>
        <v>0</v>
      </c>
      <c r="AX328" s="71">
        <f>+AY328+AZ328+BA328+BC328</f>
        <v>1750</v>
      </c>
      <c r="AY328" s="71">
        <v>0</v>
      </c>
      <c r="AZ328" s="71">
        <v>0</v>
      </c>
      <c r="BA328" s="71">
        <v>0</v>
      </c>
      <c r="BB328" s="71"/>
      <c r="BC328" s="71">
        <v>1750</v>
      </c>
      <c r="BD328" s="71"/>
      <c r="BE328" s="71">
        <f>+AP328+AX328</f>
        <v>5750</v>
      </c>
      <c r="BF328" s="71">
        <f>+AQ328+AY328</f>
        <v>1000</v>
      </c>
      <c r="BG328" s="71">
        <f>+AR328+AZ328</f>
        <v>1000</v>
      </c>
      <c r="BH328" s="71">
        <f>+AS328+BA328</f>
        <v>1250</v>
      </c>
      <c r="BI328" s="71">
        <f>+AT328+BC328</f>
        <v>2500</v>
      </c>
      <c r="BJ328" s="71">
        <f>AU328+BB328</f>
        <v>0</v>
      </c>
      <c r="BK328" s="71">
        <f>AV328+BD328</f>
        <v>0</v>
      </c>
      <c r="BL328" s="71">
        <f>BJ328+BK328</f>
        <v>0</v>
      </c>
      <c r="BM328" s="71">
        <f>+BN328+BO328+BP328+BQ328</f>
        <v>0</v>
      </c>
      <c r="BN328" s="71">
        <v>0</v>
      </c>
      <c r="BO328" s="71">
        <v>0</v>
      </c>
      <c r="BP328" s="71">
        <v>0</v>
      </c>
      <c r="BQ328" s="71">
        <v>0</v>
      </c>
      <c r="BR328" s="71">
        <f>+BE328+BM328</f>
        <v>5750</v>
      </c>
      <c r="BS328" s="71">
        <f>+BF328+BN328</f>
        <v>1000</v>
      </c>
      <c r="BT328" s="71">
        <f>+BG328+BO328</f>
        <v>1000</v>
      </c>
      <c r="BU328" s="71">
        <f>+BH328+BP328</f>
        <v>1250</v>
      </c>
      <c r="BV328" s="71">
        <f>+BI328+BQ328</f>
        <v>2500</v>
      </c>
      <c r="BW328" s="71">
        <f>+BX328+BY328+BZ328+CA328</f>
        <v>0</v>
      </c>
      <c r="BX328" s="71">
        <v>0</v>
      </c>
      <c r="BY328" s="71">
        <v>0</v>
      </c>
      <c r="BZ328" s="71">
        <v>0</v>
      </c>
      <c r="CA328" s="71">
        <v>0</v>
      </c>
      <c r="CB328" s="71">
        <f>+BR328+BW328</f>
        <v>5750</v>
      </c>
      <c r="CC328" s="71">
        <f>+BS328+BX328</f>
        <v>1000</v>
      </c>
      <c r="CD328" s="71">
        <f>+BT328+BY328</f>
        <v>1000</v>
      </c>
      <c r="CE328" s="71">
        <f>+BU328+BZ328</f>
        <v>1250</v>
      </c>
      <c r="CF328" s="71">
        <f>+BV328+CA328</f>
        <v>2500</v>
      </c>
      <c r="CG328" s="71">
        <f>+CH328+CI328+CJ328+CK328</f>
        <v>0</v>
      </c>
      <c r="CH328" s="71">
        <v>0</v>
      </c>
      <c r="CI328" s="71">
        <v>0</v>
      </c>
      <c r="CJ328" s="71">
        <v>0</v>
      </c>
      <c r="CK328" s="71">
        <v>0</v>
      </c>
      <c r="CL328" s="71">
        <f>+CB328+CG328</f>
        <v>5750</v>
      </c>
      <c r="CM328" s="71">
        <f>+CC328+CH328</f>
        <v>1000</v>
      </c>
      <c r="CN328" s="71">
        <f>+CD328+CI328</f>
        <v>1000</v>
      </c>
      <c r="CO328" s="71">
        <f>+CE328+CJ328</f>
        <v>1250</v>
      </c>
      <c r="CP328" s="71">
        <f>+CF328+CK328</f>
        <v>2500</v>
      </c>
      <c r="CQ328" s="71">
        <f>+CR328+CS328+CT328+CU328</f>
        <v>0</v>
      </c>
      <c r="CR328" s="71">
        <v>0</v>
      </c>
      <c r="CS328" s="71">
        <v>0</v>
      </c>
      <c r="CT328" s="71">
        <v>0</v>
      </c>
      <c r="CU328" s="71">
        <v>0</v>
      </c>
      <c r="CV328" s="71">
        <f>+CL328+CQ328</f>
        <v>5750</v>
      </c>
      <c r="CW328" s="71">
        <f>+CM328+CR328</f>
        <v>1000</v>
      </c>
      <c r="CX328" s="71">
        <f>+CN328+CS328</f>
        <v>1000</v>
      </c>
      <c r="CY328" s="71">
        <f>+CO328+CT328</f>
        <v>1250</v>
      </c>
      <c r="CZ328" s="71">
        <f>+CP328+CU328</f>
        <v>2500</v>
      </c>
      <c r="DA328" s="70" t="s">
        <v>239</v>
      </c>
      <c r="DB328" s="56">
        <f>K328-CV328</f>
        <v>-1650</v>
      </c>
      <c r="DD328" s="7">
        <f>CV328/12</f>
        <v>479.16666666666669</v>
      </c>
      <c r="DE328" s="2">
        <f>1379-69</f>
        <v>1310</v>
      </c>
    </row>
    <row r="329" spans="1:110" ht="6.75" customHeight="1" x14ac:dyDescent="0.2">
      <c r="A329" s="122"/>
      <c r="B329" s="93"/>
      <c r="C329" s="93"/>
      <c r="D329" s="93"/>
      <c r="E329" s="93"/>
      <c r="F329" s="93"/>
      <c r="G329" s="92"/>
      <c r="H329" s="70"/>
      <c r="I329" s="124"/>
      <c r="J329" s="141"/>
      <c r="K329" s="141"/>
      <c r="L329" s="141"/>
      <c r="M329" s="141"/>
      <c r="N329" s="141"/>
      <c r="O329" s="141"/>
      <c r="P329" s="141"/>
      <c r="Q329" s="141"/>
      <c r="R329" s="141"/>
      <c r="S329" s="141"/>
      <c r="T329" s="141"/>
      <c r="U329" s="141"/>
      <c r="V329" s="141"/>
      <c r="W329" s="141"/>
      <c r="X329" s="141"/>
      <c r="Y329" s="141"/>
      <c r="Z329" s="141"/>
      <c r="AA329" s="141"/>
      <c r="AB329" s="141"/>
      <c r="AC329" s="141"/>
      <c r="AD329" s="141"/>
      <c r="AE329" s="141"/>
      <c r="AF329" s="141"/>
      <c r="AG329" s="141"/>
      <c r="AH329" s="141"/>
      <c r="AI329" s="141"/>
      <c r="AJ329" s="141"/>
      <c r="AK329" s="141"/>
      <c r="AL329" s="141"/>
      <c r="AM329" s="141"/>
      <c r="AN329" s="141"/>
      <c r="AO329" s="141"/>
      <c r="AP329" s="141"/>
      <c r="AQ329" s="141"/>
      <c r="AR329" s="141"/>
      <c r="AS329" s="141"/>
      <c r="AT329" s="141"/>
      <c r="AU329" s="141"/>
      <c r="AV329" s="141"/>
      <c r="AW329" s="141"/>
      <c r="AX329" s="141"/>
      <c r="AY329" s="141"/>
      <c r="AZ329" s="141"/>
      <c r="BA329" s="141"/>
      <c r="BB329" s="141"/>
      <c r="BC329" s="141"/>
      <c r="BD329" s="141"/>
      <c r="BE329" s="141"/>
      <c r="BF329" s="141"/>
      <c r="BG329" s="141"/>
      <c r="BH329" s="141"/>
      <c r="BI329" s="141"/>
      <c r="BJ329" s="141"/>
      <c r="BK329" s="141"/>
      <c r="BL329" s="141"/>
      <c r="BM329" s="141"/>
      <c r="BN329" s="141"/>
      <c r="BO329" s="141"/>
      <c r="BP329" s="141"/>
      <c r="BQ329" s="141"/>
      <c r="BR329" s="141"/>
      <c r="BS329" s="141"/>
      <c r="BT329" s="141"/>
      <c r="BU329" s="141"/>
      <c r="BV329" s="141"/>
      <c r="BW329" s="141"/>
      <c r="BX329" s="141"/>
      <c r="BY329" s="141"/>
      <c r="BZ329" s="141"/>
      <c r="CA329" s="141"/>
      <c r="CB329" s="141"/>
      <c r="CC329" s="141"/>
      <c r="CD329" s="141"/>
      <c r="CE329" s="141"/>
      <c r="CF329" s="141"/>
      <c r="CG329" s="141"/>
      <c r="CH329" s="141"/>
      <c r="CI329" s="141"/>
      <c r="CJ329" s="141"/>
      <c r="CK329" s="141"/>
      <c r="CL329" s="141"/>
      <c r="CM329" s="141"/>
      <c r="CN329" s="141"/>
      <c r="CO329" s="141"/>
      <c r="CP329" s="141"/>
      <c r="CQ329" s="141"/>
      <c r="CR329" s="141"/>
      <c r="CS329" s="141"/>
      <c r="CT329" s="141"/>
      <c r="CU329" s="141"/>
      <c r="CV329" s="141"/>
      <c r="CW329" s="141"/>
      <c r="CX329" s="141"/>
      <c r="CY329" s="141"/>
      <c r="CZ329" s="141"/>
      <c r="DA329" s="70"/>
      <c r="DB329" s="56">
        <f>K329-CV329</f>
        <v>0</v>
      </c>
      <c r="DD329" s="7">
        <f>CV329/12</f>
        <v>0</v>
      </c>
      <c r="DF329" s="2"/>
    </row>
    <row r="330" spans="1:110" ht="11.25" customHeight="1" x14ac:dyDescent="0.2">
      <c r="A330" s="122"/>
      <c r="B330" s="93"/>
      <c r="C330" s="93"/>
      <c r="D330" s="93"/>
      <c r="E330" s="93"/>
      <c r="F330" s="93"/>
      <c r="G330" s="92"/>
      <c r="H330" s="70"/>
      <c r="I330" s="124" t="s">
        <v>415</v>
      </c>
      <c r="J330" s="141"/>
      <c r="K330" s="141">
        <v>4100</v>
      </c>
      <c r="L330" s="141">
        <v>1000</v>
      </c>
      <c r="M330" s="141">
        <v>1000</v>
      </c>
      <c r="N330" s="141">
        <v>1000</v>
      </c>
      <c r="O330" s="141">
        <v>1100</v>
      </c>
      <c r="P330" s="141">
        <v>50</v>
      </c>
      <c r="Q330" s="141">
        <v>50</v>
      </c>
      <c r="R330" s="141">
        <v>100</v>
      </c>
      <c r="S330" s="141">
        <v>0</v>
      </c>
      <c r="T330" s="141">
        <v>0</v>
      </c>
      <c r="U330" s="141">
        <v>0</v>
      </c>
      <c r="V330" s="141">
        <v>0</v>
      </c>
      <c r="W330" s="141">
        <v>250</v>
      </c>
      <c r="X330" s="141">
        <v>0</v>
      </c>
      <c r="Y330" s="141">
        <v>-250</v>
      </c>
      <c r="Z330" s="141">
        <v>0</v>
      </c>
      <c r="AA330" s="141">
        <v>4100</v>
      </c>
      <c r="AB330" s="141">
        <v>1000</v>
      </c>
      <c r="AC330" s="141">
        <v>1000</v>
      </c>
      <c r="AD330" s="141">
        <v>1250</v>
      </c>
      <c r="AE330" s="141">
        <v>850</v>
      </c>
      <c r="AF330" s="141">
        <v>50</v>
      </c>
      <c r="AG330" s="141">
        <v>50</v>
      </c>
      <c r="AH330" s="141">
        <v>100</v>
      </c>
      <c r="AI330" s="141">
        <v>-100</v>
      </c>
      <c r="AJ330" s="141">
        <v>0</v>
      </c>
      <c r="AK330" s="141">
        <v>0</v>
      </c>
      <c r="AL330" s="141">
        <v>0</v>
      </c>
      <c r="AM330" s="141">
        <v>0</v>
      </c>
      <c r="AN330" s="141">
        <v>-100</v>
      </c>
      <c r="AO330" s="141">
        <v>0</v>
      </c>
      <c r="AP330" s="141">
        <v>4000</v>
      </c>
      <c r="AQ330" s="141">
        <v>1000</v>
      </c>
      <c r="AR330" s="141">
        <v>1000</v>
      </c>
      <c r="AS330" s="141">
        <v>1250</v>
      </c>
      <c r="AT330" s="141">
        <v>750</v>
      </c>
      <c r="AU330" s="141">
        <v>50</v>
      </c>
      <c r="AV330" s="141">
        <v>50</v>
      </c>
      <c r="AW330" s="141">
        <v>100</v>
      </c>
      <c r="AX330" s="141">
        <v>1750</v>
      </c>
      <c r="AY330" s="141">
        <v>0</v>
      </c>
      <c r="AZ330" s="141">
        <v>0</v>
      </c>
      <c r="BA330" s="141">
        <v>0</v>
      </c>
      <c r="BB330" s="141">
        <v>0</v>
      </c>
      <c r="BC330" s="141">
        <v>1750</v>
      </c>
      <c r="BD330" s="141">
        <v>0</v>
      </c>
      <c r="BE330" s="141">
        <v>5750</v>
      </c>
      <c r="BF330" s="141">
        <v>1000</v>
      </c>
      <c r="BG330" s="141">
        <v>1000</v>
      </c>
      <c r="BH330" s="141">
        <v>1250</v>
      </c>
      <c r="BI330" s="141">
        <v>2500</v>
      </c>
      <c r="BJ330" s="141">
        <v>50</v>
      </c>
      <c r="BK330" s="141">
        <v>50</v>
      </c>
      <c r="BL330" s="141">
        <v>100</v>
      </c>
      <c r="BM330" s="141">
        <v>0</v>
      </c>
      <c r="BN330" s="141">
        <v>0</v>
      </c>
      <c r="BO330" s="141">
        <v>0</v>
      </c>
      <c r="BP330" s="141">
        <v>0</v>
      </c>
      <c r="BQ330" s="141">
        <v>0</v>
      </c>
      <c r="BR330" s="141">
        <v>5750</v>
      </c>
      <c r="BS330" s="141">
        <v>1000</v>
      </c>
      <c r="BT330" s="141">
        <v>1000</v>
      </c>
      <c r="BU330" s="141">
        <v>1250</v>
      </c>
      <c r="BV330" s="141">
        <v>2500</v>
      </c>
      <c r="BW330" s="141">
        <v>0</v>
      </c>
      <c r="BX330" s="141">
        <v>0</v>
      </c>
      <c r="BY330" s="141">
        <v>0</v>
      </c>
      <c r="BZ330" s="141">
        <v>0</v>
      </c>
      <c r="CA330" s="141">
        <v>0</v>
      </c>
      <c r="CB330" s="141">
        <v>5750</v>
      </c>
      <c r="CC330" s="141">
        <v>1000</v>
      </c>
      <c r="CD330" s="141">
        <v>1000</v>
      </c>
      <c r="CE330" s="141">
        <v>1250</v>
      </c>
      <c r="CF330" s="141">
        <v>2500</v>
      </c>
      <c r="CG330" s="141">
        <v>0</v>
      </c>
      <c r="CH330" s="141">
        <v>0</v>
      </c>
      <c r="CI330" s="141">
        <v>0</v>
      </c>
      <c r="CJ330" s="141">
        <v>0</v>
      </c>
      <c r="CK330" s="141">
        <v>0</v>
      </c>
      <c r="CL330" s="141">
        <v>5750</v>
      </c>
      <c r="CM330" s="141">
        <v>1000</v>
      </c>
      <c r="CN330" s="141">
        <v>1000</v>
      </c>
      <c r="CO330" s="141">
        <v>1250</v>
      </c>
      <c r="CP330" s="141">
        <v>2500</v>
      </c>
      <c r="CQ330" s="141" t="s">
        <v>529</v>
      </c>
      <c r="CR330" s="141">
        <v>0</v>
      </c>
      <c r="CS330" s="141">
        <v>0</v>
      </c>
      <c r="CT330" s="141">
        <v>2000</v>
      </c>
      <c r="CU330" s="141">
        <v>0</v>
      </c>
      <c r="CV330" s="141">
        <v>0</v>
      </c>
      <c r="CW330" s="141">
        <v>0</v>
      </c>
      <c r="CX330" s="141">
        <v>0</v>
      </c>
      <c r="CY330" s="141">
        <v>0</v>
      </c>
      <c r="CZ330" s="141">
        <v>0</v>
      </c>
      <c r="DA330" s="70"/>
      <c r="DB330" s="56">
        <f>K330-CV330</f>
        <v>4100</v>
      </c>
      <c r="DD330" s="7">
        <f>CV330/12</f>
        <v>0</v>
      </c>
      <c r="DF330" s="2"/>
    </row>
    <row r="331" spans="1:110" s="133" customFormat="1" ht="11.25" customHeight="1" x14ac:dyDescent="0.2">
      <c r="A331" s="140"/>
      <c r="B331" s="139"/>
      <c r="C331" s="139"/>
      <c r="D331" s="139"/>
      <c r="E331" s="139"/>
      <c r="F331" s="139"/>
      <c r="G331" s="138"/>
      <c r="H331" s="135"/>
      <c r="I331" s="137"/>
      <c r="J331" s="136"/>
      <c r="K331" s="136">
        <f>K328-K329-K330</f>
        <v>0</v>
      </c>
      <c r="L331" s="136">
        <f>L328-L329-L330</f>
        <v>0</v>
      </c>
      <c r="M331" s="136">
        <f>M328-M329-M330</f>
        <v>0</v>
      </c>
      <c r="N331" s="136">
        <f>N328-N329-N330</f>
        <v>0</v>
      </c>
      <c r="O331" s="136">
        <f>O328-O329-O330</f>
        <v>0</v>
      </c>
      <c r="P331" s="136">
        <f>P328-P329-P330</f>
        <v>0</v>
      </c>
      <c r="Q331" s="136">
        <f>Q328-Q329-Q330</f>
        <v>0</v>
      </c>
      <c r="R331" s="136">
        <f>R328-R329-R330</f>
        <v>0</v>
      </c>
      <c r="S331" s="132"/>
      <c r="T331" s="132"/>
      <c r="U331" s="132"/>
      <c r="V331" s="132"/>
      <c r="W331" s="132"/>
      <c r="X331" s="132"/>
      <c r="Y331" s="132"/>
      <c r="Z331" s="132"/>
      <c r="AA331" s="132"/>
      <c r="AB331" s="132"/>
      <c r="AC331" s="132"/>
      <c r="AD331" s="132"/>
      <c r="AE331" s="132"/>
      <c r="AF331" s="132"/>
      <c r="AG331" s="132"/>
      <c r="AH331" s="132"/>
      <c r="AI331" s="132"/>
      <c r="AJ331" s="132"/>
      <c r="AK331" s="132"/>
      <c r="AL331" s="132"/>
      <c r="AM331" s="132"/>
      <c r="AN331" s="132"/>
      <c r="AO331" s="132"/>
      <c r="AP331" s="132"/>
      <c r="AQ331" s="132"/>
      <c r="AR331" s="132"/>
      <c r="AS331" s="132"/>
      <c r="AT331" s="132"/>
      <c r="AU331" s="132"/>
      <c r="AV331" s="132"/>
      <c r="AW331" s="132"/>
      <c r="AX331" s="132"/>
      <c r="AY331" s="132"/>
      <c r="AZ331" s="132"/>
      <c r="BA331" s="132"/>
      <c r="BB331" s="132"/>
      <c r="BC331" s="132"/>
      <c r="BD331" s="132"/>
      <c r="BE331" s="132"/>
      <c r="BF331" s="132"/>
      <c r="BG331" s="132"/>
      <c r="BH331" s="132"/>
      <c r="BI331" s="132"/>
      <c r="BJ331" s="132"/>
      <c r="BK331" s="132"/>
      <c r="BL331" s="132"/>
      <c r="BM331" s="132"/>
      <c r="BN331" s="132"/>
      <c r="BO331" s="132"/>
      <c r="BP331" s="132"/>
      <c r="BQ331" s="132"/>
      <c r="BR331" s="132"/>
      <c r="BS331" s="132"/>
      <c r="BT331" s="132"/>
      <c r="BU331" s="132"/>
      <c r="BV331" s="132"/>
      <c r="BW331" s="132"/>
      <c r="BX331" s="132"/>
      <c r="BY331" s="132"/>
      <c r="BZ331" s="132"/>
      <c r="CA331" s="132"/>
      <c r="CB331" s="132"/>
      <c r="CC331" s="132"/>
      <c r="CD331" s="132"/>
      <c r="CE331" s="132"/>
      <c r="CF331" s="132"/>
      <c r="CG331" s="132"/>
      <c r="CH331" s="132"/>
      <c r="CI331" s="132"/>
      <c r="CJ331" s="132"/>
      <c r="CK331" s="132"/>
      <c r="CL331" s="132"/>
      <c r="CM331" s="132"/>
      <c r="CN331" s="132"/>
      <c r="CO331" s="132"/>
      <c r="CP331" s="132"/>
      <c r="CQ331" s="132"/>
      <c r="CR331" s="132"/>
      <c r="CS331" s="132"/>
      <c r="CT331" s="132"/>
      <c r="CU331" s="132"/>
      <c r="CV331" s="132"/>
      <c r="CW331" s="132"/>
      <c r="CX331" s="132"/>
      <c r="CY331" s="132"/>
      <c r="CZ331" s="132"/>
      <c r="DA331" s="135"/>
      <c r="DB331" s="56">
        <f>K331-CV331</f>
        <v>0</v>
      </c>
      <c r="DC331" s="134"/>
      <c r="DD331" s="7">
        <f>CV331/12</f>
        <v>0</v>
      </c>
      <c r="DE331" s="134"/>
    </row>
    <row r="332" spans="1:110" ht="11.25" customHeight="1" x14ac:dyDescent="0.2">
      <c r="A332" s="67"/>
      <c r="B332" s="66"/>
      <c r="C332" s="66"/>
      <c r="D332" s="66"/>
      <c r="E332" s="66"/>
      <c r="F332" s="66"/>
      <c r="G332" s="65"/>
      <c r="H332" s="70"/>
      <c r="I332" s="100"/>
      <c r="J332" s="78"/>
      <c r="K332" s="78"/>
      <c r="L332" s="78"/>
      <c r="M332" s="78"/>
      <c r="N332" s="78"/>
      <c r="O332" s="71"/>
      <c r="P332" s="78"/>
      <c r="Q332" s="71"/>
      <c r="R332" s="78"/>
      <c r="S332" s="71"/>
      <c r="T332" s="71"/>
      <c r="U332" s="71"/>
      <c r="V332" s="71"/>
      <c r="W332" s="71"/>
      <c r="X332" s="71"/>
      <c r="Y332" s="71"/>
      <c r="Z332" s="71"/>
      <c r="AA332" s="132"/>
      <c r="AB332" s="132"/>
      <c r="AC332" s="132"/>
      <c r="AD332" s="132"/>
      <c r="AE332" s="132"/>
      <c r="AF332" s="132"/>
      <c r="AG332" s="132"/>
      <c r="AH332" s="132"/>
      <c r="AI332" s="132"/>
      <c r="AJ332" s="132"/>
      <c r="AK332" s="132"/>
      <c r="AL332" s="132"/>
      <c r="AM332" s="132"/>
      <c r="AN332" s="132"/>
      <c r="AO332" s="132"/>
      <c r="AP332" s="132"/>
      <c r="AQ332" s="132"/>
      <c r="AR332" s="132"/>
      <c r="AS332" s="132"/>
      <c r="AT332" s="132"/>
      <c r="AU332" s="132"/>
      <c r="AV332" s="132"/>
      <c r="AW332" s="132"/>
      <c r="AX332" s="71"/>
      <c r="AY332" s="71"/>
      <c r="AZ332" s="71"/>
      <c r="BA332" s="71"/>
      <c r="BB332" s="71"/>
      <c r="BC332" s="71"/>
      <c r="BD332" s="71"/>
      <c r="BE332" s="132"/>
      <c r="BF332" s="132"/>
      <c r="BG332" s="132"/>
      <c r="BH332" s="132"/>
      <c r="BI332" s="132"/>
      <c r="BJ332" s="132"/>
      <c r="BK332" s="132"/>
      <c r="BL332" s="132"/>
      <c r="BM332" s="71"/>
      <c r="BN332" s="132"/>
      <c r="BO332" s="132"/>
      <c r="BP332" s="132"/>
      <c r="BQ332" s="132"/>
      <c r="BR332" s="132"/>
      <c r="BS332" s="132"/>
      <c r="BT332" s="132"/>
      <c r="BU332" s="132"/>
      <c r="BV332" s="132"/>
      <c r="BW332" s="71"/>
      <c r="BX332" s="71"/>
      <c r="BY332" s="71"/>
      <c r="BZ332" s="71"/>
      <c r="CA332" s="71"/>
      <c r="CB332" s="132"/>
      <c r="CC332" s="132"/>
      <c r="CD332" s="132"/>
      <c r="CE332" s="132"/>
      <c r="CF332" s="132"/>
      <c r="CG332" s="71"/>
      <c r="CH332" s="71"/>
      <c r="CI332" s="71"/>
      <c r="CJ332" s="71"/>
      <c r="CK332" s="71"/>
      <c r="CL332" s="132"/>
      <c r="CM332" s="132"/>
      <c r="CN332" s="132"/>
      <c r="CO332" s="132"/>
      <c r="CP332" s="132"/>
      <c r="CQ332" s="71"/>
      <c r="CR332" s="71"/>
      <c r="CS332" s="71"/>
      <c r="CT332" s="71"/>
      <c r="CU332" s="71"/>
      <c r="CV332" s="132"/>
      <c r="CW332" s="132"/>
      <c r="CX332" s="132"/>
      <c r="CY332" s="132"/>
      <c r="CZ332" s="132"/>
      <c r="DA332" s="70"/>
      <c r="DB332" s="56">
        <f>K332-CV332</f>
        <v>0</v>
      </c>
      <c r="DD332" s="7">
        <f>CV332/12</f>
        <v>0</v>
      </c>
    </row>
    <row r="333" spans="1:110" s="54" customFormat="1" ht="24" customHeight="1" x14ac:dyDescent="0.2">
      <c r="A333" s="67" t="str">
        <f>CONCATENATE("5101",H333)</f>
        <v>510155</v>
      </c>
      <c r="B333" s="66"/>
      <c r="C333" s="66"/>
      <c r="D333" s="66"/>
      <c r="E333" s="66" t="s">
        <v>28</v>
      </c>
      <c r="F333" s="66"/>
      <c r="G333" s="65"/>
      <c r="H333" s="61" t="s">
        <v>28</v>
      </c>
      <c r="I333" s="82" t="s">
        <v>27</v>
      </c>
      <c r="J333" s="62">
        <f>J334+J338</f>
        <v>10772</v>
      </c>
      <c r="K333" s="62">
        <f>K334+K338</f>
        <v>8477</v>
      </c>
      <c r="L333" s="62">
        <f>L334+L338</f>
        <v>1300</v>
      </c>
      <c r="M333" s="62">
        <f>M334+M338</f>
        <v>2359</v>
      </c>
      <c r="N333" s="62">
        <f>N334+N338</f>
        <v>2759</v>
      </c>
      <c r="O333" s="62">
        <f>O334+O338</f>
        <v>2059</v>
      </c>
      <c r="P333" s="62">
        <f>P334+P338</f>
        <v>409</v>
      </c>
      <c r="Q333" s="62">
        <f>Q334+Q338</f>
        <v>409</v>
      </c>
      <c r="R333" s="62">
        <f>R334+R338</f>
        <v>818</v>
      </c>
      <c r="S333" s="62">
        <f>S334+S338</f>
        <v>-7000</v>
      </c>
      <c r="T333" s="62">
        <f>T334+T338</f>
        <v>-700</v>
      </c>
      <c r="U333" s="62">
        <f>U334+U338</f>
        <v>-1000</v>
      </c>
      <c r="V333" s="62">
        <f>V334+V338</f>
        <v>-1300</v>
      </c>
      <c r="W333" s="62">
        <f>W334+W338</f>
        <v>-2700</v>
      </c>
      <c r="X333" s="62">
        <f>X334+X338</f>
        <v>-350</v>
      </c>
      <c r="Y333" s="62">
        <f>Y334+Y338</f>
        <v>-2000</v>
      </c>
      <c r="Z333" s="62">
        <f>Z334+Z338</f>
        <v>-350</v>
      </c>
      <c r="AA333" s="62">
        <f>AA334+AA338</f>
        <v>1477</v>
      </c>
      <c r="AB333" s="62">
        <f>AB334+AB338</f>
        <v>300</v>
      </c>
      <c r="AC333" s="62">
        <f>AC334+AC338</f>
        <v>1059</v>
      </c>
      <c r="AD333" s="62">
        <f>AD334+AD338</f>
        <v>59</v>
      </c>
      <c r="AE333" s="62">
        <f>AE334+AE338</f>
        <v>59</v>
      </c>
      <c r="AF333" s="62">
        <f>AF334+AF338</f>
        <v>59</v>
      </c>
      <c r="AG333" s="62">
        <f>AG334+AG338</f>
        <v>59</v>
      </c>
      <c r="AH333" s="62">
        <f>AH334+AH338</f>
        <v>118</v>
      </c>
      <c r="AI333" s="62">
        <f>AI334+AI338</f>
        <v>0</v>
      </c>
      <c r="AJ333" s="62">
        <f>AJ334+AJ338</f>
        <v>0</v>
      </c>
      <c r="AK333" s="62">
        <f>AK334+AK338</f>
        <v>0</v>
      </c>
      <c r="AL333" s="62">
        <f>AL334+AL338</f>
        <v>0</v>
      </c>
      <c r="AM333" s="62">
        <f>AM334+AM338</f>
        <v>0</v>
      </c>
      <c r="AN333" s="62">
        <f>AN334+AN338</f>
        <v>0</v>
      </c>
      <c r="AO333" s="62">
        <f>AO334+AO338</f>
        <v>0</v>
      </c>
      <c r="AP333" s="62">
        <f>AP334+AP338</f>
        <v>1477</v>
      </c>
      <c r="AQ333" s="62">
        <f>AQ334+AQ338</f>
        <v>300</v>
      </c>
      <c r="AR333" s="62">
        <f>AR334+AR338</f>
        <v>1059</v>
      </c>
      <c r="AS333" s="62">
        <f>AS334+AS338</f>
        <v>59</v>
      </c>
      <c r="AT333" s="62">
        <f>AT334+AT338</f>
        <v>59</v>
      </c>
      <c r="AU333" s="62">
        <f>AU334+AU338</f>
        <v>59</v>
      </c>
      <c r="AV333" s="62">
        <f>AV334+AV338</f>
        <v>59</v>
      </c>
      <c r="AW333" s="62">
        <f>AW334+AW338</f>
        <v>118</v>
      </c>
      <c r="AX333" s="62">
        <f>AX334+AX338</f>
        <v>10284</v>
      </c>
      <c r="AY333" s="62">
        <f>AY334+AY338</f>
        <v>0</v>
      </c>
      <c r="AZ333" s="62">
        <f>AZ334+AZ338</f>
        <v>0</v>
      </c>
      <c r="BA333" s="62">
        <f>BA334+BA338</f>
        <v>170</v>
      </c>
      <c r="BB333" s="62"/>
      <c r="BC333" s="62">
        <f>BC334+BC338</f>
        <v>10114</v>
      </c>
      <c r="BD333" s="62"/>
      <c r="BE333" s="62">
        <f>BE334+BE338</f>
        <v>11761</v>
      </c>
      <c r="BF333" s="62">
        <f>BF334+BF338</f>
        <v>300</v>
      </c>
      <c r="BG333" s="62">
        <f>BG334+BG338</f>
        <v>1059</v>
      </c>
      <c r="BH333" s="62">
        <f>BH334+BH338</f>
        <v>229</v>
      </c>
      <c r="BI333" s="62">
        <f>BI334+BI338</f>
        <v>10173</v>
      </c>
      <c r="BJ333" s="62">
        <f>BJ334+BJ338</f>
        <v>59</v>
      </c>
      <c r="BK333" s="62">
        <f>BK334+BK338</f>
        <v>59</v>
      </c>
      <c r="BL333" s="62">
        <f>BL334+BL338</f>
        <v>118</v>
      </c>
      <c r="BM333" s="62">
        <f>BM334+BM338</f>
        <v>-989</v>
      </c>
      <c r="BN333" s="62">
        <f>BN334+BN338</f>
        <v>218</v>
      </c>
      <c r="BO333" s="62">
        <f>BO334+BO338</f>
        <v>50</v>
      </c>
      <c r="BP333" s="62">
        <f>BP334+BP338</f>
        <v>0</v>
      </c>
      <c r="BQ333" s="62">
        <f>BQ334+BQ338</f>
        <v>-1257</v>
      </c>
      <c r="BR333" s="62">
        <f>BR334+BR338</f>
        <v>10772</v>
      </c>
      <c r="BS333" s="62">
        <f>BS334+BS338</f>
        <v>518</v>
      </c>
      <c r="BT333" s="62">
        <f>BT334+BT338</f>
        <v>1109</v>
      </c>
      <c r="BU333" s="62">
        <f>BU334+BU338</f>
        <v>229</v>
      </c>
      <c r="BV333" s="62">
        <f>BV334+BV338</f>
        <v>8916</v>
      </c>
      <c r="BW333" s="62">
        <f>BW334+BW338</f>
        <v>0</v>
      </c>
      <c r="BX333" s="62">
        <f>BX334+BX338</f>
        <v>0</v>
      </c>
      <c r="BY333" s="62">
        <f>BY334+BY338</f>
        <v>0</v>
      </c>
      <c r="BZ333" s="62">
        <f>BZ334+BZ338</f>
        <v>0</v>
      </c>
      <c r="CA333" s="62">
        <f>CA334+CA338</f>
        <v>0</v>
      </c>
      <c r="CB333" s="62">
        <f>CB334+CB338</f>
        <v>10772</v>
      </c>
      <c r="CC333" s="62">
        <f>CC334+CC338</f>
        <v>518</v>
      </c>
      <c r="CD333" s="62">
        <f>CD334+CD338</f>
        <v>1109</v>
      </c>
      <c r="CE333" s="62">
        <f>CE334+CE338</f>
        <v>229</v>
      </c>
      <c r="CF333" s="62">
        <f>CF334+CF338</f>
        <v>8916</v>
      </c>
      <c r="CG333" s="62">
        <f>CG334+CG338</f>
        <v>0</v>
      </c>
      <c r="CH333" s="62">
        <f>CH334+CH338</f>
        <v>0</v>
      </c>
      <c r="CI333" s="62">
        <f>CI334+CI338</f>
        <v>0</v>
      </c>
      <c r="CJ333" s="62">
        <f>CJ334+CJ338</f>
        <v>0</v>
      </c>
      <c r="CK333" s="62">
        <f>CK334+CK338</f>
        <v>0</v>
      </c>
      <c r="CL333" s="62">
        <f>CL334+CL338</f>
        <v>10772</v>
      </c>
      <c r="CM333" s="62">
        <f>CM334+CM338</f>
        <v>518</v>
      </c>
      <c r="CN333" s="62">
        <f>CN334+CN338</f>
        <v>1109</v>
      </c>
      <c r="CO333" s="62">
        <f>CO334+CO338</f>
        <v>229</v>
      </c>
      <c r="CP333" s="62">
        <f>CP334+CP338</f>
        <v>8916</v>
      </c>
      <c r="CQ333" s="62">
        <f>CQ334+CQ338</f>
        <v>0</v>
      </c>
      <c r="CR333" s="62">
        <f>CR334+CR338</f>
        <v>0</v>
      </c>
      <c r="CS333" s="62">
        <f>CS334+CS338</f>
        <v>0</v>
      </c>
      <c r="CT333" s="62">
        <f>CT334+CT338</f>
        <v>0</v>
      </c>
      <c r="CU333" s="62">
        <f>CU334+CU338</f>
        <v>0</v>
      </c>
      <c r="CV333" s="62">
        <f>CV334+CV338</f>
        <v>10772</v>
      </c>
      <c r="CW333" s="62">
        <f>CW334+CW338</f>
        <v>518</v>
      </c>
      <c r="CX333" s="62">
        <f>CX334+CX338</f>
        <v>1109</v>
      </c>
      <c r="CY333" s="62">
        <f>CY334+CY338</f>
        <v>229</v>
      </c>
      <c r="CZ333" s="62">
        <f>CZ334+CZ338</f>
        <v>8916</v>
      </c>
      <c r="DA333" s="61" t="s">
        <v>28</v>
      </c>
      <c r="DB333" s="56">
        <f>K333-CV333</f>
        <v>-2295</v>
      </c>
      <c r="DC333" s="55"/>
      <c r="DD333" s="7">
        <f>CV333/12</f>
        <v>897.66666666666663</v>
      </c>
      <c r="DE333" s="55"/>
    </row>
    <row r="334" spans="1:110" s="54" customFormat="1" ht="17.25" customHeight="1" x14ac:dyDescent="0.2">
      <c r="A334" s="67" t="str">
        <f>CONCATENATE("5101",H334)</f>
        <v>51015501</v>
      </c>
      <c r="B334" s="66"/>
      <c r="C334" s="66"/>
      <c r="D334" s="66"/>
      <c r="E334" s="66"/>
      <c r="F334" s="66" t="s">
        <v>91</v>
      </c>
      <c r="G334" s="65"/>
      <c r="H334" s="61">
        <v>5501</v>
      </c>
      <c r="I334" s="82" t="s">
        <v>146</v>
      </c>
      <c r="J334" s="62">
        <f>SUM(J335:J337)</f>
        <v>10562</v>
      </c>
      <c r="K334" s="62">
        <f>SUM(K335:K337)</f>
        <v>8177</v>
      </c>
      <c r="L334" s="62">
        <f>SUM(L335:L337)</f>
        <v>1000</v>
      </c>
      <c r="M334" s="62">
        <f>SUM(M335:M337)</f>
        <v>2359</v>
      </c>
      <c r="N334" s="62">
        <f>SUM(N335:N337)</f>
        <v>2759</v>
      </c>
      <c r="O334" s="62">
        <f>SUM(O335:O337)</f>
        <v>2059</v>
      </c>
      <c r="P334" s="62">
        <f>SUM(P335:P337)</f>
        <v>409</v>
      </c>
      <c r="Q334" s="62">
        <f>SUM(Q335:Q337)</f>
        <v>409</v>
      </c>
      <c r="R334" s="62">
        <f>SUM(R335:R337)</f>
        <v>818</v>
      </c>
      <c r="S334" s="62">
        <f>SUM(S335:S337)</f>
        <v>-7000</v>
      </c>
      <c r="T334" s="62">
        <f>SUM(T335:T337)</f>
        <v>-700</v>
      </c>
      <c r="U334" s="62">
        <f>SUM(U335:U337)</f>
        <v>-1000</v>
      </c>
      <c r="V334" s="62">
        <f>SUM(V335:V337)</f>
        <v>-1300</v>
      </c>
      <c r="W334" s="62">
        <f>SUM(W335:W337)</f>
        <v>-2700</v>
      </c>
      <c r="X334" s="62">
        <f>SUM(X335:X337)</f>
        <v>-350</v>
      </c>
      <c r="Y334" s="62">
        <f>SUM(Y335:Y337)</f>
        <v>-2000</v>
      </c>
      <c r="Z334" s="62">
        <f>SUM(Z335:Z337)</f>
        <v>-350</v>
      </c>
      <c r="AA334" s="62">
        <f>SUM(AA335:AA337)</f>
        <v>1177</v>
      </c>
      <c r="AB334" s="62">
        <f>SUM(AB335:AB337)</f>
        <v>0</v>
      </c>
      <c r="AC334" s="62">
        <f>SUM(AC335:AC337)</f>
        <v>1059</v>
      </c>
      <c r="AD334" s="62">
        <f>SUM(AD335:AD337)</f>
        <v>59</v>
      </c>
      <c r="AE334" s="62">
        <f>SUM(AE335:AE337)</f>
        <v>59</v>
      </c>
      <c r="AF334" s="62">
        <f>SUM(AF335:AF337)</f>
        <v>59</v>
      </c>
      <c r="AG334" s="62">
        <f>SUM(AG335:AG337)</f>
        <v>59</v>
      </c>
      <c r="AH334" s="62">
        <f>SUM(AH335:AH337)</f>
        <v>118</v>
      </c>
      <c r="AI334" s="62">
        <f>SUM(AI335:AI337)</f>
        <v>0</v>
      </c>
      <c r="AJ334" s="62">
        <f>SUM(AJ335:AJ337)</f>
        <v>0</v>
      </c>
      <c r="AK334" s="62">
        <f>SUM(AK335:AK337)</f>
        <v>0</v>
      </c>
      <c r="AL334" s="62">
        <f>SUM(AL335:AL337)</f>
        <v>0</v>
      </c>
      <c r="AM334" s="62">
        <f>SUM(AM335:AM337)</f>
        <v>0</v>
      </c>
      <c r="AN334" s="62">
        <f>SUM(AN335:AN337)</f>
        <v>0</v>
      </c>
      <c r="AO334" s="62">
        <f>SUM(AO335:AO337)</f>
        <v>0</v>
      </c>
      <c r="AP334" s="62">
        <f>SUM(AP335:AP337)</f>
        <v>1177</v>
      </c>
      <c r="AQ334" s="62">
        <f>SUM(AQ335:AQ337)</f>
        <v>0</v>
      </c>
      <c r="AR334" s="62">
        <f>SUM(AR335:AR337)</f>
        <v>1059</v>
      </c>
      <c r="AS334" s="62">
        <f>SUM(AS335:AS337)</f>
        <v>59</v>
      </c>
      <c r="AT334" s="62">
        <f>SUM(AT335:AT337)</f>
        <v>59</v>
      </c>
      <c r="AU334" s="62">
        <f>SUM(AU335:AU337)</f>
        <v>59</v>
      </c>
      <c r="AV334" s="62">
        <f>SUM(AV335:AV337)</f>
        <v>59</v>
      </c>
      <c r="AW334" s="62">
        <f>SUM(AW335:AW337)</f>
        <v>118</v>
      </c>
      <c r="AX334" s="62">
        <f>SUM(AX335:AX337)</f>
        <v>10284</v>
      </c>
      <c r="AY334" s="62">
        <f>SUM(AY335:AY337)</f>
        <v>0</v>
      </c>
      <c r="AZ334" s="62">
        <f>SUM(AZ335:AZ337)</f>
        <v>0</v>
      </c>
      <c r="BA334" s="62">
        <f>SUM(BA335:BA337)</f>
        <v>170</v>
      </c>
      <c r="BB334" s="62"/>
      <c r="BC334" s="62">
        <f>SUM(BC335:BC337)</f>
        <v>10114</v>
      </c>
      <c r="BD334" s="62"/>
      <c r="BE334" s="62">
        <f>SUM(BE335:BE337)</f>
        <v>11461</v>
      </c>
      <c r="BF334" s="62">
        <f>SUM(BF335:BF337)</f>
        <v>0</v>
      </c>
      <c r="BG334" s="62">
        <f>SUM(BG335:BG337)</f>
        <v>1059</v>
      </c>
      <c r="BH334" s="62">
        <f>SUM(BH335:BH337)</f>
        <v>229</v>
      </c>
      <c r="BI334" s="62">
        <f>SUM(BI335:BI337)</f>
        <v>10173</v>
      </c>
      <c r="BJ334" s="62">
        <f>SUM(BJ335:BJ337)</f>
        <v>59</v>
      </c>
      <c r="BK334" s="62">
        <f>SUM(BK335:BK337)</f>
        <v>59</v>
      </c>
      <c r="BL334" s="62">
        <f>SUM(BL335:BL337)</f>
        <v>118</v>
      </c>
      <c r="BM334" s="62">
        <f>SUM(BM335:BM337)</f>
        <v>-899</v>
      </c>
      <c r="BN334" s="62">
        <f>SUM(BN335:BN337)</f>
        <v>308</v>
      </c>
      <c r="BO334" s="62">
        <f>SUM(BO335:BO337)</f>
        <v>50</v>
      </c>
      <c r="BP334" s="62">
        <f>SUM(BP335:BP337)</f>
        <v>0</v>
      </c>
      <c r="BQ334" s="62">
        <f>SUM(BQ335:BQ337)</f>
        <v>-1257</v>
      </c>
      <c r="BR334" s="62">
        <f>SUM(BR335:BR337)</f>
        <v>10562</v>
      </c>
      <c r="BS334" s="62">
        <f>SUM(BS335:BS337)</f>
        <v>308</v>
      </c>
      <c r="BT334" s="62">
        <f>SUM(BT335:BT337)</f>
        <v>1109</v>
      </c>
      <c r="BU334" s="62">
        <f>SUM(BU335:BU337)</f>
        <v>229</v>
      </c>
      <c r="BV334" s="62">
        <f>SUM(BV335:BV337)</f>
        <v>8916</v>
      </c>
      <c r="BW334" s="62">
        <f>SUM(BW335:BW337)</f>
        <v>0</v>
      </c>
      <c r="BX334" s="62">
        <f>SUM(BX335:BX337)</f>
        <v>0</v>
      </c>
      <c r="BY334" s="62">
        <f>SUM(BY335:BY337)</f>
        <v>0</v>
      </c>
      <c r="BZ334" s="62">
        <f>SUM(BZ335:BZ337)</f>
        <v>0</v>
      </c>
      <c r="CA334" s="62">
        <f>SUM(CA335:CA337)</f>
        <v>0</v>
      </c>
      <c r="CB334" s="62">
        <f>SUM(CB335:CB337)</f>
        <v>10562</v>
      </c>
      <c r="CC334" s="62">
        <f>SUM(CC335:CC337)</f>
        <v>308</v>
      </c>
      <c r="CD334" s="62">
        <f>SUM(CD335:CD337)</f>
        <v>1109</v>
      </c>
      <c r="CE334" s="62">
        <f>SUM(CE335:CE337)</f>
        <v>229</v>
      </c>
      <c r="CF334" s="62">
        <f>SUM(CF335:CF337)</f>
        <v>8916</v>
      </c>
      <c r="CG334" s="62">
        <f>SUM(CG335:CG337)</f>
        <v>0</v>
      </c>
      <c r="CH334" s="62">
        <f>SUM(CH335:CH337)</f>
        <v>0</v>
      </c>
      <c r="CI334" s="62">
        <f>SUM(CI335:CI337)</f>
        <v>0</v>
      </c>
      <c r="CJ334" s="62">
        <f>SUM(CJ335:CJ337)</f>
        <v>0</v>
      </c>
      <c r="CK334" s="62">
        <f>SUM(CK335:CK337)</f>
        <v>0</v>
      </c>
      <c r="CL334" s="62">
        <f>SUM(CL335:CL337)</f>
        <v>10562</v>
      </c>
      <c r="CM334" s="62">
        <f>SUM(CM335:CM337)</f>
        <v>308</v>
      </c>
      <c r="CN334" s="62">
        <f>SUM(CN335:CN337)</f>
        <v>1109</v>
      </c>
      <c r="CO334" s="62">
        <f>SUM(CO335:CO337)</f>
        <v>229</v>
      </c>
      <c r="CP334" s="62">
        <f>SUM(CP335:CP337)</f>
        <v>8916</v>
      </c>
      <c r="CQ334" s="62">
        <f>SUM(CQ335:CQ337)</f>
        <v>0</v>
      </c>
      <c r="CR334" s="62">
        <f>SUM(CR335:CR337)</f>
        <v>0</v>
      </c>
      <c r="CS334" s="62">
        <f>SUM(CS335:CS337)</f>
        <v>0</v>
      </c>
      <c r="CT334" s="62">
        <f>SUM(CT335:CT337)</f>
        <v>0</v>
      </c>
      <c r="CU334" s="62">
        <f>SUM(CU335:CU337)</f>
        <v>0</v>
      </c>
      <c r="CV334" s="62">
        <f>SUM(CV335:CV337)</f>
        <v>10562</v>
      </c>
      <c r="CW334" s="62">
        <f>SUM(CW335:CW337)</f>
        <v>308</v>
      </c>
      <c r="CX334" s="62">
        <f>SUM(CX335:CX337)</f>
        <v>1109</v>
      </c>
      <c r="CY334" s="62">
        <f>SUM(CY335:CY337)</f>
        <v>229</v>
      </c>
      <c r="CZ334" s="62">
        <f>SUM(CZ335:CZ337)</f>
        <v>8916</v>
      </c>
      <c r="DA334" s="61">
        <v>5501</v>
      </c>
      <c r="DB334" s="56">
        <f>K334-CV334</f>
        <v>-2385</v>
      </c>
      <c r="DC334" s="55"/>
      <c r="DD334" s="7">
        <f>CV334/12</f>
        <v>880.16666666666663</v>
      </c>
      <c r="DE334" s="55"/>
    </row>
    <row r="335" spans="1:110" s="54" customFormat="1" ht="22.5" hidden="1" customHeight="1" x14ac:dyDescent="0.2">
      <c r="A335" s="98" t="str">
        <f>CONCATENATE("5101",H335)</f>
        <v>5101550108</v>
      </c>
      <c r="B335" s="65"/>
      <c r="C335" s="65"/>
      <c r="D335" s="65"/>
      <c r="E335" s="66"/>
      <c r="F335" s="66"/>
      <c r="G335" s="65" t="s">
        <v>116</v>
      </c>
      <c r="H335" s="70" t="s">
        <v>144</v>
      </c>
      <c r="I335" s="100" t="s">
        <v>195</v>
      </c>
      <c r="J335" s="78"/>
      <c r="K335" s="78"/>
      <c r="L335" s="78"/>
      <c r="M335" s="78"/>
      <c r="N335" s="78"/>
      <c r="O335" s="78">
        <f>K335-L335-M335-N335</f>
        <v>0</v>
      </c>
      <c r="P335" s="78"/>
      <c r="Q335" s="78"/>
      <c r="R335" s="78">
        <f>P335+Q335</f>
        <v>0</v>
      </c>
      <c r="S335" s="71">
        <f>+U335+V335+W335+Y335</f>
        <v>0</v>
      </c>
      <c r="T335" s="71">
        <f>X335+Z335</f>
        <v>0</v>
      </c>
      <c r="U335" s="71">
        <v>0</v>
      </c>
      <c r="V335" s="71">
        <v>0</v>
      </c>
      <c r="W335" s="71">
        <v>0</v>
      </c>
      <c r="X335" s="71">
        <v>0</v>
      </c>
      <c r="Y335" s="71">
        <v>0</v>
      </c>
      <c r="Z335" s="71">
        <v>0</v>
      </c>
      <c r="AA335" s="71">
        <f>+K335+S335</f>
        <v>0</v>
      </c>
      <c r="AB335" s="71">
        <f>+L335+U335</f>
        <v>0</v>
      </c>
      <c r="AC335" s="71">
        <f>+M335+V335</f>
        <v>0</v>
      </c>
      <c r="AD335" s="71">
        <f>+N335+W335</f>
        <v>0</v>
      </c>
      <c r="AE335" s="71">
        <f>+O335+Y335</f>
        <v>0</v>
      </c>
      <c r="AF335" s="71">
        <f>P335+X335</f>
        <v>0</v>
      </c>
      <c r="AG335" s="71">
        <f>+Q335+Z335</f>
        <v>0</v>
      </c>
      <c r="AH335" s="71">
        <f>AF335+AG335</f>
        <v>0</v>
      </c>
      <c r="AI335" s="71">
        <f>+AJ335+AK335+AL335+AN335</f>
        <v>0</v>
      </c>
      <c r="AJ335" s="71">
        <v>0</v>
      </c>
      <c r="AK335" s="71">
        <v>0</v>
      </c>
      <c r="AL335" s="71">
        <v>0</v>
      </c>
      <c r="AM335" s="71">
        <v>0</v>
      </c>
      <c r="AN335" s="71">
        <v>0</v>
      </c>
      <c r="AO335" s="71">
        <v>0</v>
      </c>
      <c r="AP335" s="71">
        <f>+AA335+AI335</f>
        <v>0</v>
      </c>
      <c r="AQ335" s="71">
        <f>+AB335+AJ335</f>
        <v>0</v>
      </c>
      <c r="AR335" s="71">
        <f>+AC335+AK335</f>
        <v>0</v>
      </c>
      <c r="AS335" s="71">
        <f>+AD335+AL335</f>
        <v>0</v>
      </c>
      <c r="AT335" s="71">
        <f>+AE335+AN335</f>
        <v>0</v>
      </c>
      <c r="AU335" s="71">
        <f>AF335+AM335</f>
        <v>0</v>
      </c>
      <c r="AV335" s="71">
        <f>AG335+AO335</f>
        <v>0</v>
      </c>
      <c r="AW335" s="71">
        <f>AU335+AV335</f>
        <v>0</v>
      </c>
      <c r="AX335" s="71">
        <f>+AY335+AZ335+BA335+BC335</f>
        <v>0</v>
      </c>
      <c r="AY335" s="71">
        <v>0</v>
      </c>
      <c r="AZ335" s="71">
        <v>0</v>
      </c>
      <c r="BA335" s="71">
        <v>0</v>
      </c>
      <c r="BB335" s="71"/>
      <c r="BC335" s="71">
        <v>0</v>
      </c>
      <c r="BD335" s="71"/>
      <c r="BE335" s="71">
        <f>+AP335+AX335</f>
        <v>0</v>
      </c>
      <c r="BF335" s="71">
        <f>+AQ335+AY335</f>
        <v>0</v>
      </c>
      <c r="BG335" s="71">
        <f>+AR335+AZ335</f>
        <v>0</v>
      </c>
      <c r="BH335" s="71">
        <f>+AS335+BA335</f>
        <v>0</v>
      </c>
      <c r="BI335" s="71">
        <f>+AT335+BC335</f>
        <v>0</v>
      </c>
      <c r="BJ335" s="71">
        <f>AU335+BB335</f>
        <v>0</v>
      </c>
      <c r="BK335" s="71">
        <f>AV335+BD335</f>
        <v>0</v>
      </c>
      <c r="BL335" s="71">
        <f>BJ335+BK335</f>
        <v>0</v>
      </c>
      <c r="BM335" s="71">
        <f>+BN335+BO335+BP335+BQ335</f>
        <v>0</v>
      </c>
      <c r="BN335" s="71">
        <v>0</v>
      </c>
      <c r="BO335" s="71">
        <v>0</v>
      </c>
      <c r="BP335" s="71">
        <v>0</v>
      </c>
      <c r="BQ335" s="71">
        <v>0</v>
      </c>
      <c r="BR335" s="71">
        <f>+BE335+BM335</f>
        <v>0</v>
      </c>
      <c r="BS335" s="71">
        <f>+BF335+BN335</f>
        <v>0</v>
      </c>
      <c r="BT335" s="71">
        <f>+BG335+BO335</f>
        <v>0</v>
      </c>
      <c r="BU335" s="71">
        <f>+BH335+BP335</f>
        <v>0</v>
      </c>
      <c r="BV335" s="71">
        <f>+BI335+BQ335</f>
        <v>0</v>
      </c>
      <c r="BW335" s="71">
        <f>+BX335+BY335+BZ335+CA335</f>
        <v>0</v>
      </c>
      <c r="BX335" s="71">
        <v>0</v>
      </c>
      <c r="BY335" s="71">
        <v>0</v>
      </c>
      <c r="BZ335" s="71">
        <v>0</v>
      </c>
      <c r="CA335" s="71">
        <v>0</v>
      </c>
      <c r="CB335" s="71">
        <f>+BR335+BW335</f>
        <v>0</v>
      </c>
      <c r="CC335" s="71">
        <f>+BS335+BX335</f>
        <v>0</v>
      </c>
      <c r="CD335" s="71">
        <f>+BT335+BY335</f>
        <v>0</v>
      </c>
      <c r="CE335" s="71">
        <f>+BU335+BZ335</f>
        <v>0</v>
      </c>
      <c r="CF335" s="71">
        <f>+BV335+CA335</f>
        <v>0</v>
      </c>
      <c r="CG335" s="71">
        <f>+CH335+CI335+CJ335+CK335</f>
        <v>0</v>
      </c>
      <c r="CH335" s="71">
        <v>0</v>
      </c>
      <c r="CI335" s="71">
        <v>0</v>
      </c>
      <c r="CJ335" s="71">
        <v>0</v>
      </c>
      <c r="CK335" s="71">
        <v>0</v>
      </c>
      <c r="CL335" s="71">
        <f>+CB335+CG335</f>
        <v>0</v>
      </c>
      <c r="CM335" s="71">
        <f>+CC335+CH335</f>
        <v>0</v>
      </c>
      <c r="CN335" s="71">
        <f>+CD335+CI335</f>
        <v>0</v>
      </c>
      <c r="CO335" s="71">
        <f>+CE335+CJ335</f>
        <v>0</v>
      </c>
      <c r="CP335" s="71">
        <f>+CF335+CK335</f>
        <v>0</v>
      </c>
      <c r="CQ335" s="71">
        <f>+CR335+CS335+CT335+CU335</f>
        <v>0</v>
      </c>
      <c r="CR335" s="71">
        <v>0</v>
      </c>
      <c r="CS335" s="71">
        <v>0</v>
      </c>
      <c r="CT335" s="71">
        <v>0</v>
      </c>
      <c r="CU335" s="71">
        <v>0</v>
      </c>
      <c r="CV335" s="71">
        <f>+CL335+CQ335</f>
        <v>0</v>
      </c>
      <c r="CW335" s="71">
        <f>+CM335+CR335</f>
        <v>0</v>
      </c>
      <c r="CX335" s="71">
        <f>+CN335+CS335</f>
        <v>0</v>
      </c>
      <c r="CY335" s="71">
        <f>+CO335+CT335</f>
        <v>0</v>
      </c>
      <c r="CZ335" s="71">
        <f>+CP335+CU335</f>
        <v>0</v>
      </c>
      <c r="DA335" s="70" t="s">
        <v>144</v>
      </c>
      <c r="DB335" s="56">
        <f>K335-CV335</f>
        <v>0</v>
      </c>
      <c r="DC335" s="55"/>
      <c r="DD335" s="7">
        <f>CV335/12</f>
        <v>0</v>
      </c>
      <c r="DE335" s="55"/>
    </row>
    <row r="336" spans="1:110" s="54" customFormat="1" ht="21" customHeight="1" x14ac:dyDescent="0.2">
      <c r="A336" s="98" t="str">
        <f>CONCATENATE("5101",H336)</f>
        <v>5101550112</v>
      </c>
      <c r="B336" s="65"/>
      <c r="C336" s="65"/>
      <c r="D336" s="65"/>
      <c r="E336" s="66"/>
      <c r="F336" s="66"/>
      <c r="G336" s="65" t="s">
        <v>192</v>
      </c>
      <c r="H336" s="70" t="s">
        <v>193</v>
      </c>
      <c r="I336" s="100" t="s">
        <v>194</v>
      </c>
      <c r="J336" s="78">
        <f>CB336</f>
        <v>10562</v>
      </c>
      <c r="K336" s="78">
        <v>1177</v>
      </c>
      <c r="L336" s="78"/>
      <c r="M336" s="78">
        <f>1177-118</f>
        <v>1059</v>
      </c>
      <c r="N336" s="78">
        <v>59</v>
      </c>
      <c r="O336" s="78">
        <f>K336-L336-M336-N336</f>
        <v>59</v>
      </c>
      <c r="P336" s="78">
        <v>59</v>
      </c>
      <c r="Q336" s="78">
        <v>59</v>
      </c>
      <c r="R336" s="78">
        <f>P336+Q336</f>
        <v>118</v>
      </c>
      <c r="S336" s="71">
        <f>+U336+V336+W336+Y336</f>
        <v>0</v>
      </c>
      <c r="T336" s="71">
        <f>X336+Z336</f>
        <v>0</v>
      </c>
      <c r="U336" s="71">
        <v>0</v>
      </c>
      <c r="V336" s="71">
        <v>0</v>
      </c>
      <c r="W336" s="71">
        <v>0</v>
      </c>
      <c r="X336" s="71">
        <v>0</v>
      </c>
      <c r="Y336" s="71">
        <v>0</v>
      </c>
      <c r="Z336" s="71">
        <v>0</v>
      </c>
      <c r="AA336" s="71">
        <f>+K336+S336</f>
        <v>1177</v>
      </c>
      <c r="AB336" s="71">
        <f>+L336+U336</f>
        <v>0</v>
      </c>
      <c r="AC336" s="71">
        <f>+M336+V336</f>
        <v>1059</v>
      </c>
      <c r="AD336" s="71">
        <f>+N336+W336</f>
        <v>59</v>
      </c>
      <c r="AE336" s="71">
        <f>+O336+Y336</f>
        <v>59</v>
      </c>
      <c r="AF336" s="71">
        <f>P336+X336</f>
        <v>59</v>
      </c>
      <c r="AG336" s="71">
        <f>+Q336+Z336</f>
        <v>59</v>
      </c>
      <c r="AH336" s="71">
        <f>AF336+AG336</f>
        <v>118</v>
      </c>
      <c r="AI336" s="71">
        <f>+AJ336+AK336+AL336+AN336</f>
        <v>0</v>
      </c>
      <c r="AJ336" s="71">
        <v>0</v>
      </c>
      <c r="AK336" s="71">
        <v>0</v>
      </c>
      <c r="AL336" s="71">
        <v>0</v>
      </c>
      <c r="AM336" s="71">
        <v>0</v>
      </c>
      <c r="AN336" s="71">
        <v>0</v>
      </c>
      <c r="AO336" s="71">
        <v>0</v>
      </c>
      <c r="AP336" s="71">
        <f>+AA336+AI336</f>
        <v>1177</v>
      </c>
      <c r="AQ336" s="71">
        <f>+AB336+AJ336</f>
        <v>0</v>
      </c>
      <c r="AR336" s="71">
        <f>+AC336+AK336</f>
        <v>1059</v>
      </c>
      <c r="AS336" s="71">
        <f>+AD336+AL336</f>
        <v>59</v>
      </c>
      <c r="AT336" s="71">
        <f>+AE336+AN336</f>
        <v>59</v>
      </c>
      <c r="AU336" s="71">
        <f>AF336+AM336</f>
        <v>59</v>
      </c>
      <c r="AV336" s="71">
        <f>AG336+AO336</f>
        <v>59</v>
      </c>
      <c r="AW336" s="71">
        <f>AU336+AV336</f>
        <v>118</v>
      </c>
      <c r="AX336" s="71">
        <f>+AY336+AZ336+BA336+BC336</f>
        <v>10284</v>
      </c>
      <c r="AY336" s="71">
        <v>0</v>
      </c>
      <c r="AZ336" s="71">
        <v>0</v>
      </c>
      <c r="BA336" s="71">
        <v>170</v>
      </c>
      <c r="BB336" s="71"/>
      <c r="BC336" s="71">
        <v>10114</v>
      </c>
      <c r="BD336" s="71"/>
      <c r="BE336" s="71">
        <f>+AP336+AX336</f>
        <v>11461</v>
      </c>
      <c r="BF336" s="71">
        <f>+AQ336+AY336</f>
        <v>0</v>
      </c>
      <c r="BG336" s="71">
        <f>+AR336+AZ336</f>
        <v>1059</v>
      </c>
      <c r="BH336" s="71">
        <f>+AS336+BA336</f>
        <v>229</v>
      </c>
      <c r="BI336" s="71">
        <f>+AT336+BC336</f>
        <v>10173</v>
      </c>
      <c r="BJ336" s="71">
        <f>AU336+BB336</f>
        <v>59</v>
      </c>
      <c r="BK336" s="71">
        <f>AV336+BD336</f>
        <v>59</v>
      </c>
      <c r="BL336" s="71">
        <f>BJ336+BK336</f>
        <v>118</v>
      </c>
      <c r="BM336" s="71">
        <f>+BN336+BO336+BP336+BQ336</f>
        <v>-899</v>
      </c>
      <c r="BN336" s="71">
        <v>308</v>
      </c>
      <c r="BO336" s="71">
        <v>50</v>
      </c>
      <c r="BP336" s="71">
        <v>0</v>
      </c>
      <c r="BQ336" s="71">
        <v>-1257</v>
      </c>
      <c r="BR336" s="71">
        <f>+BE336+BM336</f>
        <v>10562</v>
      </c>
      <c r="BS336" s="71">
        <f>+BF336+BN336</f>
        <v>308</v>
      </c>
      <c r="BT336" s="71">
        <f>+BG336+BO336</f>
        <v>1109</v>
      </c>
      <c r="BU336" s="71">
        <f>+BH336+BP336</f>
        <v>229</v>
      </c>
      <c r="BV336" s="71">
        <f>+BI336+BQ336</f>
        <v>8916</v>
      </c>
      <c r="BW336" s="71">
        <f>+BX336+BY336+BZ336+CA336</f>
        <v>0</v>
      </c>
      <c r="BX336" s="71">
        <v>0</v>
      </c>
      <c r="BY336" s="71">
        <v>0</v>
      </c>
      <c r="BZ336" s="71">
        <v>0</v>
      </c>
      <c r="CA336" s="71">
        <v>0</v>
      </c>
      <c r="CB336" s="71">
        <f>+BR336+BW336</f>
        <v>10562</v>
      </c>
      <c r="CC336" s="71">
        <f>+BS336+BX336</f>
        <v>308</v>
      </c>
      <c r="CD336" s="71">
        <f>+BT336+BY336</f>
        <v>1109</v>
      </c>
      <c r="CE336" s="71">
        <f>+BU336+BZ336</f>
        <v>229</v>
      </c>
      <c r="CF336" s="71">
        <f>+BV336+CA336</f>
        <v>8916</v>
      </c>
      <c r="CG336" s="71">
        <f>+CH336+CI336+CJ336+CK336</f>
        <v>0</v>
      </c>
      <c r="CH336" s="71">
        <v>0</v>
      </c>
      <c r="CI336" s="71">
        <v>0</v>
      </c>
      <c r="CJ336" s="71">
        <v>0</v>
      </c>
      <c r="CK336" s="71">
        <v>0</v>
      </c>
      <c r="CL336" s="71">
        <f>+CB336+CG336</f>
        <v>10562</v>
      </c>
      <c r="CM336" s="71">
        <f>+CC336+CH336</f>
        <v>308</v>
      </c>
      <c r="CN336" s="71">
        <f>+CD336+CI336</f>
        <v>1109</v>
      </c>
      <c r="CO336" s="71">
        <f>+CE336+CJ336</f>
        <v>229</v>
      </c>
      <c r="CP336" s="71">
        <f>+CF336+CK336</f>
        <v>8916</v>
      </c>
      <c r="CQ336" s="71">
        <f>+CR336+CS336+CT336+CU336</f>
        <v>0</v>
      </c>
      <c r="CR336" s="71">
        <v>0</v>
      </c>
      <c r="CS336" s="71">
        <v>0</v>
      </c>
      <c r="CT336" s="71">
        <v>0</v>
      </c>
      <c r="CU336" s="71">
        <v>0</v>
      </c>
      <c r="CV336" s="71">
        <f>+CL336+CQ336</f>
        <v>10562</v>
      </c>
      <c r="CW336" s="71">
        <f>+CM336+CR336</f>
        <v>308</v>
      </c>
      <c r="CX336" s="71">
        <f>+CN336+CS336</f>
        <v>1109</v>
      </c>
      <c r="CY336" s="71">
        <f>+CO336+CT336</f>
        <v>229</v>
      </c>
      <c r="CZ336" s="71">
        <f>+CP336+CU336</f>
        <v>8916</v>
      </c>
      <c r="DA336" s="70" t="s">
        <v>193</v>
      </c>
      <c r="DB336" s="56">
        <f>K336-CV336</f>
        <v>-9385</v>
      </c>
      <c r="DC336" s="55"/>
      <c r="DD336" s="7">
        <f>CV336/12</f>
        <v>880.16666666666663</v>
      </c>
      <c r="DE336" s="55"/>
    </row>
    <row r="337" spans="1:109" s="54" customFormat="1" ht="18.75" hidden="1" customHeight="1" x14ac:dyDescent="0.2">
      <c r="A337" s="98" t="str">
        <f>CONCATENATE("5101",H337)</f>
        <v>5101550118</v>
      </c>
      <c r="B337" s="65"/>
      <c r="C337" s="65"/>
      <c r="D337" s="65"/>
      <c r="E337" s="66"/>
      <c r="F337" s="66"/>
      <c r="G337" s="65" t="s">
        <v>138</v>
      </c>
      <c r="H337" s="70" t="s">
        <v>142</v>
      </c>
      <c r="I337" s="100" t="s">
        <v>143</v>
      </c>
      <c r="J337" s="78">
        <f>CB337</f>
        <v>0</v>
      </c>
      <c r="K337" s="78">
        <v>7000</v>
      </c>
      <c r="L337" s="78">
        <v>1000</v>
      </c>
      <c r="M337" s="78">
        <f>1300</f>
        <v>1300</v>
      </c>
      <c r="N337" s="78">
        <f>1000+1700</f>
        <v>2700</v>
      </c>
      <c r="O337" s="78">
        <f>K337-L337-M337-N337</f>
        <v>2000</v>
      </c>
      <c r="P337" s="78">
        <v>350</v>
      </c>
      <c r="Q337" s="78">
        <v>350</v>
      </c>
      <c r="R337" s="78">
        <f>P337+Q337</f>
        <v>700</v>
      </c>
      <c r="S337" s="71">
        <f>+U337+V337+W337+Y337</f>
        <v>-7000</v>
      </c>
      <c r="T337" s="71">
        <f>X337+Z337</f>
        <v>-700</v>
      </c>
      <c r="U337" s="71">
        <v>-1000</v>
      </c>
      <c r="V337" s="71">
        <v>-1300</v>
      </c>
      <c r="W337" s="71">
        <v>-2700</v>
      </c>
      <c r="X337" s="71">
        <v>-350</v>
      </c>
      <c r="Y337" s="71">
        <v>-2000</v>
      </c>
      <c r="Z337" s="71">
        <v>-350</v>
      </c>
      <c r="AA337" s="71">
        <f>+K337+S337</f>
        <v>0</v>
      </c>
      <c r="AB337" s="71">
        <f>+L337+U337</f>
        <v>0</v>
      </c>
      <c r="AC337" s="71">
        <f>+M337+V337</f>
        <v>0</v>
      </c>
      <c r="AD337" s="71">
        <f>+N337+W337</f>
        <v>0</v>
      </c>
      <c r="AE337" s="71">
        <f>+O337+Y337</f>
        <v>0</v>
      </c>
      <c r="AF337" s="71">
        <f>P337+X337</f>
        <v>0</v>
      </c>
      <c r="AG337" s="71">
        <f>+Q337+Z337</f>
        <v>0</v>
      </c>
      <c r="AH337" s="71">
        <f>AF337+AG337</f>
        <v>0</v>
      </c>
      <c r="AI337" s="71">
        <f>+AJ337+AK337+AL337+AN337</f>
        <v>0</v>
      </c>
      <c r="AJ337" s="71">
        <v>0</v>
      </c>
      <c r="AK337" s="71">
        <v>0</v>
      </c>
      <c r="AL337" s="71">
        <v>0</v>
      </c>
      <c r="AM337" s="71">
        <v>0</v>
      </c>
      <c r="AN337" s="71">
        <v>0</v>
      </c>
      <c r="AO337" s="71">
        <v>0</v>
      </c>
      <c r="AP337" s="71">
        <f>+AA337+AI337</f>
        <v>0</v>
      </c>
      <c r="AQ337" s="71">
        <f>+AB337+AJ337</f>
        <v>0</v>
      </c>
      <c r="AR337" s="71">
        <f>+AC337+AK337</f>
        <v>0</v>
      </c>
      <c r="AS337" s="71">
        <f>+AD337+AL337</f>
        <v>0</v>
      </c>
      <c r="AT337" s="71">
        <f>+AE337+AN337</f>
        <v>0</v>
      </c>
      <c r="AU337" s="71">
        <f>AF337+AM337</f>
        <v>0</v>
      </c>
      <c r="AV337" s="71">
        <f>AG337+AO337</f>
        <v>0</v>
      </c>
      <c r="AW337" s="71">
        <f>AU337+AV337</f>
        <v>0</v>
      </c>
      <c r="AX337" s="71">
        <f>+AY337+AZ337+BA337+BC337</f>
        <v>0</v>
      </c>
      <c r="AY337" s="71">
        <v>0</v>
      </c>
      <c r="AZ337" s="71">
        <v>0</v>
      </c>
      <c r="BA337" s="71">
        <v>0</v>
      </c>
      <c r="BB337" s="71"/>
      <c r="BC337" s="71">
        <v>0</v>
      </c>
      <c r="BD337" s="71"/>
      <c r="BE337" s="71">
        <f>+AP337+AX337</f>
        <v>0</v>
      </c>
      <c r="BF337" s="71">
        <f>+AQ337+AY337</f>
        <v>0</v>
      </c>
      <c r="BG337" s="71">
        <f>+AR337+AZ337</f>
        <v>0</v>
      </c>
      <c r="BH337" s="71">
        <f>+AS337+BA337</f>
        <v>0</v>
      </c>
      <c r="BI337" s="71">
        <f>+AT337+BC337</f>
        <v>0</v>
      </c>
      <c r="BJ337" s="71">
        <f>AU337+BB337</f>
        <v>0</v>
      </c>
      <c r="BK337" s="71">
        <f>AV337+BD337</f>
        <v>0</v>
      </c>
      <c r="BL337" s="71">
        <f>BJ337+BK337</f>
        <v>0</v>
      </c>
      <c r="BM337" s="71">
        <f>+BN337+BO337+BP337+BQ337</f>
        <v>0</v>
      </c>
      <c r="BN337" s="71">
        <v>0</v>
      </c>
      <c r="BO337" s="71">
        <v>0</v>
      </c>
      <c r="BP337" s="71">
        <v>0</v>
      </c>
      <c r="BQ337" s="71">
        <v>0</v>
      </c>
      <c r="BR337" s="71">
        <f>+BE337+BM337</f>
        <v>0</v>
      </c>
      <c r="BS337" s="71">
        <f>+BF337+BN337</f>
        <v>0</v>
      </c>
      <c r="BT337" s="71">
        <f>+BG337+BO337</f>
        <v>0</v>
      </c>
      <c r="BU337" s="71">
        <f>+BH337+BP337</f>
        <v>0</v>
      </c>
      <c r="BV337" s="71">
        <f>+BI337+BQ337</f>
        <v>0</v>
      </c>
      <c r="BW337" s="71">
        <f>+BX337+BY337+BZ337+CA337</f>
        <v>0</v>
      </c>
      <c r="BX337" s="71">
        <v>0</v>
      </c>
      <c r="BY337" s="71">
        <v>0</v>
      </c>
      <c r="BZ337" s="71">
        <v>0</v>
      </c>
      <c r="CA337" s="71">
        <v>0</v>
      </c>
      <c r="CB337" s="71">
        <f>+BR337+BW337</f>
        <v>0</v>
      </c>
      <c r="CC337" s="71">
        <f>+BS337+BX337</f>
        <v>0</v>
      </c>
      <c r="CD337" s="71">
        <f>+BT337+BY337</f>
        <v>0</v>
      </c>
      <c r="CE337" s="71">
        <f>+BU337+BZ337</f>
        <v>0</v>
      </c>
      <c r="CF337" s="71">
        <f>+BV337+CA337</f>
        <v>0</v>
      </c>
      <c r="CG337" s="71">
        <f>+CH337+CI337+CJ337+CK337</f>
        <v>0</v>
      </c>
      <c r="CH337" s="71">
        <v>0</v>
      </c>
      <c r="CI337" s="71">
        <v>0</v>
      </c>
      <c r="CJ337" s="71">
        <v>0</v>
      </c>
      <c r="CK337" s="71">
        <v>0</v>
      </c>
      <c r="CL337" s="71">
        <f>+CB337+CG337</f>
        <v>0</v>
      </c>
      <c r="CM337" s="71">
        <f>+CC337+CH337</f>
        <v>0</v>
      </c>
      <c r="CN337" s="71">
        <f>+CD337+CI337</f>
        <v>0</v>
      </c>
      <c r="CO337" s="71">
        <f>+CE337+CJ337</f>
        <v>0</v>
      </c>
      <c r="CP337" s="71">
        <f>+CF337+CK337</f>
        <v>0</v>
      </c>
      <c r="CQ337" s="71">
        <f>+CR337+CS337+CT337+CU337</f>
        <v>0</v>
      </c>
      <c r="CR337" s="71">
        <v>0</v>
      </c>
      <c r="CS337" s="71">
        <v>0</v>
      </c>
      <c r="CT337" s="71">
        <v>0</v>
      </c>
      <c r="CU337" s="71">
        <v>0</v>
      </c>
      <c r="CV337" s="71">
        <f>+CL337+CQ337</f>
        <v>0</v>
      </c>
      <c r="CW337" s="71">
        <f>+CM337+CR337</f>
        <v>0</v>
      </c>
      <c r="CX337" s="71">
        <f>+CN337+CS337</f>
        <v>0</v>
      </c>
      <c r="CY337" s="71">
        <f>+CO337+CT337</f>
        <v>0</v>
      </c>
      <c r="CZ337" s="71">
        <f>+CP337+CU337</f>
        <v>0</v>
      </c>
      <c r="DA337" s="70" t="s">
        <v>142</v>
      </c>
      <c r="DB337" s="56">
        <f>K337-CV337</f>
        <v>7000</v>
      </c>
      <c r="DC337" s="55"/>
      <c r="DD337" s="7">
        <f>CV337/12</f>
        <v>0</v>
      </c>
      <c r="DE337" s="55"/>
    </row>
    <row r="338" spans="1:109" s="54" customFormat="1" ht="27" customHeight="1" x14ac:dyDescent="0.2">
      <c r="A338" s="98" t="str">
        <f>CONCATENATE("5101",H338)</f>
        <v>51015502</v>
      </c>
      <c r="B338" s="65"/>
      <c r="C338" s="65"/>
      <c r="D338" s="65"/>
      <c r="E338" s="66"/>
      <c r="F338" s="66" t="s">
        <v>101</v>
      </c>
      <c r="G338" s="65"/>
      <c r="H338" s="61">
        <v>5502</v>
      </c>
      <c r="I338" s="82" t="s">
        <v>237</v>
      </c>
      <c r="J338" s="62">
        <f>SUM(J339:J340)</f>
        <v>210</v>
      </c>
      <c r="K338" s="62">
        <f>SUM(K339:K340)</f>
        <v>300</v>
      </c>
      <c r="L338" s="62">
        <f>SUM(L339:L340)</f>
        <v>300</v>
      </c>
      <c r="M338" s="62">
        <f>SUM(M339:M340)</f>
        <v>0</v>
      </c>
      <c r="N338" s="62">
        <f>SUM(N339:N340)</f>
        <v>0</v>
      </c>
      <c r="O338" s="62">
        <f>SUM(O339:O340)</f>
        <v>0</v>
      </c>
      <c r="P338" s="62">
        <f>SUM(P339:P340)</f>
        <v>0</v>
      </c>
      <c r="Q338" s="62">
        <f>SUM(Q339:Q340)</f>
        <v>0</v>
      </c>
      <c r="R338" s="62">
        <f>SUM(R339:R340)</f>
        <v>0</v>
      </c>
      <c r="S338" s="62">
        <f>SUM(S339:S340)</f>
        <v>0</v>
      </c>
      <c r="T338" s="62">
        <f>SUM(T339:T340)</f>
        <v>0</v>
      </c>
      <c r="U338" s="62">
        <f>SUM(U339:U340)</f>
        <v>0</v>
      </c>
      <c r="V338" s="62">
        <f>SUM(V339:V340)</f>
        <v>0</v>
      </c>
      <c r="W338" s="62">
        <f>SUM(W339:W340)</f>
        <v>0</v>
      </c>
      <c r="X338" s="62">
        <f>SUM(X339:X340)</f>
        <v>0</v>
      </c>
      <c r="Y338" s="62">
        <f>SUM(Y339:Y340)</f>
        <v>0</v>
      </c>
      <c r="Z338" s="62">
        <f>SUM(Z339:Z340)</f>
        <v>0</v>
      </c>
      <c r="AA338" s="62">
        <f>SUM(AA339:AA340)</f>
        <v>300</v>
      </c>
      <c r="AB338" s="62">
        <f>SUM(AB339:AB340)</f>
        <v>300</v>
      </c>
      <c r="AC338" s="62">
        <f>SUM(AC339:AC340)</f>
        <v>0</v>
      </c>
      <c r="AD338" s="62">
        <f>SUM(AD339:AD340)</f>
        <v>0</v>
      </c>
      <c r="AE338" s="62">
        <f>SUM(AE339:AE340)</f>
        <v>0</v>
      </c>
      <c r="AF338" s="62">
        <f>SUM(AF339:AF340)</f>
        <v>0</v>
      </c>
      <c r="AG338" s="62">
        <f>SUM(AG339:AG340)</f>
        <v>0</v>
      </c>
      <c r="AH338" s="62">
        <f>SUM(AH339:AH340)</f>
        <v>0</v>
      </c>
      <c r="AI338" s="62">
        <f>SUM(AI339:AI340)</f>
        <v>0</v>
      </c>
      <c r="AJ338" s="62">
        <f>SUM(AJ339:AJ340)</f>
        <v>0</v>
      </c>
      <c r="AK338" s="62">
        <f>SUM(AK339:AK340)</f>
        <v>0</v>
      </c>
      <c r="AL338" s="62">
        <f>SUM(AL339:AL340)</f>
        <v>0</v>
      </c>
      <c r="AM338" s="62">
        <f>SUM(AM339:AM340)</f>
        <v>0</v>
      </c>
      <c r="AN338" s="62">
        <f>SUM(AN339:AN340)</f>
        <v>0</v>
      </c>
      <c r="AO338" s="62">
        <f>SUM(AO339:AO340)</f>
        <v>0</v>
      </c>
      <c r="AP338" s="62">
        <f>SUM(AP339:AP340)</f>
        <v>300</v>
      </c>
      <c r="AQ338" s="62">
        <f>SUM(AQ339:AQ340)</f>
        <v>300</v>
      </c>
      <c r="AR338" s="62">
        <f>SUM(AR339:AR340)</f>
        <v>0</v>
      </c>
      <c r="AS338" s="62">
        <f>SUM(AS339:AS340)</f>
        <v>0</v>
      </c>
      <c r="AT338" s="62">
        <f>SUM(AT339:AT340)</f>
        <v>0</v>
      </c>
      <c r="AU338" s="62">
        <f>SUM(AU339:AU340)</f>
        <v>0</v>
      </c>
      <c r="AV338" s="62">
        <f>SUM(AV339:AV340)</f>
        <v>0</v>
      </c>
      <c r="AW338" s="62">
        <f>SUM(AW339:AW340)</f>
        <v>0</v>
      </c>
      <c r="AX338" s="62">
        <f>SUM(AX339:AX340)</f>
        <v>0</v>
      </c>
      <c r="AY338" s="62">
        <f>SUM(AY339:AY340)</f>
        <v>0</v>
      </c>
      <c r="AZ338" s="62">
        <f>SUM(AZ339:AZ340)</f>
        <v>0</v>
      </c>
      <c r="BA338" s="62">
        <f>SUM(BA339:BA340)</f>
        <v>0</v>
      </c>
      <c r="BB338" s="62"/>
      <c r="BC338" s="62">
        <f>SUM(BC339:BC340)</f>
        <v>0</v>
      </c>
      <c r="BD338" s="62"/>
      <c r="BE338" s="62">
        <f>SUM(BE339:BE340)</f>
        <v>300</v>
      </c>
      <c r="BF338" s="62">
        <f>SUM(BF339:BF340)</f>
        <v>300</v>
      </c>
      <c r="BG338" s="62">
        <f>SUM(BG339:BG340)</f>
        <v>0</v>
      </c>
      <c r="BH338" s="62">
        <f>SUM(BH339:BH340)</f>
        <v>0</v>
      </c>
      <c r="BI338" s="62">
        <f>SUM(BI339:BI340)</f>
        <v>0</v>
      </c>
      <c r="BJ338" s="62">
        <f>SUM(BJ339:BJ340)</f>
        <v>0</v>
      </c>
      <c r="BK338" s="62">
        <f>SUM(BK339:BK340)</f>
        <v>0</v>
      </c>
      <c r="BL338" s="62">
        <f>SUM(BL339:BL340)</f>
        <v>0</v>
      </c>
      <c r="BM338" s="62">
        <f>SUM(BM339:BM340)</f>
        <v>-90</v>
      </c>
      <c r="BN338" s="62">
        <f>SUM(BN339:BN340)</f>
        <v>-90</v>
      </c>
      <c r="BO338" s="62">
        <f>SUM(BO339:BO340)</f>
        <v>0</v>
      </c>
      <c r="BP338" s="62">
        <f>SUM(BP339:BP340)</f>
        <v>0</v>
      </c>
      <c r="BQ338" s="62">
        <f>SUM(BQ339:BQ340)</f>
        <v>0</v>
      </c>
      <c r="BR338" s="62">
        <f>SUM(BR339:BR340)</f>
        <v>210</v>
      </c>
      <c r="BS338" s="62">
        <f>SUM(BS339:BS340)</f>
        <v>210</v>
      </c>
      <c r="BT338" s="62">
        <f>SUM(BT339:BT340)</f>
        <v>0</v>
      </c>
      <c r="BU338" s="62">
        <f>SUM(BU339:BU340)</f>
        <v>0</v>
      </c>
      <c r="BV338" s="62">
        <f>SUM(BV339:BV340)</f>
        <v>0</v>
      </c>
      <c r="BW338" s="62">
        <f>SUM(BW339:BW340)</f>
        <v>0</v>
      </c>
      <c r="BX338" s="62">
        <f>SUM(BX339:BX340)</f>
        <v>0</v>
      </c>
      <c r="BY338" s="62">
        <f>SUM(BY339:BY340)</f>
        <v>0</v>
      </c>
      <c r="BZ338" s="62">
        <f>SUM(BZ339:BZ340)</f>
        <v>0</v>
      </c>
      <c r="CA338" s="62">
        <f>SUM(CA339:CA340)</f>
        <v>0</v>
      </c>
      <c r="CB338" s="62">
        <f>SUM(CB339:CB340)</f>
        <v>210</v>
      </c>
      <c r="CC338" s="62">
        <f>SUM(CC339:CC340)</f>
        <v>210</v>
      </c>
      <c r="CD338" s="62">
        <f>SUM(CD339:CD340)</f>
        <v>0</v>
      </c>
      <c r="CE338" s="62">
        <f>SUM(CE339:CE340)</f>
        <v>0</v>
      </c>
      <c r="CF338" s="62">
        <f>SUM(CF339:CF340)</f>
        <v>0</v>
      </c>
      <c r="CG338" s="62">
        <f>SUM(CG339:CG340)</f>
        <v>0</v>
      </c>
      <c r="CH338" s="62">
        <f>SUM(CH339:CH340)</f>
        <v>0</v>
      </c>
      <c r="CI338" s="62">
        <f>SUM(CI339:CI340)</f>
        <v>0</v>
      </c>
      <c r="CJ338" s="62">
        <f>SUM(CJ339:CJ340)</f>
        <v>0</v>
      </c>
      <c r="CK338" s="62">
        <f>SUM(CK339:CK340)</f>
        <v>0</v>
      </c>
      <c r="CL338" s="62">
        <f>SUM(CL339:CL340)</f>
        <v>210</v>
      </c>
      <c r="CM338" s="62">
        <f>SUM(CM339:CM340)</f>
        <v>210</v>
      </c>
      <c r="CN338" s="62">
        <f>SUM(CN339:CN340)</f>
        <v>0</v>
      </c>
      <c r="CO338" s="62">
        <f>SUM(CO339:CO340)</f>
        <v>0</v>
      </c>
      <c r="CP338" s="62">
        <f>SUM(CP339:CP340)</f>
        <v>0</v>
      </c>
      <c r="CQ338" s="62">
        <f>SUM(CQ339:CQ340)</f>
        <v>0</v>
      </c>
      <c r="CR338" s="62">
        <f>SUM(CR339:CR340)</f>
        <v>0</v>
      </c>
      <c r="CS338" s="62">
        <f>SUM(CS339:CS340)</f>
        <v>0</v>
      </c>
      <c r="CT338" s="62">
        <f>SUM(CT339:CT340)</f>
        <v>0</v>
      </c>
      <c r="CU338" s="62">
        <f>SUM(CU339:CU340)</f>
        <v>0</v>
      </c>
      <c r="CV338" s="62">
        <f>SUM(CV339:CV340)</f>
        <v>210</v>
      </c>
      <c r="CW338" s="62">
        <f>SUM(CW339:CW340)</f>
        <v>210</v>
      </c>
      <c r="CX338" s="62">
        <f>SUM(CX339:CX340)</f>
        <v>0</v>
      </c>
      <c r="CY338" s="62">
        <f>SUM(CY339:CY340)</f>
        <v>0</v>
      </c>
      <c r="CZ338" s="62">
        <f>SUM(CZ339:CZ340)</f>
        <v>0</v>
      </c>
      <c r="DA338" s="61">
        <v>5502</v>
      </c>
      <c r="DB338" s="56">
        <f>K338-CV338</f>
        <v>90</v>
      </c>
      <c r="DC338" s="55"/>
      <c r="DD338" s="7">
        <f>CV338/12</f>
        <v>17.5</v>
      </c>
      <c r="DE338" s="55"/>
    </row>
    <row r="339" spans="1:109" ht="18.75" customHeight="1" x14ac:dyDescent="0.2">
      <c r="A339" s="98" t="str">
        <f>CONCATENATE("5101",H339)</f>
        <v>5101550201</v>
      </c>
      <c r="B339" s="65"/>
      <c r="C339" s="65"/>
      <c r="D339" s="65"/>
      <c r="E339" s="66"/>
      <c r="F339" s="66"/>
      <c r="G339" s="65" t="s">
        <v>91</v>
      </c>
      <c r="H339" s="70" t="s">
        <v>236</v>
      </c>
      <c r="I339" s="100" t="s">
        <v>235</v>
      </c>
      <c r="J339" s="78">
        <f>CB339</f>
        <v>210</v>
      </c>
      <c r="K339" s="78">
        <v>300</v>
      </c>
      <c r="L339" s="78">
        <v>300</v>
      </c>
      <c r="M339" s="78"/>
      <c r="N339" s="78"/>
      <c r="O339" s="78">
        <f>K339-L339-M339-N339</f>
        <v>0</v>
      </c>
      <c r="P339" s="78"/>
      <c r="Q339" s="78"/>
      <c r="R339" s="78">
        <f>P339+Q339</f>
        <v>0</v>
      </c>
      <c r="S339" s="71">
        <f>+U339+V339+W339+Y339</f>
        <v>0</v>
      </c>
      <c r="T339" s="71">
        <f>X339+Z339</f>
        <v>0</v>
      </c>
      <c r="U339" s="71">
        <v>0</v>
      </c>
      <c r="V339" s="71">
        <v>0</v>
      </c>
      <c r="W339" s="71">
        <v>0</v>
      </c>
      <c r="X339" s="71">
        <v>0</v>
      </c>
      <c r="Y339" s="71">
        <v>0</v>
      </c>
      <c r="Z339" s="71">
        <v>0</v>
      </c>
      <c r="AA339" s="71">
        <f>+K339+S339</f>
        <v>300</v>
      </c>
      <c r="AB339" s="71">
        <f>+L339+U339</f>
        <v>300</v>
      </c>
      <c r="AC339" s="71">
        <f>+M339+V339</f>
        <v>0</v>
      </c>
      <c r="AD339" s="71">
        <f>+N339+W339</f>
        <v>0</v>
      </c>
      <c r="AE339" s="71">
        <f>+O339+Y339</f>
        <v>0</v>
      </c>
      <c r="AF339" s="71">
        <f>P339+X339</f>
        <v>0</v>
      </c>
      <c r="AG339" s="71">
        <f>+Q339+Z339</f>
        <v>0</v>
      </c>
      <c r="AH339" s="71">
        <f>AF339+AG339</f>
        <v>0</v>
      </c>
      <c r="AI339" s="71">
        <f>+AJ339+AK339+AL339+AN339</f>
        <v>0</v>
      </c>
      <c r="AJ339" s="71">
        <v>0</v>
      </c>
      <c r="AK339" s="71">
        <v>0</v>
      </c>
      <c r="AL339" s="71">
        <v>0</v>
      </c>
      <c r="AM339" s="71">
        <v>0</v>
      </c>
      <c r="AN339" s="71">
        <v>0</v>
      </c>
      <c r="AO339" s="71">
        <v>0</v>
      </c>
      <c r="AP339" s="71">
        <f>+AA339+AI339</f>
        <v>300</v>
      </c>
      <c r="AQ339" s="71">
        <f>+AB339+AJ339</f>
        <v>300</v>
      </c>
      <c r="AR339" s="71">
        <f>+AC339+AK339</f>
        <v>0</v>
      </c>
      <c r="AS339" s="71">
        <f>+AD339+AL339</f>
        <v>0</v>
      </c>
      <c r="AT339" s="71">
        <f>+AE339+AN339</f>
        <v>0</v>
      </c>
      <c r="AU339" s="71">
        <f>AF339+AM339</f>
        <v>0</v>
      </c>
      <c r="AV339" s="71">
        <f>AG339+AO339</f>
        <v>0</v>
      </c>
      <c r="AW339" s="71">
        <f>AU339+AV339</f>
        <v>0</v>
      </c>
      <c r="AX339" s="71">
        <f>+AY339+AZ339+BA339+BC339</f>
        <v>0</v>
      </c>
      <c r="AY339" s="71">
        <v>0</v>
      </c>
      <c r="AZ339" s="71">
        <v>0</v>
      </c>
      <c r="BA339" s="71">
        <v>0</v>
      </c>
      <c r="BB339" s="71"/>
      <c r="BC339" s="71">
        <v>0</v>
      </c>
      <c r="BD339" s="71"/>
      <c r="BE339" s="71">
        <f>+AP339+AX339</f>
        <v>300</v>
      </c>
      <c r="BF339" s="71">
        <f>+AQ339+AY339</f>
        <v>300</v>
      </c>
      <c r="BG339" s="71">
        <f>+AR339+AZ339</f>
        <v>0</v>
      </c>
      <c r="BH339" s="71">
        <f>+AS339+BA339</f>
        <v>0</v>
      </c>
      <c r="BI339" s="71">
        <f>+AT339+BC339</f>
        <v>0</v>
      </c>
      <c r="BJ339" s="71">
        <f>AU339+BB339</f>
        <v>0</v>
      </c>
      <c r="BK339" s="71">
        <f>AV339+BD339</f>
        <v>0</v>
      </c>
      <c r="BL339" s="71">
        <f>BJ339+BK339</f>
        <v>0</v>
      </c>
      <c r="BM339" s="71">
        <f>+BN339+BO339+BP339+BQ339</f>
        <v>-90</v>
      </c>
      <c r="BN339" s="71">
        <v>-90</v>
      </c>
      <c r="BO339" s="71">
        <v>0</v>
      </c>
      <c r="BP339" s="71">
        <v>0</v>
      </c>
      <c r="BQ339" s="71">
        <v>0</v>
      </c>
      <c r="BR339" s="71">
        <f>+BE339+BM339</f>
        <v>210</v>
      </c>
      <c r="BS339" s="71">
        <f>+BF339+BN339</f>
        <v>210</v>
      </c>
      <c r="BT339" s="71">
        <f>+BG339+BO339</f>
        <v>0</v>
      </c>
      <c r="BU339" s="71">
        <f>+BH339+BP339</f>
        <v>0</v>
      </c>
      <c r="BV339" s="71">
        <f>+BI339+BQ339</f>
        <v>0</v>
      </c>
      <c r="BW339" s="71">
        <f>+BX339+BY339+BZ339+CA339</f>
        <v>0</v>
      </c>
      <c r="BX339" s="71">
        <v>0</v>
      </c>
      <c r="BY339" s="71">
        <v>0</v>
      </c>
      <c r="BZ339" s="71">
        <v>0</v>
      </c>
      <c r="CA339" s="71">
        <v>0</v>
      </c>
      <c r="CB339" s="71">
        <f>+BR339+BW339</f>
        <v>210</v>
      </c>
      <c r="CC339" s="71">
        <f>+BS339+BX339</f>
        <v>210</v>
      </c>
      <c r="CD339" s="71">
        <f>+BT339+BY339</f>
        <v>0</v>
      </c>
      <c r="CE339" s="71">
        <f>+BU339+BZ339</f>
        <v>0</v>
      </c>
      <c r="CF339" s="71">
        <f>+BV339+CA339</f>
        <v>0</v>
      </c>
      <c r="CG339" s="71">
        <f>+CH339+CI339+CJ339+CK339</f>
        <v>0</v>
      </c>
      <c r="CH339" s="71">
        <v>0</v>
      </c>
      <c r="CI339" s="71">
        <v>0</v>
      </c>
      <c r="CJ339" s="71">
        <v>0</v>
      </c>
      <c r="CK339" s="71">
        <v>0</v>
      </c>
      <c r="CL339" s="71">
        <f>+CB339+CG339</f>
        <v>210</v>
      </c>
      <c r="CM339" s="71">
        <f>+CC339+CH339</f>
        <v>210</v>
      </c>
      <c r="CN339" s="71">
        <f>+CD339+CI339</f>
        <v>0</v>
      </c>
      <c r="CO339" s="71">
        <f>+CE339+CJ339</f>
        <v>0</v>
      </c>
      <c r="CP339" s="71">
        <f>+CF339+CK339</f>
        <v>0</v>
      </c>
      <c r="CQ339" s="71">
        <f>+CR339+CS339+CT339+CU339</f>
        <v>0</v>
      </c>
      <c r="CR339" s="71">
        <v>0</v>
      </c>
      <c r="CS339" s="71">
        <v>0</v>
      </c>
      <c r="CT339" s="71">
        <v>0</v>
      </c>
      <c r="CU339" s="71">
        <v>0</v>
      </c>
      <c r="CV339" s="71">
        <f>+CL339+CQ339</f>
        <v>210</v>
      </c>
      <c r="CW339" s="71">
        <f>+CM339+CR339</f>
        <v>210</v>
      </c>
      <c r="CX339" s="71">
        <f>+CN339+CS339</f>
        <v>0</v>
      </c>
      <c r="CY339" s="71">
        <f>+CO339+CT339</f>
        <v>0</v>
      </c>
      <c r="CZ339" s="71">
        <f>+CP339+CU339</f>
        <v>0</v>
      </c>
      <c r="DA339" s="70" t="s">
        <v>236</v>
      </c>
      <c r="DB339" s="56">
        <f>K339-CV339</f>
        <v>90</v>
      </c>
      <c r="DD339" s="7">
        <f>CV339/12</f>
        <v>17.5</v>
      </c>
    </row>
    <row r="340" spans="1:109" ht="15" hidden="1" customHeight="1" x14ac:dyDescent="0.2">
      <c r="A340" s="98" t="str">
        <f>CONCATENATE("5101",H340)</f>
        <v>5101550204</v>
      </c>
      <c r="B340" s="65"/>
      <c r="C340" s="65"/>
      <c r="D340" s="65"/>
      <c r="E340" s="66"/>
      <c r="F340" s="66"/>
      <c r="G340" s="65"/>
      <c r="H340" s="70" t="s">
        <v>413</v>
      </c>
      <c r="I340" s="100" t="s">
        <v>414</v>
      </c>
      <c r="J340" s="78"/>
      <c r="K340" s="78"/>
      <c r="L340" s="78"/>
      <c r="M340" s="78"/>
      <c r="N340" s="78"/>
      <c r="O340" s="78">
        <f>K340-L340-M340-N340</f>
        <v>0</v>
      </c>
      <c r="P340" s="78"/>
      <c r="Q340" s="78"/>
      <c r="R340" s="78">
        <f>P340+Q340</f>
        <v>0</v>
      </c>
      <c r="S340" s="71">
        <f>+U340+V340+W340+Y340</f>
        <v>0</v>
      </c>
      <c r="T340" s="71">
        <f>X340+Z340</f>
        <v>0</v>
      </c>
      <c r="U340" s="71">
        <v>0</v>
      </c>
      <c r="V340" s="71">
        <v>0</v>
      </c>
      <c r="W340" s="71">
        <v>0</v>
      </c>
      <c r="X340" s="71">
        <v>0</v>
      </c>
      <c r="Y340" s="71">
        <v>0</v>
      </c>
      <c r="Z340" s="71">
        <v>0</v>
      </c>
      <c r="AA340" s="71">
        <f>+K340+S340</f>
        <v>0</v>
      </c>
      <c r="AB340" s="71">
        <f>+L340+U340</f>
        <v>0</v>
      </c>
      <c r="AC340" s="71">
        <f>+M340+V340</f>
        <v>0</v>
      </c>
      <c r="AD340" s="71">
        <f>+N340+W340</f>
        <v>0</v>
      </c>
      <c r="AE340" s="71">
        <f>+O340+Y340</f>
        <v>0</v>
      </c>
      <c r="AF340" s="71">
        <f>P340+X340</f>
        <v>0</v>
      </c>
      <c r="AG340" s="71">
        <f>+Q340+Z340</f>
        <v>0</v>
      </c>
      <c r="AH340" s="71">
        <f>AF340+AG340</f>
        <v>0</v>
      </c>
      <c r="AI340" s="71">
        <f>+AJ340+AK340+AL340+AN340</f>
        <v>0</v>
      </c>
      <c r="AJ340" s="71">
        <v>0</v>
      </c>
      <c r="AK340" s="71">
        <v>0</v>
      </c>
      <c r="AL340" s="71">
        <v>0</v>
      </c>
      <c r="AM340" s="71">
        <v>0</v>
      </c>
      <c r="AN340" s="71">
        <v>0</v>
      </c>
      <c r="AO340" s="71">
        <v>0</v>
      </c>
      <c r="AP340" s="71">
        <f>+AA340+AI340</f>
        <v>0</v>
      </c>
      <c r="AQ340" s="71">
        <f>+AB340+AJ340</f>
        <v>0</v>
      </c>
      <c r="AR340" s="71">
        <f>+AC340+AK340</f>
        <v>0</v>
      </c>
      <c r="AS340" s="71">
        <f>+AD340+AL340</f>
        <v>0</v>
      </c>
      <c r="AT340" s="71">
        <f>+AE340+AN340</f>
        <v>0</v>
      </c>
      <c r="AU340" s="71">
        <f>AF340+AM340</f>
        <v>0</v>
      </c>
      <c r="AV340" s="71">
        <f>AG340+AO340</f>
        <v>0</v>
      </c>
      <c r="AW340" s="71">
        <f>AU340+AV340</f>
        <v>0</v>
      </c>
      <c r="AX340" s="71">
        <f>+AY340+AZ340+BA340+BC340</f>
        <v>0</v>
      </c>
      <c r="AY340" s="71">
        <v>0</v>
      </c>
      <c r="AZ340" s="71">
        <v>0</v>
      </c>
      <c r="BA340" s="71">
        <v>0</v>
      </c>
      <c r="BB340" s="71"/>
      <c r="BC340" s="71">
        <v>0</v>
      </c>
      <c r="BD340" s="71"/>
      <c r="BE340" s="71">
        <f>+AP340+AX340</f>
        <v>0</v>
      </c>
      <c r="BF340" s="71">
        <f>+AQ340+AY340</f>
        <v>0</v>
      </c>
      <c r="BG340" s="71">
        <f>+AR340+AZ340</f>
        <v>0</v>
      </c>
      <c r="BH340" s="71">
        <f>+AS340+BA340</f>
        <v>0</v>
      </c>
      <c r="BI340" s="71">
        <f>+AT340+BC340</f>
        <v>0</v>
      </c>
      <c r="BJ340" s="71">
        <f>AU340+BB340</f>
        <v>0</v>
      </c>
      <c r="BK340" s="71">
        <f>AV340+BD340</f>
        <v>0</v>
      </c>
      <c r="BL340" s="71">
        <f>BJ340+BK340</f>
        <v>0</v>
      </c>
      <c r="BM340" s="71">
        <f>+BN340+BO340+BP340+BQ340</f>
        <v>0</v>
      </c>
      <c r="BN340" s="71">
        <v>0</v>
      </c>
      <c r="BO340" s="71">
        <v>0</v>
      </c>
      <c r="BP340" s="71">
        <v>0</v>
      </c>
      <c r="BQ340" s="71">
        <v>0</v>
      </c>
      <c r="BR340" s="71">
        <f>+BE340+BM340</f>
        <v>0</v>
      </c>
      <c r="BS340" s="71">
        <f>+BF340+BN340</f>
        <v>0</v>
      </c>
      <c r="BT340" s="71">
        <f>+BG340+BO340</f>
        <v>0</v>
      </c>
      <c r="BU340" s="71">
        <f>+BH340+BP340</f>
        <v>0</v>
      </c>
      <c r="BV340" s="71">
        <f>+BI340+BQ340</f>
        <v>0</v>
      </c>
      <c r="BW340" s="71">
        <f>+BX340+BY340+BZ340+CA340</f>
        <v>0</v>
      </c>
      <c r="BX340" s="71">
        <v>0</v>
      </c>
      <c r="BY340" s="71">
        <v>0</v>
      </c>
      <c r="BZ340" s="71">
        <v>0</v>
      </c>
      <c r="CA340" s="71">
        <v>0</v>
      </c>
      <c r="CB340" s="71">
        <f>+BR340+BW340</f>
        <v>0</v>
      </c>
      <c r="CC340" s="71">
        <f>+BS340+BX340</f>
        <v>0</v>
      </c>
      <c r="CD340" s="71">
        <f>+BT340+BY340</f>
        <v>0</v>
      </c>
      <c r="CE340" s="71">
        <f>+BU340+BZ340</f>
        <v>0</v>
      </c>
      <c r="CF340" s="71">
        <f>+BV340+CA340</f>
        <v>0</v>
      </c>
      <c r="CG340" s="71">
        <f>+CH340+CI340+CJ340+CK340</f>
        <v>0</v>
      </c>
      <c r="CH340" s="71">
        <v>0</v>
      </c>
      <c r="CI340" s="71">
        <v>0</v>
      </c>
      <c r="CJ340" s="71">
        <v>0</v>
      </c>
      <c r="CK340" s="71">
        <v>0</v>
      </c>
      <c r="CL340" s="71">
        <f>+CB340+CG340</f>
        <v>0</v>
      </c>
      <c r="CM340" s="71">
        <f>+CC340+CH340</f>
        <v>0</v>
      </c>
      <c r="CN340" s="71">
        <f>+CD340+CI340</f>
        <v>0</v>
      </c>
      <c r="CO340" s="71">
        <f>+CE340+CJ340</f>
        <v>0</v>
      </c>
      <c r="CP340" s="71">
        <f>+CF340+CK340</f>
        <v>0</v>
      </c>
      <c r="CQ340" s="71">
        <f>+CR340+CS340+CT340+CU340</f>
        <v>0</v>
      </c>
      <c r="CR340" s="71">
        <v>0</v>
      </c>
      <c r="CS340" s="71">
        <v>0</v>
      </c>
      <c r="CT340" s="71">
        <v>0</v>
      </c>
      <c r="CU340" s="71">
        <v>0</v>
      </c>
      <c r="CV340" s="71">
        <f>+CL340+CQ340</f>
        <v>0</v>
      </c>
      <c r="CW340" s="71">
        <f>+CM340+CR340</f>
        <v>0</v>
      </c>
      <c r="CX340" s="71">
        <f>+CN340+CS340</f>
        <v>0</v>
      </c>
      <c r="CY340" s="71">
        <f>+CO340+CT340</f>
        <v>0</v>
      </c>
      <c r="CZ340" s="71">
        <f>+CP340+CU340</f>
        <v>0</v>
      </c>
      <c r="DA340" s="70" t="s">
        <v>413</v>
      </c>
      <c r="DB340" s="56">
        <f>K340-CV340</f>
        <v>0</v>
      </c>
      <c r="DD340" s="7">
        <f>CV340/12</f>
        <v>0</v>
      </c>
    </row>
    <row r="341" spans="1:109" s="54" customFormat="1" ht="32.25" hidden="1" customHeight="1" x14ac:dyDescent="0.2">
      <c r="A341" s="98" t="str">
        <f>CONCATENATE("5101",H341)</f>
        <v>510156</v>
      </c>
      <c r="B341" s="65"/>
      <c r="C341" s="65"/>
      <c r="D341" s="65"/>
      <c r="E341" s="66" t="s">
        <v>118</v>
      </c>
      <c r="F341" s="66"/>
      <c r="G341" s="65"/>
      <c r="H341" s="61" t="s">
        <v>118</v>
      </c>
      <c r="I341" s="84" t="s">
        <v>362</v>
      </c>
      <c r="J341" s="62">
        <f>J342+J346+J350+J351+J352+J356+J360+J364+J368</f>
        <v>0</v>
      </c>
      <c r="K341" s="62">
        <f>K342+K346+K350+K351+K352+K356+K360+K364+K368</f>
        <v>0</v>
      </c>
      <c r="L341" s="62">
        <f>L342+L346+L350+L351+L352+L356+L360+L364+L368</f>
        <v>0</v>
      </c>
      <c r="M341" s="62">
        <f>M342+M346+M350+M351+M352+M356+M360+M364+M368</f>
        <v>0</v>
      </c>
      <c r="N341" s="62">
        <f>N342+N346+N350+N351+N352+N356+N360+N364+N368</f>
        <v>0</v>
      </c>
      <c r="O341" s="62">
        <f>O342+O346+O350+O351+O352+O356+O360+O364+O368</f>
        <v>0</v>
      </c>
      <c r="P341" s="62">
        <f>P342+P346+P350+P351+P352+P356+P360+P364+P368</f>
        <v>0</v>
      </c>
      <c r="Q341" s="62">
        <f>Q342+Q346+Q350+Q351+Q352+Q356+Q360+Q364+Q368</f>
        <v>0</v>
      </c>
      <c r="R341" s="62">
        <f>R342+R346+R350+R351+R352+R356+R360+R364+R368</f>
        <v>0</v>
      </c>
      <c r="S341" s="62">
        <f>S342+S346+S350+S351+S352+S356+S360+S364+S368</f>
        <v>0</v>
      </c>
      <c r="T341" s="62">
        <f>T342+T346+T350+T351+T352+T356+T360+T364+T368</f>
        <v>0</v>
      </c>
      <c r="U341" s="62">
        <f>U342+U346+U350+U351+U352+U356+U360+U364+U368</f>
        <v>0</v>
      </c>
      <c r="V341" s="62">
        <f>V342+V346+V350+V351+V352+V356+V360+V364+V368</f>
        <v>0</v>
      </c>
      <c r="W341" s="62">
        <f>W342+W346+W350+W351+W352+W356+W360+W364+W368</f>
        <v>0</v>
      </c>
      <c r="X341" s="62">
        <f>X342+X346+X350+X351+X352+X356+X360+X364+X368</f>
        <v>0</v>
      </c>
      <c r="Y341" s="62">
        <f>Y342+Y346+Y350+Y351+Y352+Y356+Y360+Y364+Y368</f>
        <v>0</v>
      </c>
      <c r="Z341" s="62">
        <f>Z342+Z346+Z350+Z351+Z352+Z356+Z360+Z364+Z368</f>
        <v>0</v>
      </c>
      <c r="AA341" s="62">
        <f>AA342+AA346+AA350+AA351+AA352+AA356+AA360+AA364+AA368</f>
        <v>0</v>
      </c>
      <c r="AB341" s="62">
        <f>AB342+AB346+AB350+AB351+AB352+AB356+AB360+AB364+AB368</f>
        <v>0</v>
      </c>
      <c r="AC341" s="62">
        <f>AC342+AC346+AC350+AC351+AC352+AC356+AC360+AC364+AC368</f>
        <v>0</v>
      </c>
      <c r="AD341" s="62">
        <f>AD342+AD346+AD350+AD351+AD352+AD356+AD360+AD364+AD368</f>
        <v>0</v>
      </c>
      <c r="AE341" s="62">
        <f>AE342+AE346+AE350+AE351+AE352+AE356+AE360+AE364+AE368</f>
        <v>0</v>
      </c>
      <c r="AF341" s="62">
        <f>AF342+AF346+AF350+AF351+AF352+AF356+AF360+AF364+AF368</f>
        <v>0</v>
      </c>
      <c r="AG341" s="62">
        <f>AG342+AG346+AG350+AG351+AG352+AG356+AG360+AG364+AG368</f>
        <v>0</v>
      </c>
      <c r="AH341" s="62">
        <f>AH342+AH346+AH350+AH351+AH352+AH356+AH360+AH364+AH368</f>
        <v>0</v>
      </c>
      <c r="AI341" s="62">
        <f>AI342+AI346+AI350+AI351+AI352+AI356+AI360+AI364+AI368</f>
        <v>0</v>
      </c>
      <c r="AJ341" s="62">
        <f>AJ342+AJ346+AJ350+AJ351+AJ352+AJ356+AJ360+AJ364+AJ368</f>
        <v>0</v>
      </c>
      <c r="AK341" s="62">
        <f>AK342+AK346+AK350+AK351+AK352+AK356+AK360+AK364+AK368</f>
        <v>0</v>
      </c>
      <c r="AL341" s="62">
        <f>AL342+AL346+AL350+AL351+AL352+AL356+AL360+AL364+AL368</f>
        <v>0</v>
      </c>
      <c r="AM341" s="62">
        <f>AM342+AM346+AM350+AM351+AM352+AM356+AM360+AM364+AM368</f>
        <v>0</v>
      </c>
      <c r="AN341" s="62">
        <f>AN342+AN346+AN350+AN351+AN352+AN356+AN360+AN364+AN368</f>
        <v>0</v>
      </c>
      <c r="AO341" s="62">
        <f>AO342+AO346+AO350+AO351+AO352+AO356+AO360+AO364+AO368</f>
        <v>0</v>
      </c>
      <c r="AP341" s="62">
        <f>AP342+AP346+AP350+AP351+AP352+AP356+AP360+AP364+AP368</f>
        <v>0</v>
      </c>
      <c r="AQ341" s="62">
        <f>AQ342+AQ346+AQ350+AQ351+AQ352+AQ356+AQ360+AQ364+AQ368</f>
        <v>0</v>
      </c>
      <c r="AR341" s="62">
        <f>AR342+AR346+AR350+AR351+AR352+AR356+AR360+AR364+AR368</f>
        <v>0</v>
      </c>
      <c r="AS341" s="62">
        <f>AS342+AS346+AS350+AS351+AS352+AS356+AS360+AS364+AS368</f>
        <v>0</v>
      </c>
      <c r="AT341" s="62">
        <f>AT342+AT346+AT350+AT351+AT352+AT356+AT360+AT364+AT368</f>
        <v>0</v>
      </c>
      <c r="AU341" s="62">
        <f>AU342+AU346+AU350+AU351+AU352+AU356+AU360+AU364+AU368</f>
        <v>0</v>
      </c>
      <c r="AV341" s="62">
        <f>AV342+AV346+AV350+AV351+AV352+AV356+AV360+AV364+AV368</f>
        <v>0</v>
      </c>
      <c r="AW341" s="62">
        <f>AW342+AW346+AW350+AW351+AW352+AW356+AW360+AW364+AW368</f>
        <v>0</v>
      </c>
      <c r="AX341" s="62">
        <f>AX342+AX346+AX350+AX351+AX352+AX356+AX360+AX364+AX368</f>
        <v>0</v>
      </c>
      <c r="AY341" s="62">
        <f>AY342+AY346+AY350+AY351+AY352+AY356+AY360+AY364+AY368</f>
        <v>0</v>
      </c>
      <c r="AZ341" s="62">
        <f>AZ342+AZ346+AZ350+AZ351+AZ352+AZ356+AZ360+AZ364+AZ368</f>
        <v>0</v>
      </c>
      <c r="BA341" s="62">
        <f>BA342+BA346+BA350+BA351+BA352+BA356+BA360+BA364+BA368</f>
        <v>0</v>
      </c>
      <c r="BB341" s="62"/>
      <c r="BC341" s="62">
        <f>BC342+BC346+BC350+BC351+BC352+BC356+BC360+BC364+BC368</f>
        <v>0</v>
      </c>
      <c r="BD341" s="62"/>
      <c r="BE341" s="62">
        <f>BE342+BE346+BE350+BE351+BE352+BE356+BE360+BE364+BE368</f>
        <v>0</v>
      </c>
      <c r="BF341" s="62">
        <f>BF342+BF346+BF350+BF351+BF352+BF356+BF360+BF364+BF368</f>
        <v>0</v>
      </c>
      <c r="BG341" s="62">
        <f>BG342+BG346+BG350+BG351+BG352+BG356+BG360+BG364+BG368</f>
        <v>0</v>
      </c>
      <c r="BH341" s="62">
        <f>BH342+BH346+BH350+BH351+BH352+BH356+BH360+BH364+BH368</f>
        <v>0</v>
      </c>
      <c r="BI341" s="62">
        <f>BI342+BI346+BI350+BI351+BI352+BI356+BI360+BI364+BI368</f>
        <v>0</v>
      </c>
      <c r="BJ341" s="62">
        <f>BJ342+BJ346+BJ350+BJ351+BJ352+BJ356+BJ360+BJ364+BJ368</f>
        <v>0</v>
      </c>
      <c r="BK341" s="62">
        <f>BK342+BK346+BK350+BK351+BK352+BK356+BK360+BK364+BK368</f>
        <v>0</v>
      </c>
      <c r="BL341" s="62">
        <f>BL342+BL346+BL350+BL351+BL352+BL356+BL360+BL364+BL368</f>
        <v>0</v>
      </c>
      <c r="BM341" s="62">
        <f>BM342+BM346+BM350+BM351+BM352+BM356+BM360+BM364+BM368</f>
        <v>0</v>
      </c>
      <c r="BN341" s="62">
        <f>BN342+BN346+BN350+BN351+BN352+BN356+BN360+BN364+BN368</f>
        <v>0</v>
      </c>
      <c r="BO341" s="62">
        <f>BO342+BO346+BO350+BO351+BO352+BO356+BO360+BO364+BO368</f>
        <v>0</v>
      </c>
      <c r="BP341" s="62">
        <f>BP342+BP346+BP350+BP351+BP352+BP356+BP360+BP364+BP368</f>
        <v>0</v>
      </c>
      <c r="BQ341" s="62">
        <f>BQ342+BQ346+BQ350+BQ351+BQ352+BQ356+BQ360+BQ364+BQ368</f>
        <v>0</v>
      </c>
      <c r="BR341" s="62">
        <f>BR342+BR346+BR350+BR351+BR352+BR356+BR360+BR364+BR368</f>
        <v>0</v>
      </c>
      <c r="BS341" s="62">
        <f>BS342+BS346+BS350+BS351+BS352+BS356+BS360+BS364+BS368</f>
        <v>0</v>
      </c>
      <c r="BT341" s="62">
        <f>BT342+BT346+BT350+BT351+BT352+BT356+BT360+BT364+BT368</f>
        <v>0</v>
      </c>
      <c r="BU341" s="62">
        <f>BU342+BU346+BU350+BU351+BU352+BU356+BU360+BU364+BU368</f>
        <v>0</v>
      </c>
      <c r="BV341" s="62">
        <f>BV342+BV346+BV350+BV351+BV352+BV356+BV360+BV364+BV368</f>
        <v>0</v>
      </c>
      <c r="BW341" s="62">
        <f>BW342+BW346+BW350+BW351+BW352+BW356+BW360+BW364+BW368</f>
        <v>0</v>
      </c>
      <c r="BX341" s="62">
        <f>BX342+BX346+BX350+BX351+BX352+BX356+BX360+BX364+BX368</f>
        <v>0</v>
      </c>
      <c r="BY341" s="62">
        <f>BY342+BY346+BY350+BY351+BY352+BY356+BY360+BY364+BY368</f>
        <v>0</v>
      </c>
      <c r="BZ341" s="62">
        <f>BZ342+BZ346+BZ350+BZ351+BZ352+BZ356+BZ360+BZ364+BZ368</f>
        <v>0</v>
      </c>
      <c r="CA341" s="62">
        <f>CA342+CA346+CA350+CA351+CA352+CA356+CA360+CA364+CA368</f>
        <v>0</v>
      </c>
      <c r="CB341" s="62">
        <f>CB342+CB346+CB350+CB351+CB352+CB356+CB360+CB364+CB368</f>
        <v>0</v>
      </c>
      <c r="CC341" s="62">
        <f>CC342+CC346+CC350+CC351+CC352+CC356+CC360+CC364+CC368</f>
        <v>0</v>
      </c>
      <c r="CD341" s="62">
        <f>CD342+CD346+CD350+CD351+CD352+CD356+CD360+CD364+CD368</f>
        <v>0</v>
      </c>
      <c r="CE341" s="62">
        <f>CE342+CE346+CE350+CE351+CE352+CE356+CE360+CE364+CE368</f>
        <v>0</v>
      </c>
      <c r="CF341" s="62">
        <f>CF342+CF346+CF350+CF351+CF352+CF356+CF360+CF364+CF368</f>
        <v>0</v>
      </c>
      <c r="CG341" s="62">
        <f>CG342+CG346+CG350+CG351+CG352+CG356+CG360+CG364+CG368</f>
        <v>0</v>
      </c>
      <c r="CH341" s="62">
        <f>CH342+CH346+CH350+CH351+CH352+CH356+CH360+CH364+CH368</f>
        <v>0</v>
      </c>
      <c r="CI341" s="62">
        <f>CI342+CI346+CI350+CI351+CI352+CI356+CI360+CI364+CI368</f>
        <v>0</v>
      </c>
      <c r="CJ341" s="62">
        <f>CJ342+CJ346+CJ350+CJ351+CJ352+CJ356+CJ360+CJ364+CJ368</f>
        <v>0</v>
      </c>
      <c r="CK341" s="62">
        <f>CK342+CK346+CK350+CK351+CK352+CK356+CK360+CK364+CK368</f>
        <v>0</v>
      </c>
      <c r="CL341" s="62">
        <f>CL342+CL346+CL350+CL351+CL352+CL356+CL360+CL364+CL368</f>
        <v>0</v>
      </c>
      <c r="CM341" s="62">
        <f>CM342+CM346+CM350+CM351+CM352+CM356+CM360+CM364+CM368</f>
        <v>0</v>
      </c>
      <c r="CN341" s="62">
        <f>CN342+CN346+CN350+CN351+CN352+CN356+CN360+CN364+CN368</f>
        <v>0</v>
      </c>
      <c r="CO341" s="62">
        <f>CO342+CO346+CO350+CO351+CO352+CO356+CO360+CO364+CO368</f>
        <v>0</v>
      </c>
      <c r="CP341" s="62">
        <f>CP342+CP346+CP350+CP351+CP352+CP356+CP360+CP364+CP368</f>
        <v>0</v>
      </c>
      <c r="CQ341" s="62">
        <f>CQ342+CQ346+CQ350+CQ351+CQ352+CQ356+CQ360+CQ364+CQ368</f>
        <v>0</v>
      </c>
      <c r="CR341" s="62">
        <f>CR342+CR346+CR350+CR351+CR352+CR356+CR360+CR364+CR368</f>
        <v>0</v>
      </c>
      <c r="CS341" s="62">
        <f>CS342+CS346+CS350+CS351+CS352+CS356+CS360+CS364+CS368</f>
        <v>0</v>
      </c>
      <c r="CT341" s="62">
        <f>CT342+CT346+CT350+CT351+CT352+CT356+CT360+CT364+CT368</f>
        <v>0</v>
      </c>
      <c r="CU341" s="62">
        <f>CU342+CU346+CU350+CU351+CU352+CU356+CU360+CU364+CU368</f>
        <v>0</v>
      </c>
      <c r="CV341" s="62">
        <f>CV342+CV346+CV350+CV351+CV352+CV356+CV360+CV364+CV368</f>
        <v>0</v>
      </c>
      <c r="CW341" s="62">
        <f>CW342+CW346+CW350+CW351+CW352+CW356+CW360+CW364+CW368</f>
        <v>0</v>
      </c>
      <c r="CX341" s="62">
        <f>CX342+CX346+CX350+CX351+CX352+CX356+CX360+CX364+CX368</f>
        <v>0</v>
      </c>
      <c r="CY341" s="62">
        <f>CY342+CY346+CY350+CY351+CY352+CY356+CY360+CY364+CY368</f>
        <v>0</v>
      </c>
      <c r="CZ341" s="62">
        <f>CZ342+CZ346+CZ350+CZ351+CZ352+CZ356+CZ360+CZ364+CZ368</f>
        <v>0</v>
      </c>
      <c r="DA341" s="61" t="s">
        <v>118</v>
      </c>
      <c r="DB341" s="56">
        <f>K341-CV341</f>
        <v>0</v>
      </c>
      <c r="DC341" s="55"/>
      <c r="DD341" s="7">
        <f>CV341/12</f>
        <v>0</v>
      </c>
      <c r="DE341" s="55"/>
    </row>
    <row r="342" spans="1:109" ht="27" hidden="1" customHeight="1" x14ac:dyDescent="0.2">
      <c r="A342" s="98" t="str">
        <f>CONCATENATE("5101",H342)</f>
        <v>51015601</v>
      </c>
      <c r="B342" s="65"/>
      <c r="C342" s="65"/>
      <c r="D342" s="65"/>
      <c r="E342" s="66"/>
      <c r="F342" s="66" t="s">
        <v>91</v>
      </c>
      <c r="G342" s="65"/>
      <c r="H342" s="70" t="s">
        <v>188</v>
      </c>
      <c r="I342" s="100" t="s">
        <v>189</v>
      </c>
      <c r="J342" s="78">
        <f>J343+J344+J345</f>
        <v>0</v>
      </c>
      <c r="K342" s="78">
        <f>K343+K344+K345</f>
        <v>0</v>
      </c>
      <c r="L342" s="78">
        <f>L343+L344+L345</f>
        <v>0</v>
      </c>
      <c r="M342" s="78">
        <f>M343+M344+M345</f>
        <v>0</v>
      </c>
      <c r="N342" s="78">
        <f>N343+N344+N345</f>
        <v>0</v>
      </c>
      <c r="O342" s="78">
        <f>O343+O344+O345</f>
        <v>0</v>
      </c>
      <c r="P342" s="78">
        <f>P343+P344+P345</f>
        <v>0</v>
      </c>
      <c r="Q342" s="78">
        <f>Q343+Q344+Q345</f>
        <v>0</v>
      </c>
      <c r="R342" s="78">
        <f>R343+R344+R345</f>
        <v>0</v>
      </c>
      <c r="S342" s="78">
        <f>S343+S344+S345</f>
        <v>0</v>
      </c>
      <c r="T342" s="78">
        <f>T343+T344+T345</f>
        <v>0</v>
      </c>
      <c r="U342" s="78">
        <f>U343+U344+U345</f>
        <v>0</v>
      </c>
      <c r="V342" s="78">
        <f>V343+V344+V345</f>
        <v>0</v>
      </c>
      <c r="W342" s="78">
        <f>W343+W344+W345</f>
        <v>0</v>
      </c>
      <c r="X342" s="78">
        <f>X343+X344+X345</f>
        <v>0</v>
      </c>
      <c r="Y342" s="78">
        <f>Y343+Y344+Y345</f>
        <v>0</v>
      </c>
      <c r="Z342" s="78">
        <f>Z343+Z344+Z345</f>
        <v>0</v>
      </c>
      <c r="AA342" s="78">
        <f>AA343+AA344+AA345</f>
        <v>0</v>
      </c>
      <c r="AB342" s="78">
        <f>AB343+AB344+AB345</f>
        <v>0</v>
      </c>
      <c r="AC342" s="78">
        <f>AC343+AC344+AC345</f>
        <v>0</v>
      </c>
      <c r="AD342" s="78">
        <f>AD343+AD344+AD345</f>
        <v>0</v>
      </c>
      <c r="AE342" s="78">
        <f>AE343+AE344+AE345</f>
        <v>0</v>
      </c>
      <c r="AF342" s="78">
        <f>AF343+AF344+AF345</f>
        <v>0</v>
      </c>
      <c r="AG342" s="78">
        <f>AG343+AG344+AG345</f>
        <v>0</v>
      </c>
      <c r="AH342" s="78">
        <f>AH343+AH344+AH345</f>
        <v>0</v>
      </c>
      <c r="AI342" s="78">
        <f>AI343+AI344+AI345</f>
        <v>0</v>
      </c>
      <c r="AJ342" s="78">
        <f>AJ343+AJ344+AJ345</f>
        <v>0</v>
      </c>
      <c r="AK342" s="78">
        <f>AK343+AK344+AK345</f>
        <v>0</v>
      </c>
      <c r="AL342" s="78">
        <f>AL343+AL344+AL345</f>
        <v>0</v>
      </c>
      <c r="AM342" s="78">
        <f>AM343+AM344+AM345</f>
        <v>0</v>
      </c>
      <c r="AN342" s="78">
        <f>AN343+AN344+AN345</f>
        <v>0</v>
      </c>
      <c r="AO342" s="78">
        <f>AO343+AO344+AO345</f>
        <v>0</v>
      </c>
      <c r="AP342" s="78">
        <f>AP343+AP344+AP345</f>
        <v>0</v>
      </c>
      <c r="AQ342" s="78">
        <f>AQ343+AQ344+AQ345</f>
        <v>0</v>
      </c>
      <c r="AR342" s="78">
        <f>AR343+AR344+AR345</f>
        <v>0</v>
      </c>
      <c r="AS342" s="78">
        <f>AS343+AS344+AS345</f>
        <v>0</v>
      </c>
      <c r="AT342" s="78">
        <f>AT343+AT344+AT345</f>
        <v>0</v>
      </c>
      <c r="AU342" s="78">
        <f>AU343+AU344+AU345</f>
        <v>0</v>
      </c>
      <c r="AV342" s="78">
        <f>AV343+AV344+AV345</f>
        <v>0</v>
      </c>
      <c r="AW342" s="78">
        <f>AW343+AW344+AW345</f>
        <v>0</v>
      </c>
      <c r="AX342" s="78">
        <f>AX343+AX344+AX345</f>
        <v>0</v>
      </c>
      <c r="AY342" s="78">
        <f>AY343+AY344+AY345</f>
        <v>0</v>
      </c>
      <c r="AZ342" s="78">
        <f>AZ343+AZ344+AZ345</f>
        <v>0</v>
      </c>
      <c r="BA342" s="78">
        <f>BA343+BA344+BA345</f>
        <v>0</v>
      </c>
      <c r="BB342" s="78"/>
      <c r="BC342" s="78">
        <f>BC343+BC344+BC345</f>
        <v>0</v>
      </c>
      <c r="BD342" s="78"/>
      <c r="BE342" s="78">
        <f>BE343+BE344+BE345</f>
        <v>0</v>
      </c>
      <c r="BF342" s="78">
        <f>BF343+BF344+BF345</f>
        <v>0</v>
      </c>
      <c r="BG342" s="78">
        <f>BG343+BG344+BG345</f>
        <v>0</v>
      </c>
      <c r="BH342" s="78">
        <f>BH343+BH344+BH345</f>
        <v>0</v>
      </c>
      <c r="BI342" s="78">
        <f>BI343+BI344+BI345</f>
        <v>0</v>
      </c>
      <c r="BJ342" s="78">
        <f>BJ343+BJ344+BJ345</f>
        <v>0</v>
      </c>
      <c r="BK342" s="78">
        <f>BK343+BK344+BK345</f>
        <v>0</v>
      </c>
      <c r="BL342" s="78">
        <f>BL343+BL344+BL345</f>
        <v>0</v>
      </c>
      <c r="BM342" s="78">
        <f>BM343+BM344+BM345</f>
        <v>0</v>
      </c>
      <c r="BN342" s="78">
        <f>BN343+BN344+BN345</f>
        <v>0</v>
      </c>
      <c r="BO342" s="78">
        <f>BO343+BO344+BO345</f>
        <v>0</v>
      </c>
      <c r="BP342" s="78">
        <f>BP343+BP344+BP345</f>
        <v>0</v>
      </c>
      <c r="BQ342" s="78">
        <f>BQ343+BQ344+BQ345</f>
        <v>0</v>
      </c>
      <c r="BR342" s="78">
        <f>BR343+BR344+BR345</f>
        <v>0</v>
      </c>
      <c r="BS342" s="78">
        <f>BS343+BS344+BS345</f>
        <v>0</v>
      </c>
      <c r="BT342" s="78">
        <f>BT343+BT344+BT345</f>
        <v>0</v>
      </c>
      <c r="BU342" s="78">
        <f>BU343+BU344+BU345</f>
        <v>0</v>
      </c>
      <c r="BV342" s="78">
        <f>BV343+BV344+BV345</f>
        <v>0</v>
      </c>
      <c r="BW342" s="78">
        <f>BW343+BW344+BW345</f>
        <v>0</v>
      </c>
      <c r="BX342" s="78">
        <f>BX343+BX344+BX345</f>
        <v>0</v>
      </c>
      <c r="BY342" s="78">
        <f>BY343+BY344+BY345</f>
        <v>0</v>
      </c>
      <c r="BZ342" s="78">
        <f>BZ343+BZ344+BZ345</f>
        <v>0</v>
      </c>
      <c r="CA342" s="78">
        <f>CA343+CA344+CA345</f>
        <v>0</v>
      </c>
      <c r="CB342" s="78">
        <f>CB343+CB344+CB345</f>
        <v>0</v>
      </c>
      <c r="CC342" s="78">
        <f>CC343+CC344+CC345</f>
        <v>0</v>
      </c>
      <c r="CD342" s="78">
        <f>CD343+CD344+CD345</f>
        <v>0</v>
      </c>
      <c r="CE342" s="78">
        <f>CE343+CE344+CE345</f>
        <v>0</v>
      </c>
      <c r="CF342" s="78">
        <f>CF343+CF344+CF345</f>
        <v>0</v>
      </c>
      <c r="CG342" s="78">
        <f>CG343+CG344+CG345</f>
        <v>0</v>
      </c>
      <c r="CH342" s="78">
        <f>CH343+CH344+CH345</f>
        <v>0</v>
      </c>
      <c r="CI342" s="78">
        <f>CI343+CI344+CI345</f>
        <v>0</v>
      </c>
      <c r="CJ342" s="78">
        <f>CJ343+CJ344+CJ345</f>
        <v>0</v>
      </c>
      <c r="CK342" s="78">
        <f>CK343+CK344+CK345</f>
        <v>0</v>
      </c>
      <c r="CL342" s="78">
        <f>CL343+CL344+CL345</f>
        <v>0</v>
      </c>
      <c r="CM342" s="78">
        <f>CM343+CM344+CM345</f>
        <v>0</v>
      </c>
      <c r="CN342" s="78">
        <f>CN343+CN344+CN345</f>
        <v>0</v>
      </c>
      <c r="CO342" s="78">
        <f>CO343+CO344+CO345</f>
        <v>0</v>
      </c>
      <c r="CP342" s="78">
        <f>CP343+CP344+CP345</f>
        <v>0</v>
      </c>
      <c r="CQ342" s="78">
        <f>CQ343+CQ344+CQ345</f>
        <v>0</v>
      </c>
      <c r="CR342" s="78">
        <f>CR343+CR344+CR345</f>
        <v>0</v>
      </c>
      <c r="CS342" s="78">
        <f>CS343+CS344+CS345</f>
        <v>0</v>
      </c>
      <c r="CT342" s="78">
        <f>CT343+CT344+CT345</f>
        <v>0</v>
      </c>
      <c r="CU342" s="78">
        <f>CU343+CU344+CU345</f>
        <v>0</v>
      </c>
      <c r="CV342" s="78">
        <f>CV343+CV344+CV345</f>
        <v>0</v>
      </c>
      <c r="CW342" s="78">
        <f>CW343+CW344+CW345</f>
        <v>0</v>
      </c>
      <c r="CX342" s="78">
        <f>CX343+CX344+CX345</f>
        <v>0</v>
      </c>
      <c r="CY342" s="78">
        <f>CY343+CY344+CY345</f>
        <v>0</v>
      </c>
      <c r="CZ342" s="78">
        <f>CZ343+CZ344+CZ345</f>
        <v>0</v>
      </c>
      <c r="DA342" s="70" t="s">
        <v>188</v>
      </c>
      <c r="DB342" s="56">
        <f>K342-CV342</f>
        <v>0</v>
      </c>
      <c r="DD342" s="7">
        <f>CV342/12</f>
        <v>0</v>
      </c>
    </row>
    <row r="343" spans="1:109" ht="27" hidden="1" customHeight="1" x14ac:dyDescent="0.2">
      <c r="A343" s="98" t="str">
        <f>CONCATENATE("5101",H343)</f>
        <v>5101560101</v>
      </c>
      <c r="B343" s="65"/>
      <c r="C343" s="65"/>
      <c r="D343" s="65"/>
      <c r="E343" s="66"/>
      <c r="F343" s="66"/>
      <c r="G343" s="65" t="s">
        <v>91</v>
      </c>
      <c r="H343" s="70" t="s">
        <v>187</v>
      </c>
      <c r="I343" s="100" t="s">
        <v>108</v>
      </c>
      <c r="J343" s="78"/>
      <c r="K343" s="130">
        <v>0</v>
      </c>
      <c r="L343" s="78"/>
      <c r="M343" s="78"/>
      <c r="N343" s="78"/>
      <c r="O343" s="78">
        <f>K343-L343-M343-N343</f>
        <v>0</v>
      </c>
      <c r="P343" s="78"/>
      <c r="Q343" s="78"/>
      <c r="R343" s="78">
        <f>P343+Q343</f>
        <v>0</v>
      </c>
      <c r="S343" s="71">
        <f>+U343+V343+W343+Y343</f>
        <v>0</v>
      </c>
      <c r="T343" s="71">
        <f>X343+Z343</f>
        <v>0</v>
      </c>
      <c r="U343" s="71">
        <v>0</v>
      </c>
      <c r="V343" s="71">
        <v>0</v>
      </c>
      <c r="W343" s="71">
        <v>0</v>
      </c>
      <c r="X343" s="71">
        <v>0</v>
      </c>
      <c r="Y343" s="71">
        <v>0</v>
      </c>
      <c r="Z343" s="71">
        <v>0</v>
      </c>
      <c r="AA343" s="71">
        <f>+K343+S343</f>
        <v>0</v>
      </c>
      <c r="AB343" s="71">
        <f>+L343+U343</f>
        <v>0</v>
      </c>
      <c r="AC343" s="71">
        <f>+M343+V343</f>
        <v>0</v>
      </c>
      <c r="AD343" s="71">
        <f>+N343+W343</f>
        <v>0</v>
      </c>
      <c r="AE343" s="71">
        <f>+O343+Y343</f>
        <v>0</v>
      </c>
      <c r="AF343" s="71">
        <f>P343+X343</f>
        <v>0</v>
      </c>
      <c r="AG343" s="71">
        <f>+Q343+Z343</f>
        <v>0</v>
      </c>
      <c r="AH343" s="71">
        <f>AF343+AG343</f>
        <v>0</v>
      </c>
      <c r="AI343" s="71">
        <f>+AJ343+AK343+AL343+AN343</f>
        <v>0</v>
      </c>
      <c r="AJ343" s="71">
        <v>0</v>
      </c>
      <c r="AK343" s="71">
        <v>0</v>
      </c>
      <c r="AL343" s="71">
        <v>0</v>
      </c>
      <c r="AM343" s="71">
        <v>0</v>
      </c>
      <c r="AN343" s="71">
        <v>0</v>
      </c>
      <c r="AO343" s="71">
        <v>0</v>
      </c>
      <c r="AP343" s="71">
        <f>+AA343+AI343</f>
        <v>0</v>
      </c>
      <c r="AQ343" s="71">
        <f>+AB343+AJ343</f>
        <v>0</v>
      </c>
      <c r="AR343" s="71">
        <f>+AC343+AK343</f>
        <v>0</v>
      </c>
      <c r="AS343" s="71">
        <f>+AD343+AL343</f>
        <v>0</v>
      </c>
      <c r="AT343" s="71">
        <f>+AE343+AN343</f>
        <v>0</v>
      </c>
      <c r="AU343" s="71">
        <f>AF343+AM343</f>
        <v>0</v>
      </c>
      <c r="AV343" s="71">
        <f>AG343+AO343</f>
        <v>0</v>
      </c>
      <c r="AW343" s="71">
        <f>AU343+AV343</f>
        <v>0</v>
      </c>
      <c r="AX343" s="71">
        <f>+AY343+AZ343+BA343+BC343</f>
        <v>0</v>
      </c>
      <c r="AY343" s="71">
        <v>0</v>
      </c>
      <c r="AZ343" s="71">
        <v>0</v>
      </c>
      <c r="BA343" s="71">
        <v>0</v>
      </c>
      <c r="BB343" s="71"/>
      <c r="BC343" s="71">
        <v>0</v>
      </c>
      <c r="BD343" s="71"/>
      <c r="BE343" s="71">
        <f>+AP343+AX343</f>
        <v>0</v>
      </c>
      <c r="BF343" s="71">
        <f>+AQ343+AY343</f>
        <v>0</v>
      </c>
      <c r="BG343" s="71">
        <f>+AR343+AZ343</f>
        <v>0</v>
      </c>
      <c r="BH343" s="71">
        <f>+AS343+BA343</f>
        <v>0</v>
      </c>
      <c r="BI343" s="71">
        <f>+AT343+BC343</f>
        <v>0</v>
      </c>
      <c r="BJ343" s="71">
        <f>AU343+BB343</f>
        <v>0</v>
      </c>
      <c r="BK343" s="71">
        <f>AV343+BD343</f>
        <v>0</v>
      </c>
      <c r="BL343" s="71">
        <f>BJ343+BK343</f>
        <v>0</v>
      </c>
      <c r="BM343" s="71">
        <f>+BN343+BO343+BP343+BQ343</f>
        <v>0</v>
      </c>
      <c r="BN343" s="71">
        <v>0</v>
      </c>
      <c r="BO343" s="71">
        <v>0</v>
      </c>
      <c r="BP343" s="71">
        <v>0</v>
      </c>
      <c r="BQ343" s="71">
        <v>0</v>
      </c>
      <c r="BR343" s="71">
        <f>+BE343+BM343</f>
        <v>0</v>
      </c>
      <c r="BS343" s="71">
        <f>+BF343+BN343</f>
        <v>0</v>
      </c>
      <c r="BT343" s="71">
        <f>+BG343+BO343</f>
        <v>0</v>
      </c>
      <c r="BU343" s="71">
        <f>+BH343+BP343</f>
        <v>0</v>
      </c>
      <c r="BV343" s="71">
        <f>+BI343+BQ343</f>
        <v>0</v>
      </c>
      <c r="BW343" s="71">
        <f>+BX343+BY343+BZ343+CA343</f>
        <v>0</v>
      </c>
      <c r="BX343" s="71">
        <v>0</v>
      </c>
      <c r="BY343" s="71">
        <v>0</v>
      </c>
      <c r="BZ343" s="71">
        <v>0</v>
      </c>
      <c r="CA343" s="71">
        <v>0</v>
      </c>
      <c r="CB343" s="71">
        <f>+BR343+BW343</f>
        <v>0</v>
      </c>
      <c r="CC343" s="71">
        <f>+BS343+BX343</f>
        <v>0</v>
      </c>
      <c r="CD343" s="71">
        <f>+BT343+BY343</f>
        <v>0</v>
      </c>
      <c r="CE343" s="71">
        <f>+BU343+BZ343</f>
        <v>0</v>
      </c>
      <c r="CF343" s="71">
        <f>+BV343+CA343</f>
        <v>0</v>
      </c>
      <c r="CG343" s="71">
        <f>+CH343+CI343+CJ343+CK343</f>
        <v>0</v>
      </c>
      <c r="CH343" s="71">
        <v>0</v>
      </c>
      <c r="CI343" s="71">
        <v>0</v>
      </c>
      <c r="CJ343" s="71">
        <v>0</v>
      </c>
      <c r="CK343" s="71">
        <v>0</v>
      </c>
      <c r="CL343" s="71">
        <f>+CB343+CG343</f>
        <v>0</v>
      </c>
      <c r="CM343" s="71">
        <f>+CC343+CH343</f>
        <v>0</v>
      </c>
      <c r="CN343" s="71">
        <f>+CD343+CI343</f>
        <v>0</v>
      </c>
      <c r="CO343" s="71">
        <f>+CE343+CJ343</f>
        <v>0</v>
      </c>
      <c r="CP343" s="71">
        <f>+CF343+CK343</f>
        <v>0</v>
      </c>
      <c r="CQ343" s="71">
        <f>+CR343+CS343+CT343+CU343</f>
        <v>0</v>
      </c>
      <c r="CR343" s="71">
        <v>0</v>
      </c>
      <c r="CS343" s="71">
        <v>0</v>
      </c>
      <c r="CT343" s="71">
        <v>0</v>
      </c>
      <c r="CU343" s="71">
        <v>0</v>
      </c>
      <c r="CV343" s="71">
        <f>+CL343+CQ343</f>
        <v>0</v>
      </c>
      <c r="CW343" s="71">
        <f>+CM343+CR343</f>
        <v>0</v>
      </c>
      <c r="CX343" s="71">
        <f>+CN343+CS343</f>
        <v>0</v>
      </c>
      <c r="CY343" s="71">
        <f>+CO343+CT343</f>
        <v>0</v>
      </c>
      <c r="CZ343" s="71">
        <f>+CP343+CU343</f>
        <v>0</v>
      </c>
      <c r="DA343" s="70" t="s">
        <v>187</v>
      </c>
      <c r="DB343" s="56">
        <f>K343-CV343</f>
        <v>0</v>
      </c>
      <c r="DD343" s="7">
        <f>CV343/12</f>
        <v>0</v>
      </c>
    </row>
    <row r="344" spans="1:109" ht="27" hidden="1" customHeight="1" x14ac:dyDescent="0.2">
      <c r="A344" s="98" t="str">
        <f>CONCATENATE("5101",H344)</f>
        <v>5101560102</v>
      </c>
      <c r="B344" s="65"/>
      <c r="C344" s="65"/>
      <c r="D344" s="65"/>
      <c r="E344" s="66"/>
      <c r="F344" s="66"/>
      <c r="G344" s="65" t="s">
        <v>101</v>
      </c>
      <c r="H344" s="70" t="s">
        <v>186</v>
      </c>
      <c r="I344" s="100" t="s">
        <v>99</v>
      </c>
      <c r="J344" s="78"/>
      <c r="K344" s="130">
        <v>0</v>
      </c>
      <c r="L344" s="78"/>
      <c r="M344" s="78"/>
      <c r="N344" s="78"/>
      <c r="O344" s="78">
        <f>K344-L344-M344-N344</f>
        <v>0</v>
      </c>
      <c r="P344" s="78"/>
      <c r="Q344" s="78"/>
      <c r="R344" s="78">
        <f>P344+Q344</f>
        <v>0</v>
      </c>
      <c r="S344" s="71">
        <f>+U344+V344+W344+Y344</f>
        <v>0</v>
      </c>
      <c r="T344" s="71">
        <f>X344+Z344</f>
        <v>0</v>
      </c>
      <c r="U344" s="71">
        <v>0</v>
      </c>
      <c r="V344" s="71">
        <v>0</v>
      </c>
      <c r="W344" s="71">
        <v>0</v>
      </c>
      <c r="X344" s="71">
        <v>0</v>
      </c>
      <c r="Y344" s="71">
        <v>0</v>
      </c>
      <c r="Z344" s="71">
        <v>0</v>
      </c>
      <c r="AA344" s="71">
        <f>+K344+S344</f>
        <v>0</v>
      </c>
      <c r="AB344" s="71">
        <f>+L344+U344</f>
        <v>0</v>
      </c>
      <c r="AC344" s="71">
        <f>+M344+V344</f>
        <v>0</v>
      </c>
      <c r="AD344" s="71">
        <f>+N344+W344</f>
        <v>0</v>
      </c>
      <c r="AE344" s="71">
        <f>+O344+Y344</f>
        <v>0</v>
      </c>
      <c r="AF344" s="71">
        <f>P344+X344</f>
        <v>0</v>
      </c>
      <c r="AG344" s="71">
        <f>+Q344+Z344</f>
        <v>0</v>
      </c>
      <c r="AH344" s="71">
        <f>AF344+AG344</f>
        <v>0</v>
      </c>
      <c r="AI344" s="71">
        <f>+AJ344+AK344+AL344+AN344</f>
        <v>0</v>
      </c>
      <c r="AJ344" s="71">
        <v>0</v>
      </c>
      <c r="AK344" s="71">
        <v>0</v>
      </c>
      <c r="AL344" s="71">
        <v>0</v>
      </c>
      <c r="AM344" s="71">
        <v>0</v>
      </c>
      <c r="AN344" s="71">
        <v>0</v>
      </c>
      <c r="AO344" s="71">
        <v>0</v>
      </c>
      <c r="AP344" s="71">
        <f>+AA344+AI344</f>
        <v>0</v>
      </c>
      <c r="AQ344" s="71">
        <f>+AB344+AJ344</f>
        <v>0</v>
      </c>
      <c r="AR344" s="71">
        <f>+AC344+AK344</f>
        <v>0</v>
      </c>
      <c r="AS344" s="71">
        <f>+AD344+AL344</f>
        <v>0</v>
      </c>
      <c r="AT344" s="71">
        <f>+AE344+AN344</f>
        <v>0</v>
      </c>
      <c r="AU344" s="71">
        <f>AF344+AM344</f>
        <v>0</v>
      </c>
      <c r="AV344" s="71">
        <f>AG344+AO344</f>
        <v>0</v>
      </c>
      <c r="AW344" s="71">
        <f>AU344+AV344</f>
        <v>0</v>
      </c>
      <c r="AX344" s="71">
        <f>+AY344+AZ344+BA344+BC344</f>
        <v>0</v>
      </c>
      <c r="AY344" s="71">
        <v>0</v>
      </c>
      <c r="AZ344" s="71">
        <v>0</v>
      </c>
      <c r="BA344" s="71">
        <v>0</v>
      </c>
      <c r="BB344" s="71"/>
      <c r="BC344" s="71">
        <v>0</v>
      </c>
      <c r="BD344" s="71"/>
      <c r="BE344" s="71">
        <f>+AP344+AX344</f>
        <v>0</v>
      </c>
      <c r="BF344" s="71">
        <f>+AQ344+AY344</f>
        <v>0</v>
      </c>
      <c r="BG344" s="71">
        <f>+AR344+AZ344</f>
        <v>0</v>
      </c>
      <c r="BH344" s="71">
        <f>+AS344+BA344</f>
        <v>0</v>
      </c>
      <c r="BI344" s="71">
        <f>+AT344+BC344</f>
        <v>0</v>
      </c>
      <c r="BJ344" s="71">
        <f>AU344+BB344</f>
        <v>0</v>
      </c>
      <c r="BK344" s="71">
        <f>AV344+BD344</f>
        <v>0</v>
      </c>
      <c r="BL344" s="71">
        <f>BJ344+BK344</f>
        <v>0</v>
      </c>
      <c r="BM344" s="71">
        <f>+BN344+BO344+BP344+BQ344</f>
        <v>0</v>
      </c>
      <c r="BN344" s="71">
        <v>0</v>
      </c>
      <c r="BO344" s="71">
        <v>0</v>
      </c>
      <c r="BP344" s="71">
        <v>0</v>
      </c>
      <c r="BQ344" s="71">
        <v>0</v>
      </c>
      <c r="BR344" s="71">
        <f>+BE344+BM344</f>
        <v>0</v>
      </c>
      <c r="BS344" s="71">
        <f>+BF344+BN344</f>
        <v>0</v>
      </c>
      <c r="BT344" s="71">
        <f>+BG344+BO344</f>
        <v>0</v>
      </c>
      <c r="BU344" s="71">
        <f>+BH344+BP344</f>
        <v>0</v>
      </c>
      <c r="BV344" s="71">
        <f>+BI344+BQ344</f>
        <v>0</v>
      </c>
      <c r="BW344" s="71">
        <f>+BX344+BY344+BZ344+CA344</f>
        <v>0</v>
      </c>
      <c r="BX344" s="71">
        <v>0</v>
      </c>
      <c r="BY344" s="71">
        <v>0</v>
      </c>
      <c r="BZ344" s="71">
        <v>0</v>
      </c>
      <c r="CA344" s="71">
        <v>0</v>
      </c>
      <c r="CB344" s="71">
        <f>+BR344+BW344</f>
        <v>0</v>
      </c>
      <c r="CC344" s="71">
        <f>+BS344+BX344</f>
        <v>0</v>
      </c>
      <c r="CD344" s="71">
        <f>+BT344+BY344</f>
        <v>0</v>
      </c>
      <c r="CE344" s="71">
        <f>+BU344+BZ344</f>
        <v>0</v>
      </c>
      <c r="CF344" s="71">
        <f>+BV344+CA344</f>
        <v>0</v>
      </c>
      <c r="CG344" s="71">
        <f>+CH344+CI344+CJ344+CK344</f>
        <v>0</v>
      </c>
      <c r="CH344" s="71">
        <v>0</v>
      </c>
      <c r="CI344" s="71">
        <v>0</v>
      </c>
      <c r="CJ344" s="71">
        <v>0</v>
      </c>
      <c r="CK344" s="71">
        <v>0</v>
      </c>
      <c r="CL344" s="71">
        <f>+CB344+CG344</f>
        <v>0</v>
      </c>
      <c r="CM344" s="71">
        <f>+CC344+CH344</f>
        <v>0</v>
      </c>
      <c r="CN344" s="71">
        <f>+CD344+CI344</f>
        <v>0</v>
      </c>
      <c r="CO344" s="71">
        <f>+CE344+CJ344</f>
        <v>0</v>
      </c>
      <c r="CP344" s="71">
        <f>+CF344+CK344</f>
        <v>0</v>
      </c>
      <c r="CQ344" s="71">
        <f>+CR344+CS344+CT344+CU344</f>
        <v>0</v>
      </c>
      <c r="CR344" s="71">
        <v>0</v>
      </c>
      <c r="CS344" s="71">
        <v>0</v>
      </c>
      <c r="CT344" s="71">
        <v>0</v>
      </c>
      <c r="CU344" s="71">
        <v>0</v>
      </c>
      <c r="CV344" s="71">
        <f>+CL344+CQ344</f>
        <v>0</v>
      </c>
      <c r="CW344" s="71">
        <f>+CM344+CR344</f>
        <v>0</v>
      </c>
      <c r="CX344" s="71">
        <f>+CN344+CS344</f>
        <v>0</v>
      </c>
      <c r="CY344" s="71">
        <f>+CO344+CT344</f>
        <v>0</v>
      </c>
      <c r="CZ344" s="71">
        <f>+CP344+CU344</f>
        <v>0</v>
      </c>
      <c r="DA344" s="70" t="s">
        <v>186</v>
      </c>
      <c r="DB344" s="56">
        <f>K344-CV344</f>
        <v>0</v>
      </c>
      <c r="DD344" s="7">
        <f>CV344/12</f>
        <v>0</v>
      </c>
    </row>
    <row r="345" spans="1:109" ht="27" hidden="1" customHeight="1" x14ac:dyDescent="0.2">
      <c r="A345" s="98" t="str">
        <f>CONCATENATE("5101",H345)</f>
        <v>5101560103</v>
      </c>
      <c r="B345" s="65"/>
      <c r="C345" s="65"/>
      <c r="D345" s="65"/>
      <c r="E345" s="66"/>
      <c r="F345" s="66"/>
      <c r="G345" s="65" t="s">
        <v>129</v>
      </c>
      <c r="H345" s="70" t="s">
        <v>185</v>
      </c>
      <c r="I345" s="100" t="s">
        <v>177</v>
      </c>
      <c r="J345" s="78">
        <v>0</v>
      </c>
      <c r="K345" s="130">
        <v>0</v>
      </c>
      <c r="L345" s="78"/>
      <c r="M345" s="78"/>
      <c r="N345" s="78"/>
      <c r="O345" s="78">
        <f>K345-L345-M345-N345</f>
        <v>0</v>
      </c>
      <c r="P345" s="78"/>
      <c r="Q345" s="78"/>
      <c r="R345" s="78">
        <f>P345+Q345</f>
        <v>0</v>
      </c>
      <c r="S345" s="71">
        <f>+U345+V345+W345+Y345</f>
        <v>0</v>
      </c>
      <c r="T345" s="71">
        <f>X345+Z345</f>
        <v>0</v>
      </c>
      <c r="U345" s="71">
        <v>0</v>
      </c>
      <c r="V345" s="71">
        <v>0</v>
      </c>
      <c r="W345" s="71">
        <v>0</v>
      </c>
      <c r="X345" s="71">
        <v>0</v>
      </c>
      <c r="Y345" s="71">
        <v>0</v>
      </c>
      <c r="Z345" s="71">
        <v>0</v>
      </c>
      <c r="AA345" s="71">
        <f>+K345+S345</f>
        <v>0</v>
      </c>
      <c r="AB345" s="71">
        <f>+L345+U345</f>
        <v>0</v>
      </c>
      <c r="AC345" s="71">
        <f>+M345+V345</f>
        <v>0</v>
      </c>
      <c r="AD345" s="71">
        <f>+N345+W345</f>
        <v>0</v>
      </c>
      <c r="AE345" s="71">
        <f>+O345+Y345</f>
        <v>0</v>
      </c>
      <c r="AF345" s="71">
        <f>P345+X345</f>
        <v>0</v>
      </c>
      <c r="AG345" s="71">
        <f>+Q345+Z345</f>
        <v>0</v>
      </c>
      <c r="AH345" s="71">
        <f>AF345+AG345</f>
        <v>0</v>
      </c>
      <c r="AI345" s="71">
        <f>+AJ345+AK345+AL345+AN345</f>
        <v>0</v>
      </c>
      <c r="AJ345" s="71">
        <v>0</v>
      </c>
      <c r="AK345" s="71">
        <v>0</v>
      </c>
      <c r="AL345" s="71">
        <v>0</v>
      </c>
      <c r="AM345" s="71">
        <v>0</v>
      </c>
      <c r="AN345" s="71">
        <v>0</v>
      </c>
      <c r="AO345" s="71">
        <v>0</v>
      </c>
      <c r="AP345" s="71">
        <f>+AA345+AI345</f>
        <v>0</v>
      </c>
      <c r="AQ345" s="71">
        <f>+AB345+AJ345</f>
        <v>0</v>
      </c>
      <c r="AR345" s="71">
        <f>+AC345+AK345</f>
        <v>0</v>
      </c>
      <c r="AS345" s="71">
        <f>+AD345+AL345</f>
        <v>0</v>
      </c>
      <c r="AT345" s="71">
        <f>+AE345+AN345</f>
        <v>0</v>
      </c>
      <c r="AU345" s="71">
        <f>AF345+AM345</f>
        <v>0</v>
      </c>
      <c r="AV345" s="71">
        <f>AG345+AO345</f>
        <v>0</v>
      </c>
      <c r="AW345" s="71">
        <f>AU345+AV345</f>
        <v>0</v>
      </c>
      <c r="AX345" s="71">
        <f>+AY345+AZ345+BA345+BC345</f>
        <v>0</v>
      </c>
      <c r="AY345" s="71">
        <v>0</v>
      </c>
      <c r="AZ345" s="71">
        <v>0</v>
      </c>
      <c r="BA345" s="71">
        <v>0</v>
      </c>
      <c r="BB345" s="71"/>
      <c r="BC345" s="71">
        <v>0</v>
      </c>
      <c r="BD345" s="71"/>
      <c r="BE345" s="71">
        <f>+AP345+AX345</f>
        <v>0</v>
      </c>
      <c r="BF345" s="71">
        <f>+AQ345+AY345</f>
        <v>0</v>
      </c>
      <c r="BG345" s="71">
        <f>+AR345+AZ345</f>
        <v>0</v>
      </c>
      <c r="BH345" s="71">
        <f>+AS345+BA345</f>
        <v>0</v>
      </c>
      <c r="BI345" s="71">
        <f>+AT345+BC345</f>
        <v>0</v>
      </c>
      <c r="BJ345" s="71">
        <f>AU345+BB345</f>
        <v>0</v>
      </c>
      <c r="BK345" s="71">
        <f>AV345+BD345</f>
        <v>0</v>
      </c>
      <c r="BL345" s="71">
        <f>BJ345+BK345</f>
        <v>0</v>
      </c>
      <c r="BM345" s="71">
        <f>+BN345+BO345+BP345+BQ345</f>
        <v>0</v>
      </c>
      <c r="BN345" s="71">
        <v>0</v>
      </c>
      <c r="BO345" s="71">
        <v>0</v>
      </c>
      <c r="BP345" s="71">
        <v>0</v>
      </c>
      <c r="BQ345" s="71">
        <v>0</v>
      </c>
      <c r="BR345" s="71">
        <f>+BE345+BM345</f>
        <v>0</v>
      </c>
      <c r="BS345" s="71">
        <f>+BF345+BN345</f>
        <v>0</v>
      </c>
      <c r="BT345" s="71">
        <f>+BG345+BO345</f>
        <v>0</v>
      </c>
      <c r="BU345" s="71">
        <f>+BH345+BP345</f>
        <v>0</v>
      </c>
      <c r="BV345" s="71">
        <f>+BI345+BQ345</f>
        <v>0</v>
      </c>
      <c r="BW345" s="71">
        <f>+BX345+BY345+BZ345+CA345</f>
        <v>0</v>
      </c>
      <c r="BX345" s="71">
        <v>0</v>
      </c>
      <c r="BY345" s="71">
        <v>0</v>
      </c>
      <c r="BZ345" s="71">
        <v>0</v>
      </c>
      <c r="CA345" s="71">
        <v>0</v>
      </c>
      <c r="CB345" s="71">
        <f>+BR345+BW345</f>
        <v>0</v>
      </c>
      <c r="CC345" s="71">
        <f>+BS345+BX345</f>
        <v>0</v>
      </c>
      <c r="CD345" s="71">
        <f>+BT345+BY345</f>
        <v>0</v>
      </c>
      <c r="CE345" s="71">
        <f>+BU345+BZ345</f>
        <v>0</v>
      </c>
      <c r="CF345" s="71">
        <f>+BV345+CA345</f>
        <v>0</v>
      </c>
      <c r="CG345" s="71">
        <f>+CH345+CI345+CJ345+CK345</f>
        <v>0</v>
      </c>
      <c r="CH345" s="71">
        <v>0</v>
      </c>
      <c r="CI345" s="71">
        <v>0</v>
      </c>
      <c r="CJ345" s="71">
        <v>0</v>
      </c>
      <c r="CK345" s="71">
        <v>0</v>
      </c>
      <c r="CL345" s="71">
        <f>+CB345+CG345</f>
        <v>0</v>
      </c>
      <c r="CM345" s="71">
        <f>+CC345+CH345</f>
        <v>0</v>
      </c>
      <c r="CN345" s="71">
        <f>+CD345+CI345</f>
        <v>0</v>
      </c>
      <c r="CO345" s="71">
        <f>+CE345+CJ345</f>
        <v>0</v>
      </c>
      <c r="CP345" s="71">
        <f>+CF345+CK345</f>
        <v>0</v>
      </c>
      <c r="CQ345" s="71">
        <f>+CR345+CS345+CT345+CU345</f>
        <v>0</v>
      </c>
      <c r="CR345" s="71">
        <v>0</v>
      </c>
      <c r="CS345" s="71">
        <v>0</v>
      </c>
      <c r="CT345" s="71">
        <v>0</v>
      </c>
      <c r="CU345" s="71">
        <v>0</v>
      </c>
      <c r="CV345" s="71">
        <f>+CL345+CQ345</f>
        <v>0</v>
      </c>
      <c r="CW345" s="71">
        <f>+CM345+CR345</f>
        <v>0</v>
      </c>
      <c r="CX345" s="71">
        <f>+CN345+CS345</f>
        <v>0</v>
      </c>
      <c r="CY345" s="71">
        <f>+CO345+CT345</f>
        <v>0</v>
      </c>
      <c r="CZ345" s="71">
        <f>+CP345+CU345</f>
        <v>0</v>
      </c>
      <c r="DA345" s="70" t="s">
        <v>185</v>
      </c>
      <c r="DB345" s="56">
        <f>K345-CV345</f>
        <v>0</v>
      </c>
      <c r="DD345" s="7">
        <f>CV345/12</f>
        <v>0</v>
      </c>
    </row>
    <row r="346" spans="1:109" ht="20.25" hidden="1" customHeight="1" x14ac:dyDescent="0.2">
      <c r="A346" s="98" t="str">
        <f>CONCATENATE("5101",H346)</f>
        <v>51015602</v>
      </c>
      <c r="B346" s="65"/>
      <c r="C346" s="65"/>
      <c r="D346" s="65"/>
      <c r="E346" s="66"/>
      <c r="F346" s="66" t="s">
        <v>101</v>
      </c>
      <c r="G346" s="65"/>
      <c r="H346" s="70" t="s">
        <v>234</v>
      </c>
      <c r="I346" s="79" t="s">
        <v>233</v>
      </c>
      <c r="J346" s="78">
        <f>J347+J348+J349</f>
        <v>0</v>
      </c>
      <c r="K346" s="78">
        <f>K347+K348+K349</f>
        <v>0</v>
      </c>
      <c r="L346" s="78">
        <f>L347+L348+L349</f>
        <v>0</v>
      </c>
      <c r="M346" s="78">
        <f>M347+M348+M349</f>
        <v>0</v>
      </c>
      <c r="N346" s="78">
        <f>N347+N348+N349</f>
        <v>0</v>
      </c>
      <c r="O346" s="78">
        <f>O347+O348+O349</f>
        <v>0</v>
      </c>
      <c r="P346" s="78">
        <f>P347+P348+P349</f>
        <v>0</v>
      </c>
      <c r="Q346" s="78">
        <f>Q347+Q348+Q349</f>
        <v>0</v>
      </c>
      <c r="R346" s="78">
        <f>R347+R348+R349</f>
        <v>0</v>
      </c>
      <c r="S346" s="78">
        <f>S347+S348+S349</f>
        <v>0</v>
      </c>
      <c r="T346" s="78">
        <f>T347+T348+T349</f>
        <v>0</v>
      </c>
      <c r="U346" s="78">
        <f>U347+U348+U349</f>
        <v>0</v>
      </c>
      <c r="V346" s="78">
        <f>V347+V348+V349</f>
        <v>0</v>
      </c>
      <c r="W346" s="78">
        <f>W347+W348+W349</f>
        <v>0</v>
      </c>
      <c r="X346" s="78">
        <f>X347+X348+X349</f>
        <v>0</v>
      </c>
      <c r="Y346" s="78">
        <f>Y347+Y348+Y349</f>
        <v>0</v>
      </c>
      <c r="Z346" s="78">
        <f>Z347+Z348+Z349</f>
        <v>0</v>
      </c>
      <c r="AA346" s="78">
        <f>AA347+AA348+AA349</f>
        <v>0</v>
      </c>
      <c r="AB346" s="78">
        <f>AB347+AB348+AB349</f>
        <v>0</v>
      </c>
      <c r="AC346" s="78">
        <f>AC347+AC348+AC349</f>
        <v>0</v>
      </c>
      <c r="AD346" s="78">
        <f>AD347+AD348+AD349</f>
        <v>0</v>
      </c>
      <c r="AE346" s="78">
        <f>AE347+AE348+AE349</f>
        <v>0</v>
      </c>
      <c r="AF346" s="78">
        <f>AF347+AF348+AF349</f>
        <v>0</v>
      </c>
      <c r="AG346" s="78">
        <f>AG347+AG348+AG349</f>
        <v>0</v>
      </c>
      <c r="AH346" s="78">
        <f>AH347+AH348+AH349</f>
        <v>0</v>
      </c>
      <c r="AI346" s="78">
        <f>AI347+AI348+AI349</f>
        <v>0</v>
      </c>
      <c r="AJ346" s="78">
        <f>AJ347+AJ348+AJ349</f>
        <v>0</v>
      </c>
      <c r="AK346" s="78">
        <f>AK347+AK348+AK349</f>
        <v>0</v>
      </c>
      <c r="AL346" s="78">
        <f>AL347+AL348+AL349</f>
        <v>0</v>
      </c>
      <c r="AM346" s="78">
        <f>AM347+AM348+AM349</f>
        <v>0</v>
      </c>
      <c r="AN346" s="78">
        <f>AN347+AN348+AN349</f>
        <v>0</v>
      </c>
      <c r="AO346" s="78">
        <f>AO347+AO348+AO349</f>
        <v>0</v>
      </c>
      <c r="AP346" s="78">
        <f>AP347+AP348+AP349</f>
        <v>0</v>
      </c>
      <c r="AQ346" s="78">
        <f>AQ347+AQ348+AQ349</f>
        <v>0</v>
      </c>
      <c r="AR346" s="78">
        <f>AR347+AR348+AR349</f>
        <v>0</v>
      </c>
      <c r="AS346" s="78">
        <f>AS347+AS348+AS349</f>
        <v>0</v>
      </c>
      <c r="AT346" s="78">
        <f>AT347+AT348+AT349</f>
        <v>0</v>
      </c>
      <c r="AU346" s="78">
        <f>AU347+AU348+AU349</f>
        <v>0</v>
      </c>
      <c r="AV346" s="78">
        <f>AV347+AV348+AV349</f>
        <v>0</v>
      </c>
      <c r="AW346" s="78">
        <f>AW347+AW348+AW349</f>
        <v>0</v>
      </c>
      <c r="AX346" s="78">
        <f>AX347+AX348+AX349</f>
        <v>0</v>
      </c>
      <c r="AY346" s="78">
        <f>AY347+AY348+AY349</f>
        <v>0</v>
      </c>
      <c r="AZ346" s="78">
        <f>AZ347+AZ348+AZ349</f>
        <v>0</v>
      </c>
      <c r="BA346" s="78">
        <f>BA347+BA348+BA349</f>
        <v>0</v>
      </c>
      <c r="BB346" s="78"/>
      <c r="BC346" s="78">
        <f>BC347+BC348+BC349</f>
        <v>0</v>
      </c>
      <c r="BD346" s="78"/>
      <c r="BE346" s="78">
        <f>BE347+BE348+BE349</f>
        <v>0</v>
      </c>
      <c r="BF346" s="78">
        <f>BF347+BF348+BF349</f>
        <v>0</v>
      </c>
      <c r="BG346" s="78">
        <f>BG347+BG348+BG349</f>
        <v>0</v>
      </c>
      <c r="BH346" s="78">
        <f>BH347+BH348+BH349</f>
        <v>0</v>
      </c>
      <c r="BI346" s="78">
        <f>BI347+BI348+BI349</f>
        <v>0</v>
      </c>
      <c r="BJ346" s="78">
        <f>BJ347+BJ348+BJ349</f>
        <v>0</v>
      </c>
      <c r="BK346" s="78">
        <f>BK347+BK348+BK349</f>
        <v>0</v>
      </c>
      <c r="BL346" s="78">
        <f>BL347+BL348+BL349</f>
        <v>0</v>
      </c>
      <c r="BM346" s="78">
        <f>BM347+BM348+BM349</f>
        <v>0</v>
      </c>
      <c r="BN346" s="78">
        <f>BN347+BN348+BN349</f>
        <v>0</v>
      </c>
      <c r="BO346" s="78">
        <f>BO347+BO348+BO349</f>
        <v>0</v>
      </c>
      <c r="BP346" s="78">
        <f>BP347+BP348+BP349</f>
        <v>0</v>
      </c>
      <c r="BQ346" s="78">
        <f>BQ347+BQ348+BQ349</f>
        <v>0</v>
      </c>
      <c r="BR346" s="78">
        <f>BR347+BR348+BR349</f>
        <v>0</v>
      </c>
      <c r="BS346" s="78">
        <f>BS347+BS348+BS349</f>
        <v>0</v>
      </c>
      <c r="BT346" s="78">
        <f>BT347+BT348+BT349</f>
        <v>0</v>
      </c>
      <c r="BU346" s="78">
        <f>BU347+BU348+BU349</f>
        <v>0</v>
      </c>
      <c r="BV346" s="78">
        <f>BV347+BV348+BV349</f>
        <v>0</v>
      </c>
      <c r="BW346" s="78">
        <f>BW347+BW348+BW349</f>
        <v>0</v>
      </c>
      <c r="BX346" s="78">
        <f>BX347+BX348+BX349</f>
        <v>0</v>
      </c>
      <c r="BY346" s="78">
        <f>BY347+BY348+BY349</f>
        <v>0</v>
      </c>
      <c r="BZ346" s="78">
        <f>BZ347+BZ348+BZ349</f>
        <v>0</v>
      </c>
      <c r="CA346" s="78">
        <f>CA347+CA348+CA349</f>
        <v>0</v>
      </c>
      <c r="CB346" s="78">
        <f>CB347+CB348+CB349</f>
        <v>0</v>
      </c>
      <c r="CC346" s="78">
        <f>CC347+CC348+CC349</f>
        <v>0</v>
      </c>
      <c r="CD346" s="78">
        <f>CD347+CD348+CD349</f>
        <v>0</v>
      </c>
      <c r="CE346" s="78">
        <f>CE347+CE348+CE349</f>
        <v>0</v>
      </c>
      <c r="CF346" s="78">
        <f>CF347+CF348+CF349</f>
        <v>0</v>
      </c>
      <c r="CG346" s="78">
        <f>CG347+CG348+CG349</f>
        <v>0</v>
      </c>
      <c r="CH346" s="78">
        <f>CH347+CH348+CH349</f>
        <v>0</v>
      </c>
      <c r="CI346" s="78">
        <f>CI347+CI348+CI349</f>
        <v>0</v>
      </c>
      <c r="CJ346" s="78">
        <f>CJ347+CJ348+CJ349</f>
        <v>0</v>
      </c>
      <c r="CK346" s="78">
        <f>CK347+CK348+CK349</f>
        <v>0</v>
      </c>
      <c r="CL346" s="78">
        <f>CL347+CL348+CL349</f>
        <v>0</v>
      </c>
      <c r="CM346" s="78">
        <f>CM347+CM348+CM349</f>
        <v>0</v>
      </c>
      <c r="CN346" s="78">
        <f>CN347+CN348+CN349</f>
        <v>0</v>
      </c>
      <c r="CO346" s="78">
        <f>CO347+CO348+CO349</f>
        <v>0</v>
      </c>
      <c r="CP346" s="78">
        <f>CP347+CP348+CP349</f>
        <v>0</v>
      </c>
      <c r="CQ346" s="78">
        <f>CQ347+CQ348+CQ349</f>
        <v>0</v>
      </c>
      <c r="CR346" s="78">
        <f>CR347+CR348+CR349</f>
        <v>0</v>
      </c>
      <c r="CS346" s="78">
        <f>CS347+CS348+CS349</f>
        <v>0</v>
      </c>
      <c r="CT346" s="78">
        <f>CT347+CT348+CT349</f>
        <v>0</v>
      </c>
      <c r="CU346" s="78">
        <f>CU347+CU348+CU349</f>
        <v>0</v>
      </c>
      <c r="CV346" s="78">
        <f>CV347+CV348+CV349</f>
        <v>0</v>
      </c>
      <c r="CW346" s="78">
        <f>CW347+CW348+CW349</f>
        <v>0</v>
      </c>
      <c r="CX346" s="78">
        <f>CX347+CX348+CX349</f>
        <v>0</v>
      </c>
      <c r="CY346" s="78">
        <f>CY347+CY348+CY349</f>
        <v>0</v>
      </c>
      <c r="CZ346" s="78">
        <f>CZ347+CZ348+CZ349</f>
        <v>0</v>
      </c>
      <c r="DA346" s="70" t="s">
        <v>234</v>
      </c>
      <c r="DB346" s="56">
        <f>K346-CV346</f>
        <v>0</v>
      </c>
      <c r="DD346" s="7">
        <f>CV346/12</f>
        <v>0</v>
      </c>
    </row>
    <row r="347" spans="1:109" ht="20.25" hidden="1" customHeight="1" x14ac:dyDescent="0.2">
      <c r="A347" s="98" t="str">
        <f>CONCATENATE("5101",H347)</f>
        <v>5101560201</v>
      </c>
      <c r="B347" s="65"/>
      <c r="C347" s="65"/>
      <c r="D347" s="65"/>
      <c r="E347" s="66"/>
      <c r="F347" s="66"/>
      <c r="G347" s="65" t="s">
        <v>91</v>
      </c>
      <c r="H347" s="70" t="s">
        <v>232</v>
      </c>
      <c r="I347" s="100" t="s">
        <v>108</v>
      </c>
      <c r="J347" s="78"/>
      <c r="K347" s="130">
        <v>0</v>
      </c>
      <c r="L347" s="78"/>
      <c r="M347" s="78"/>
      <c r="N347" s="78"/>
      <c r="O347" s="78">
        <f>K347-L347-M347-N347</f>
        <v>0</v>
      </c>
      <c r="P347" s="78"/>
      <c r="Q347" s="78"/>
      <c r="R347" s="78">
        <f>P347+Q347</f>
        <v>0</v>
      </c>
      <c r="S347" s="71">
        <f>+U347+V347+W347+Y347</f>
        <v>0</v>
      </c>
      <c r="T347" s="71">
        <f>X347+Z347</f>
        <v>0</v>
      </c>
      <c r="U347" s="71">
        <v>0</v>
      </c>
      <c r="V347" s="71">
        <v>0</v>
      </c>
      <c r="W347" s="71">
        <v>0</v>
      </c>
      <c r="X347" s="71">
        <v>0</v>
      </c>
      <c r="Y347" s="71">
        <v>0</v>
      </c>
      <c r="Z347" s="71">
        <v>0</v>
      </c>
      <c r="AA347" s="71">
        <f>+K347+S347</f>
        <v>0</v>
      </c>
      <c r="AB347" s="71">
        <f>+L347+U347</f>
        <v>0</v>
      </c>
      <c r="AC347" s="71">
        <f>+M347+V347</f>
        <v>0</v>
      </c>
      <c r="AD347" s="71">
        <f>+N347+W347</f>
        <v>0</v>
      </c>
      <c r="AE347" s="71">
        <f>+O347+Y347</f>
        <v>0</v>
      </c>
      <c r="AF347" s="71">
        <f>P347+X347</f>
        <v>0</v>
      </c>
      <c r="AG347" s="71">
        <f>+Q347+Z347</f>
        <v>0</v>
      </c>
      <c r="AH347" s="71">
        <f>AF347+AG347</f>
        <v>0</v>
      </c>
      <c r="AI347" s="71">
        <f>+AJ347+AK347+AL347+AN347</f>
        <v>0</v>
      </c>
      <c r="AJ347" s="71">
        <v>0</v>
      </c>
      <c r="AK347" s="71">
        <v>0</v>
      </c>
      <c r="AL347" s="71">
        <v>0</v>
      </c>
      <c r="AM347" s="71">
        <v>0</v>
      </c>
      <c r="AN347" s="71">
        <v>0</v>
      </c>
      <c r="AO347" s="71">
        <v>0</v>
      </c>
      <c r="AP347" s="71">
        <f>+AA347+AI347</f>
        <v>0</v>
      </c>
      <c r="AQ347" s="71">
        <f>+AB347+AJ347</f>
        <v>0</v>
      </c>
      <c r="AR347" s="71">
        <f>+AC347+AK347</f>
        <v>0</v>
      </c>
      <c r="AS347" s="71">
        <f>+AD347+AL347</f>
        <v>0</v>
      </c>
      <c r="AT347" s="71">
        <f>+AE347+AN347</f>
        <v>0</v>
      </c>
      <c r="AU347" s="71">
        <f>AF347+AM347</f>
        <v>0</v>
      </c>
      <c r="AV347" s="71">
        <f>AG347+AO347</f>
        <v>0</v>
      </c>
      <c r="AW347" s="71">
        <f>AU347+AV347</f>
        <v>0</v>
      </c>
      <c r="AX347" s="71">
        <f>+AY347+AZ347+BA347+BC347</f>
        <v>0</v>
      </c>
      <c r="AY347" s="71">
        <v>0</v>
      </c>
      <c r="AZ347" s="71">
        <v>0</v>
      </c>
      <c r="BA347" s="71">
        <v>0</v>
      </c>
      <c r="BB347" s="71"/>
      <c r="BC347" s="71">
        <v>0</v>
      </c>
      <c r="BD347" s="71"/>
      <c r="BE347" s="71">
        <f>+AP347+AX347</f>
        <v>0</v>
      </c>
      <c r="BF347" s="71">
        <f>+AQ347+AY347</f>
        <v>0</v>
      </c>
      <c r="BG347" s="71">
        <f>+AR347+AZ347</f>
        <v>0</v>
      </c>
      <c r="BH347" s="71">
        <f>+AS347+BA347</f>
        <v>0</v>
      </c>
      <c r="BI347" s="71">
        <f>+AT347+BC347</f>
        <v>0</v>
      </c>
      <c r="BJ347" s="71">
        <f>AU347+BB347</f>
        <v>0</v>
      </c>
      <c r="BK347" s="71">
        <f>AV347+BD347</f>
        <v>0</v>
      </c>
      <c r="BL347" s="71">
        <f>BJ347+BK347</f>
        <v>0</v>
      </c>
      <c r="BM347" s="71">
        <f>+BN347+BO347+BP347+BQ347</f>
        <v>0</v>
      </c>
      <c r="BN347" s="71">
        <v>0</v>
      </c>
      <c r="BO347" s="71">
        <v>0</v>
      </c>
      <c r="BP347" s="71">
        <v>0</v>
      </c>
      <c r="BQ347" s="71">
        <v>0</v>
      </c>
      <c r="BR347" s="71">
        <f>+BE347+BM347</f>
        <v>0</v>
      </c>
      <c r="BS347" s="71">
        <f>+BF347+BN347</f>
        <v>0</v>
      </c>
      <c r="BT347" s="71">
        <f>+BG347+BO347</f>
        <v>0</v>
      </c>
      <c r="BU347" s="71">
        <f>+BH347+BP347</f>
        <v>0</v>
      </c>
      <c r="BV347" s="71">
        <f>+BI347+BQ347</f>
        <v>0</v>
      </c>
      <c r="BW347" s="71">
        <f>+BX347+BY347+BZ347+CA347</f>
        <v>0</v>
      </c>
      <c r="BX347" s="71">
        <v>0</v>
      </c>
      <c r="BY347" s="71">
        <v>0</v>
      </c>
      <c r="BZ347" s="71">
        <v>0</v>
      </c>
      <c r="CA347" s="71">
        <v>0</v>
      </c>
      <c r="CB347" s="71">
        <f>+BR347+BW347</f>
        <v>0</v>
      </c>
      <c r="CC347" s="71">
        <f>+BS347+BX347</f>
        <v>0</v>
      </c>
      <c r="CD347" s="71">
        <f>+BT347+BY347</f>
        <v>0</v>
      </c>
      <c r="CE347" s="71">
        <f>+BU347+BZ347</f>
        <v>0</v>
      </c>
      <c r="CF347" s="71">
        <f>+BV347+CA347</f>
        <v>0</v>
      </c>
      <c r="CG347" s="71">
        <f>+CH347+CI347+CJ347+CK347</f>
        <v>0</v>
      </c>
      <c r="CH347" s="71">
        <v>0</v>
      </c>
      <c r="CI347" s="71">
        <v>0</v>
      </c>
      <c r="CJ347" s="71">
        <v>0</v>
      </c>
      <c r="CK347" s="71">
        <v>0</v>
      </c>
      <c r="CL347" s="71">
        <f>+CB347+CG347</f>
        <v>0</v>
      </c>
      <c r="CM347" s="71">
        <f>+CC347+CH347</f>
        <v>0</v>
      </c>
      <c r="CN347" s="71">
        <f>+CD347+CI347</f>
        <v>0</v>
      </c>
      <c r="CO347" s="71">
        <f>+CE347+CJ347</f>
        <v>0</v>
      </c>
      <c r="CP347" s="71">
        <f>+CF347+CK347</f>
        <v>0</v>
      </c>
      <c r="CQ347" s="71">
        <f>+CR347+CS347+CT347+CU347</f>
        <v>0</v>
      </c>
      <c r="CR347" s="71">
        <v>0</v>
      </c>
      <c r="CS347" s="71">
        <v>0</v>
      </c>
      <c r="CT347" s="71">
        <v>0</v>
      </c>
      <c r="CU347" s="71">
        <v>0</v>
      </c>
      <c r="CV347" s="71">
        <f>+CL347+CQ347</f>
        <v>0</v>
      </c>
      <c r="CW347" s="71">
        <f>+CM347+CR347</f>
        <v>0</v>
      </c>
      <c r="CX347" s="71">
        <f>+CN347+CS347</f>
        <v>0</v>
      </c>
      <c r="CY347" s="71">
        <f>+CO347+CT347</f>
        <v>0</v>
      </c>
      <c r="CZ347" s="71">
        <f>+CP347+CU347</f>
        <v>0</v>
      </c>
      <c r="DA347" s="70" t="s">
        <v>232</v>
      </c>
      <c r="DB347" s="56">
        <f>K347-CV347</f>
        <v>0</v>
      </c>
      <c r="DD347" s="7">
        <f>CV347/12</f>
        <v>0</v>
      </c>
    </row>
    <row r="348" spans="1:109" ht="20.25" hidden="1" customHeight="1" x14ac:dyDescent="0.2">
      <c r="A348" s="98" t="str">
        <f>CONCATENATE("5101",H348)</f>
        <v>5101560202</v>
      </c>
      <c r="B348" s="65"/>
      <c r="C348" s="65"/>
      <c r="D348" s="65"/>
      <c r="E348" s="66"/>
      <c r="F348" s="66"/>
      <c r="G348" s="65" t="s">
        <v>101</v>
      </c>
      <c r="H348" s="70" t="s">
        <v>231</v>
      </c>
      <c r="I348" s="100" t="s">
        <v>99</v>
      </c>
      <c r="J348" s="78"/>
      <c r="K348" s="130">
        <v>0</v>
      </c>
      <c r="L348" s="78"/>
      <c r="M348" s="78"/>
      <c r="N348" s="78"/>
      <c r="O348" s="78">
        <f>K348-L348-M348-N348</f>
        <v>0</v>
      </c>
      <c r="P348" s="78"/>
      <c r="Q348" s="78"/>
      <c r="R348" s="78">
        <f>P348+Q348</f>
        <v>0</v>
      </c>
      <c r="S348" s="71">
        <f>+U348+V348+W348+Y348</f>
        <v>0</v>
      </c>
      <c r="T348" s="71">
        <f>X348+Z348</f>
        <v>0</v>
      </c>
      <c r="U348" s="71">
        <v>0</v>
      </c>
      <c r="V348" s="71">
        <v>0</v>
      </c>
      <c r="W348" s="71">
        <v>0</v>
      </c>
      <c r="X348" s="71">
        <v>0</v>
      </c>
      <c r="Y348" s="71">
        <v>0</v>
      </c>
      <c r="Z348" s="71">
        <v>0</v>
      </c>
      <c r="AA348" s="71">
        <f>+K348+S348</f>
        <v>0</v>
      </c>
      <c r="AB348" s="71">
        <f>+L348+U348</f>
        <v>0</v>
      </c>
      <c r="AC348" s="71">
        <f>+M348+V348</f>
        <v>0</v>
      </c>
      <c r="AD348" s="71">
        <f>+N348+W348</f>
        <v>0</v>
      </c>
      <c r="AE348" s="71">
        <f>+O348+Y348</f>
        <v>0</v>
      </c>
      <c r="AF348" s="71">
        <f>P348+X348</f>
        <v>0</v>
      </c>
      <c r="AG348" s="71">
        <f>+Q348+Z348</f>
        <v>0</v>
      </c>
      <c r="AH348" s="71">
        <f>AF348+AG348</f>
        <v>0</v>
      </c>
      <c r="AI348" s="71">
        <f>+AJ348+AK348+AL348+AN348</f>
        <v>0</v>
      </c>
      <c r="AJ348" s="71">
        <v>0</v>
      </c>
      <c r="AK348" s="71">
        <v>0</v>
      </c>
      <c r="AL348" s="71">
        <v>0</v>
      </c>
      <c r="AM348" s="71">
        <v>0</v>
      </c>
      <c r="AN348" s="71">
        <v>0</v>
      </c>
      <c r="AO348" s="71">
        <v>0</v>
      </c>
      <c r="AP348" s="71">
        <f>+AA348+AI348</f>
        <v>0</v>
      </c>
      <c r="AQ348" s="71">
        <f>+AB348+AJ348</f>
        <v>0</v>
      </c>
      <c r="AR348" s="71">
        <f>+AC348+AK348</f>
        <v>0</v>
      </c>
      <c r="AS348" s="71">
        <f>+AD348+AL348</f>
        <v>0</v>
      </c>
      <c r="AT348" s="71">
        <f>+AE348+AN348</f>
        <v>0</v>
      </c>
      <c r="AU348" s="71">
        <f>AF348+AM348</f>
        <v>0</v>
      </c>
      <c r="AV348" s="71">
        <f>AG348+AO348</f>
        <v>0</v>
      </c>
      <c r="AW348" s="71">
        <f>AU348+AV348</f>
        <v>0</v>
      </c>
      <c r="AX348" s="71">
        <f>+AY348+AZ348+BA348+BC348</f>
        <v>0</v>
      </c>
      <c r="AY348" s="71">
        <v>0</v>
      </c>
      <c r="AZ348" s="71">
        <v>0</v>
      </c>
      <c r="BA348" s="71">
        <v>0</v>
      </c>
      <c r="BB348" s="71"/>
      <c r="BC348" s="71">
        <v>0</v>
      </c>
      <c r="BD348" s="71"/>
      <c r="BE348" s="71">
        <f>+AP348+AX348</f>
        <v>0</v>
      </c>
      <c r="BF348" s="71">
        <f>+AQ348+AY348</f>
        <v>0</v>
      </c>
      <c r="BG348" s="71">
        <f>+AR348+AZ348</f>
        <v>0</v>
      </c>
      <c r="BH348" s="71">
        <f>+AS348+BA348</f>
        <v>0</v>
      </c>
      <c r="BI348" s="71">
        <f>+AT348+BC348</f>
        <v>0</v>
      </c>
      <c r="BJ348" s="71">
        <f>AU348+BB348</f>
        <v>0</v>
      </c>
      <c r="BK348" s="71">
        <f>AV348+BD348</f>
        <v>0</v>
      </c>
      <c r="BL348" s="71">
        <f>BJ348+BK348</f>
        <v>0</v>
      </c>
      <c r="BM348" s="71">
        <f>+BN348+BO348+BP348+BQ348</f>
        <v>0</v>
      </c>
      <c r="BN348" s="71">
        <v>0</v>
      </c>
      <c r="BO348" s="71">
        <v>0</v>
      </c>
      <c r="BP348" s="71">
        <v>0</v>
      </c>
      <c r="BQ348" s="71">
        <v>0</v>
      </c>
      <c r="BR348" s="71">
        <f>+BE348+BM348</f>
        <v>0</v>
      </c>
      <c r="BS348" s="71">
        <f>+BF348+BN348</f>
        <v>0</v>
      </c>
      <c r="BT348" s="71">
        <f>+BG348+BO348</f>
        <v>0</v>
      </c>
      <c r="BU348" s="71">
        <f>+BH348+BP348</f>
        <v>0</v>
      </c>
      <c r="BV348" s="71">
        <f>+BI348+BQ348</f>
        <v>0</v>
      </c>
      <c r="BW348" s="71">
        <f>+BX348+BY348+BZ348+CA348</f>
        <v>0</v>
      </c>
      <c r="BX348" s="71">
        <v>0</v>
      </c>
      <c r="BY348" s="71">
        <v>0</v>
      </c>
      <c r="BZ348" s="71">
        <v>0</v>
      </c>
      <c r="CA348" s="71">
        <v>0</v>
      </c>
      <c r="CB348" s="71">
        <f>+BR348+BW348</f>
        <v>0</v>
      </c>
      <c r="CC348" s="71">
        <f>+BS348+BX348</f>
        <v>0</v>
      </c>
      <c r="CD348" s="71">
        <f>+BT348+BY348</f>
        <v>0</v>
      </c>
      <c r="CE348" s="71">
        <f>+BU348+BZ348</f>
        <v>0</v>
      </c>
      <c r="CF348" s="71">
        <f>+BV348+CA348</f>
        <v>0</v>
      </c>
      <c r="CG348" s="71">
        <f>+CH348+CI348+CJ348+CK348</f>
        <v>0</v>
      </c>
      <c r="CH348" s="71">
        <v>0</v>
      </c>
      <c r="CI348" s="71">
        <v>0</v>
      </c>
      <c r="CJ348" s="71">
        <v>0</v>
      </c>
      <c r="CK348" s="71">
        <v>0</v>
      </c>
      <c r="CL348" s="71">
        <f>+CB348+CG348</f>
        <v>0</v>
      </c>
      <c r="CM348" s="71">
        <f>+CC348+CH348</f>
        <v>0</v>
      </c>
      <c r="CN348" s="71">
        <f>+CD348+CI348</f>
        <v>0</v>
      </c>
      <c r="CO348" s="71">
        <f>+CE348+CJ348</f>
        <v>0</v>
      </c>
      <c r="CP348" s="71">
        <f>+CF348+CK348</f>
        <v>0</v>
      </c>
      <c r="CQ348" s="71">
        <f>+CR348+CS348+CT348+CU348</f>
        <v>0</v>
      </c>
      <c r="CR348" s="71">
        <v>0</v>
      </c>
      <c r="CS348" s="71">
        <v>0</v>
      </c>
      <c r="CT348" s="71">
        <v>0</v>
      </c>
      <c r="CU348" s="71">
        <v>0</v>
      </c>
      <c r="CV348" s="71">
        <f>+CL348+CQ348</f>
        <v>0</v>
      </c>
      <c r="CW348" s="71">
        <f>+CM348+CR348</f>
        <v>0</v>
      </c>
      <c r="CX348" s="71">
        <f>+CN348+CS348</f>
        <v>0</v>
      </c>
      <c r="CY348" s="71">
        <f>+CO348+CT348</f>
        <v>0</v>
      </c>
      <c r="CZ348" s="71">
        <f>+CP348+CU348</f>
        <v>0</v>
      </c>
      <c r="DA348" s="70" t="s">
        <v>231</v>
      </c>
      <c r="DB348" s="56">
        <f>K348-CV348</f>
        <v>0</v>
      </c>
      <c r="DD348" s="7">
        <f>CV348/12</f>
        <v>0</v>
      </c>
    </row>
    <row r="349" spans="1:109" ht="20.25" hidden="1" customHeight="1" x14ac:dyDescent="0.2">
      <c r="A349" s="98" t="str">
        <f>CONCATENATE("5101",H349)</f>
        <v>5101560203</v>
      </c>
      <c r="B349" s="65"/>
      <c r="C349" s="65"/>
      <c r="D349" s="65"/>
      <c r="E349" s="66"/>
      <c r="F349" s="66"/>
      <c r="G349" s="65" t="s">
        <v>129</v>
      </c>
      <c r="H349" s="70" t="s">
        <v>230</v>
      </c>
      <c r="I349" s="100" t="s">
        <v>177</v>
      </c>
      <c r="J349" s="78"/>
      <c r="K349" s="130">
        <v>0</v>
      </c>
      <c r="L349" s="78"/>
      <c r="M349" s="78"/>
      <c r="N349" s="78"/>
      <c r="O349" s="78">
        <f>K349-L349-M349-N349</f>
        <v>0</v>
      </c>
      <c r="P349" s="78"/>
      <c r="Q349" s="78"/>
      <c r="R349" s="78">
        <f>P349+Q349</f>
        <v>0</v>
      </c>
      <c r="S349" s="71">
        <f>+U349+V349+W349+Y349</f>
        <v>0</v>
      </c>
      <c r="T349" s="71">
        <f>X349+Z349</f>
        <v>0</v>
      </c>
      <c r="U349" s="71">
        <v>0</v>
      </c>
      <c r="V349" s="71">
        <v>0</v>
      </c>
      <c r="W349" s="71">
        <v>0</v>
      </c>
      <c r="X349" s="71">
        <v>0</v>
      </c>
      <c r="Y349" s="71">
        <v>0</v>
      </c>
      <c r="Z349" s="71">
        <v>0</v>
      </c>
      <c r="AA349" s="71">
        <f>+K349+S349</f>
        <v>0</v>
      </c>
      <c r="AB349" s="71">
        <f>+L349+U349</f>
        <v>0</v>
      </c>
      <c r="AC349" s="71">
        <f>+M349+V349</f>
        <v>0</v>
      </c>
      <c r="AD349" s="71">
        <f>+N349+W349</f>
        <v>0</v>
      </c>
      <c r="AE349" s="71">
        <f>+O349+Y349</f>
        <v>0</v>
      </c>
      <c r="AF349" s="71">
        <f>P349+X349</f>
        <v>0</v>
      </c>
      <c r="AG349" s="71">
        <f>+Q349+Z349</f>
        <v>0</v>
      </c>
      <c r="AH349" s="71">
        <f>AF349+AG349</f>
        <v>0</v>
      </c>
      <c r="AI349" s="71">
        <f>+AJ349+AK349+AL349+AN349</f>
        <v>0</v>
      </c>
      <c r="AJ349" s="71">
        <v>0</v>
      </c>
      <c r="AK349" s="71">
        <v>0</v>
      </c>
      <c r="AL349" s="71">
        <v>0</v>
      </c>
      <c r="AM349" s="71">
        <v>0</v>
      </c>
      <c r="AN349" s="71">
        <v>0</v>
      </c>
      <c r="AO349" s="71">
        <v>0</v>
      </c>
      <c r="AP349" s="71">
        <f>+AA349+AI349</f>
        <v>0</v>
      </c>
      <c r="AQ349" s="71">
        <f>+AB349+AJ349</f>
        <v>0</v>
      </c>
      <c r="AR349" s="71">
        <f>+AC349+AK349</f>
        <v>0</v>
      </c>
      <c r="AS349" s="71">
        <f>+AD349+AL349</f>
        <v>0</v>
      </c>
      <c r="AT349" s="71">
        <f>+AE349+AN349</f>
        <v>0</v>
      </c>
      <c r="AU349" s="71">
        <f>AF349+AM349</f>
        <v>0</v>
      </c>
      <c r="AV349" s="71">
        <f>AG349+AO349</f>
        <v>0</v>
      </c>
      <c r="AW349" s="71">
        <f>AU349+AV349</f>
        <v>0</v>
      </c>
      <c r="AX349" s="71">
        <f>+AY349+AZ349+BA349+BC349</f>
        <v>0</v>
      </c>
      <c r="AY349" s="71">
        <v>0</v>
      </c>
      <c r="AZ349" s="71">
        <v>0</v>
      </c>
      <c r="BA349" s="71">
        <v>0</v>
      </c>
      <c r="BB349" s="71"/>
      <c r="BC349" s="71">
        <v>0</v>
      </c>
      <c r="BD349" s="71"/>
      <c r="BE349" s="71">
        <f>+AP349+AX349</f>
        <v>0</v>
      </c>
      <c r="BF349" s="71">
        <f>+AQ349+AY349</f>
        <v>0</v>
      </c>
      <c r="BG349" s="71">
        <f>+AR349+AZ349</f>
        <v>0</v>
      </c>
      <c r="BH349" s="71">
        <f>+AS349+BA349</f>
        <v>0</v>
      </c>
      <c r="BI349" s="71">
        <f>+AT349+BC349</f>
        <v>0</v>
      </c>
      <c r="BJ349" s="71">
        <f>AU349+BB349</f>
        <v>0</v>
      </c>
      <c r="BK349" s="71">
        <f>AV349+BD349</f>
        <v>0</v>
      </c>
      <c r="BL349" s="71">
        <f>BJ349+BK349</f>
        <v>0</v>
      </c>
      <c r="BM349" s="71">
        <f>+BN349+BO349+BP349+BQ349</f>
        <v>0</v>
      </c>
      <c r="BN349" s="71">
        <v>0</v>
      </c>
      <c r="BO349" s="71">
        <v>0</v>
      </c>
      <c r="BP349" s="71">
        <v>0</v>
      </c>
      <c r="BQ349" s="71">
        <v>0</v>
      </c>
      <c r="BR349" s="71">
        <f>+BE349+BM349</f>
        <v>0</v>
      </c>
      <c r="BS349" s="71">
        <f>+BF349+BN349</f>
        <v>0</v>
      </c>
      <c r="BT349" s="71">
        <f>+BG349+BO349</f>
        <v>0</v>
      </c>
      <c r="BU349" s="71">
        <f>+BH349+BP349</f>
        <v>0</v>
      </c>
      <c r="BV349" s="71">
        <f>+BI349+BQ349</f>
        <v>0</v>
      </c>
      <c r="BW349" s="71">
        <f>+BX349+BY349+BZ349+CA349</f>
        <v>0</v>
      </c>
      <c r="BX349" s="71">
        <v>0</v>
      </c>
      <c r="BY349" s="71">
        <v>0</v>
      </c>
      <c r="BZ349" s="71">
        <v>0</v>
      </c>
      <c r="CA349" s="71">
        <v>0</v>
      </c>
      <c r="CB349" s="71">
        <f>+BR349+BW349</f>
        <v>0</v>
      </c>
      <c r="CC349" s="71">
        <f>+BS349+BX349</f>
        <v>0</v>
      </c>
      <c r="CD349" s="71">
        <f>+BT349+BY349</f>
        <v>0</v>
      </c>
      <c r="CE349" s="71">
        <f>+BU349+BZ349</f>
        <v>0</v>
      </c>
      <c r="CF349" s="71">
        <f>+BV349+CA349</f>
        <v>0</v>
      </c>
      <c r="CG349" s="71">
        <f>+CH349+CI349+CJ349+CK349</f>
        <v>0</v>
      </c>
      <c r="CH349" s="71">
        <v>0</v>
      </c>
      <c r="CI349" s="71">
        <v>0</v>
      </c>
      <c r="CJ349" s="71">
        <v>0</v>
      </c>
      <c r="CK349" s="71">
        <v>0</v>
      </c>
      <c r="CL349" s="71">
        <f>+CB349+CG349</f>
        <v>0</v>
      </c>
      <c r="CM349" s="71">
        <f>+CC349+CH349</f>
        <v>0</v>
      </c>
      <c r="CN349" s="71">
        <f>+CD349+CI349</f>
        <v>0</v>
      </c>
      <c r="CO349" s="71">
        <f>+CE349+CJ349</f>
        <v>0</v>
      </c>
      <c r="CP349" s="71">
        <f>+CF349+CK349</f>
        <v>0</v>
      </c>
      <c r="CQ349" s="71">
        <f>+CR349+CS349+CT349+CU349</f>
        <v>0</v>
      </c>
      <c r="CR349" s="71">
        <v>0</v>
      </c>
      <c r="CS349" s="71">
        <v>0</v>
      </c>
      <c r="CT349" s="71">
        <v>0</v>
      </c>
      <c r="CU349" s="71">
        <v>0</v>
      </c>
      <c r="CV349" s="71">
        <f>+CL349+CQ349</f>
        <v>0</v>
      </c>
      <c r="CW349" s="71">
        <f>+CM349+CR349</f>
        <v>0</v>
      </c>
      <c r="CX349" s="71">
        <f>+CN349+CS349</f>
        <v>0</v>
      </c>
      <c r="CY349" s="71">
        <f>+CO349+CT349</f>
        <v>0</v>
      </c>
      <c r="CZ349" s="71">
        <f>+CP349+CU349</f>
        <v>0</v>
      </c>
      <c r="DA349" s="70" t="s">
        <v>230</v>
      </c>
      <c r="DB349" s="56">
        <f>K349-CV349</f>
        <v>0</v>
      </c>
      <c r="DD349" s="7">
        <f>CV349/12</f>
        <v>0</v>
      </c>
    </row>
    <row r="350" spans="1:109" ht="15" hidden="1" customHeight="1" x14ac:dyDescent="0.2">
      <c r="A350" s="98" t="str">
        <f>CONCATENATE("5101",H350)</f>
        <v>51015613</v>
      </c>
      <c r="B350" s="65"/>
      <c r="C350" s="65"/>
      <c r="D350" s="65"/>
      <c r="E350" s="66"/>
      <c r="F350" s="66" t="s">
        <v>360</v>
      </c>
      <c r="G350" s="65"/>
      <c r="H350" s="70" t="s">
        <v>411</v>
      </c>
      <c r="I350" s="79" t="s">
        <v>412</v>
      </c>
      <c r="J350" s="78"/>
      <c r="K350" s="78"/>
      <c r="L350" s="78"/>
      <c r="M350" s="78"/>
      <c r="N350" s="78"/>
      <c r="O350" s="78">
        <f>K350-L350-M350-N350</f>
        <v>0</v>
      </c>
      <c r="P350" s="78"/>
      <c r="Q350" s="78"/>
      <c r="R350" s="78">
        <f>P350+Q350</f>
        <v>0</v>
      </c>
      <c r="S350" s="71">
        <f>+U350+V350+W350+Y350</f>
        <v>0</v>
      </c>
      <c r="T350" s="71">
        <f>X350+Z350</f>
        <v>0</v>
      </c>
      <c r="U350" s="71">
        <v>0</v>
      </c>
      <c r="V350" s="71">
        <v>0</v>
      </c>
      <c r="W350" s="71">
        <v>0</v>
      </c>
      <c r="X350" s="71">
        <v>0</v>
      </c>
      <c r="Y350" s="71">
        <v>0</v>
      </c>
      <c r="Z350" s="71">
        <v>0</v>
      </c>
      <c r="AA350" s="71">
        <f>+K350+S350</f>
        <v>0</v>
      </c>
      <c r="AB350" s="71">
        <f>+L350+U350</f>
        <v>0</v>
      </c>
      <c r="AC350" s="71">
        <f>+M350+V350</f>
        <v>0</v>
      </c>
      <c r="AD350" s="71">
        <f>+N350+W350</f>
        <v>0</v>
      </c>
      <c r="AE350" s="71">
        <f>+O350+Y350</f>
        <v>0</v>
      </c>
      <c r="AF350" s="71">
        <f>P350+X350</f>
        <v>0</v>
      </c>
      <c r="AG350" s="71">
        <f>+Q350+Z350</f>
        <v>0</v>
      </c>
      <c r="AH350" s="71">
        <f>AF350+AG350</f>
        <v>0</v>
      </c>
      <c r="AI350" s="71">
        <f>+AJ350+AK350+AL350+AN350</f>
        <v>0</v>
      </c>
      <c r="AJ350" s="71">
        <v>0</v>
      </c>
      <c r="AK350" s="71">
        <v>0</v>
      </c>
      <c r="AL350" s="71">
        <v>0</v>
      </c>
      <c r="AM350" s="71">
        <v>0</v>
      </c>
      <c r="AN350" s="71">
        <v>0</v>
      </c>
      <c r="AO350" s="71">
        <v>0</v>
      </c>
      <c r="AP350" s="71">
        <f>+AA350+AI350</f>
        <v>0</v>
      </c>
      <c r="AQ350" s="71">
        <f>+AB350+AJ350</f>
        <v>0</v>
      </c>
      <c r="AR350" s="71">
        <f>+AC350+AK350</f>
        <v>0</v>
      </c>
      <c r="AS350" s="71">
        <f>+AD350+AL350</f>
        <v>0</v>
      </c>
      <c r="AT350" s="71">
        <f>+AE350+AN350</f>
        <v>0</v>
      </c>
      <c r="AU350" s="71">
        <f>AF350+AM350</f>
        <v>0</v>
      </c>
      <c r="AV350" s="71">
        <f>AG350+AO350</f>
        <v>0</v>
      </c>
      <c r="AW350" s="71">
        <f>AU350+AV350</f>
        <v>0</v>
      </c>
      <c r="AX350" s="71">
        <f>+AY350+AZ350+BA350+BC350</f>
        <v>0</v>
      </c>
      <c r="AY350" s="71">
        <v>0</v>
      </c>
      <c r="AZ350" s="71">
        <v>0</v>
      </c>
      <c r="BA350" s="71">
        <v>0</v>
      </c>
      <c r="BB350" s="71"/>
      <c r="BC350" s="71">
        <v>0</v>
      </c>
      <c r="BD350" s="71"/>
      <c r="BE350" s="71">
        <f>+AP350+AX350</f>
        <v>0</v>
      </c>
      <c r="BF350" s="71">
        <f>+AQ350+AY350</f>
        <v>0</v>
      </c>
      <c r="BG350" s="71">
        <f>+AR350+AZ350</f>
        <v>0</v>
      </c>
      <c r="BH350" s="71">
        <f>+AS350+BA350</f>
        <v>0</v>
      </c>
      <c r="BI350" s="71">
        <f>+AT350+BC350</f>
        <v>0</v>
      </c>
      <c r="BJ350" s="71">
        <f>AU350+BB350</f>
        <v>0</v>
      </c>
      <c r="BK350" s="71">
        <f>AV350+BD350</f>
        <v>0</v>
      </c>
      <c r="BL350" s="71">
        <f>BJ350+BK350</f>
        <v>0</v>
      </c>
      <c r="BM350" s="71">
        <f>+BN350+BO350+BP350+BQ350</f>
        <v>0</v>
      </c>
      <c r="BN350" s="71">
        <v>0</v>
      </c>
      <c r="BO350" s="71">
        <v>0</v>
      </c>
      <c r="BP350" s="71">
        <v>0</v>
      </c>
      <c r="BQ350" s="71">
        <v>0</v>
      </c>
      <c r="BR350" s="71">
        <f>+BE350+BM350</f>
        <v>0</v>
      </c>
      <c r="BS350" s="71">
        <f>+BF350+BN350</f>
        <v>0</v>
      </c>
      <c r="BT350" s="71">
        <f>+BG350+BO350</f>
        <v>0</v>
      </c>
      <c r="BU350" s="71">
        <f>+BH350+BP350</f>
        <v>0</v>
      </c>
      <c r="BV350" s="71">
        <f>+BI350+BQ350</f>
        <v>0</v>
      </c>
      <c r="BW350" s="71">
        <f>+BX350+BY350+BZ350+CA350</f>
        <v>0</v>
      </c>
      <c r="BX350" s="71">
        <v>0</v>
      </c>
      <c r="BY350" s="71">
        <v>0</v>
      </c>
      <c r="BZ350" s="71">
        <v>0</v>
      </c>
      <c r="CA350" s="71">
        <v>0</v>
      </c>
      <c r="CB350" s="71">
        <f>+BR350+BW350</f>
        <v>0</v>
      </c>
      <c r="CC350" s="71">
        <f>+BS350+BX350</f>
        <v>0</v>
      </c>
      <c r="CD350" s="71">
        <f>+BT350+BY350</f>
        <v>0</v>
      </c>
      <c r="CE350" s="71">
        <f>+BU350+BZ350</f>
        <v>0</v>
      </c>
      <c r="CF350" s="71">
        <f>+BV350+CA350</f>
        <v>0</v>
      </c>
      <c r="CG350" s="71">
        <f>+CH350+CI350+CJ350+CK350</f>
        <v>0</v>
      </c>
      <c r="CH350" s="71">
        <v>0</v>
      </c>
      <c r="CI350" s="71">
        <v>0</v>
      </c>
      <c r="CJ350" s="71">
        <v>0</v>
      </c>
      <c r="CK350" s="71">
        <v>0</v>
      </c>
      <c r="CL350" s="71">
        <f>+CB350+CG350</f>
        <v>0</v>
      </c>
      <c r="CM350" s="71">
        <f>+CC350+CH350</f>
        <v>0</v>
      </c>
      <c r="CN350" s="71">
        <f>+CD350+CI350</f>
        <v>0</v>
      </c>
      <c r="CO350" s="71">
        <f>+CE350+CJ350</f>
        <v>0</v>
      </c>
      <c r="CP350" s="71">
        <f>+CF350+CK350</f>
        <v>0</v>
      </c>
      <c r="CQ350" s="71">
        <f>+CR350+CS350+CT350+CU350</f>
        <v>0</v>
      </c>
      <c r="CR350" s="71">
        <v>0</v>
      </c>
      <c r="CS350" s="71">
        <v>0</v>
      </c>
      <c r="CT350" s="71">
        <v>0</v>
      </c>
      <c r="CU350" s="71">
        <v>0</v>
      </c>
      <c r="CV350" s="71">
        <f>+CL350+CQ350</f>
        <v>0</v>
      </c>
      <c r="CW350" s="71">
        <f>+CM350+CR350</f>
        <v>0</v>
      </c>
      <c r="CX350" s="71">
        <f>+CN350+CS350</f>
        <v>0</v>
      </c>
      <c r="CY350" s="71">
        <f>+CO350+CT350</f>
        <v>0</v>
      </c>
      <c r="CZ350" s="71">
        <f>+CP350+CU350</f>
        <v>0</v>
      </c>
      <c r="DA350" s="70" t="s">
        <v>411</v>
      </c>
      <c r="DB350" s="56">
        <f>K350-CV350</f>
        <v>0</v>
      </c>
      <c r="DD350" s="7">
        <f>CV350/12</f>
        <v>0</v>
      </c>
    </row>
    <row r="351" spans="1:109" ht="15" hidden="1" customHeight="1" x14ac:dyDescent="0.2">
      <c r="A351" s="98" t="str">
        <f>CONCATENATE("5101",H351)</f>
        <v>51015615</v>
      </c>
      <c r="B351" s="65"/>
      <c r="C351" s="65"/>
      <c r="D351" s="65"/>
      <c r="E351" s="66"/>
      <c r="F351" s="66"/>
      <c r="G351" s="65" t="s">
        <v>91</v>
      </c>
      <c r="H351" s="70" t="s">
        <v>346</v>
      </c>
      <c r="I351" s="79" t="s">
        <v>410</v>
      </c>
      <c r="J351" s="78"/>
      <c r="K351" s="78"/>
      <c r="L351" s="78"/>
      <c r="M351" s="78"/>
      <c r="N351" s="78"/>
      <c r="O351" s="78">
        <f>K351-L351-M351-N351</f>
        <v>0</v>
      </c>
      <c r="P351" s="78"/>
      <c r="Q351" s="78"/>
      <c r="R351" s="78">
        <f>P351+Q351</f>
        <v>0</v>
      </c>
      <c r="S351" s="71">
        <f>+U351+V351+W351+Y351</f>
        <v>0</v>
      </c>
      <c r="T351" s="71">
        <f>X351+Z351</f>
        <v>0</v>
      </c>
      <c r="U351" s="71">
        <v>0</v>
      </c>
      <c r="V351" s="71">
        <v>0</v>
      </c>
      <c r="W351" s="71">
        <v>0</v>
      </c>
      <c r="X351" s="71">
        <v>0</v>
      </c>
      <c r="Y351" s="71">
        <v>0</v>
      </c>
      <c r="Z351" s="71">
        <v>0</v>
      </c>
      <c r="AA351" s="71">
        <f>+K351+S351</f>
        <v>0</v>
      </c>
      <c r="AB351" s="71">
        <f>+L351+U351</f>
        <v>0</v>
      </c>
      <c r="AC351" s="71">
        <f>+M351+V351</f>
        <v>0</v>
      </c>
      <c r="AD351" s="71">
        <f>+N351+W351</f>
        <v>0</v>
      </c>
      <c r="AE351" s="71">
        <f>+O351+Y351</f>
        <v>0</v>
      </c>
      <c r="AF351" s="71">
        <f>P351+X351</f>
        <v>0</v>
      </c>
      <c r="AG351" s="71">
        <f>+Q351+Z351</f>
        <v>0</v>
      </c>
      <c r="AH351" s="71">
        <f>AF351+AG351</f>
        <v>0</v>
      </c>
      <c r="AI351" s="71">
        <f>+AJ351+AK351+AL351+AN351</f>
        <v>0</v>
      </c>
      <c r="AJ351" s="71">
        <v>0</v>
      </c>
      <c r="AK351" s="71">
        <v>0</v>
      </c>
      <c r="AL351" s="71">
        <v>0</v>
      </c>
      <c r="AM351" s="71">
        <v>0</v>
      </c>
      <c r="AN351" s="71">
        <v>0</v>
      </c>
      <c r="AO351" s="71">
        <v>0</v>
      </c>
      <c r="AP351" s="71">
        <f>+AA351+AI351</f>
        <v>0</v>
      </c>
      <c r="AQ351" s="71">
        <f>+AB351+AJ351</f>
        <v>0</v>
      </c>
      <c r="AR351" s="71">
        <f>+AC351+AK351</f>
        <v>0</v>
      </c>
      <c r="AS351" s="71">
        <f>+AD351+AL351</f>
        <v>0</v>
      </c>
      <c r="AT351" s="71">
        <f>+AE351+AN351</f>
        <v>0</v>
      </c>
      <c r="AU351" s="71">
        <f>AF351+AM351</f>
        <v>0</v>
      </c>
      <c r="AV351" s="71">
        <f>AG351+AO351</f>
        <v>0</v>
      </c>
      <c r="AW351" s="71">
        <f>AU351+AV351</f>
        <v>0</v>
      </c>
      <c r="AX351" s="71">
        <f>+AY351+AZ351+BA351+BC351</f>
        <v>0</v>
      </c>
      <c r="AY351" s="71">
        <v>0</v>
      </c>
      <c r="AZ351" s="71">
        <v>0</v>
      </c>
      <c r="BA351" s="71">
        <v>0</v>
      </c>
      <c r="BB351" s="71"/>
      <c r="BC351" s="71">
        <v>0</v>
      </c>
      <c r="BD351" s="71"/>
      <c r="BE351" s="71">
        <f>+AP351+AX351</f>
        <v>0</v>
      </c>
      <c r="BF351" s="71">
        <f>+AQ351+AY351</f>
        <v>0</v>
      </c>
      <c r="BG351" s="71">
        <f>+AR351+AZ351</f>
        <v>0</v>
      </c>
      <c r="BH351" s="71">
        <f>+AS351+BA351</f>
        <v>0</v>
      </c>
      <c r="BI351" s="71">
        <f>+AT351+BC351</f>
        <v>0</v>
      </c>
      <c r="BJ351" s="71">
        <f>AU351+BB351</f>
        <v>0</v>
      </c>
      <c r="BK351" s="71">
        <f>AV351+BD351</f>
        <v>0</v>
      </c>
      <c r="BL351" s="71">
        <f>BJ351+BK351</f>
        <v>0</v>
      </c>
      <c r="BM351" s="71">
        <f>+BN351+BO351+BP351+BQ351</f>
        <v>0</v>
      </c>
      <c r="BN351" s="71">
        <v>0</v>
      </c>
      <c r="BO351" s="71">
        <v>0</v>
      </c>
      <c r="BP351" s="71">
        <v>0</v>
      </c>
      <c r="BQ351" s="71">
        <v>0</v>
      </c>
      <c r="BR351" s="71">
        <f>+BE351+BM351</f>
        <v>0</v>
      </c>
      <c r="BS351" s="71">
        <f>+BF351+BN351</f>
        <v>0</v>
      </c>
      <c r="BT351" s="71">
        <f>+BG351+BO351</f>
        <v>0</v>
      </c>
      <c r="BU351" s="71">
        <f>+BH351+BP351</f>
        <v>0</v>
      </c>
      <c r="BV351" s="71">
        <f>+BI351+BQ351</f>
        <v>0</v>
      </c>
      <c r="BW351" s="71">
        <f>+BX351+BY351+BZ351+CA351</f>
        <v>0</v>
      </c>
      <c r="BX351" s="71">
        <v>0</v>
      </c>
      <c r="BY351" s="71">
        <v>0</v>
      </c>
      <c r="BZ351" s="71">
        <v>0</v>
      </c>
      <c r="CA351" s="71">
        <v>0</v>
      </c>
      <c r="CB351" s="71">
        <f>+BR351+BW351</f>
        <v>0</v>
      </c>
      <c r="CC351" s="71">
        <f>+BS351+BX351</f>
        <v>0</v>
      </c>
      <c r="CD351" s="71">
        <f>+BT351+BY351</f>
        <v>0</v>
      </c>
      <c r="CE351" s="71">
        <f>+BU351+BZ351</f>
        <v>0</v>
      </c>
      <c r="CF351" s="71">
        <f>+BV351+CA351</f>
        <v>0</v>
      </c>
      <c r="CG351" s="71">
        <f>+CH351+CI351+CJ351+CK351</f>
        <v>0</v>
      </c>
      <c r="CH351" s="71">
        <v>0</v>
      </c>
      <c r="CI351" s="71">
        <v>0</v>
      </c>
      <c r="CJ351" s="71">
        <v>0</v>
      </c>
      <c r="CK351" s="71">
        <v>0</v>
      </c>
      <c r="CL351" s="71">
        <f>+CB351+CG351</f>
        <v>0</v>
      </c>
      <c r="CM351" s="71">
        <f>+CC351+CH351</f>
        <v>0</v>
      </c>
      <c r="CN351" s="71">
        <f>+CD351+CI351</f>
        <v>0</v>
      </c>
      <c r="CO351" s="71">
        <f>+CE351+CJ351</f>
        <v>0</v>
      </c>
      <c r="CP351" s="71">
        <f>+CF351+CK351</f>
        <v>0</v>
      </c>
      <c r="CQ351" s="71">
        <f>+CR351+CS351+CT351+CU351</f>
        <v>0</v>
      </c>
      <c r="CR351" s="71">
        <v>0</v>
      </c>
      <c r="CS351" s="71">
        <v>0</v>
      </c>
      <c r="CT351" s="71">
        <v>0</v>
      </c>
      <c r="CU351" s="71">
        <v>0</v>
      </c>
      <c r="CV351" s="71">
        <f>+CL351+CQ351</f>
        <v>0</v>
      </c>
      <c r="CW351" s="71">
        <f>+CM351+CR351</f>
        <v>0</v>
      </c>
      <c r="CX351" s="71">
        <f>+CN351+CS351</f>
        <v>0</v>
      </c>
      <c r="CY351" s="71">
        <f>+CO351+CT351</f>
        <v>0</v>
      </c>
      <c r="CZ351" s="71">
        <f>+CP351+CU351</f>
        <v>0</v>
      </c>
      <c r="DA351" s="70" t="s">
        <v>346</v>
      </c>
      <c r="DB351" s="56">
        <f>K351-CV351</f>
        <v>0</v>
      </c>
      <c r="DD351" s="7">
        <f>CV351/12</f>
        <v>0</v>
      </c>
    </row>
    <row r="352" spans="1:109" ht="15" hidden="1" customHeight="1" x14ac:dyDescent="0.2">
      <c r="A352" s="98" t="str">
        <f>CONCATENATE("5101",H352)</f>
        <v>51015616</v>
      </c>
      <c r="B352" s="65"/>
      <c r="C352" s="65"/>
      <c r="D352" s="65"/>
      <c r="E352" s="66"/>
      <c r="F352" s="66" t="s">
        <v>104</v>
      </c>
      <c r="G352" s="65"/>
      <c r="H352" s="70" t="s">
        <v>141</v>
      </c>
      <c r="I352" s="79" t="s">
        <v>102</v>
      </c>
      <c r="J352" s="78"/>
      <c r="K352" s="78">
        <v>0</v>
      </c>
      <c r="L352" s="78"/>
      <c r="M352" s="78"/>
      <c r="N352" s="78"/>
      <c r="O352" s="78">
        <f>K352-L352-M352-N352</f>
        <v>0</v>
      </c>
      <c r="P352" s="78"/>
      <c r="Q352" s="78"/>
      <c r="R352" s="78">
        <f>P352+Q352</f>
        <v>0</v>
      </c>
      <c r="S352" s="71">
        <f>+U352+V352+W352+Y352</f>
        <v>0</v>
      </c>
      <c r="T352" s="71">
        <f>X352+Z352</f>
        <v>0</v>
      </c>
      <c r="U352" s="71">
        <v>0</v>
      </c>
      <c r="V352" s="71">
        <v>0</v>
      </c>
      <c r="W352" s="71">
        <v>0</v>
      </c>
      <c r="X352" s="71">
        <v>0</v>
      </c>
      <c r="Y352" s="71">
        <v>0</v>
      </c>
      <c r="Z352" s="71">
        <v>0</v>
      </c>
      <c r="AA352" s="71">
        <f>+K352+S352</f>
        <v>0</v>
      </c>
      <c r="AB352" s="71">
        <f>+L352+U352</f>
        <v>0</v>
      </c>
      <c r="AC352" s="71">
        <f>+M352+V352</f>
        <v>0</v>
      </c>
      <c r="AD352" s="71">
        <f>+N352+W352</f>
        <v>0</v>
      </c>
      <c r="AE352" s="71">
        <f>+O352+Y352</f>
        <v>0</v>
      </c>
      <c r="AF352" s="71">
        <f>P352+X352</f>
        <v>0</v>
      </c>
      <c r="AG352" s="71">
        <f>+Q352+Z352</f>
        <v>0</v>
      </c>
      <c r="AH352" s="71">
        <f>AF352+AG352</f>
        <v>0</v>
      </c>
      <c r="AI352" s="71">
        <f>+AJ352+AK352+AL352+AN352</f>
        <v>0</v>
      </c>
      <c r="AJ352" s="71">
        <v>0</v>
      </c>
      <c r="AK352" s="71">
        <v>0</v>
      </c>
      <c r="AL352" s="71">
        <v>0</v>
      </c>
      <c r="AM352" s="71">
        <v>0</v>
      </c>
      <c r="AN352" s="71">
        <v>0</v>
      </c>
      <c r="AO352" s="71">
        <v>0</v>
      </c>
      <c r="AP352" s="71">
        <f>+AA352+AI352</f>
        <v>0</v>
      </c>
      <c r="AQ352" s="71">
        <f>+AB352+AJ352</f>
        <v>0</v>
      </c>
      <c r="AR352" s="71">
        <f>+AC352+AK352</f>
        <v>0</v>
      </c>
      <c r="AS352" s="71">
        <f>+AD352+AL352</f>
        <v>0</v>
      </c>
      <c r="AT352" s="71">
        <f>+AE352+AN352</f>
        <v>0</v>
      </c>
      <c r="AU352" s="71">
        <f>AF352+AM352</f>
        <v>0</v>
      </c>
      <c r="AV352" s="71">
        <f>AG352+AO352</f>
        <v>0</v>
      </c>
      <c r="AW352" s="71">
        <f>AU352+AV352</f>
        <v>0</v>
      </c>
      <c r="AX352" s="71">
        <f>+AY352+AZ352+BA352+BC352</f>
        <v>0</v>
      </c>
      <c r="AY352" s="71">
        <v>0</v>
      </c>
      <c r="AZ352" s="71">
        <v>0</v>
      </c>
      <c r="BA352" s="71">
        <v>0</v>
      </c>
      <c r="BB352" s="71"/>
      <c r="BC352" s="71">
        <v>0</v>
      </c>
      <c r="BD352" s="71"/>
      <c r="BE352" s="71">
        <f>+AP352+AX352</f>
        <v>0</v>
      </c>
      <c r="BF352" s="71">
        <f>+AQ352+AY352</f>
        <v>0</v>
      </c>
      <c r="BG352" s="71">
        <f>+AR352+AZ352</f>
        <v>0</v>
      </c>
      <c r="BH352" s="71">
        <f>+AS352+BA352</f>
        <v>0</v>
      </c>
      <c r="BI352" s="71">
        <f>+AT352+BC352</f>
        <v>0</v>
      </c>
      <c r="BJ352" s="71">
        <f>AU352+BB352</f>
        <v>0</v>
      </c>
      <c r="BK352" s="71">
        <f>AV352+BD352</f>
        <v>0</v>
      </c>
      <c r="BL352" s="71">
        <f>BJ352+BK352</f>
        <v>0</v>
      </c>
      <c r="BM352" s="71">
        <f>+BN352+BO352+BP352+BQ352</f>
        <v>0</v>
      </c>
      <c r="BN352" s="71">
        <v>0</v>
      </c>
      <c r="BO352" s="71">
        <v>0</v>
      </c>
      <c r="BP352" s="71">
        <v>0</v>
      </c>
      <c r="BQ352" s="71">
        <v>0</v>
      </c>
      <c r="BR352" s="71">
        <f>+BE352+BM352</f>
        <v>0</v>
      </c>
      <c r="BS352" s="71">
        <f>+BF352+BN352</f>
        <v>0</v>
      </c>
      <c r="BT352" s="71">
        <f>+BG352+BO352</f>
        <v>0</v>
      </c>
      <c r="BU352" s="71">
        <f>+BH352+BP352</f>
        <v>0</v>
      </c>
      <c r="BV352" s="71">
        <f>+BI352+BQ352</f>
        <v>0</v>
      </c>
      <c r="BW352" s="71">
        <f>+BX352+BY352+BZ352+CA352</f>
        <v>0</v>
      </c>
      <c r="BX352" s="71">
        <v>0</v>
      </c>
      <c r="BY352" s="71">
        <v>0</v>
      </c>
      <c r="BZ352" s="71">
        <v>0</v>
      </c>
      <c r="CA352" s="71">
        <v>0</v>
      </c>
      <c r="CB352" s="71">
        <f>+BR352+BW352</f>
        <v>0</v>
      </c>
      <c r="CC352" s="71">
        <f>+BS352+BX352</f>
        <v>0</v>
      </c>
      <c r="CD352" s="71">
        <f>+BT352+BY352</f>
        <v>0</v>
      </c>
      <c r="CE352" s="71">
        <f>+BU352+BZ352</f>
        <v>0</v>
      </c>
      <c r="CF352" s="71">
        <f>+BV352+CA352</f>
        <v>0</v>
      </c>
      <c r="CG352" s="71">
        <f>+CH352+CI352+CJ352+CK352</f>
        <v>0</v>
      </c>
      <c r="CH352" s="71">
        <v>0</v>
      </c>
      <c r="CI352" s="71">
        <v>0</v>
      </c>
      <c r="CJ352" s="71">
        <v>0</v>
      </c>
      <c r="CK352" s="71">
        <v>0</v>
      </c>
      <c r="CL352" s="71">
        <f>+CB352+CG352</f>
        <v>0</v>
      </c>
      <c r="CM352" s="71">
        <f>+CC352+CH352</f>
        <v>0</v>
      </c>
      <c r="CN352" s="71">
        <f>+CD352+CI352</f>
        <v>0</v>
      </c>
      <c r="CO352" s="71">
        <f>+CE352+CJ352</f>
        <v>0</v>
      </c>
      <c r="CP352" s="71">
        <f>+CF352+CK352</f>
        <v>0</v>
      </c>
      <c r="CQ352" s="71">
        <f>+CR352+CS352+CT352+CU352</f>
        <v>0</v>
      </c>
      <c r="CR352" s="71">
        <v>0</v>
      </c>
      <c r="CS352" s="71">
        <v>0</v>
      </c>
      <c r="CT352" s="71">
        <v>0</v>
      </c>
      <c r="CU352" s="71">
        <v>0</v>
      </c>
      <c r="CV352" s="71">
        <f>+CL352+CQ352</f>
        <v>0</v>
      </c>
      <c r="CW352" s="71">
        <f>+CM352+CR352</f>
        <v>0</v>
      </c>
      <c r="CX352" s="71">
        <f>+CN352+CS352</f>
        <v>0</v>
      </c>
      <c r="CY352" s="71">
        <f>+CO352+CT352</f>
        <v>0</v>
      </c>
      <c r="CZ352" s="71">
        <f>+CP352+CU352</f>
        <v>0</v>
      </c>
      <c r="DA352" s="70" t="s">
        <v>141</v>
      </c>
      <c r="DB352" s="56">
        <f>K352-CV352</f>
        <v>0</v>
      </c>
      <c r="DD352" s="7">
        <f>CV352/12</f>
        <v>0</v>
      </c>
    </row>
    <row r="353" spans="1:108" ht="15" hidden="1" customHeight="1" x14ac:dyDescent="0.2">
      <c r="A353" s="98" t="str">
        <f>CONCATENATE("5101",H353)</f>
        <v>5101561601</v>
      </c>
      <c r="B353" s="65"/>
      <c r="C353" s="65"/>
      <c r="D353" s="65"/>
      <c r="E353" s="66"/>
      <c r="F353" s="66"/>
      <c r="G353" s="65" t="s">
        <v>91</v>
      </c>
      <c r="H353" s="70" t="s">
        <v>140</v>
      </c>
      <c r="I353" s="100" t="s">
        <v>108</v>
      </c>
      <c r="J353" s="78"/>
      <c r="K353" s="78"/>
      <c r="L353" s="78"/>
      <c r="M353" s="78"/>
      <c r="N353" s="78"/>
      <c r="O353" s="78"/>
      <c r="P353" s="78"/>
      <c r="Q353" s="78"/>
      <c r="R353" s="78">
        <f>P353+Q353</f>
        <v>0</v>
      </c>
      <c r="S353" s="71">
        <f>+U353+V353+W353+Y353</f>
        <v>0</v>
      </c>
      <c r="T353" s="71">
        <f>X353+Z353</f>
        <v>0</v>
      </c>
      <c r="U353" s="71">
        <v>0</v>
      </c>
      <c r="V353" s="71">
        <v>0</v>
      </c>
      <c r="W353" s="71">
        <v>0</v>
      </c>
      <c r="X353" s="71">
        <v>0</v>
      </c>
      <c r="Y353" s="71">
        <v>0</v>
      </c>
      <c r="Z353" s="71">
        <v>0</v>
      </c>
      <c r="AA353" s="71">
        <f>+K353+S353</f>
        <v>0</v>
      </c>
      <c r="AB353" s="71">
        <f>+L353+U353</f>
        <v>0</v>
      </c>
      <c r="AC353" s="71">
        <f>+M353+V353</f>
        <v>0</v>
      </c>
      <c r="AD353" s="71">
        <f>+N353+W353</f>
        <v>0</v>
      </c>
      <c r="AE353" s="71">
        <f>+O353+Y353</f>
        <v>0</v>
      </c>
      <c r="AF353" s="71">
        <f>P353+X353</f>
        <v>0</v>
      </c>
      <c r="AG353" s="71">
        <f>+Q353+Z353</f>
        <v>0</v>
      </c>
      <c r="AH353" s="71">
        <f>AF353+AG353</f>
        <v>0</v>
      </c>
      <c r="AI353" s="71">
        <f>+AJ353+AK353+AL353+AN353</f>
        <v>0</v>
      </c>
      <c r="AJ353" s="71">
        <v>0</v>
      </c>
      <c r="AK353" s="71">
        <v>0</v>
      </c>
      <c r="AL353" s="71">
        <v>0</v>
      </c>
      <c r="AM353" s="71">
        <v>0</v>
      </c>
      <c r="AN353" s="71">
        <v>0</v>
      </c>
      <c r="AO353" s="71">
        <v>0</v>
      </c>
      <c r="AP353" s="71">
        <f>+AA353+AI353</f>
        <v>0</v>
      </c>
      <c r="AQ353" s="71">
        <f>+AB353+AJ353</f>
        <v>0</v>
      </c>
      <c r="AR353" s="71">
        <f>+AC353+AK353</f>
        <v>0</v>
      </c>
      <c r="AS353" s="71">
        <f>+AD353+AL353</f>
        <v>0</v>
      </c>
      <c r="AT353" s="71">
        <f>+AE353+AN353</f>
        <v>0</v>
      </c>
      <c r="AU353" s="71">
        <f>AF353+AM353</f>
        <v>0</v>
      </c>
      <c r="AV353" s="71">
        <f>AG353+AO353</f>
        <v>0</v>
      </c>
      <c r="AW353" s="71">
        <f>AU353+AV353</f>
        <v>0</v>
      </c>
      <c r="AX353" s="71">
        <f>+AY353+AZ353+BA353+BC353</f>
        <v>0</v>
      </c>
      <c r="AY353" s="71">
        <v>0</v>
      </c>
      <c r="AZ353" s="71">
        <v>0</v>
      </c>
      <c r="BA353" s="71">
        <v>0</v>
      </c>
      <c r="BB353" s="71"/>
      <c r="BC353" s="71">
        <v>0</v>
      </c>
      <c r="BD353" s="71"/>
      <c r="BE353" s="71">
        <f>+AP353+AX353</f>
        <v>0</v>
      </c>
      <c r="BF353" s="71">
        <f>+AQ353+AY353</f>
        <v>0</v>
      </c>
      <c r="BG353" s="71">
        <f>+AR353+AZ353</f>
        <v>0</v>
      </c>
      <c r="BH353" s="71">
        <f>+AS353+BA353</f>
        <v>0</v>
      </c>
      <c r="BI353" s="71">
        <f>+AT353+BC353</f>
        <v>0</v>
      </c>
      <c r="BJ353" s="71">
        <f>AU353+BB353</f>
        <v>0</v>
      </c>
      <c r="BK353" s="71">
        <f>AV353+BD353</f>
        <v>0</v>
      </c>
      <c r="BL353" s="71">
        <f>BJ353+BK353</f>
        <v>0</v>
      </c>
      <c r="BM353" s="71">
        <f>+BN353+BO353+BP353+BQ353</f>
        <v>0</v>
      </c>
      <c r="BN353" s="71">
        <v>0</v>
      </c>
      <c r="BO353" s="71">
        <v>0</v>
      </c>
      <c r="BP353" s="71">
        <v>0</v>
      </c>
      <c r="BQ353" s="71">
        <v>0</v>
      </c>
      <c r="BR353" s="71">
        <f>+BE353+BM353</f>
        <v>0</v>
      </c>
      <c r="BS353" s="71">
        <f>+BF353+BN353</f>
        <v>0</v>
      </c>
      <c r="BT353" s="71">
        <f>+BG353+BO353</f>
        <v>0</v>
      </c>
      <c r="BU353" s="71">
        <f>+BH353+BP353</f>
        <v>0</v>
      </c>
      <c r="BV353" s="71">
        <f>+BI353+BQ353</f>
        <v>0</v>
      </c>
      <c r="BW353" s="71">
        <f>+BX353+BY353+BZ353+CA353</f>
        <v>0</v>
      </c>
      <c r="BX353" s="71">
        <v>0</v>
      </c>
      <c r="BY353" s="71">
        <v>0</v>
      </c>
      <c r="BZ353" s="71">
        <v>0</v>
      </c>
      <c r="CA353" s="71">
        <v>0</v>
      </c>
      <c r="CB353" s="71">
        <f>+BR353+BW353</f>
        <v>0</v>
      </c>
      <c r="CC353" s="71">
        <f>+BS353+BX353</f>
        <v>0</v>
      </c>
      <c r="CD353" s="71">
        <f>+BT353+BY353</f>
        <v>0</v>
      </c>
      <c r="CE353" s="71">
        <f>+BU353+BZ353</f>
        <v>0</v>
      </c>
      <c r="CF353" s="71">
        <f>+BV353+CA353</f>
        <v>0</v>
      </c>
      <c r="CG353" s="71">
        <f>+CH353+CI353+CJ353+CK353</f>
        <v>0</v>
      </c>
      <c r="CH353" s="71">
        <v>0</v>
      </c>
      <c r="CI353" s="71">
        <v>0</v>
      </c>
      <c r="CJ353" s="71">
        <v>0</v>
      </c>
      <c r="CK353" s="71">
        <v>0</v>
      </c>
      <c r="CL353" s="71">
        <f>+CB353+CG353</f>
        <v>0</v>
      </c>
      <c r="CM353" s="71">
        <f>+CC353+CH353</f>
        <v>0</v>
      </c>
      <c r="CN353" s="71">
        <f>+CD353+CI353</f>
        <v>0</v>
      </c>
      <c r="CO353" s="71">
        <f>+CE353+CJ353</f>
        <v>0</v>
      </c>
      <c r="CP353" s="71">
        <f>+CF353+CK353</f>
        <v>0</v>
      </c>
      <c r="CQ353" s="71">
        <f>+CR353+CS353+CT353+CU353</f>
        <v>0</v>
      </c>
      <c r="CR353" s="71">
        <v>0</v>
      </c>
      <c r="CS353" s="71">
        <v>0</v>
      </c>
      <c r="CT353" s="71">
        <v>0</v>
      </c>
      <c r="CU353" s="71">
        <v>0</v>
      </c>
      <c r="CV353" s="71">
        <f>+CL353+CQ353</f>
        <v>0</v>
      </c>
      <c r="CW353" s="71">
        <f>+CM353+CR353</f>
        <v>0</v>
      </c>
      <c r="CX353" s="71">
        <f>+CN353+CS353</f>
        <v>0</v>
      </c>
      <c r="CY353" s="71">
        <f>+CO353+CT353</f>
        <v>0</v>
      </c>
      <c r="CZ353" s="71">
        <f>+CP353+CU353</f>
        <v>0</v>
      </c>
      <c r="DA353" s="70" t="s">
        <v>140</v>
      </c>
      <c r="DB353" s="56">
        <f>K353-CV353</f>
        <v>0</v>
      </c>
      <c r="DD353" s="7">
        <f>CV353/12</f>
        <v>0</v>
      </c>
    </row>
    <row r="354" spans="1:108" ht="15" hidden="1" customHeight="1" x14ac:dyDescent="0.2">
      <c r="A354" s="98" t="str">
        <f>CONCATENATE("5101",H354)</f>
        <v>5101561602</v>
      </c>
      <c r="B354" s="65"/>
      <c r="C354" s="65"/>
      <c r="D354" s="65"/>
      <c r="E354" s="66"/>
      <c r="F354" s="66"/>
      <c r="G354" s="65"/>
      <c r="H354" s="70" t="s">
        <v>139</v>
      </c>
      <c r="I354" s="100" t="s">
        <v>99</v>
      </c>
      <c r="J354" s="78"/>
      <c r="K354" s="78"/>
      <c r="L354" s="78"/>
      <c r="M354" s="78"/>
      <c r="N354" s="78"/>
      <c r="O354" s="78"/>
      <c r="P354" s="78"/>
      <c r="Q354" s="78"/>
      <c r="R354" s="78">
        <f>P354+Q354</f>
        <v>0</v>
      </c>
      <c r="S354" s="71">
        <f>+U354+V354+W354+Y354</f>
        <v>0</v>
      </c>
      <c r="T354" s="71">
        <f>X354+Z354</f>
        <v>0</v>
      </c>
      <c r="U354" s="71">
        <v>0</v>
      </c>
      <c r="V354" s="71">
        <v>0</v>
      </c>
      <c r="W354" s="71">
        <v>0</v>
      </c>
      <c r="X354" s="71">
        <v>0</v>
      </c>
      <c r="Y354" s="71">
        <v>0</v>
      </c>
      <c r="Z354" s="71">
        <v>0</v>
      </c>
      <c r="AA354" s="71">
        <f>+K354+S354</f>
        <v>0</v>
      </c>
      <c r="AB354" s="71">
        <f>+L354+U354</f>
        <v>0</v>
      </c>
      <c r="AC354" s="71">
        <f>+M354+V354</f>
        <v>0</v>
      </c>
      <c r="AD354" s="71">
        <f>+N354+W354</f>
        <v>0</v>
      </c>
      <c r="AE354" s="71">
        <f>+O354+Y354</f>
        <v>0</v>
      </c>
      <c r="AF354" s="71">
        <f>P354+X354</f>
        <v>0</v>
      </c>
      <c r="AG354" s="71">
        <f>+Q354+Z354</f>
        <v>0</v>
      </c>
      <c r="AH354" s="71">
        <f>AF354+AG354</f>
        <v>0</v>
      </c>
      <c r="AI354" s="71">
        <f>+AJ354+AK354+AL354+AN354</f>
        <v>0</v>
      </c>
      <c r="AJ354" s="71">
        <v>0</v>
      </c>
      <c r="AK354" s="71">
        <v>0</v>
      </c>
      <c r="AL354" s="71">
        <v>0</v>
      </c>
      <c r="AM354" s="71">
        <v>0</v>
      </c>
      <c r="AN354" s="71">
        <v>0</v>
      </c>
      <c r="AO354" s="71">
        <v>0</v>
      </c>
      <c r="AP354" s="71">
        <f>+AA354+AI354</f>
        <v>0</v>
      </c>
      <c r="AQ354" s="71">
        <f>+AB354+AJ354</f>
        <v>0</v>
      </c>
      <c r="AR354" s="71">
        <f>+AC354+AK354</f>
        <v>0</v>
      </c>
      <c r="AS354" s="71">
        <f>+AD354+AL354</f>
        <v>0</v>
      </c>
      <c r="AT354" s="71">
        <f>+AE354+AN354</f>
        <v>0</v>
      </c>
      <c r="AU354" s="71">
        <f>AF354+AM354</f>
        <v>0</v>
      </c>
      <c r="AV354" s="71">
        <f>AG354+AO354</f>
        <v>0</v>
      </c>
      <c r="AW354" s="71">
        <f>AU354+AV354</f>
        <v>0</v>
      </c>
      <c r="AX354" s="71">
        <f>+AY354+AZ354+BA354+BC354</f>
        <v>0</v>
      </c>
      <c r="AY354" s="71">
        <v>0</v>
      </c>
      <c r="AZ354" s="71">
        <v>0</v>
      </c>
      <c r="BA354" s="71">
        <v>0</v>
      </c>
      <c r="BB354" s="71"/>
      <c r="BC354" s="71">
        <v>0</v>
      </c>
      <c r="BD354" s="71"/>
      <c r="BE354" s="71">
        <f>+AP354+AX354</f>
        <v>0</v>
      </c>
      <c r="BF354" s="71">
        <f>+AQ354+AY354</f>
        <v>0</v>
      </c>
      <c r="BG354" s="71">
        <f>+AR354+AZ354</f>
        <v>0</v>
      </c>
      <c r="BH354" s="71">
        <f>+AS354+BA354</f>
        <v>0</v>
      </c>
      <c r="BI354" s="71">
        <f>+AT354+BC354</f>
        <v>0</v>
      </c>
      <c r="BJ354" s="71">
        <f>AU354+BB354</f>
        <v>0</v>
      </c>
      <c r="BK354" s="71">
        <f>AV354+BD354</f>
        <v>0</v>
      </c>
      <c r="BL354" s="71">
        <f>BJ354+BK354</f>
        <v>0</v>
      </c>
      <c r="BM354" s="71">
        <f>+BN354+BO354+BP354+BQ354</f>
        <v>0</v>
      </c>
      <c r="BN354" s="71">
        <v>0</v>
      </c>
      <c r="BO354" s="71">
        <v>0</v>
      </c>
      <c r="BP354" s="71">
        <v>0</v>
      </c>
      <c r="BQ354" s="71">
        <v>0</v>
      </c>
      <c r="BR354" s="71">
        <f>+BE354+BM354</f>
        <v>0</v>
      </c>
      <c r="BS354" s="71">
        <f>+BF354+BN354</f>
        <v>0</v>
      </c>
      <c r="BT354" s="71">
        <f>+BG354+BO354</f>
        <v>0</v>
      </c>
      <c r="BU354" s="71">
        <f>+BH354+BP354</f>
        <v>0</v>
      </c>
      <c r="BV354" s="71">
        <f>+BI354+BQ354</f>
        <v>0</v>
      </c>
      <c r="BW354" s="71">
        <f>+BX354+BY354+BZ354+CA354</f>
        <v>0</v>
      </c>
      <c r="BX354" s="71">
        <v>0</v>
      </c>
      <c r="BY354" s="71">
        <v>0</v>
      </c>
      <c r="BZ354" s="71">
        <v>0</v>
      </c>
      <c r="CA354" s="71">
        <v>0</v>
      </c>
      <c r="CB354" s="71">
        <f>+BR354+BW354</f>
        <v>0</v>
      </c>
      <c r="CC354" s="71">
        <f>+BS354+BX354</f>
        <v>0</v>
      </c>
      <c r="CD354" s="71">
        <f>+BT354+BY354</f>
        <v>0</v>
      </c>
      <c r="CE354" s="71">
        <f>+BU354+BZ354</f>
        <v>0</v>
      </c>
      <c r="CF354" s="71">
        <f>+BV354+CA354</f>
        <v>0</v>
      </c>
      <c r="CG354" s="71">
        <f>+CH354+CI354+CJ354+CK354</f>
        <v>0</v>
      </c>
      <c r="CH354" s="71">
        <v>0</v>
      </c>
      <c r="CI354" s="71">
        <v>0</v>
      </c>
      <c r="CJ354" s="71">
        <v>0</v>
      </c>
      <c r="CK354" s="71">
        <v>0</v>
      </c>
      <c r="CL354" s="71">
        <f>+CB354+CG354</f>
        <v>0</v>
      </c>
      <c r="CM354" s="71">
        <f>+CC354+CH354</f>
        <v>0</v>
      </c>
      <c r="CN354" s="71">
        <f>+CD354+CI354</f>
        <v>0</v>
      </c>
      <c r="CO354" s="71">
        <f>+CE354+CJ354</f>
        <v>0</v>
      </c>
      <c r="CP354" s="71">
        <f>+CF354+CK354</f>
        <v>0</v>
      </c>
      <c r="CQ354" s="71">
        <f>+CR354+CS354+CT354+CU354</f>
        <v>0</v>
      </c>
      <c r="CR354" s="71">
        <v>0</v>
      </c>
      <c r="CS354" s="71">
        <v>0</v>
      </c>
      <c r="CT354" s="71">
        <v>0</v>
      </c>
      <c r="CU354" s="71">
        <v>0</v>
      </c>
      <c r="CV354" s="71">
        <f>+CL354+CQ354</f>
        <v>0</v>
      </c>
      <c r="CW354" s="71">
        <f>+CM354+CR354</f>
        <v>0</v>
      </c>
      <c r="CX354" s="71">
        <f>+CN354+CS354</f>
        <v>0</v>
      </c>
      <c r="CY354" s="71">
        <f>+CO354+CT354</f>
        <v>0</v>
      </c>
      <c r="CZ354" s="71">
        <f>+CP354+CU354</f>
        <v>0</v>
      </c>
      <c r="DA354" s="70" t="s">
        <v>139</v>
      </c>
      <c r="DB354" s="56">
        <f>K354-CV354</f>
        <v>0</v>
      </c>
      <c r="DD354" s="7">
        <f>CV354/12</f>
        <v>0</v>
      </c>
    </row>
    <row r="355" spans="1:108" ht="15" hidden="1" customHeight="1" x14ac:dyDescent="0.2">
      <c r="A355" s="98" t="str">
        <f>CONCATENATE("5101",H355)</f>
        <v>5101561603</v>
      </c>
      <c r="B355" s="65"/>
      <c r="C355" s="65"/>
      <c r="D355" s="65"/>
      <c r="E355" s="66"/>
      <c r="F355" s="66"/>
      <c r="G355" s="65"/>
      <c r="H355" s="70" t="s">
        <v>176</v>
      </c>
      <c r="I355" s="100" t="s">
        <v>177</v>
      </c>
      <c r="J355" s="78"/>
      <c r="K355" s="78"/>
      <c r="L355" s="78"/>
      <c r="M355" s="78"/>
      <c r="N355" s="78"/>
      <c r="O355" s="78"/>
      <c r="P355" s="78"/>
      <c r="Q355" s="78"/>
      <c r="R355" s="78">
        <f>P355+Q355</f>
        <v>0</v>
      </c>
      <c r="S355" s="71">
        <f>+U355+V355+W355+Y355</f>
        <v>0</v>
      </c>
      <c r="T355" s="71">
        <f>X355+Z355</f>
        <v>0</v>
      </c>
      <c r="U355" s="71">
        <v>0</v>
      </c>
      <c r="V355" s="71">
        <v>0</v>
      </c>
      <c r="W355" s="71">
        <v>0</v>
      </c>
      <c r="X355" s="71">
        <v>0</v>
      </c>
      <c r="Y355" s="71">
        <v>0</v>
      </c>
      <c r="Z355" s="71">
        <v>0</v>
      </c>
      <c r="AA355" s="71">
        <f>+K355+S355</f>
        <v>0</v>
      </c>
      <c r="AB355" s="71">
        <f>+L355+U355</f>
        <v>0</v>
      </c>
      <c r="AC355" s="71">
        <f>+M355+V355</f>
        <v>0</v>
      </c>
      <c r="AD355" s="71">
        <f>+N355+W355</f>
        <v>0</v>
      </c>
      <c r="AE355" s="71">
        <f>+O355+Y355</f>
        <v>0</v>
      </c>
      <c r="AF355" s="71">
        <f>P355+X355</f>
        <v>0</v>
      </c>
      <c r="AG355" s="71">
        <f>+Q355+Z355</f>
        <v>0</v>
      </c>
      <c r="AH355" s="71">
        <f>AF355+AG355</f>
        <v>0</v>
      </c>
      <c r="AI355" s="71">
        <f>+AJ355+AK355+AL355+AN355</f>
        <v>0</v>
      </c>
      <c r="AJ355" s="71">
        <v>0</v>
      </c>
      <c r="AK355" s="71">
        <v>0</v>
      </c>
      <c r="AL355" s="71">
        <v>0</v>
      </c>
      <c r="AM355" s="71">
        <v>0</v>
      </c>
      <c r="AN355" s="71">
        <v>0</v>
      </c>
      <c r="AO355" s="71">
        <v>0</v>
      </c>
      <c r="AP355" s="71">
        <f>+AA355+AI355</f>
        <v>0</v>
      </c>
      <c r="AQ355" s="71">
        <f>+AB355+AJ355</f>
        <v>0</v>
      </c>
      <c r="AR355" s="71">
        <f>+AC355+AK355</f>
        <v>0</v>
      </c>
      <c r="AS355" s="71">
        <f>+AD355+AL355</f>
        <v>0</v>
      </c>
      <c r="AT355" s="71">
        <f>+AE355+AN355</f>
        <v>0</v>
      </c>
      <c r="AU355" s="71">
        <f>AF355+AM355</f>
        <v>0</v>
      </c>
      <c r="AV355" s="71">
        <f>AG355+AO355</f>
        <v>0</v>
      </c>
      <c r="AW355" s="71">
        <f>AU355+AV355</f>
        <v>0</v>
      </c>
      <c r="AX355" s="71">
        <f>+AY355+AZ355+BA355+BC355</f>
        <v>0</v>
      </c>
      <c r="AY355" s="71">
        <v>0</v>
      </c>
      <c r="AZ355" s="71">
        <v>0</v>
      </c>
      <c r="BA355" s="71">
        <v>0</v>
      </c>
      <c r="BB355" s="71"/>
      <c r="BC355" s="71">
        <v>0</v>
      </c>
      <c r="BD355" s="71"/>
      <c r="BE355" s="71">
        <f>+AP355+AX355</f>
        <v>0</v>
      </c>
      <c r="BF355" s="71">
        <f>+AQ355+AY355</f>
        <v>0</v>
      </c>
      <c r="BG355" s="71">
        <f>+AR355+AZ355</f>
        <v>0</v>
      </c>
      <c r="BH355" s="71">
        <f>+AS355+BA355</f>
        <v>0</v>
      </c>
      <c r="BI355" s="71">
        <f>+AT355+BC355</f>
        <v>0</v>
      </c>
      <c r="BJ355" s="71">
        <f>AU355+BB355</f>
        <v>0</v>
      </c>
      <c r="BK355" s="71">
        <f>AV355+BD355</f>
        <v>0</v>
      </c>
      <c r="BL355" s="71">
        <f>BJ355+BK355</f>
        <v>0</v>
      </c>
      <c r="BM355" s="71">
        <f>+BN355+BO355+BP355+BQ355</f>
        <v>0</v>
      </c>
      <c r="BN355" s="71">
        <v>0</v>
      </c>
      <c r="BO355" s="71">
        <v>0</v>
      </c>
      <c r="BP355" s="71">
        <v>0</v>
      </c>
      <c r="BQ355" s="71">
        <v>0</v>
      </c>
      <c r="BR355" s="71">
        <f>+BE355+BM355</f>
        <v>0</v>
      </c>
      <c r="BS355" s="71">
        <f>+BF355+BN355</f>
        <v>0</v>
      </c>
      <c r="BT355" s="71">
        <f>+BG355+BO355</f>
        <v>0</v>
      </c>
      <c r="BU355" s="71">
        <f>+BH355+BP355</f>
        <v>0</v>
      </c>
      <c r="BV355" s="71">
        <f>+BI355+BQ355</f>
        <v>0</v>
      </c>
      <c r="BW355" s="71">
        <f>+BX355+BY355+BZ355+CA355</f>
        <v>0</v>
      </c>
      <c r="BX355" s="71">
        <v>0</v>
      </c>
      <c r="BY355" s="71">
        <v>0</v>
      </c>
      <c r="BZ355" s="71">
        <v>0</v>
      </c>
      <c r="CA355" s="71">
        <v>0</v>
      </c>
      <c r="CB355" s="71">
        <f>+BR355+BW355</f>
        <v>0</v>
      </c>
      <c r="CC355" s="71">
        <f>+BS355+BX355</f>
        <v>0</v>
      </c>
      <c r="CD355" s="71">
        <f>+BT355+BY355</f>
        <v>0</v>
      </c>
      <c r="CE355" s="71">
        <f>+BU355+BZ355</f>
        <v>0</v>
      </c>
      <c r="CF355" s="71">
        <f>+BV355+CA355</f>
        <v>0</v>
      </c>
      <c r="CG355" s="71">
        <f>+CH355+CI355+CJ355+CK355</f>
        <v>0</v>
      </c>
      <c r="CH355" s="71">
        <v>0</v>
      </c>
      <c r="CI355" s="71">
        <v>0</v>
      </c>
      <c r="CJ355" s="71">
        <v>0</v>
      </c>
      <c r="CK355" s="71">
        <v>0</v>
      </c>
      <c r="CL355" s="71">
        <f>+CB355+CG355</f>
        <v>0</v>
      </c>
      <c r="CM355" s="71">
        <f>+CC355+CH355</f>
        <v>0</v>
      </c>
      <c r="CN355" s="71">
        <f>+CD355+CI355</f>
        <v>0</v>
      </c>
      <c r="CO355" s="71">
        <f>+CE355+CJ355</f>
        <v>0</v>
      </c>
      <c r="CP355" s="71">
        <f>+CF355+CK355</f>
        <v>0</v>
      </c>
      <c r="CQ355" s="71">
        <f>+CR355+CS355+CT355+CU355</f>
        <v>0</v>
      </c>
      <c r="CR355" s="71">
        <v>0</v>
      </c>
      <c r="CS355" s="71">
        <v>0</v>
      </c>
      <c r="CT355" s="71">
        <v>0</v>
      </c>
      <c r="CU355" s="71">
        <v>0</v>
      </c>
      <c r="CV355" s="71">
        <f>+CL355+CQ355</f>
        <v>0</v>
      </c>
      <c r="CW355" s="71">
        <f>+CM355+CR355</f>
        <v>0</v>
      </c>
      <c r="CX355" s="71">
        <f>+CN355+CS355</f>
        <v>0</v>
      </c>
      <c r="CY355" s="71">
        <f>+CO355+CT355</f>
        <v>0</v>
      </c>
      <c r="CZ355" s="71">
        <f>+CP355+CU355</f>
        <v>0</v>
      </c>
      <c r="DA355" s="70" t="s">
        <v>176</v>
      </c>
      <c r="DB355" s="56">
        <f>K355-CV355</f>
        <v>0</v>
      </c>
      <c r="DD355" s="7">
        <f>CV355/12</f>
        <v>0</v>
      </c>
    </row>
    <row r="356" spans="1:108" ht="15" hidden="1" customHeight="1" x14ac:dyDescent="0.2">
      <c r="A356" s="98" t="str">
        <f>CONCATENATE("5101",H356)</f>
        <v>51015617</v>
      </c>
      <c r="B356" s="65"/>
      <c r="C356" s="65"/>
      <c r="D356" s="65"/>
      <c r="E356" s="66"/>
      <c r="F356" s="66" t="s">
        <v>112</v>
      </c>
      <c r="G356" s="65"/>
      <c r="H356" s="70" t="s">
        <v>111</v>
      </c>
      <c r="I356" s="79"/>
      <c r="J356" s="78"/>
      <c r="K356" s="78"/>
      <c r="L356" s="78"/>
      <c r="M356" s="78"/>
      <c r="N356" s="78"/>
      <c r="O356" s="78"/>
      <c r="P356" s="78"/>
      <c r="Q356" s="78"/>
      <c r="R356" s="78">
        <f>P356+Q356</f>
        <v>0</v>
      </c>
      <c r="S356" s="71">
        <f>+U356+V356+W356+Y356</f>
        <v>0</v>
      </c>
      <c r="T356" s="71">
        <f>X356+Z356</f>
        <v>0</v>
      </c>
      <c r="U356" s="71">
        <v>0</v>
      </c>
      <c r="V356" s="71">
        <v>0</v>
      </c>
      <c r="W356" s="71">
        <v>0</v>
      </c>
      <c r="X356" s="71">
        <v>0</v>
      </c>
      <c r="Y356" s="71">
        <v>0</v>
      </c>
      <c r="Z356" s="71">
        <v>0</v>
      </c>
      <c r="AA356" s="71">
        <f>+K356+S356</f>
        <v>0</v>
      </c>
      <c r="AB356" s="71">
        <f>+L356+U356</f>
        <v>0</v>
      </c>
      <c r="AC356" s="71">
        <f>+M356+V356</f>
        <v>0</v>
      </c>
      <c r="AD356" s="71">
        <f>+N356+W356</f>
        <v>0</v>
      </c>
      <c r="AE356" s="71">
        <f>+O356+Y356</f>
        <v>0</v>
      </c>
      <c r="AF356" s="71">
        <f>P356+X356</f>
        <v>0</v>
      </c>
      <c r="AG356" s="71">
        <f>+Q356+Z356</f>
        <v>0</v>
      </c>
      <c r="AH356" s="71">
        <f>AF356+AG356</f>
        <v>0</v>
      </c>
      <c r="AI356" s="71">
        <f>+AJ356+AK356+AL356+AN356</f>
        <v>0</v>
      </c>
      <c r="AJ356" s="71">
        <v>0</v>
      </c>
      <c r="AK356" s="71">
        <v>0</v>
      </c>
      <c r="AL356" s="71">
        <v>0</v>
      </c>
      <c r="AM356" s="71">
        <v>0</v>
      </c>
      <c r="AN356" s="71">
        <v>0</v>
      </c>
      <c r="AO356" s="71">
        <v>0</v>
      </c>
      <c r="AP356" s="71">
        <f>+AA356+AI356</f>
        <v>0</v>
      </c>
      <c r="AQ356" s="71">
        <f>+AB356+AJ356</f>
        <v>0</v>
      </c>
      <c r="AR356" s="71">
        <f>+AC356+AK356</f>
        <v>0</v>
      </c>
      <c r="AS356" s="71">
        <f>+AD356+AL356</f>
        <v>0</v>
      </c>
      <c r="AT356" s="71">
        <f>+AE356+AN356</f>
        <v>0</v>
      </c>
      <c r="AU356" s="71">
        <f>AF356+AM356</f>
        <v>0</v>
      </c>
      <c r="AV356" s="71">
        <f>AG356+AO356</f>
        <v>0</v>
      </c>
      <c r="AW356" s="71">
        <f>AU356+AV356</f>
        <v>0</v>
      </c>
      <c r="AX356" s="71">
        <f>+AY356+AZ356+BA356+BC356</f>
        <v>0</v>
      </c>
      <c r="AY356" s="71">
        <v>0</v>
      </c>
      <c r="AZ356" s="71">
        <v>0</v>
      </c>
      <c r="BA356" s="71">
        <v>0</v>
      </c>
      <c r="BB356" s="71"/>
      <c r="BC356" s="71">
        <v>0</v>
      </c>
      <c r="BD356" s="71"/>
      <c r="BE356" s="71">
        <f>+AP356+AX356</f>
        <v>0</v>
      </c>
      <c r="BF356" s="71">
        <f>+AQ356+AY356</f>
        <v>0</v>
      </c>
      <c r="BG356" s="71">
        <f>+AR356+AZ356</f>
        <v>0</v>
      </c>
      <c r="BH356" s="71">
        <f>+AS356+BA356</f>
        <v>0</v>
      </c>
      <c r="BI356" s="71">
        <f>+AT356+BC356</f>
        <v>0</v>
      </c>
      <c r="BJ356" s="71">
        <f>AU356+BB356</f>
        <v>0</v>
      </c>
      <c r="BK356" s="71">
        <f>AV356+BD356</f>
        <v>0</v>
      </c>
      <c r="BL356" s="71">
        <f>BJ356+BK356</f>
        <v>0</v>
      </c>
      <c r="BM356" s="71">
        <f>+BN356+BO356+BP356+BQ356</f>
        <v>0</v>
      </c>
      <c r="BN356" s="71">
        <v>0</v>
      </c>
      <c r="BO356" s="71">
        <v>0</v>
      </c>
      <c r="BP356" s="71">
        <v>0</v>
      </c>
      <c r="BQ356" s="71">
        <v>0</v>
      </c>
      <c r="BR356" s="71">
        <f>+BE356+BM356</f>
        <v>0</v>
      </c>
      <c r="BS356" s="71">
        <f>+BF356+BN356</f>
        <v>0</v>
      </c>
      <c r="BT356" s="71">
        <f>+BG356+BO356</f>
        <v>0</v>
      </c>
      <c r="BU356" s="71">
        <f>+BH356+BP356</f>
        <v>0</v>
      </c>
      <c r="BV356" s="71">
        <f>+BI356+BQ356</f>
        <v>0</v>
      </c>
      <c r="BW356" s="71">
        <f>+BX356+BY356+BZ356+CA356</f>
        <v>0</v>
      </c>
      <c r="BX356" s="71">
        <v>0</v>
      </c>
      <c r="BY356" s="71">
        <v>0</v>
      </c>
      <c r="BZ356" s="71">
        <v>0</v>
      </c>
      <c r="CA356" s="71">
        <v>0</v>
      </c>
      <c r="CB356" s="71">
        <f>+BR356+BW356</f>
        <v>0</v>
      </c>
      <c r="CC356" s="71">
        <f>+BS356+BX356</f>
        <v>0</v>
      </c>
      <c r="CD356" s="71">
        <f>+BT356+BY356</f>
        <v>0</v>
      </c>
      <c r="CE356" s="71">
        <f>+BU356+BZ356</f>
        <v>0</v>
      </c>
      <c r="CF356" s="71">
        <f>+BV356+CA356</f>
        <v>0</v>
      </c>
      <c r="CG356" s="71">
        <f>+CH356+CI356+CJ356+CK356</f>
        <v>0</v>
      </c>
      <c r="CH356" s="71">
        <v>0</v>
      </c>
      <c r="CI356" s="71">
        <v>0</v>
      </c>
      <c r="CJ356" s="71">
        <v>0</v>
      </c>
      <c r="CK356" s="71">
        <v>0</v>
      </c>
      <c r="CL356" s="71">
        <f>+CB356+CG356</f>
        <v>0</v>
      </c>
      <c r="CM356" s="71">
        <f>+CC356+CH356</f>
        <v>0</v>
      </c>
      <c r="CN356" s="71">
        <f>+CD356+CI356</f>
        <v>0</v>
      </c>
      <c r="CO356" s="71">
        <f>+CE356+CJ356</f>
        <v>0</v>
      </c>
      <c r="CP356" s="71">
        <f>+CF356+CK356</f>
        <v>0</v>
      </c>
      <c r="CQ356" s="71">
        <f>+CR356+CS356+CT356+CU356</f>
        <v>0</v>
      </c>
      <c r="CR356" s="71">
        <v>0</v>
      </c>
      <c r="CS356" s="71">
        <v>0</v>
      </c>
      <c r="CT356" s="71">
        <v>0</v>
      </c>
      <c r="CU356" s="71">
        <v>0</v>
      </c>
      <c r="CV356" s="71">
        <f>+CL356+CQ356</f>
        <v>0</v>
      </c>
      <c r="CW356" s="71">
        <f>+CM356+CR356</f>
        <v>0</v>
      </c>
      <c r="CX356" s="71">
        <f>+CN356+CS356</f>
        <v>0</v>
      </c>
      <c r="CY356" s="71">
        <f>+CO356+CT356</f>
        <v>0</v>
      </c>
      <c r="CZ356" s="71">
        <f>+CP356+CU356</f>
        <v>0</v>
      </c>
      <c r="DA356" s="70" t="s">
        <v>111</v>
      </c>
      <c r="DB356" s="56">
        <f>K356-CV356</f>
        <v>0</v>
      </c>
      <c r="DD356" s="7">
        <f>CV356/12</f>
        <v>0</v>
      </c>
    </row>
    <row r="357" spans="1:108" ht="15" hidden="1" customHeight="1" x14ac:dyDescent="0.2">
      <c r="A357" s="98" t="str">
        <f>CONCATENATE("5101",H357)</f>
        <v>5101561701</v>
      </c>
      <c r="B357" s="65"/>
      <c r="C357" s="65"/>
      <c r="D357" s="65"/>
      <c r="E357" s="66"/>
      <c r="F357" s="66"/>
      <c r="G357" s="65"/>
      <c r="H357" s="70" t="s">
        <v>109</v>
      </c>
      <c r="I357" s="100" t="s">
        <v>108</v>
      </c>
      <c r="J357" s="78"/>
      <c r="K357" s="78"/>
      <c r="L357" s="78"/>
      <c r="M357" s="78"/>
      <c r="N357" s="78"/>
      <c r="O357" s="78"/>
      <c r="P357" s="78"/>
      <c r="Q357" s="78"/>
      <c r="R357" s="78">
        <f>P357+Q357</f>
        <v>0</v>
      </c>
      <c r="S357" s="71">
        <f>+U357+V357+W357+Y357</f>
        <v>0</v>
      </c>
      <c r="T357" s="71">
        <f>X357+Z357</f>
        <v>0</v>
      </c>
      <c r="U357" s="71">
        <v>0</v>
      </c>
      <c r="V357" s="71">
        <v>0</v>
      </c>
      <c r="W357" s="71">
        <v>0</v>
      </c>
      <c r="X357" s="71">
        <v>0</v>
      </c>
      <c r="Y357" s="71">
        <v>0</v>
      </c>
      <c r="Z357" s="71">
        <v>0</v>
      </c>
      <c r="AA357" s="71">
        <f>+K357+S357</f>
        <v>0</v>
      </c>
      <c r="AB357" s="71">
        <f>+L357+U357</f>
        <v>0</v>
      </c>
      <c r="AC357" s="71">
        <f>+M357+V357</f>
        <v>0</v>
      </c>
      <c r="AD357" s="71">
        <f>+N357+W357</f>
        <v>0</v>
      </c>
      <c r="AE357" s="71">
        <f>+O357+Y357</f>
        <v>0</v>
      </c>
      <c r="AF357" s="71">
        <f>P357+X357</f>
        <v>0</v>
      </c>
      <c r="AG357" s="71">
        <f>+Q357+Z357</f>
        <v>0</v>
      </c>
      <c r="AH357" s="71">
        <f>AF357+AG357</f>
        <v>0</v>
      </c>
      <c r="AI357" s="71">
        <f>+AJ357+AK357+AL357+AN357</f>
        <v>0</v>
      </c>
      <c r="AJ357" s="71">
        <v>0</v>
      </c>
      <c r="AK357" s="71">
        <v>0</v>
      </c>
      <c r="AL357" s="71">
        <v>0</v>
      </c>
      <c r="AM357" s="71">
        <v>0</v>
      </c>
      <c r="AN357" s="71">
        <v>0</v>
      </c>
      <c r="AO357" s="71">
        <v>0</v>
      </c>
      <c r="AP357" s="71">
        <f>+AA357+AI357</f>
        <v>0</v>
      </c>
      <c r="AQ357" s="71">
        <f>+AB357+AJ357</f>
        <v>0</v>
      </c>
      <c r="AR357" s="71">
        <f>+AC357+AK357</f>
        <v>0</v>
      </c>
      <c r="AS357" s="71">
        <f>+AD357+AL357</f>
        <v>0</v>
      </c>
      <c r="AT357" s="71">
        <f>+AE357+AN357</f>
        <v>0</v>
      </c>
      <c r="AU357" s="71">
        <f>AF357+AM357</f>
        <v>0</v>
      </c>
      <c r="AV357" s="71">
        <f>AG357+AO357</f>
        <v>0</v>
      </c>
      <c r="AW357" s="71">
        <f>AU357+AV357</f>
        <v>0</v>
      </c>
      <c r="AX357" s="71">
        <f>+AY357+AZ357+BA357+BC357</f>
        <v>0</v>
      </c>
      <c r="AY357" s="71">
        <v>0</v>
      </c>
      <c r="AZ357" s="71">
        <v>0</v>
      </c>
      <c r="BA357" s="71">
        <v>0</v>
      </c>
      <c r="BB357" s="71"/>
      <c r="BC357" s="71">
        <v>0</v>
      </c>
      <c r="BD357" s="71"/>
      <c r="BE357" s="71">
        <f>+AP357+AX357</f>
        <v>0</v>
      </c>
      <c r="BF357" s="71">
        <f>+AQ357+AY357</f>
        <v>0</v>
      </c>
      <c r="BG357" s="71">
        <f>+AR357+AZ357</f>
        <v>0</v>
      </c>
      <c r="BH357" s="71">
        <f>+AS357+BA357</f>
        <v>0</v>
      </c>
      <c r="BI357" s="71">
        <f>+AT357+BC357</f>
        <v>0</v>
      </c>
      <c r="BJ357" s="71">
        <f>AU357+BB357</f>
        <v>0</v>
      </c>
      <c r="BK357" s="71">
        <f>AV357+BD357</f>
        <v>0</v>
      </c>
      <c r="BL357" s="71">
        <f>BJ357+BK357</f>
        <v>0</v>
      </c>
      <c r="BM357" s="71">
        <f>+BN357+BO357+BP357+BQ357</f>
        <v>0</v>
      </c>
      <c r="BN357" s="71">
        <v>0</v>
      </c>
      <c r="BO357" s="71">
        <v>0</v>
      </c>
      <c r="BP357" s="71">
        <v>0</v>
      </c>
      <c r="BQ357" s="71">
        <v>0</v>
      </c>
      <c r="BR357" s="71">
        <f>+BE357+BM357</f>
        <v>0</v>
      </c>
      <c r="BS357" s="71">
        <f>+BF357+BN357</f>
        <v>0</v>
      </c>
      <c r="BT357" s="71">
        <f>+BG357+BO357</f>
        <v>0</v>
      </c>
      <c r="BU357" s="71">
        <f>+BH357+BP357</f>
        <v>0</v>
      </c>
      <c r="BV357" s="71">
        <f>+BI357+BQ357</f>
        <v>0</v>
      </c>
      <c r="BW357" s="71">
        <f>+BX357+BY357+BZ357+CA357</f>
        <v>0</v>
      </c>
      <c r="BX357" s="71">
        <v>0</v>
      </c>
      <c r="BY357" s="71">
        <v>0</v>
      </c>
      <c r="BZ357" s="71">
        <v>0</v>
      </c>
      <c r="CA357" s="71">
        <v>0</v>
      </c>
      <c r="CB357" s="71">
        <f>+BR357+BW357</f>
        <v>0</v>
      </c>
      <c r="CC357" s="71">
        <f>+BS357+BX357</f>
        <v>0</v>
      </c>
      <c r="CD357" s="71">
        <f>+BT357+BY357</f>
        <v>0</v>
      </c>
      <c r="CE357" s="71">
        <f>+BU357+BZ357</f>
        <v>0</v>
      </c>
      <c r="CF357" s="71">
        <f>+BV357+CA357</f>
        <v>0</v>
      </c>
      <c r="CG357" s="71">
        <f>+CH357+CI357+CJ357+CK357</f>
        <v>0</v>
      </c>
      <c r="CH357" s="71">
        <v>0</v>
      </c>
      <c r="CI357" s="71">
        <v>0</v>
      </c>
      <c r="CJ357" s="71">
        <v>0</v>
      </c>
      <c r="CK357" s="71">
        <v>0</v>
      </c>
      <c r="CL357" s="71">
        <f>+CB357+CG357</f>
        <v>0</v>
      </c>
      <c r="CM357" s="71">
        <f>+CC357+CH357</f>
        <v>0</v>
      </c>
      <c r="CN357" s="71">
        <f>+CD357+CI357</f>
        <v>0</v>
      </c>
      <c r="CO357" s="71">
        <f>+CE357+CJ357</f>
        <v>0</v>
      </c>
      <c r="CP357" s="71">
        <f>+CF357+CK357</f>
        <v>0</v>
      </c>
      <c r="CQ357" s="71">
        <f>+CR357+CS357+CT357+CU357</f>
        <v>0</v>
      </c>
      <c r="CR357" s="71">
        <v>0</v>
      </c>
      <c r="CS357" s="71">
        <v>0</v>
      </c>
      <c r="CT357" s="71">
        <v>0</v>
      </c>
      <c r="CU357" s="71">
        <v>0</v>
      </c>
      <c r="CV357" s="71">
        <f>+CL357+CQ357</f>
        <v>0</v>
      </c>
      <c r="CW357" s="71">
        <f>+CM357+CR357</f>
        <v>0</v>
      </c>
      <c r="CX357" s="71">
        <f>+CN357+CS357</f>
        <v>0</v>
      </c>
      <c r="CY357" s="71">
        <f>+CO357+CT357</f>
        <v>0</v>
      </c>
      <c r="CZ357" s="71">
        <f>+CP357+CU357</f>
        <v>0</v>
      </c>
      <c r="DA357" s="70" t="s">
        <v>109</v>
      </c>
      <c r="DB357" s="56">
        <f>K357-CV357</f>
        <v>0</v>
      </c>
      <c r="DD357" s="7">
        <f>CV357/12</f>
        <v>0</v>
      </c>
    </row>
    <row r="358" spans="1:108" ht="15" hidden="1" customHeight="1" x14ac:dyDescent="0.2">
      <c r="A358" s="98" t="str">
        <f>CONCATENATE("5101",H358)</f>
        <v>5101561702</v>
      </c>
      <c r="B358" s="65"/>
      <c r="C358" s="65"/>
      <c r="D358" s="65"/>
      <c r="E358" s="66"/>
      <c r="F358" s="66"/>
      <c r="G358" s="65" t="s">
        <v>101</v>
      </c>
      <c r="H358" s="70" t="s">
        <v>107</v>
      </c>
      <c r="I358" s="100" t="s">
        <v>99</v>
      </c>
      <c r="J358" s="78"/>
      <c r="K358" s="78"/>
      <c r="L358" s="78"/>
      <c r="M358" s="78"/>
      <c r="N358" s="78"/>
      <c r="O358" s="78"/>
      <c r="P358" s="78"/>
      <c r="Q358" s="78"/>
      <c r="R358" s="78">
        <f>P358+Q358</f>
        <v>0</v>
      </c>
      <c r="S358" s="71">
        <f>+U358+V358+W358+Y358</f>
        <v>0</v>
      </c>
      <c r="T358" s="71">
        <f>X358+Z358</f>
        <v>0</v>
      </c>
      <c r="U358" s="71">
        <v>0</v>
      </c>
      <c r="V358" s="71">
        <v>0</v>
      </c>
      <c r="W358" s="71">
        <v>0</v>
      </c>
      <c r="X358" s="71">
        <v>0</v>
      </c>
      <c r="Y358" s="71">
        <v>0</v>
      </c>
      <c r="Z358" s="71">
        <v>0</v>
      </c>
      <c r="AA358" s="71">
        <f>+K358+S358</f>
        <v>0</v>
      </c>
      <c r="AB358" s="71">
        <f>+L358+U358</f>
        <v>0</v>
      </c>
      <c r="AC358" s="71">
        <f>+M358+V358</f>
        <v>0</v>
      </c>
      <c r="AD358" s="71">
        <f>+N358+W358</f>
        <v>0</v>
      </c>
      <c r="AE358" s="71">
        <f>+O358+Y358</f>
        <v>0</v>
      </c>
      <c r="AF358" s="71">
        <f>P358+X358</f>
        <v>0</v>
      </c>
      <c r="AG358" s="71">
        <f>+Q358+Z358</f>
        <v>0</v>
      </c>
      <c r="AH358" s="71">
        <f>AF358+AG358</f>
        <v>0</v>
      </c>
      <c r="AI358" s="71">
        <f>+AJ358+AK358+AL358+AN358</f>
        <v>0</v>
      </c>
      <c r="AJ358" s="71">
        <v>0</v>
      </c>
      <c r="AK358" s="71">
        <v>0</v>
      </c>
      <c r="AL358" s="71">
        <v>0</v>
      </c>
      <c r="AM358" s="71">
        <v>0</v>
      </c>
      <c r="AN358" s="71">
        <v>0</v>
      </c>
      <c r="AO358" s="71">
        <v>0</v>
      </c>
      <c r="AP358" s="71">
        <f>+AA358+AI358</f>
        <v>0</v>
      </c>
      <c r="AQ358" s="71">
        <f>+AB358+AJ358</f>
        <v>0</v>
      </c>
      <c r="AR358" s="71">
        <f>+AC358+AK358</f>
        <v>0</v>
      </c>
      <c r="AS358" s="71">
        <f>+AD358+AL358</f>
        <v>0</v>
      </c>
      <c r="AT358" s="71">
        <f>+AE358+AN358</f>
        <v>0</v>
      </c>
      <c r="AU358" s="71">
        <f>AF358+AM358</f>
        <v>0</v>
      </c>
      <c r="AV358" s="71">
        <f>AG358+AO358</f>
        <v>0</v>
      </c>
      <c r="AW358" s="71">
        <f>AU358+AV358</f>
        <v>0</v>
      </c>
      <c r="AX358" s="71">
        <f>+AY358+AZ358+BA358+BC358</f>
        <v>0</v>
      </c>
      <c r="AY358" s="71">
        <v>0</v>
      </c>
      <c r="AZ358" s="71">
        <v>0</v>
      </c>
      <c r="BA358" s="71">
        <v>0</v>
      </c>
      <c r="BB358" s="71"/>
      <c r="BC358" s="71">
        <v>0</v>
      </c>
      <c r="BD358" s="71"/>
      <c r="BE358" s="71">
        <f>+AP358+AX358</f>
        <v>0</v>
      </c>
      <c r="BF358" s="71">
        <f>+AQ358+AY358</f>
        <v>0</v>
      </c>
      <c r="BG358" s="71">
        <f>+AR358+AZ358</f>
        <v>0</v>
      </c>
      <c r="BH358" s="71">
        <f>+AS358+BA358</f>
        <v>0</v>
      </c>
      <c r="BI358" s="71">
        <f>+AT358+BC358</f>
        <v>0</v>
      </c>
      <c r="BJ358" s="71">
        <f>AU358+BB358</f>
        <v>0</v>
      </c>
      <c r="BK358" s="71">
        <f>AV358+BD358</f>
        <v>0</v>
      </c>
      <c r="BL358" s="71">
        <f>BJ358+BK358</f>
        <v>0</v>
      </c>
      <c r="BM358" s="71">
        <f>+BN358+BO358+BP358+BQ358</f>
        <v>0</v>
      </c>
      <c r="BN358" s="71">
        <v>0</v>
      </c>
      <c r="BO358" s="71">
        <v>0</v>
      </c>
      <c r="BP358" s="71">
        <v>0</v>
      </c>
      <c r="BQ358" s="71">
        <v>0</v>
      </c>
      <c r="BR358" s="71">
        <f>+BE358+BM358</f>
        <v>0</v>
      </c>
      <c r="BS358" s="71">
        <f>+BF358+BN358</f>
        <v>0</v>
      </c>
      <c r="BT358" s="71">
        <f>+BG358+BO358</f>
        <v>0</v>
      </c>
      <c r="BU358" s="71">
        <f>+BH358+BP358</f>
        <v>0</v>
      </c>
      <c r="BV358" s="71">
        <f>+BI358+BQ358</f>
        <v>0</v>
      </c>
      <c r="BW358" s="71">
        <f>+BX358+BY358+BZ358+CA358</f>
        <v>0</v>
      </c>
      <c r="BX358" s="71">
        <v>0</v>
      </c>
      <c r="BY358" s="71">
        <v>0</v>
      </c>
      <c r="BZ358" s="71">
        <v>0</v>
      </c>
      <c r="CA358" s="71">
        <v>0</v>
      </c>
      <c r="CB358" s="71">
        <f>+BR358+BW358</f>
        <v>0</v>
      </c>
      <c r="CC358" s="71">
        <f>+BS358+BX358</f>
        <v>0</v>
      </c>
      <c r="CD358" s="71">
        <f>+BT358+BY358</f>
        <v>0</v>
      </c>
      <c r="CE358" s="71">
        <f>+BU358+BZ358</f>
        <v>0</v>
      </c>
      <c r="CF358" s="71">
        <f>+BV358+CA358</f>
        <v>0</v>
      </c>
      <c r="CG358" s="71">
        <f>+CH358+CI358+CJ358+CK358</f>
        <v>0</v>
      </c>
      <c r="CH358" s="71">
        <v>0</v>
      </c>
      <c r="CI358" s="71">
        <v>0</v>
      </c>
      <c r="CJ358" s="71">
        <v>0</v>
      </c>
      <c r="CK358" s="71">
        <v>0</v>
      </c>
      <c r="CL358" s="71">
        <f>+CB358+CG358</f>
        <v>0</v>
      </c>
      <c r="CM358" s="71">
        <f>+CC358+CH358</f>
        <v>0</v>
      </c>
      <c r="CN358" s="71">
        <f>+CD358+CI358</f>
        <v>0</v>
      </c>
      <c r="CO358" s="71">
        <f>+CE358+CJ358</f>
        <v>0</v>
      </c>
      <c r="CP358" s="71">
        <f>+CF358+CK358</f>
        <v>0</v>
      </c>
      <c r="CQ358" s="71">
        <f>+CR358+CS358+CT358+CU358</f>
        <v>0</v>
      </c>
      <c r="CR358" s="71">
        <v>0</v>
      </c>
      <c r="CS358" s="71">
        <v>0</v>
      </c>
      <c r="CT358" s="71">
        <v>0</v>
      </c>
      <c r="CU358" s="71">
        <v>0</v>
      </c>
      <c r="CV358" s="71">
        <f>+CL358+CQ358</f>
        <v>0</v>
      </c>
      <c r="CW358" s="71">
        <f>+CM358+CR358</f>
        <v>0</v>
      </c>
      <c r="CX358" s="71">
        <f>+CN358+CS358</f>
        <v>0</v>
      </c>
      <c r="CY358" s="71">
        <f>+CO358+CT358</f>
        <v>0</v>
      </c>
      <c r="CZ358" s="71">
        <f>+CP358+CU358</f>
        <v>0</v>
      </c>
      <c r="DA358" s="70" t="s">
        <v>107</v>
      </c>
      <c r="DB358" s="56">
        <f>K358-CV358</f>
        <v>0</v>
      </c>
      <c r="DD358" s="7">
        <f>CV358/12</f>
        <v>0</v>
      </c>
    </row>
    <row r="359" spans="1:108" ht="15" hidden="1" customHeight="1" x14ac:dyDescent="0.2">
      <c r="A359" s="98" t="str">
        <f>CONCATENATE("5101",H359)</f>
        <v>5101561703</v>
      </c>
      <c r="B359" s="65"/>
      <c r="C359" s="65"/>
      <c r="D359" s="65"/>
      <c r="E359" s="66"/>
      <c r="F359" s="66"/>
      <c r="G359" s="65"/>
      <c r="H359" s="70" t="s">
        <v>409</v>
      </c>
      <c r="I359" s="100" t="s">
        <v>177</v>
      </c>
      <c r="J359" s="78"/>
      <c r="K359" s="78"/>
      <c r="L359" s="78"/>
      <c r="M359" s="78"/>
      <c r="N359" s="78"/>
      <c r="O359" s="78"/>
      <c r="P359" s="78"/>
      <c r="Q359" s="78"/>
      <c r="R359" s="78">
        <f>P359+Q359</f>
        <v>0</v>
      </c>
      <c r="S359" s="71">
        <f>+U359+V359+W359+Y359</f>
        <v>0</v>
      </c>
      <c r="T359" s="71">
        <f>X359+Z359</f>
        <v>0</v>
      </c>
      <c r="U359" s="71">
        <v>0</v>
      </c>
      <c r="V359" s="71">
        <v>0</v>
      </c>
      <c r="W359" s="71">
        <v>0</v>
      </c>
      <c r="X359" s="71">
        <v>0</v>
      </c>
      <c r="Y359" s="71">
        <v>0</v>
      </c>
      <c r="Z359" s="71">
        <v>0</v>
      </c>
      <c r="AA359" s="71">
        <f>+K359+S359</f>
        <v>0</v>
      </c>
      <c r="AB359" s="71">
        <f>+L359+U359</f>
        <v>0</v>
      </c>
      <c r="AC359" s="71">
        <f>+M359+V359</f>
        <v>0</v>
      </c>
      <c r="AD359" s="71">
        <f>+N359+W359</f>
        <v>0</v>
      </c>
      <c r="AE359" s="71">
        <f>+O359+Y359</f>
        <v>0</v>
      </c>
      <c r="AF359" s="71">
        <f>P359+X359</f>
        <v>0</v>
      </c>
      <c r="AG359" s="71">
        <f>+Q359+Z359</f>
        <v>0</v>
      </c>
      <c r="AH359" s="71">
        <f>AF359+AG359</f>
        <v>0</v>
      </c>
      <c r="AI359" s="71">
        <f>+AJ359+AK359+AL359+AN359</f>
        <v>0</v>
      </c>
      <c r="AJ359" s="71">
        <v>0</v>
      </c>
      <c r="AK359" s="71">
        <v>0</v>
      </c>
      <c r="AL359" s="71">
        <v>0</v>
      </c>
      <c r="AM359" s="71">
        <v>0</v>
      </c>
      <c r="AN359" s="71">
        <v>0</v>
      </c>
      <c r="AO359" s="71">
        <v>0</v>
      </c>
      <c r="AP359" s="71">
        <f>+AA359+AI359</f>
        <v>0</v>
      </c>
      <c r="AQ359" s="71">
        <f>+AB359+AJ359</f>
        <v>0</v>
      </c>
      <c r="AR359" s="71">
        <f>+AC359+AK359</f>
        <v>0</v>
      </c>
      <c r="AS359" s="71">
        <f>+AD359+AL359</f>
        <v>0</v>
      </c>
      <c r="AT359" s="71">
        <f>+AE359+AN359</f>
        <v>0</v>
      </c>
      <c r="AU359" s="71">
        <f>AF359+AM359</f>
        <v>0</v>
      </c>
      <c r="AV359" s="71">
        <f>AG359+AO359</f>
        <v>0</v>
      </c>
      <c r="AW359" s="71">
        <f>AU359+AV359</f>
        <v>0</v>
      </c>
      <c r="AX359" s="71">
        <f>+AY359+AZ359+BA359+BC359</f>
        <v>0</v>
      </c>
      <c r="AY359" s="71">
        <v>0</v>
      </c>
      <c r="AZ359" s="71">
        <v>0</v>
      </c>
      <c r="BA359" s="71">
        <v>0</v>
      </c>
      <c r="BB359" s="71"/>
      <c r="BC359" s="71">
        <v>0</v>
      </c>
      <c r="BD359" s="71"/>
      <c r="BE359" s="71">
        <f>+AP359+AX359</f>
        <v>0</v>
      </c>
      <c r="BF359" s="71">
        <f>+AQ359+AY359</f>
        <v>0</v>
      </c>
      <c r="BG359" s="71">
        <f>+AR359+AZ359</f>
        <v>0</v>
      </c>
      <c r="BH359" s="71">
        <f>+AS359+BA359</f>
        <v>0</v>
      </c>
      <c r="BI359" s="71">
        <f>+AT359+BC359</f>
        <v>0</v>
      </c>
      <c r="BJ359" s="71">
        <f>AU359+BB359</f>
        <v>0</v>
      </c>
      <c r="BK359" s="71">
        <f>AV359+BD359</f>
        <v>0</v>
      </c>
      <c r="BL359" s="71">
        <f>BJ359+BK359</f>
        <v>0</v>
      </c>
      <c r="BM359" s="71">
        <f>+BN359+BO359+BP359+BQ359</f>
        <v>0</v>
      </c>
      <c r="BN359" s="71">
        <v>0</v>
      </c>
      <c r="BO359" s="71">
        <v>0</v>
      </c>
      <c r="BP359" s="71">
        <v>0</v>
      </c>
      <c r="BQ359" s="71">
        <v>0</v>
      </c>
      <c r="BR359" s="71">
        <f>+BE359+BM359</f>
        <v>0</v>
      </c>
      <c r="BS359" s="71">
        <f>+BF359+BN359</f>
        <v>0</v>
      </c>
      <c r="BT359" s="71">
        <f>+BG359+BO359</f>
        <v>0</v>
      </c>
      <c r="BU359" s="71">
        <f>+BH359+BP359</f>
        <v>0</v>
      </c>
      <c r="BV359" s="71">
        <f>+BI359+BQ359</f>
        <v>0</v>
      </c>
      <c r="BW359" s="71">
        <f>+BX359+BY359+BZ359+CA359</f>
        <v>0</v>
      </c>
      <c r="BX359" s="71">
        <v>0</v>
      </c>
      <c r="BY359" s="71">
        <v>0</v>
      </c>
      <c r="BZ359" s="71">
        <v>0</v>
      </c>
      <c r="CA359" s="71">
        <v>0</v>
      </c>
      <c r="CB359" s="71">
        <f>+BR359+BW359</f>
        <v>0</v>
      </c>
      <c r="CC359" s="71">
        <f>+BS359+BX359</f>
        <v>0</v>
      </c>
      <c r="CD359" s="71">
        <f>+BT359+BY359</f>
        <v>0</v>
      </c>
      <c r="CE359" s="71">
        <f>+BU359+BZ359</f>
        <v>0</v>
      </c>
      <c r="CF359" s="71">
        <f>+BV359+CA359</f>
        <v>0</v>
      </c>
      <c r="CG359" s="71">
        <f>+CH359+CI359+CJ359+CK359</f>
        <v>0</v>
      </c>
      <c r="CH359" s="71">
        <v>0</v>
      </c>
      <c r="CI359" s="71">
        <v>0</v>
      </c>
      <c r="CJ359" s="71">
        <v>0</v>
      </c>
      <c r="CK359" s="71">
        <v>0</v>
      </c>
      <c r="CL359" s="71">
        <f>+CB359+CG359</f>
        <v>0</v>
      </c>
      <c r="CM359" s="71">
        <f>+CC359+CH359</f>
        <v>0</v>
      </c>
      <c r="CN359" s="71">
        <f>+CD359+CI359</f>
        <v>0</v>
      </c>
      <c r="CO359" s="71">
        <f>+CE359+CJ359</f>
        <v>0</v>
      </c>
      <c r="CP359" s="71">
        <f>+CF359+CK359</f>
        <v>0</v>
      </c>
      <c r="CQ359" s="71">
        <f>+CR359+CS359+CT359+CU359</f>
        <v>0</v>
      </c>
      <c r="CR359" s="71">
        <v>0</v>
      </c>
      <c r="CS359" s="71">
        <v>0</v>
      </c>
      <c r="CT359" s="71">
        <v>0</v>
      </c>
      <c r="CU359" s="71">
        <v>0</v>
      </c>
      <c r="CV359" s="71">
        <f>+CL359+CQ359</f>
        <v>0</v>
      </c>
      <c r="CW359" s="71">
        <f>+CM359+CR359</f>
        <v>0</v>
      </c>
      <c r="CX359" s="71">
        <f>+CN359+CS359</f>
        <v>0</v>
      </c>
      <c r="CY359" s="71">
        <f>+CO359+CT359</f>
        <v>0</v>
      </c>
      <c r="CZ359" s="71">
        <f>+CP359+CU359</f>
        <v>0</v>
      </c>
      <c r="DA359" s="70" t="s">
        <v>409</v>
      </c>
      <c r="DB359" s="56">
        <f>K359-CV359</f>
        <v>0</v>
      </c>
      <c r="DD359" s="7">
        <f>CV359/12</f>
        <v>0</v>
      </c>
    </row>
    <row r="360" spans="1:108" ht="22.5" hidden="1" customHeight="1" x14ac:dyDescent="0.2">
      <c r="A360" s="98" t="str">
        <f>CONCATENATE("5101",H360)</f>
        <v>51015618</v>
      </c>
      <c r="B360" s="65"/>
      <c r="C360" s="65"/>
      <c r="D360" s="65"/>
      <c r="E360" s="66"/>
      <c r="F360" s="66" t="s">
        <v>138</v>
      </c>
      <c r="G360" s="65"/>
      <c r="H360" s="70" t="s">
        <v>136</v>
      </c>
      <c r="I360" s="79" t="s">
        <v>137</v>
      </c>
      <c r="J360" s="71">
        <f>SUM(J361:J363)</f>
        <v>0</v>
      </c>
      <c r="K360" s="78"/>
      <c r="L360" s="78"/>
      <c r="M360" s="78"/>
      <c r="N360" s="78"/>
      <c r="O360" s="78"/>
      <c r="P360" s="78"/>
      <c r="Q360" s="78"/>
      <c r="R360" s="78">
        <f>P360+Q360</f>
        <v>0</v>
      </c>
      <c r="S360" s="71">
        <f>+U360+V360+W360+Y360</f>
        <v>0</v>
      </c>
      <c r="T360" s="71">
        <f>X360+Z360</f>
        <v>0</v>
      </c>
      <c r="U360" s="71">
        <v>0</v>
      </c>
      <c r="V360" s="71">
        <v>0</v>
      </c>
      <c r="W360" s="71">
        <v>0</v>
      </c>
      <c r="X360" s="71">
        <v>0</v>
      </c>
      <c r="Y360" s="71">
        <v>0</v>
      </c>
      <c r="Z360" s="71">
        <v>0</v>
      </c>
      <c r="AA360" s="71">
        <f>SUM(AA361:AA363)</f>
        <v>0</v>
      </c>
      <c r="AB360" s="71">
        <f>SUM(AB361:AB363)</f>
        <v>0</v>
      </c>
      <c r="AC360" s="71">
        <f>SUM(AC361:AC363)</f>
        <v>0</v>
      </c>
      <c r="AD360" s="71">
        <f>SUM(AD361:AD363)</f>
        <v>0</v>
      </c>
      <c r="AE360" s="71">
        <f>SUM(AE361:AE363)</f>
        <v>0</v>
      </c>
      <c r="AF360" s="71">
        <f>SUM(AF361:AF363)</f>
        <v>0</v>
      </c>
      <c r="AG360" s="71">
        <f>SUM(AG361:AG363)</f>
        <v>0</v>
      </c>
      <c r="AH360" s="71">
        <f>SUM(AH361:AH363)</f>
        <v>0</v>
      </c>
      <c r="AI360" s="71">
        <f>SUM(AI361:AI363)</f>
        <v>0</v>
      </c>
      <c r="AJ360" s="71">
        <f>SUM(AJ361:AJ363)</f>
        <v>0</v>
      </c>
      <c r="AK360" s="71">
        <f>SUM(AK361:AK363)</f>
        <v>0</v>
      </c>
      <c r="AL360" s="71">
        <f>SUM(AL361:AL363)</f>
        <v>0</v>
      </c>
      <c r="AM360" s="71">
        <f>SUM(AM361:AM363)</f>
        <v>0</v>
      </c>
      <c r="AN360" s="71">
        <f>SUM(AN361:AN363)</f>
        <v>0</v>
      </c>
      <c r="AO360" s="71">
        <f>SUM(AO361:AO363)</f>
        <v>0</v>
      </c>
      <c r="AP360" s="71">
        <f>SUM(AP361:AP363)</f>
        <v>0</v>
      </c>
      <c r="AQ360" s="71">
        <f>SUM(AQ361:AQ363)</f>
        <v>0</v>
      </c>
      <c r="AR360" s="71">
        <f>SUM(AR361:AR363)</f>
        <v>0</v>
      </c>
      <c r="AS360" s="71">
        <f>SUM(AS361:AS363)</f>
        <v>0</v>
      </c>
      <c r="AT360" s="71">
        <f>SUM(AT361:AT363)</f>
        <v>0</v>
      </c>
      <c r="AU360" s="71">
        <f>SUM(AU361:AU363)</f>
        <v>0</v>
      </c>
      <c r="AV360" s="71">
        <f>SUM(AV361:AV363)</f>
        <v>0</v>
      </c>
      <c r="AW360" s="71">
        <f>SUM(AW361:AW363)</f>
        <v>0</v>
      </c>
      <c r="AX360" s="71">
        <f>SUM(AX361:AX363)</f>
        <v>0</v>
      </c>
      <c r="AY360" s="71">
        <f>SUM(AY361:AY363)</f>
        <v>0</v>
      </c>
      <c r="AZ360" s="71">
        <f>SUM(AZ361:AZ363)</f>
        <v>0</v>
      </c>
      <c r="BA360" s="71">
        <f>SUM(BA361:BA363)</f>
        <v>0</v>
      </c>
      <c r="BB360" s="71">
        <f>SUM(BB361:BB363)</f>
        <v>0</v>
      </c>
      <c r="BC360" s="71">
        <f>SUM(BC361:BC363)</f>
        <v>0</v>
      </c>
      <c r="BD360" s="71">
        <f>SUM(BD361:BD363)</f>
        <v>0</v>
      </c>
      <c r="BE360" s="71">
        <f>SUM(BE361:BE363)</f>
        <v>0</v>
      </c>
      <c r="BF360" s="71">
        <f>SUM(BF361:BF363)</f>
        <v>0</v>
      </c>
      <c r="BG360" s="71">
        <f>SUM(BG361:BG363)</f>
        <v>0</v>
      </c>
      <c r="BH360" s="71">
        <f>SUM(BH361:BH363)</f>
        <v>0</v>
      </c>
      <c r="BI360" s="71">
        <f>SUM(BI361:BI363)</f>
        <v>0</v>
      </c>
      <c r="BJ360" s="71">
        <f>SUM(BJ361:BJ363)</f>
        <v>0</v>
      </c>
      <c r="BK360" s="71">
        <f>SUM(BK361:BK363)</f>
        <v>0</v>
      </c>
      <c r="BL360" s="71">
        <f>SUM(BL361:BL363)</f>
        <v>0</v>
      </c>
      <c r="BM360" s="71">
        <f>SUM(BM361:BM363)</f>
        <v>0</v>
      </c>
      <c r="BN360" s="71">
        <f>SUM(BN361:BN363)</f>
        <v>0</v>
      </c>
      <c r="BO360" s="71">
        <f>SUM(BO361:BO363)</f>
        <v>0</v>
      </c>
      <c r="BP360" s="71">
        <f>SUM(BP361:BP363)</f>
        <v>0</v>
      </c>
      <c r="BQ360" s="71">
        <f>SUM(BQ361:BQ363)</f>
        <v>0</v>
      </c>
      <c r="BR360" s="71">
        <f>SUM(BR361:BR363)</f>
        <v>0</v>
      </c>
      <c r="BS360" s="71">
        <f>SUM(BS361:BS363)</f>
        <v>0</v>
      </c>
      <c r="BT360" s="71">
        <f>SUM(BT361:BT363)</f>
        <v>0</v>
      </c>
      <c r="BU360" s="71">
        <f>SUM(BU361:BU363)</f>
        <v>0</v>
      </c>
      <c r="BV360" s="71">
        <f>SUM(BV361:BV363)</f>
        <v>0</v>
      </c>
      <c r="BW360" s="71">
        <f>SUM(BW361:BW363)</f>
        <v>0</v>
      </c>
      <c r="BX360" s="71">
        <f>SUM(BX361:BX363)</f>
        <v>0</v>
      </c>
      <c r="BY360" s="71">
        <f>SUM(BY361:BY363)</f>
        <v>0</v>
      </c>
      <c r="BZ360" s="71">
        <f>SUM(BZ361:BZ363)</f>
        <v>0</v>
      </c>
      <c r="CA360" s="71">
        <f>SUM(CA361:CA363)</f>
        <v>0</v>
      </c>
      <c r="CB360" s="71">
        <f>SUM(CB361:CB363)</f>
        <v>0</v>
      </c>
      <c r="CC360" s="71">
        <f>SUM(CC361:CC363)</f>
        <v>0</v>
      </c>
      <c r="CD360" s="71">
        <f>SUM(CD361:CD363)</f>
        <v>0</v>
      </c>
      <c r="CE360" s="71">
        <f>SUM(CE361:CE363)</f>
        <v>0</v>
      </c>
      <c r="CF360" s="71">
        <f>SUM(CF361:CF363)</f>
        <v>0</v>
      </c>
      <c r="CG360" s="71">
        <f>SUM(CG361:CG363)</f>
        <v>0</v>
      </c>
      <c r="CH360" s="71">
        <f>SUM(CH361:CH363)</f>
        <v>0</v>
      </c>
      <c r="CI360" s="71">
        <f>SUM(CI361:CI363)</f>
        <v>0</v>
      </c>
      <c r="CJ360" s="71">
        <f>SUM(CJ361:CJ363)</f>
        <v>0</v>
      </c>
      <c r="CK360" s="71">
        <f>SUM(CK361:CK363)</f>
        <v>0</v>
      </c>
      <c r="CL360" s="71">
        <f>SUM(CL361:CL363)</f>
        <v>0</v>
      </c>
      <c r="CM360" s="71">
        <f>SUM(CM361:CM363)</f>
        <v>0</v>
      </c>
      <c r="CN360" s="71">
        <f>SUM(CN361:CN363)</f>
        <v>0</v>
      </c>
      <c r="CO360" s="71">
        <f>SUM(CO361:CO363)</f>
        <v>0</v>
      </c>
      <c r="CP360" s="71">
        <f>SUM(CP361:CP363)</f>
        <v>0</v>
      </c>
      <c r="CQ360" s="71">
        <f>SUM(CQ361:CQ363)</f>
        <v>0</v>
      </c>
      <c r="CR360" s="71">
        <f>SUM(CR361:CR363)</f>
        <v>0</v>
      </c>
      <c r="CS360" s="71">
        <f>SUM(CS361:CS363)</f>
        <v>0</v>
      </c>
      <c r="CT360" s="71">
        <f>SUM(CT361:CT363)</f>
        <v>0</v>
      </c>
      <c r="CU360" s="71">
        <f>SUM(CU361:CU363)</f>
        <v>0</v>
      </c>
      <c r="CV360" s="71">
        <f>SUM(CV361:CV363)</f>
        <v>0</v>
      </c>
      <c r="CW360" s="71">
        <f>SUM(CW361:CW363)</f>
        <v>0</v>
      </c>
      <c r="CX360" s="71">
        <f>SUM(CX361:CX363)</f>
        <v>0</v>
      </c>
      <c r="CY360" s="71">
        <f>SUM(CY361:CY363)</f>
        <v>0</v>
      </c>
      <c r="CZ360" s="71">
        <f>SUM(CZ361:CZ363)</f>
        <v>0</v>
      </c>
      <c r="DA360" s="70" t="s">
        <v>136</v>
      </c>
      <c r="DB360" s="56">
        <f>K360-CV360</f>
        <v>0</v>
      </c>
      <c r="DD360" s="7">
        <f>CV360/12</f>
        <v>0</v>
      </c>
    </row>
    <row r="361" spans="1:108" ht="22.5" hidden="1" customHeight="1" x14ac:dyDescent="0.2">
      <c r="A361" s="98" t="str">
        <f>CONCATENATE("5101",H361)</f>
        <v>5101561801</v>
      </c>
      <c r="B361" s="65"/>
      <c r="C361" s="65"/>
      <c r="D361" s="65"/>
      <c r="E361" s="66"/>
      <c r="F361" s="66"/>
      <c r="G361" s="65" t="s">
        <v>91</v>
      </c>
      <c r="H361" s="70" t="s">
        <v>135</v>
      </c>
      <c r="I361" s="100" t="s">
        <v>108</v>
      </c>
      <c r="J361" s="78"/>
      <c r="K361" s="78"/>
      <c r="L361" s="78"/>
      <c r="M361" s="78"/>
      <c r="N361" s="78"/>
      <c r="O361" s="78"/>
      <c r="P361" s="78"/>
      <c r="Q361" s="78"/>
      <c r="R361" s="78">
        <f>P361+Q361</f>
        <v>0</v>
      </c>
      <c r="S361" s="71">
        <f>+U361+V361+W361+Y361</f>
        <v>0</v>
      </c>
      <c r="T361" s="71">
        <f>X361+Z361</f>
        <v>0</v>
      </c>
      <c r="U361" s="71">
        <v>0</v>
      </c>
      <c r="V361" s="71">
        <v>0</v>
      </c>
      <c r="W361" s="71">
        <v>0</v>
      </c>
      <c r="X361" s="71">
        <v>0</v>
      </c>
      <c r="Y361" s="71">
        <v>0</v>
      </c>
      <c r="Z361" s="71">
        <v>0</v>
      </c>
      <c r="AA361" s="71">
        <f>+K361+S361</f>
        <v>0</v>
      </c>
      <c r="AB361" s="71">
        <f>+L361+U361</f>
        <v>0</v>
      </c>
      <c r="AC361" s="71">
        <f>+M361+V361</f>
        <v>0</v>
      </c>
      <c r="AD361" s="71">
        <f>+N361+W361</f>
        <v>0</v>
      </c>
      <c r="AE361" s="71">
        <f>+O361+Y361</f>
        <v>0</v>
      </c>
      <c r="AF361" s="71">
        <f>P361+X361</f>
        <v>0</v>
      </c>
      <c r="AG361" s="71">
        <f>+Q361+Z361</f>
        <v>0</v>
      </c>
      <c r="AH361" s="71">
        <f>AF361+AG361</f>
        <v>0</v>
      </c>
      <c r="AI361" s="71">
        <f>+AJ361+AK361+AL361+AN361</f>
        <v>0</v>
      </c>
      <c r="AJ361" s="71">
        <v>0</v>
      </c>
      <c r="AK361" s="71">
        <v>0</v>
      </c>
      <c r="AL361" s="71">
        <v>0</v>
      </c>
      <c r="AM361" s="71">
        <v>0</v>
      </c>
      <c r="AN361" s="71">
        <v>0</v>
      </c>
      <c r="AO361" s="71">
        <v>0</v>
      </c>
      <c r="AP361" s="71">
        <f>+AA361+AI361</f>
        <v>0</v>
      </c>
      <c r="AQ361" s="71">
        <f>+AB361+AJ361</f>
        <v>0</v>
      </c>
      <c r="AR361" s="71">
        <f>+AC361+AK361</f>
        <v>0</v>
      </c>
      <c r="AS361" s="71">
        <f>+AD361+AL361</f>
        <v>0</v>
      </c>
      <c r="AT361" s="71">
        <f>+AE361+AN361</f>
        <v>0</v>
      </c>
      <c r="AU361" s="71">
        <f>AF361+AM361</f>
        <v>0</v>
      </c>
      <c r="AV361" s="71">
        <f>AG361+AO361</f>
        <v>0</v>
      </c>
      <c r="AW361" s="71">
        <f>AU361+AV361</f>
        <v>0</v>
      </c>
      <c r="AX361" s="71">
        <f>+AY361+AZ361+BA361+BC361</f>
        <v>0</v>
      </c>
      <c r="AY361" s="71">
        <v>0</v>
      </c>
      <c r="AZ361" s="71">
        <v>0</v>
      </c>
      <c r="BA361" s="71">
        <v>0</v>
      </c>
      <c r="BB361" s="71"/>
      <c r="BC361" s="71">
        <v>0</v>
      </c>
      <c r="BD361" s="71"/>
      <c r="BE361" s="71">
        <f>+AP361+AX361</f>
        <v>0</v>
      </c>
      <c r="BF361" s="71">
        <f>+AQ361+AY361</f>
        <v>0</v>
      </c>
      <c r="BG361" s="71">
        <f>+AR361+AZ361</f>
        <v>0</v>
      </c>
      <c r="BH361" s="71">
        <f>+AS361+BA361</f>
        <v>0</v>
      </c>
      <c r="BI361" s="71">
        <f>+AT361+BC361</f>
        <v>0</v>
      </c>
      <c r="BJ361" s="71">
        <f>AU361+BB361</f>
        <v>0</v>
      </c>
      <c r="BK361" s="71">
        <f>AV361+BD361</f>
        <v>0</v>
      </c>
      <c r="BL361" s="71">
        <f>BJ361+BK361</f>
        <v>0</v>
      </c>
      <c r="BM361" s="71">
        <f>+BN361+BO361+BP361+BQ361</f>
        <v>0</v>
      </c>
      <c r="BN361" s="71">
        <v>0</v>
      </c>
      <c r="BO361" s="71">
        <v>0</v>
      </c>
      <c r="BP361" s="71">
        <v>0</v>
      </c>
      <c r="BQ361" s="71">
        <v>0</v>
      </c>
      <c r="BR361" s="71">
        <f>+BE361+BM361</f>
        <v>0</v>
      </c>
      <c r="BS361" s="71">
        <f>+BF361+BN361</f>
        <v>0</v>
      </c>
      <c r="BT361" s="71">
        <f>+BG361+BO361</f>
        <v>0</v>
      </c>
      <c r="BU361" s="71">
        <f>+BH361+BP361</f>
        <v>0</v>
      </c>
      <c r="BV361" s="71">
        <f>+BI361+BQ361</f>
        <v>0</v>
      </c>
      <c r="BW361" s="71">
        <f>+BX361+BY361+BZ361+CA361</f>
        <v>0</v>
      </c>
      <c r="BX361" s="71">
        <v>0</v>
      </c>
      <c r="BY361" s="71">
        <v>0</v>
      </c>
      <c r="BZ361" s="71">
        <v>0</v>
      </c>
      <c r="CA361" s="71">
        <v>0</v>
      </c>
      <c r="CB361" s="71">
        <f>+BR361+BW361</f>
        <v>0</v>
      </c>
      <c r="CC361" s="71">
        <f>+BS361+BX361</f>
        <v>0</v>
      </c>
      <c r="CD361" s="71">
        <f>+BT361+BY361</f>
        <v>0</v>
      </c>
      <c r="CE361" s="71">
        <f>+BU361+BZ361</f>
        <v>0</v>
      </c>
      <c r="CF361" s="71">
        <f>+BV361+CA361</f>
        <v>0</v>
      </c>
      <c r="CG361" s="71">
        <f>+CH361+CI361+CJ361+CK361</f>
        <v>0</v>
      </c>
      <c r="CH361" s="71">
        <v>0</v>
      </c>
      <c r="CI361" s="71">
        <v>0</v>
      </c>
      <c r="CJ361" s="71">
        <v>0</v>
      </c>
      <c r="CK361" s="71">
        <v>0</v>
      </c>
      <c r="CL361" s="71">
        <f>+CB361+CG361</f>
        <v>0</v>
      </c>
      <c r="CM361" s="71">
        <f>+CC361+CH361</f>
        <v>0</v>
      </c>
      <c r="CN361" s="71">
        <f>+CD361+CI361</f>
        <v>0</v>
      </c>
      <c r="CO361" s="71">
        <f>+CE361+CJ361</f>
        <v>0</v>
      </c>
      <c r="CP361" s="71">
        <f>+CF361+CK361</f>
        <v>0</v>
      </c>
      <c r="CQ361" s="71">
        <f>+CR361+CS361+CT361+CU361</f>
        <v>0</v>
      </c>
      <c r="CR361" s="71">
        <v>0</v>
      </c>
      <c r="CS361" s="71">
        <v>0</v>
      </c>
      <c r="CT361" s="71">
        <v>0</v>
      </c>
      <c r="CU361" s="71">
        <v>0</v>
      </c>
      <c r="CV361" s="71">
        <f>+CL361+CQ361</f>
        <v>0</v>
      </c>
      <c r="CW361" s="71">
        <f>+CM361+CR361</f>
        <v>0</v>
      </c>
      <c r="CX361" s="71">
        <f>+CN361+CS361</f>
        <v>0</v>
      </c>
      <c r="CY361" s="71">
        <f>+CO361+CT361</f>
        <v>0</v>
      </c>
      <c r="CZ361" s="71">
        <f>+CP361+CU361</f>
        <v>0</v>
      </c>
      <c r="DA361" s="70" t="s">
        <v>135</v>
      </c>
      <c r="DB361" s="56">
        <f>K361-CV361</f>
        <v>0</v>
      </c>
      <c r="DD361" s="7">
        <f>CV361/12</f>
        <v>0</v>
      </c>
    </row>
    <row r="362" spans="1:108" ht="22.5" hidden="1" customHeight="1" x14ac:dyDescent="0.2">
      <c r="A362" s="98" t="str">
        <f>CONCATENATE("5101",H362)</f>
        <v>5101561802</v>
      </c>
      <c r="B362" s="65"/>
      <c r="C362" s="65"/>
      <c r="D362" s="65"/>
      <c r="E362" s="66"/>
      <c r="F362" s="66"/>
      <c r="G362" s="65" t="s">
        <v>101</v>
      </c>
      <c r="H362" s="70" t="s">
        <v>134</v>
      </c>
      <c r="I362" s="100" t="s">
        <v>99</v>
      </c>
      <c r="J362" s="78"/>
      <c r="K362" s="78"/>
      <c r="L362" s="78"/>
      <c r="M362" s="78"/>
      <c r="N362" s="78"/>
      <c r="O362" s="78"/>
      <c r="P362" s="78"/>
      <c r="Q362" s="78"/>
      <c r="R362" s="78">
        <f>P362+Q362</f>
        <v>0</v>
      </c>
      <c r="S362" s="71">
        <f>+U362+V362+W362+Y362</f>
        <v>0</v>
      </c>
      <c r="T362" s="71">
        <f>X362+Z362</f>
        <v>0</v>
      </c>
      <c r="U362" s="71">
        <v>0</v>
      </c>
      <c r="V362" s="71">
        <v>0</v>
      </c>
      <c r="W362" s="71">
        <v>0</v>
      </c>
      <c r="X362" s="71">
        <v>0</v>
      </c>
      <c r="Y362" s="71">
        <v>0</v>
      </c>
      <c r="Z362" s="71">
        <v>0</v>
      </c>
      <c r="AA362" s="71">
        <f>+K362+S362</f>
        <v>0</v>
      </c>
      <c r="AB362" s="71">
        <f>+L362+U362</f>
        <v>0</v>
      </c>
      <c r="AC362" s="71">
        <f>+M362+V362</f>
        <v>0</v>
      </c>
      <c r="AD362" s="71">
        <f>+N362+W362</f>
        <v>0</v>
      </c>
      <c r="AE362" s="71">
        <f>+O362+Y362</f>
        <v>0</v>
      </c>
      <c r="AF362" s="71">
        <f>P362+X362</f>
        <v>0</v>
      </c>
      <c r="AG362" s="71">
        <f>+Q362+Z362</f>
        <v>0</v>
      </c>
      <c r="AH362" s="71">
        <f>AF362+AG362</f>
        <v>0</v>
      </c>
      <c r="AI362" s="71">
        <f>+AJ362+AK362+AL362+AN362</f>
        <v>0</v>
      </c>
      <c r="AJ362" s="71">
        <v>0</v>
      </c>
      <c r="AK362" s="71">
        <v>0</v>
      </c>
      <c r="AL362" s="71">
        <v>0</v>
      </c>
      <c r="AM362" s="71">
        <v>0</v>
      </c>
      <c r="AN362" s="71">
        <v>0</v>
      </c>
      <c r="AO362" s="71">
        <v>0</v>
      </c>
      <c r="AP362" s="71">
        <f>+AA362+AI362</f>
        <v>0</v>
      </c>
      <c r="AQ362" s="71">
        <f>+AB362+AJ362</f>
        <v>0</v>
      </c>
      <c r="AR362" s="71">
        <f>+AC362+AK362</f>
        <v>0</v>
      </c>
      <c r="AS362" s="71">
        <f>+AD362+AL362</f>
        <v>0</v>
      </c>
      <c r="AT362" s="71">
        <f>+AE362+AN362</f>
        <v>0</v>
      </c>
      <c r="AU362" s="71">
        <f>AF362+AM362</f>
        <v>0</v>
      </c>
      <c r="AV362" s="71">
        <f>AG362+AO362</f>
        <v>0</v>
      </c>
      <c r="AW362" s="71">
        <f>AU362+AV362</f>
        <v>0</v>
      </c>
      <c r="AX362" s="71">
        <f>+AY362+AZ362+BA362+BC362</f>
        <v>0</v>
      </c>
      <c r="AY362" s="71">
        <v>0</v>
      </c>
      <c r="AZ362" s="71">
        <v>0</v>
      </c>
      <c r="BA362" s="71">
        <v>0</v>
      </c>
      <c r="BB362" s="71"/>
      <c r="BC362" s="71">
        <v>0</v>
      </c>
      <c r="BD362" s="71"/>
      <c r="BE362" s="71">
        <f>+AP362+AX362</f>
        <v>0</v>
      </c>
      <c r="BF362" s="71">
        <f>+AQ362+AY362</f>
        <v>0</v>
      </c>
      <c r="BG362" s="71">
        <f>+AR362+AZ362</f>
        <v>0</v>
      </c>
      <c r="BH362" s="71">
        <f>+AS362+BA362</f>
        <v>0</v>
      </c>
      <c r="BI362" s="71">
        <f>+AT362+BC362</f>
        <v>0</v>
      </c>
      <c r="BJ362" s="71">
        <f>AU362+BB362</f>
        <v>0</v>
      </c>
      <c r="BK362" s="71">
        <f>AV362+BD362</f>
        <v>0</v>
      </c>
      <c r="BL362" s="71">
        <f>BJ362+BK362</f>
        <v>0</v>
      </c>
      <c r="BM362" s="71">
        <f>+BN362+BO362+BP362+BQ362</f>
        <v>0</v>
      </c>
      <c r="BN362" s="71">
        <v>0</v>
      </c>
      <c r="BO362" s="71">
        <v>0</v>
      </c>
      <c r="BP362" s="71">
        <v>0</v>
      </c>
      <c r="BQ362" s="71">
        <v>0</v>
      </c>
      <c r="BR362" s="71">
        <f>+BE362+BM362</f>
        <v>0</v>
      </c>
      <c r="BS362" s="71">
        <f>+BF362+BN362</f>
        <v>0</v>
      </c>
      <c r="BT362" s="71">
        <f>+BG362+BO362</f>
        <v>0</v>
      </c>
      <c r="BU362" s="71">
        <f>+BH362+BP362</f>
        <v>0</v>
      </c>
      <c r="BV362" s="71">
        <f>+BI362+BQ362</f>
        <v>0</v>
      </c>
      <c r="BW362" s="71">
        <f>+BX362+BY362+BZ362+CA362</f>
        <v>0</v>
      </c>
      <c r="BX362" s="71">
        <v>0</v>
      </c>
      <c r="BY362" s="71">
        <v>0</v>
      </c>
      <c r="BZ362" s="71">
        <v>0</v>
      </c>
      <c r="CA362" s="71">
        <v>0</v>
      </c>
      <c r="CB362" s="71">
        <f>+BR362+BW362</f>
        <v>0</v>
      </c>
      <c r="CC362" s="71">
        <f>+BS362+BX362</f>
        <v>0</v>
      </c>
      <c r="CD362" s="71">
        <f>+BT362+BY362</f>
        <v>0</v>
      </c>
      <c r="CE362" s="71">
        <f>+BU362+BZ362</f>
        <v>0</v>
      </c>
      <c r="CF362" s="71">
        <f>+BV362+CA362</f>
        <v>0</v>
      </c>
      <c r="CG362" s="71">
        <f>+CH362+CI362+CJ362+CK362</f>
        <v>0</v>
      </c>
      <c r="CH362" s="71">
        <v>0</v>
      </c>
      <c r="CI362" s="71">
        <v>0</v>
      </c>
      <c r="CJ362" s="71">
        <v>0</v>
      </c>
      <c r="CK362" s="71">
        <v>0</v>
      </c>
      <c r="CL362" s="71">
        <f>+CB362+CG362</f>
        <v>0</v>
      </c>
      <c r="CM362" s="71">
        <f>+CC362+CH362</f>
        <v>0</v>
      </c>
      <c r="CN362" s="71">
        <f>+CD362+CI362</f>
        <v>0</v>
      </c>
      <c r="CO362" s="71">
        <f>+CE362+CJ362</f>
        <v>0</v>
      </c>
      <c r="CP362" s="71">
        <f>+CF362+CK362</f>
        <v>0</v>
      </c>
      <c r="CQ362" s="71">
        <f>+CR362+CS362+CT362+CU362</f>
        <v>0</v>
      </c>
      <c r="CR362" s="71">
        <v>0</v>
      </c>
      <c r="CS362" s="71">
        <v>0</v>
      </c>
      <c r="CT362" s="71">
        <v>0</v>
      </c>
      <c r="CU362" s="71">
        <v>0</v>
      </c>
      <c r="CV362" s="71">
        <f>+CL362+CQ362</f>
        <v>0</v>
      </c>
      <c r="CW362" s="71">
        <f>+CM362+CR362</f>
        <v>0</v>
      </c>
      <c r="CX362" s="71">
        <f>+CN362+CS362</f>
        <v>0</v>
      </c>
      <c r="CY362" s="71">
        <f>+CO362+CT362</f>
        <v>0</v>
      </c>
      <c r="CZ362" s="71">
        <f>+CP362+CU362</f>
        <v>0</v>
      </c>
      <c r="DA362" s="70" t="s">
        <v>134</v>
      </c>
      <c r="DB362" s="56">
        <f>K362-CV362</f>
        <v>0</v>
      </c>
      <c r="DD362" s="7">
        <f>CV362/12</f>
        <v>0</v>
      </c>
    </row>
    <row r="363" spans="1:108" ht="22.5" hidden="1" customHeight="1" x14ac:dyDescent="0.2">
      <c r="A363" s="98" t="str">
        <f>CONCATENATE("5101",H363)</f>
        <v>5101561803</v>
      </c>
      <c r="B363" s="65"/>
      <c r="C363" s="65"/>
      <c r="D363" s="65"/>
      <c r="E363" s="66"/>
      <c r="F363" s="66"/>
      <c r="G363" s="65" t="s">
        <v>129</v>
      </c>
      <c r="H363" s="70" t="s">
        <v>408</v>
      </c>
      <c r="I363" s="100" t="s">
        <v>177</v>
      </c>
      <c r="J363" s="78">
        <f>CB363</f>
        <v>0</v>
      </c>
      <c r="K363" s="78"/>
      <c r="L363" s="78"/>
      <c r="M363" s="78"/>
      <c r="N363" s="78"/>
      <c r="O363" s="78"/>
      <c r="P363" s="78"/>
      <c r="Q363" s="78"/>
      <c r="R363" s="78">
        <f>P363+Q363</f>
        <v>0</v>
      </c>
      <c r="S363" s="71">
        <f>+U363+V363+W363+Y363</f>
        <v>0</v>
      </c>
      <c r="T363" s="71">
        <f>X363+Z363</f>
        <v>0</v>
      </c>
      <c r="U363" s="71">
        <v>0</v>
      </c>
      <c r="V363" s="71">
        <v>0</v>
      </c>
      <c r="W363" s="71">
        <v>0</v>
      </c>
      <c r="X363" s="71">
        <v>0</v>
      </c>
      <c r="Y363" s="71">
        <v>0</v>
      </c>
      <c r="Z363" s="71">
        <v>0</v>
      </c>
      <c r="AA363" s="71">
        <f>+K363+S363</f>
        <v>0</v>
      </c>
      <c r="AB363" s="71">
        <f>+L363+U363</f>
        <v>0</v>
      </c>
      <c r="AC363" s="71">
        <f>+M363+V363</f>
        <v>0</v>
      </c>
      <c r="AD363" s="71">
        <f>+N363+W363</f>
        <v>0</v>
      </c>
      <c r="AE363" s="71">
        <f>+O363+Y363</f>
        <v>0</v>
      </c>
      <c r="AF363" s="71">
        <f>P363+X363</f>
        <v>0</v>
      </c>
      <c r="AG363" s="71">
        <f>+Q363+Z363</f>
        <v>0</v>
      </c>
      <c r="AH363" s="71">
        <f>AF363+AG363</f>
        <v>0</v>
      </c>
      <c r="AI363" s="71">
        <f>+AJ363+AK363+AL363+AN363</f>
        <v>0</v>
      </c>
      <c r="AJ363" s="71">
        <v>0</v>
      </c>
      <c r="AK363" s="71">
        <v>0</v>
      </c>
      <c r="AL363" s="71">
        <v>0</v>
      </c>
      <c r="AM363" s="71">
        <v>0</v>
      </c>
      <c r="AN363" s="71">
        <v>0</v>
      </c>
      <c r="AO363" s="71">
        <v>0</v>
      </c>
      <c r="AP363" s="71">
        <f>+AA363+AI363</f>
        <v>0</v>
      </c>
      <c r="AQ363" s="71">
        <f>+AB363+AJ363</f>
        <v>0</v>
      </c>
      <c r="AR363" s="71">
        <f>+AC363+AK363</f>
        <v>0</v>
      </c>
      <c r="AS363" s="71">
        <f>+AD363+AL363</f>
        <v>0</v>
      </c>
      <c r="AT363" s="71">
        <f>+AE363+AN363</f>
        <v>0</v>
      </c>
      <c r="AU363" s="71">
        <f>AF363+AM363</f>
        <v>0</v>
      </c>
      <c r="AV363" s="71">
        <f>AG363+AO363</f>
        <v>0</v>
      </c>
      <c r="AW363" s="71">
        <f>AU363+AV363</f>
        <v>0</v>
      </c>
      <c r="AX363" s="71">
        <f>+AY363+AZ363+BA363+BC363</f>
        <v>0</v>
      </c>
      <c r="AY363" s="71">
        <v>0</v>
      </c>
      <c r="AZ363" s="71">
        <v>0</v>
      </c>
      <c r="BA363" s="71">
        <v>0</v>
      </c>
      <c r="BB363" s="71"/>
      <c r="BC363" s="71">
        <v>0</v>
      </c>
      <c r="BD363" s="71"/>
      <c r="BE363" s="71">
        <f>+AP363+AX363</f>
        <v>0</v>
      </c>
      <c r="BF363" s="71">
        <f>+AQ363+AY363</f>
        <v>0</v>
      </c>
      <c r="BG363" s="71">
        <f>+AR363+AZ363</f>
        <v>0</v>
      </c>
      <c r="BH363" s="71">
        <f>+AS363+BA363</f>
        <v>0</v>
      </c>
      <c r="BI363" s="71">
        <f>+AT363+BC363</f>
        <v>0</v>
      </c>
      <c r="BJ363" s="71">
        <f>AU363+BB363</f>
        <v>0</v>
      </c>
      <c r="BK363" s="71">
        <f>AV363+BD363</f>
        <v>0</v>
      </c>
      <c r="BL363" s="71">
        <f>BJ363+BK363</f>
        <v>0</v>
      </c>
      <c r="BM363" s="71">
        <f>+BN363+BO363+BP363+BQ363</f>
        <v>0</v>
      </c>
      <c r="BN363" s="71">
        <v>0</v>
      </c>
      <c r="BO363" s="71">
        <v>0</v>
      </c>
      <c r="BP363" s="71">
        <v>0</v>
      </c>
      <c r="BQ363" s="71">
        <v>0</v>
      </c>
      <c r="BR363" s="71">
        <f>+BE363+BM363</f>
        <v>0</v>
      </c>
      <c r="BS363" s="71">
        <f>+BF363+BN363</f>
        <v>0</v>
      </c>
      <c r="BT363" s="71">
        <f>+BG363+BO363</f>
        <v>0</v>
      </c>
      <c r="BU363" s="71">
        <f>+BH363+BP363</f>
        <v>0</v>
      </c>
      <c r="BV363" s="71">
        <f>+BI363+BQ363</f>
        <v>0</v>
      </c>
      <c r="BW363" s="71">
        <f>+BX363+BY363+BZ363+CA363</f>
        <v>0</v>
      </c>
      <c r="BX363" s="71">
        <v>0</v>
      </c>
      <c r="BY363" s="71">
        <v>0</v>
      </c>
      <c r="BZ363" s="71">
        <v>0</v>
      </c>
      <c r="CA363" s="71">
        <v>0</v>
      </c>
      <c r="CB363" s="71">
        <f>+BR363+BW363</f>
        <v>0</v>
      </c>
      <c r="CC363" s="71">
        <f>+BS363+BX363</f>
        <v>0</v>
      </c>
      <c r="CD363" s="71">
        <f>+BT363+BY363</f>
        <v>0</v>
      </c>
      <c r="CE363" s="71">
        <f>+BU363+BZ363</f>
        <v>0</v>
      </c>
      <c r="CF363" s="71">
        <f>+BV363+CA363</f>
        <v>0</v>
      </c>
      <c r="CG363" s="71">
        <f>+CH363+CI363+CJ363+CK363</f>
        <v>0</v>
      </c>
      <c r="CH363" s="71">
        <v>0</v>
      </c>
      <c r="CI363" s="71">
        <v>0</v>
      </c>
      <c r="CJ363" s="71">
        <v>0</v>
      </c>
      <c r="CK363" s="71">
        <v>0</v>
      </c>
      <c r="CL363" s="71">
        <f>+CB363+CG363</f>
        <v>0</v>
      </c>
      <c r="CM363" s="71">
        <f>+CC363+CH363</f>
        <v>0</v>
      </c>
      <c r="CN363" s="71">
        <f>+CD363+CI363</f>
        <v>0</v>
      </c>
      <c r="CO363" s="71">
        <f>+CE363+CJ363</f>
        <v>0</v>
      </c>
      <c r="CP363" s="71">
        <f>+CF363+CK363</f>
        <v>0</v>
      </c>
      <c r="CQ363" s="71">
        <f>+CR363+CS363+CT363+CU363</f>
        <v>0</v>
      </c>
      <c r="CR363" s="71">
        <v>0</v>
      </c>
      <c r="CS363" s="71">
        <v>0</v>
      </c>
      <c r="CT363" s="71">
        <v>0</v>
      </c>
      <c r="CU363" s="71">
        <v>0</v>
      </c>
      <c r="CV363" s="71">
        <f>+CL363+CQ363</f>
        <v>0</v>
      </c>
      <c r="CW363" s="71">
        <f>+CM363+CR363</f>
        <v>0</v>
      </c>
      <c r="CX363" s="71">
        <f>+CN363+CS363</f>
        <v>0</v>
      </c>
      <c r="CY363" s="71">
        <f>+CO363+CT363</f>
        <v>0</v>
      </c>
      <c r="CZ363" s="71">
        <f>+CP363+CU363</f>
        <v>0</v>
      </c>
      <c r="DA363" s="70" t="s">
        <v>408</v>
      </c>
      <c r="DB363" s="56">
        <f>K363-CV363</f>
        <v>0</v>
      </c>
      <c r="DD363" s="7">
        <f>CV363/12</f>
        <v>0</v>
      </c>
    </row>
    <row r="364" spans="1:108" ht="22.5" hidden="1" customHeight="1" x14ac:dyDescent="0.2">
      <c r="A364" s="98" t="str">
        <f>CONCATENATE("5101",H364)</f>
        <v>51015619</v>
      </c>
      <c r="B364" s="65"/>
      <c r="C364" s="65"/>
      <c r="D364" s="65"/>
      <c r="E364" s="66"/>
      <c r="F364" s="66" t="s">
        <v>407</v>
      </c>
      <c r="G364" s="65"/>
      <c r="H364" s="70" t="s">
        <v>405</v>
      </c>
      <c r="I364" s="79" t="s">
        <v>406</v>
      </c>
      <c r="J364" s="78"/>
      <c r="K364" s="78"/>
      <c r="L364" s="78"/>
      <c r="M364" s="78"/>
      <c r="N364" s="78"/>
      <c r="O364" s="78"/>
      <c r="P364" s="78"/>
      <c r="Q364" s="78"/>
      <c r="R364" s="78">
        <f>P364+Q364</f>
        <v>0</v>
      </c>
      <c r="S364" s="71">
        <f>+U364+V364+W364+Y364</f>
        <v>0</v>
      </c>
      <c r="T364" s="71">
        <f>X364+Z364</f>
        <v>0</v>
      </c>
      <c r="U364" s="71">
        <v>0</v>
      </c>
      <c r="V364" s="71">
        <v>0</v>
      </c>
      <c r="W364" s="71">
        <v>0</v>
      </c>
      <c r="X364" s="71">
        <v>0</v>
      </c>
      <c r="Y364" s="71">
        <v>0</v>
      </c>
      <c r="Z364" s="71">
        <v>0</v>
      </c>
      <c r="AA364" s="71">
        <f>+K364+S364</f>
        <v>0</v>
      </c>
      <c r="AB364" s="71">
        <f>+L364+U364</f>
        <v>0</v>
      </c>
      <c r="AC364" s="71">
        <f>+M364+V364</f>
        <v>0</v>
      </c>
      <c r="AD364" s="71">
        <f>+N364+W364</f>
        <v>0</v>
      </c>
      <c r="AE364" s="71">
        <f>+O364+Y364</f>
        <v>0</v>
      </c>
      <c r="AF364" s="71">
        <f>P364+X364</f>
        <v>0</v>
      </c>
      <c r="AG364" s="71">
        <f>+Q364+Z364</f>
        <v>0</v>
      </c>
      <c r="AH364" s="71">
        <f>AF364+AG364</f>
        <v>0</v>
      </c>
      <c r="AI364" s="71">
        <f>+AJ364+AK364+AL364+AN364</f>
        <v>0</v>
      </c>
      <c r="AJ364" s="71">
        <v>0</v>
      </c>
      <c r="AK364" s="71">
        <v>0</v>
      </c>
      <c r="AL364" s="71">
        <v>0</v>
      </c>
      <c r="AM364" s="71">
        <v>0</v>
      </c>
      <c r="AN364" s="71">
        <v>0</v>
      </c>
      <c r="AO364" s="71">
        <v>0</v>
      </c>
      <c r="AP364" s="71">
        <f>+AA364+AI364</f>
        <v>0</v>
      </c>
      <c r="AQ364" s="71">
        <f>+AB364+AJ364</f>
        <v>0</v>
      </c>
      <c r="AR364" s="71">
        <f>+AC364+AK364</f>
        <v>0</v>
      </c>
      <c r="AS364" s="71">
        <f>+AD364+AL364</f>
        <v>0</v>
      </c>
      <c r="AT364" s="71">
        <f>+AE364+AN364</f>
        <v>0</v>
      </c>
      <c r="AU364" s="71">
        <f>AF364+AM364</f>
        <v>0</v>
      </c>
      <c r="AV364" s="71">
        <f>AG364+AO364</f>
        <v>0</v>
      </c>
      <c r="AW364" s="71">
        <f>AU364+AV364</f>
        <v>0</v>
      </c>
      <c r="AX364" s="71">
        <f>+AY364+AZ364+BA364+BC364</f>
        <v>0</v>
      </c>
      <c r="AY364" s="71">
        <v>0</v>
      </c>
      <c r="AZ364" s="71">
        <v>0</v>
      </c>
      <c r="BA364" s="71">
        <v>0</v>
      </c>
      <c r="BB364" s="71"/>
      <c r="BC364" s="71">
        <v>0</v>
      </c>
      <c r="BD364" s="71"/>
      <c r="BE364" s="71">
        <f>+AP364+AX364</f>
        <v>0</v>
      </c>
      <c r="BF364" s="71">
        <f>+AQ364+AY364</f>
        <v>0</v>
      </c>
      <c r="BG364" s="71">
        <f>+AR364+AZ364</f>
        <v>0</v>
      </c>
      <c r="BH364" s="71">
        <f>+AS364+BA364</f>
        <v>0</v>
      </c>
      <c r="BI364" s="71">
        <f>+AT364+BC364</f>
        <v>0</v>
      </c>
      <c r="BJ364" s="71">
        <f>AU364+BB364</f>
        <v>0</v>
      </c>
      <c r="BK364" s="71">
        <f>AV364+BD364</f>
        <v>0</v>
      </c>
      <c r="BL364" s="71">
        <f>BJ364+BK364</f>
        <v>0</v>
      </c>
      <c r="BM364" s="71">
        <f>+BN364+BO364+BP364+BQ364</f>
        <v>0</v>
      </c>
      <c r="BN364" s="71">
        <v>0</v>
      </c>
      <c r="BO364" s="71">
        <v>0</v>
      </c>
      <c r="BP364" s="71">
        <v>0</v>
      </c>
      <c r="BQ364" s="71">
        <v>0</v>
      </c>
      <c r="BR364" s="71">
        <f>+BE364+BM364</f>
        <v>0</v>
      </c>
      <c r="BS364" s="71">
        <f>+BF364+BN364</f>
        <v>0</v>
      </c>
      <c r="BT364" s="71">
        <f>+BG364+BO364</f>
        <v>0</v>
      </c>
      <c r="BU364" s="71">
        <f>+BH364+BP364</f>
        <v>0</v>
      </c>
      <c r="BV364" s="71">
        <f>+BI364+BQ364</f>
        <v>0</v>
      </c>
      <c r="BW364" s="71">
        <f>+BX364+BY364+BZ364+CA364</f>
        <v>0</v>
      </c>
      <c r="BX364" s="71">
        <v>0</v>
      </c>
      <c r="BY364" s="71">
        <v>0</v>
      </c>
      <c r="BZ364" s="71">
        <v>0</v>
      </c>
      <c r="CA364" s="71">
        <v>0</v>
      </c>
      <c r="CB364" s="71">
        <f>+BR364+BW364</f>
        <v>0</v>
      </c>
      <c r="CC364" s="71">
        <f>+BS364+BX364</f>
        <v>0</v>
      </c>
      <c r="CD364" s="71">
        <f>+BT364+BY364</f>
        <v>0</v>
      </c>
      <c r="CE364" s="71">
        <f>+BU364+BZ364</f>
        <v>0</v>
      </c>
      <c r="CF364" s="71">
        <f>+BV364+CA364</f>
        <v>0</v>
      </c>
      <c r="CG364" s="71">
        <f>+CH364+CI364+CJ364+CK364</f>
        <v>0</v>
      </c>
      <c r="CH364" s="71">
        <v>0</v>
      </c>
      <c r="CI364" s="71">
        <v>0</v>
      </c>
      <c r="CJ364" s="71">
        <v>0</v>
      </c>
      <c r="CK364" s="71">
        <v>0</v>
      </c>
      <c r="CL364" s="71">
        <f>+CB364+CG364</f>
        <v>0</v>
      </c>
      <c r="CM364" s="71">
        <f>+CC364+CH364</f>
        <v>0</v>
      </c>
      <c r="CN364" s="71">
        <f>+CD364+CI364</f>
        <v>0</v>
      </c>
      <c r="CO364" s="71">
        <f>+CE364+CJ364</f>
        <v>0</v>
      </c>
      <c r="CP364" s="71">
        <f>+CF364+CK364</f>
        <v>0</v>
      </c>
      <c r="CQ364" s="71">
        <f>+CR364+CS364+CT364+CU364</f>
        <v>0</v>
      </c>
      <c r="CR364" s="71">
        <v>0</v>
      </c>
      <c r="CS364" s="71">
        <v>0</v>
      </c>
      <c r="CT364" s="71">
        <v>0</v>
      </c>
      <c r="CU364" s="71">
        <v>0</v>
      </c>
      <c r="CV364" s="71">
        <f>+CL364+CQ364</f>
        <v>0</v>
      </c>
      <c r="CW364" s="71">
        <f>+CM364+CR364</f>
        <v>0</v>
      </c>
      <c r="CX364" s="71">
        <f>+CN364+CS364</f>
        <v>0</v>
      </c>
      <c r="CY364" s="71">
        <f>+CO364+CT364</f>
        <v>0</v>
      </c>
      <c r="CZ364" s="71">
        <f>+CP364+CU364</f>
        <v>0</v>
      </c>
      <c r="DA364" s="70" t="s">
        <v>405</v>
      </c>
      <c r="DB364" s="56">
        <f>K364-CV364</f>
        <v>0</v>
      </c>
      <c r="DD364" s="7">
        <f>CV364/12</f>
        <v>0</v>
      </c>
    </row>
    <row r="365" spans="1:108" ht="22.5" hidden="1" customHeight="1" x14ac:dyDescent="0.2">
      <c r="A365" s="98" t="str">
        <f>CONCATENATE("5101",H365)</f>
        <v>5101561901</v>
      </c>
      <c r="B365" s="65"/>
      <c r="C365" s="65"/>
      <c r="D365" s="65"/>
      <c r="E365" s="66"/>
      <c r="F365" s="66"/>
      <c r="G365" s="65" t="s">
        <v>91</v>
      </c>
      <c r="H365" s="70" t="s">
        <v>404</v>
      </c>
      <c r="I365" s="100" t="s">
        <v>108</v>
      </c>
      <c r="J365" s="78"/>
      <c r="K365" s="78"/>
      <c r="L365" s="78"/>
      <c r="M365" s="78"/>
      <c r="N365" s="78"/>
      <c r="O365" s="78"/>
      <c r="P365" s="78"/>
      <c r="Q365" s="78"/>
      <c r="R365" s="78">
        <f>P365+Q365</f>
        <v>0</v>
      </c>
      <c r="S365" s="71">
        <f>+U365+V365+W365+Y365</f>
        <v>0</v>
      </c>
      <c r="T365" s="71">
        <f>X365+Z365</f>
        <v>0</v>
      </c>
      <c r="U365" s="71">
        <v>0</v>
      </c>
      <c r="V365" s="71">
        <v>0</v>
      </c>
      <c r="W365" s="71">
        <v>0</v>
      </c>
      <c r="X365" s="71">
        <v>0</v>
      </c>
      <c r="Y365" s="71">
        <v>0</v>
      </c>
      <c r="Z365" s="71">
        <v>0</v>
      </c>
      <c r="AA365" s="71">
        <f>+K365+S365</f>
        <v>0</v>
      </c>
      <c r="AB365" s="71">
        <f>+L365+U365</f>
        <v>0</v>
      </c>
      <c r="AC365" s="71">
        <f>+M365+V365</f>
        <v>0</v>
      </c>
      <c r="AD365" s="71">
        <f>+N365+W365</f>
        <v>0</v>
      </c>
      <c r="AE365" s="71">
        <f>+O365+Y365</f>
        <v>0</v>
      </c>
      <c r="AF365" s="71">
        <f>P365+X365</f>
        <v>0</v>
      </c>
      <c r="AG365" s="71">
        <f>+Q365+Z365</f>
        <v>0</v>
      </c>
      <c r="AH365" s="71">
        <f>AF365+AG365</f>
        <v>0</v>
      </c>
      <c r="AI365" s="71">
        <f>+AJ365+AK365+AL365+AN365</f>
        <v>0</v>
      </c>
      <c r="AJ365" s="71">
        <v>0</v>
      </c>
      <c r="AK365" s="71">
        <v>0</v>
      </c>
      <c r="AL365" s="71">
        <v>0</v>
      </c>
      <c r="AM365" s="71">
        <v>0</v>
      </c>
      <c r="AN365" s="71">
        <v>0</v>
      </c>
      <c r="AO365" s="71">
        <v>0</v>
      </c>
      <c r="AP365" s="71">
        <f>+AA365+AI365</f>
        <v>0</v>
      </c>
      <c r="AQ365" s="71">
        <f>+AB365+AJ365</f>
        <v>0</v>
      </c>
      <c r="AR365" s="71">
        <f>+AC365+AK365</f>
        <v>0</v>
      </c>
      <c r="AS365" s="71">
        <f>+AD365+AL365</f>
        <v>0</v>
      </c>
      <c r="AT365" s="71">
        <f>+AE365+AN365</f>
        <v>0</v>
      </c>
      <c r="AU365" s="71">
        <f>AF365+AM365</f>
        <v>0</v>
      </c>
      <c r="AV365" s="71">
        <f>AG365+AO365</f>
        <v>0</v>
      </c>
      <c r="AW365" s="71">
        <f>AU365+AV365</f>
        <v>0</v>
      </c>
      <c r="AX365" s="71">
        <f>+AY365+AZ365+BA365+BC365</f>
        <v>0</v>
      </c>
      <c r="AY365" s="71">
        <v>0</v>
      </c>
      <c r="AZ365" s="71">
        <v>0</v>
      </c>
      <c r="BA365" s="71">
        <v>0</v>
      </c>
      <c r="BB365" s="71"/>
      <c r="BC365" s="71">
        <v>0</v>
      </c>
      <c r="BD365" s="71"/>
      <c r="BE365" s="71">
        <f>+AP365+AX365</f>
        <v>0</v>
      </c>
      <c r="BF365" s="71">
        <f>+AQ365+AY365</f>
        <v>0</v>
      </c>
      <c r="BG365" s="71">
        <f>+AR365+AZ365</f>
        <v>0</v>
      </c>
      <c r="BH365" s="71">
        <f>+AS365+BA365</f>
        <v>0</v>
      </c>
      <c r="BI365" s="71">
        <f>+AT365+BC365</f>
        <v>0</v>
      </c>
      <c r="BJ365" s="71">
        <f>AU365+BB365</f>
        <v>0</v>
      </c>
      <c r="BK365" s="71">
        <f>AV365+BD365</f>
        <v>0</v>
      </c>
      <c r="BL365" s="71">
        <f>BJ365+BK365</f>
        <v>0</v>
      </c>
      <c r="BM365" s="71">
        <f>+BN365+BO365+BP365+BQ365</f>
        <v>0</v>
      </c>
      <c r="BN365" s="71">
        <v>0</v>
      </c>
      <c r="BO365" s="71">
        <v>0</v>
      </c>
      <c r="BP365" s="71">
        <v>0</v>
      </c>
      <c r="BQ365" s="71">
        <v>0</v>
      </c>
      <c r="BR365" s="71">
        <f>+BE365+BM365</f>
        <v>0</v>
      </c>
      <c r="BS365" s="71">
        <f>+BF365+BN365</f>
        <v>0</v>
      </c>
      <c r="BT365" s="71">
        <f>+BG365+BO365</f>
        <v>0</v>
      </c>
      <c r="BU365" s="71">
        <f>+BH365+BP365</f>
        <v>0</v>
      </c>
      <c r="BV365" s="71">
        <f>+BI365+BQ365</f>
        <v>0</v>
      </c>
      <c r="BW365" s="71">
        <f>+BX365+BY365+BZ365+CA365</f>
        <v>0</v>
      </c>
      <c r="BX365" s="71">
        <v>0</v>
      </c>
      <c r="BY365" s="71">
        <v>0</v>
      </c>
      <c r="BZ365" s="71">
        <v>0</v>
      </c>
      <c r="CA365" s="71">
        <v>0</v>
      </c>
      <c r="CB365" s="71">
        <f>+BR365+BW365</f>
        <v>0</v>
      </c>
      <c r="CC365" s="71">
        <f>+BS365+BX365</f>
        <v>0</v>
      </c>
      <c r="CD365" s="71">
        <f>+BT365+BY365</f>
        <v>0</v>
      </c>
      <c r="CE365" s="71">
        <f>+BU365+BZ365</f>
        <v>0</v>
      </c>
      <c r="CF365" s="71">
        <f>+BV365+CA365</f>
        <v>0</v>
      </c>
      <c r="CG365" s="71">
        <f>+CH365+CI365+CJ365+CK365</f>
        <v>0</v>
      </c>
      <c r="CH365" s="71">
        <v>0</v>
      </c>
      <c r="CI365" s="71">
        <v>0</v>
      </c>
      <c r="CJ365" s="71">
        <v>0</v>
      </c>
      <c r="CK365" s="71">
        <v>0</v>
      </c>
      <c r="CL365" s="71">
        <f>+CB365+CG365</f>
        <v>0</v>
      </c>
      <c r="CM365" s="71">
        <f>+CC365+CH365</f>
        <v>0</v>
      </c>
      <c r="CN365" s="71">
        <f>+CD365+CI365</f>
        <v>0</v>
      </c>
      <c r="CO365" s="71">
        <f>+CE365+CJ365</f>
        <v>0</v>
      </c>
      <c r="CP365" s="71">
        <f>+CF365+CK365</f>
        <v>0</v>
      </c>
      <c r="CQ365" s="71">
        <f>+CR365+CS365+CT365+CU365</f>
        <v>0</v>
      </c>
      <c r="CR365" s="71">
        <v>0</v>
      </c>
      <c r="CS365" s="71">
        <v>0</v>
      </c>
      <c r="CT365" s="71">
        <v>0</v>
      </c>
      <c r="CU365" s="71">
        <v>0</v>
      </c>
      <c r="CV365" s="71">
        <f>+CL365+CQ365</f>
        <v>0</v>
      </c>
      <c r="CW365" s="71">
        <f>+CM365+CR365</f>
        <v>0</v>
      </c>
      <c r="CX365" s="71">
        <f>+CN365+CS365</f>
        <v>0</v>
      </c>
      <c r="CY365" s="71">
        <f>+CO365+CT365</f>
        <v>0</v>
      </c>
      <c r="CZ365" s="71">
        <f>+CP365+CU365</f>
        <v>0</v>
      </c>
      <c r="DA365" s="70" t="s">
        <v>404</v>
      </c>
      <c r="DB365" s="56">
        <f>K365-CV365</f>
        <v>0</v>
      </c>
      <c r="DD365" s="7">
        <f>CV365/12</f>
        <v>0</v>
      </c>
    </row>
    <row r="366" spans="1:108" ht="22.5" hidden="1" customHeight="1" x14ac:dyDescent="0.2">
      <c r="A366" s="98" t="str">
        <f>CONCATENATE("5101",H366)</f>
        <v>5101561902</v>
      </c>
      <c r="B366" s="65"/>
      <c r="C366" s="65"/>
      <c r="D366" s="65"/>
      <c r="E366" s="66"/>
      <c r="F366" s="66"/>
      <c r="G366" s="65" t="s">
        <v>101</v>
      </c>
      <c r="H366" s="70" t="s">
        <v>403</v>
      </c>
      <c r="I366" s="100" t="s">
        <v>99</v>
      </c>
      <c r="J366" s="78"/>
      <c r="K366" s="78"/>
      <c r="L366" s="78"/>
      <c r="M366" s="78"/>
      <c r="N366" s="78"/>
      <c r="O366" s="78"/>
      <c r="P366" s="78"/>
      <c r="Q366" s="78"/>
      <c r="R366" s="78">
        <f>P366+Q366</f>
        <v>0</v>
      </c>
      <c r="S366" s="71">
        <f>+U366+V366+W366+Y366</f>
        <v>0</v>
      </c>
      <c r="T366" s="71">
        <f>X366+Z366</f>
        <v>0</v>
      </c>
      <c r="U366" s="71">
        <v>0</v>
      </c>
      <c r="V366" s="71">
        <v>0</v>
      </c>
      <c r="W366" s="71">
        <v>0</v>
      </c>
      <c r="X366" s="71">
        <v>0</v>
      </c>
      <c r="Y366" s="71">
        <v>0</v>
      </c>
      <c r="Z366" s="71">
        <v>0</v>
      </c>
      <c r="AA366" s="71">
        <f>+K366+S366</f>
        <v>0</v>
      </c>
      <c r="AB366" s="71">
        <f>+L366+U366</f>
        <v>0</v>
      </c>
      <c r="AC366" s="71">
        <f>+M366+V366</f>
        <v>0</v>
      </c>
      <c r="AD366" s="71">
        <f>+N366+W366</f>
        <v>0</v>
      </c>
      <c r="AE366" s="71">
        <f>+O366+Y366</f>
        <v>0</v>
      </c>
      <c r="AF366" s="71">
        <f>P366+X366</f>
        <v>0</v>
      </c>
      <c r="AG366" s="71">
        <f>+Q366+Z366</f>
        <v>0</v>
      </c>
      <c r="AH366" s="71">
        <f>AF366+AG366</f>
        <v>0</v>
      </c>
      <c r="AI366" s="71">
        <f>+AJ366+AK366+AL366+AN366</f>
        <v>0</v>
      </c>
      <c r="AJ366" s="71">
        <v>0</v>
      </c>
      <c r="AK366" s="71">
        <v>0</v>
      </c>
      <c r="AL366" s="71">
        <v>0</v>
      </c>
      <c r="AM366" s="71">
        <v>0</v>
      </c>
      <c r="AN366" s="71">
        <v>0</v>
      </c>
      <c r="AO366" s="71">
        <v>0</v>
      </c>
      <c r="AP366" s="71">
        <f>+AA366+AI366</f>
        <v>0</v>
      </c>
      <c r="AQ366" s="71">
        <f>+AB366+AJ366</f>
        <v>0</v>
      </c>
      <c r="AR366" s="71">
        <f>+AC366+AK366</f>
        <v>0</v>
      </c>
      <c r="AS366" s="71">
        <f>+AD366+AL366</f>
        <v>0</v>
      </c>
      <c r="AT366" s="71">
        <f>+AE366+AN366</f>
        <v>0</v>
      </c>
      <c r="AU366" s="71">
        <f>AF366+AM366</f>
        <v>0</v>
      </c>
      <c r="AV366" s="71">
        <f>AG366+AO366</f>
        <v>0</v>
      </c>
      <c r="AW366" s="71">
        <f>AU366+AV366</f>
        <v>0</v>
      </c>
      <c r="AX366" s="71">
        <f>+AY366+AZ366+BA366+BC366</f>
        <v>0</v>
      </c>
      <c r="AY366" s="71">
        <v>0</v>
      </c>
      <c r="AZ366" s="71">
        <v>0</v>
      </c>
      <c r="BA366" s="71">
        <v>0</v>
      </c>
      <c r="BB366" s="71"/>
      <c r="BC366" s="71">
        <v>0</v>
      </c>
      <c r="BD366" s="71"/>
      <c r="BE366" s="71">
        <f>+AP366+AX366</f>
        <v>0</v>
      </c>
      <c r="BF366" s="71">
        <f>+AQ366+AY366</f>
        <v>0</v>
      </c>
      <c r="BG366" s="71">
        <f>+AR366+AZ366</f>
        <v>0</v>
      </c>
      <c r="BH366" s="71">
        <f>+AS366+BA366</f>
        <v>0</v>
      </c>
      <c r="BI366" s="71">
        <f>+AT366+BC366</f>
        <v>0</v>
      </c>
      <c r="BJ366" s="71">
        <f>AU366+BB366</f>
        <v>0</v>
      </c>
      <c r="BK366" s="71">
        <f>AV366+BD366</f>
        <v>0</v>
      </c>
      <c r="BL366" s="71">
        <f>BJ366+BK366</f>
        <v>0</v>
      </c>
      <c r="BM366" s="71">
        <f>+BN366+BO366+BP366+BQ366</f>
        <v>0</v>
      </c>
      <c r="BN366" s="71">
        <v>0</v>
      </c>
      <c r="BO366" s="71">
        <v>0</v>
      </c>
      <c r="BP366" s="71">
        <v>0</v>
      </c>
      <c r="BQ366" s="71">
        <v>0</v>
      </c>
      <c r="BR366" s="71">
        <f>+BE366+BM366</f>
        <v>0</v>
      </c>
      <c r="BS366" s="71">
        <f>+BF366+BN366</f>
        <v>0</v>
      </c>
      <c r="BT366" s="71">
        <f>+BG366+BO366</f>
        <v>0</v>
      </c>
      <c r="BU366" s="71">
        <f>+BH366+BP366</f>
        <v>0</v>
      </c>
      <c r="BV366" s="71">
        <f>+BI366+BQ366</f>
        <v>0</v>
      </c>
      <c r="BW366" s="71">
        <f>+BX366+BY366+BZ366+CA366</f>
        <v>0</v>
      </c>
      <c r="BX366" s="71">
        <v>0</v>
      </c>
      <c r="BY366" s="71">
        <v>0</v>
      </c>
      <c r="BZ366" s="71">
        <v>0</v>
      </c>
      <c r="CA366" s="71">
        <v>0</v>
      </c>
      <c r="CB366" s="71">
        <f>+BR366+BW366</f>
        <v>0</v>
      </c>
      <c r="CC366" s="71">
        <f>+BS366+BX366</f>
        <v>0</v>
      </c>
      <c r="CD366" s="71">
        <f>+BT366+BY366</f>
        <v>0</v>
      </c>
      <c r="CE366" s="71">
        <f>+BU366+BZ366</f>
        <v>0</v>
      </c>
      <c r="CF366" s="71">
        <f>+BV366+CA366</f>
        <v>0</v>
      </c>
      <c r="CG366" s="71">
        <f>+CH366+CI366+CJ366+CK366</f>
        <v>0</v>
      </c>
      <c r="CH366" s="71">
        <v>0</v>
      </c>
      <c r="CI366" s="71">
        <v>0</v>
      </c>
      <c r="CJ366" s="71">
        <v>0</v>
      </c>
      <c r="CK366" s="71">
        <v>0</v>
      </c>
      <c r="CL366" s="71">
        <f>+CB366+CG366</f>
        <v>0</v>
      </c>
      <c r="CM366" s="71">
        <f>+CC366+CH366</f>
        <v>0</v>
      </c>
      <c r="CN366" s="71">
        <f>+CD366+CI366</f>
        <v>0</v>
      </c>
      <c r="CO366" s="71">
        <f>+CE366+CJ366</f>
        <v>0</v>
      </c>
      <c r="CP366" s="71">
        <f>+CF366+CK366</f>
        <v>0</v>
      </c>
      <c r="CQ366" s="71">
        <f>+CR366+CS366+CT366+CU366</f>
        <v>0</v>
      </c>
      <c r="CR366" s="71">
        <v>0</v>
      </c>
      <c r="CS366" s="71">
        <v>0</v>
      </c>
      <c r="CT366" s="71">
        <v>0</v>
      </c>
      <c r="CU366" s="71">
        <v>0</v>
      </c>
      <c r="CV366" s="71">
        <f>+CL366+CQ366</f>
        <v>0</v>
      </c>
      <c r="CW366" s="71">
        <f>+CM366+CR366</f>
        <v>0</v>
      </c>
      <c r="CX366" s="71">
        <f>+CN366+CS366</f>
        <v>0</v>
      </c>
      <c r="CY366" s="71">
        <f>+CO366+CT366</f>
        <v>0</v>
      </c>
      <c r="CZ366" s="71">
        <f>+CP366+CU366</f>
        <v>0</v>
      </c>
      <c r="DA366" s="70" t="s">
        <v>403</v>
      </c>
      <c r="DB366" s="56">
        <f>K366-CV366</f>
        <v>0</v>
      </c>
      <c r="DD366" s="7">
        <f>CV366/12</f>
        <v>0</v>
      </c>
    </row>
    <row r="367" spans="1:108" ht="22.5" hidden="1" customHeight="1" x14ac:dyDescent="0.2">
      <c r="A367" s="98" t="str">
        <f>CONCATENATE("5101",H367)</f>
        <v>5101561903</v>
      </c>
      <c r="B367" s="65"/>
      <c r="C367" s="65"/>
      <c r="D367" s="65"/>
      <c r="E367" s="66"/>
      <c r="F367" s="66"/>
      <c r="G367" s="65" t="s">
        <v>129</v>
      </c>
      <c r="H367" s="70" t="s">
        <v>402</v>
      </c>
      <c r="I367" s="100" t="s">
        <v>177</v>
      </c>
      <c r="J367" s="78"/>
      <c r="K367" s="78"/>
      <c r="L367" s="78"/>
      <c r="M367" s="78"/>
      <c r="N367" s="78"/>
      <c r="O367" s="78"/>
      <c r="P367" s="78"/>
      <c r="Q367" s="78"/>
      <c r="R367" s="78">
        <f>P367+Q367</f>
        <v>0</v>
      </c>
      <c r="S367" s="71">
        <f>+U367+V367+W367+Y367</f>
        <v>0</v>
      </c>
      <c r="T367" s="71">
        <f>X367+Z367</f>
        <v>0</v>
      </c>
      <c r="U367" s="71">
        <v>0</v>
      </c>
      <c r="V367" s="71">
        <v>0</v>
      </c>
      <c r="W367" s="71">
        <v>0</v>
      </c>
      <c r="X367" s="71">
        <v>0</v>
      </c>
      <c r="Y367" s="71">
        <v>0</v>
      </c>
      <c r="Z367" s="71">
        <v>0</v>
      </c>
      <c r="AA367" s="71">
        <f>+K367+S367</f>
        <v>0</v>
      </c>
      <c r="AB367" s="71">
        <f>+L367+U367</f>
        <v>0</v>
      </c>
      <c r="AC367" s="71">
        <f>+M367+V367</f>
        <v>0</v>
      </c>
      <c r="AD367" s="71">
        <f>+N367+W367</f>
        <v>0</v>
      </c>
      <c r="AE367" s="71">
        <f>+O367+Y367</f>
        <v>0</v>
      </c>
      <c r="AF367" s="71">
        <f>P367+X367</f>
        <v>0</v>
      </c>
      <c r="AG367" s="71">
        <f>+Q367+Z367</f>
        <v>0</v>
      </c>
      <c r="AH367" s="71">
        <f>AF367+AG367</f>
        <v>0</v>
      </c>
      <c r="AI367" s="71">
        <f>+AJ367+AK367+AL367+AN367</f>
        <v>0</v>
      </c>
      <c r="AJ367" s="71">
        <v>0</v>
      </c>
      <c r="AK367" s="71">
        <v>0</v>
      </c>
      <c r="AL367" s="71">
        <v>0</v>
      </c>
      <c r="AM367" s="71">
        <v>0</v>
      </c>
      <c r="AN367" s="71">
        <v>0</v>
      </c>
      <c r="AO367" s="71">
        <v>0</v>
      </c>
      <c r="AP367" s="71">
        <f>+AA367+AI367</f>
        <v>0</v>
      </c>
      <c r="AQ367" s="71">
        <f>+AB367+AJ367</f>
        <v>0</v>
      </c>
      <c r="AR367" s="71">
        <f>+AC367+AK367</f>
        <v>0</v>
      </c>
      <c r="AS367" s="71">
        <f>+AD367+AL367</f>
        <v>0</v>
      </c>
      <c r="AT367" s="71">
        <f>+AE367+AN367</f>
        <v>0</v>
      </c>
      <c r="AU367" s="71">
        <f>AF367+AM367</f>
        <v>0</v>
      </c>
      <c r="AV367" s="71">
        <f>AG367+AO367</f>
        <v>0</v>
      </c>
      <c r="AW367" s="71">
        <f>AU367+AV367</f>
        <v>0</v>
      </c>
      <c r="AX367" s="71">
        <f>+AY367+AZ367+BA367+BC367</f>
        <v>0</v>
      </c>
      <c r="AY367" s="71">
        <v>0</v>
      </c>
      <c r="AZ367" s="71">
        <v>0</v>
      </c>
      <c r="BA367" s="71">
        <v>0</v>
      </c>
      <c r="BB367" s="71"/>
      <c r="BC367" s="71">
        <v>0</v>
      </c>
      <c r="BD367" s="71"/>
      <c r="BE367" s="71">
        <f>+AP367+AX367</f>
        <v>0</v>
      </c>
      <c r="BF367" s="71">
        <f>+AQ367+AY367</f>
        <v>0</v>
      </c>
      <c r="BG367" s="71">
        <f>+AR367+AZ367</f>
        <v>0</v>
      </c>
      <c r="BH367" s="71">
        <f>+AS367+BA367</f>
        <v>0</v>
      </c>
      <c r="BI367" s="71">
        <f>+AT367+BC367</f>
        <v>0</v>
      </c>
      <c r="BJ367" s="71">
        <f>AU367+BB367</f>
        <v>0</v>
      </c>
      <c r="BK367" s="71">
        <f>AV367+BD367</f>
        <v>0</v>
      </c>
      <c r="BL367" s="71">
        <f>BJ367+BK367</f>
        <v>0</v>
      </c>
      <c r="BM367" s="71">
        <f>+BN367+BO367+BP367+BQ367</f>
        <v>0</v>
      </c>
      <c r="BN367" s="71">
        <v>0</v>
      </c>
      <c r="BO367" s="71">
        <v>0</v>
      </c>
      <c r="BP367" s="71">
        <v>0</v>
      </c>
      <c r="BQ367" s="71">
        <v>0</v>
      </c>
      <c r="BR367" s="71">
        <f>+BE367+BM367</f>
        <v>0</v>
      </c>
      <c r="BS367" s="71">
        <f>+BF367+BN367</f>
        <v>0</v>
      </c>
      <c r="BT367" s="71">
        <f>+BG367+BO367</f>
        <v>0</v>
      </c>
      <c r="BU367" s="71">
        <f>+BH367+BP367</f>
        <v>0</v>
      </c>
      <c r="BV367" s="71">
        <f>+BI367+BQ367</f>
        <v>0</v>
      </c>
      <c r="BW367" s="71">
        <f>+BX367+BY367+BZ367+CA367</f>
        <v>0</v>
      </c>
      <c r="BX367" s="71">
        <v>0</v>
      </c>
      <c r="BY367" s="71">
        <v>0</v>
      </c>
      <c r="BZ367" s="71">
        <v>0</v>
      </c>
      <c r="CA367" s="71">
        <v>0</v>
      </c>
      <c r="CB367" s="71">
        <f>+BR367+BW367</f>
        <v>0</v>
      </c>
      <c r="CC367" s="71">
        <f>+BS367+BX367</f>
        <v>0</v>
      </c>
      <c r="CD367" s="71">
        <f>+BT367+BY367</f>
        <v>0</v>
      </c>
      <c r="CE367" s="71">
        <f>+BU367+BZ367</f>
        <v>0</v>
      </c>
      <c r="CF367" s="71">
        <f>+BV367+CA367</f>
        <v>0</v>
      </c>
      <c r="CG367" s="71">
        <f>+CH367+CI367+CJ367+CK367</f>
        <v>0</v>
      </c>
      <c r="CH367" s="71">
        <v>0</v>
      </c>
      <c r="CI367" s="71">
        <v>0</v>
      </c>
      <c r="CJ367" s="71">
        <v>0</v>
      </c>
      <c r="CK367" s="71">
        <v>0</v>
      </c>
      <c r="CL367" s="71">
        <f>+CB367+CG367</f>
        <v>0</v>
      </c>
      <c r="CM367" s="71">
        <f>+CC367+CH367</f>
        <v>0</v>
      </c>
      <c r="CN367" s="71">
        <f>+CD367+CI367</f>
        <v>0</v>
      </c>
      <c r="CO367" s="71">
        <f>+CE367+CJ367</f>
        <v>0</v>
      </c>
      <c r="CP367" s="71">
        <f>+CF367+CK367</f>
        <v>0</v>
      </c>
      <c r="CQ367" s="71">
        <f>+CR367+CS367+CT367+CU367</f>
        <v>0</v>
      </c>
      <c r="CR367" s="71">
        <v>0</v>
      </c>
      <c r="CS367" s="71">
        <v>0</v>
      </c>
      <c r="CT367" s="71">
        <v>0</v>
      </c>
      <c r="CU367" s="71">
        <v>0</v>
      </c>
      <c r="CV367" s="71">
        <f>+CL367+CQ367</f>
        <v>0</v>
      </c>
      <c r="CW367" s="71">
        <f>+CM367+CR367</f>
        <v>0</v>
      </c>
      <c r="CX367" s="71">
        <f>+CN367+CS367</f>
        <v>0</v>
      </c>
      <c r="CY367" s="71">
        <f>+CO367+CT367</f>
        <v>0</v>
      </c>
      <c r="CZ367" s="71">
        <f>+CP367+CU367</f>
        <v>0</v>
      </c>
      <c r="DA367" s="70" t="s">
        <v>402</v>
      </c>
      <c r="DB367" s="56">
        <f>K367-CV367</f>
        <v>0</v>
      </c>
      <c r="DD367" s="7">
        <f>CV367/12</f>
        <v>0</v>
      </c>
    </row>
    <row r="368" spans="1:108" ht="39" hidden="1" customHeight="1" x14ac:dyDescent="0.2">
      <c r="A368" s="98" t="str">
        <f>CONCATENATE("5101",H368)</f>
        <v>51015622</v>
      </c>
      <c r="B368" s="65"/>
      <c r="C368" s="65"/>
      <c r="D368" s="65"/>
      <c r="E368" s="66"/>
      <c r="F368" s="66" t="s">
        <v>250</v>
      </c>
      <c r="G368" s="65"/>
      <c r="H368" s="70" t="s">
        <v>400</v>
      </c>
      <c r="I368" s="131" t="s">
        <v>401</v>
      </c>
      <c r="J368" s="78"/>
      <c r="K368" s="78"/>
      <c r="L368" s="78"/>
      <c r="M368" s="78"/>
      <c r="N368" s="78"/>
      <c r="O368" s="78"/>
      <c r="P368" s="78"/>
      <c r="Q368" s="78"/>
      <c r="R368" s="78">
        <f>P368+Q368</f>
        <v>0</v>
      </c>
      <c r="S368" s="71">
        <f>+U368+V368+W368+Y368</f>
        <v>0</v>
      </c>
      <c r="T368" s="71">
        <f>X368+Z368</f>
        <v>0</v>
      </c>
      <c r="U368" s="71">
        <v>0</v>
      </c>
      <c r="V368" s="71">
        <v>0</v>
      </c>
      <c r="W368" s="71">
        <v>0</v>
      </c>
      <c r="X368" s="71">
        <v>0</v>
      </c>
      <c r="Y368" s="71">
        <v>0</v>
      </c>
      <c r="Z368" s="71">
        <v>0</v>
      </c>
      <c r="AA368" s="71">
        <f>+K368+S368</f>
        <v>0</v>
      </c>
      <c r="AB368" s="71">
        <f>+L368+U368</f>
        <v>0</v>
      </c>
      <c r="AC368" s="71">
        <f>+M368+V368</f>
        <v>0</v>
      </c>
      <c r="AD368" s="71">
        <f>+N368+W368</f>
        <v>0</v>
      </c>
      <c r="AE368" s="71">
        <f>+O368+Y368</f>
        <v>0</v>
      </c>
      <c r="AF368" s="71">
        <f>P368+X368</f>
        <v>0</v>
      </c>
      <c r="AG368" s="71">
        <f>+Q368+Z368</f>
        <v>0</v>
      </c>
      <c r="AH368" s="71">
        <f>AF368+AG368</f>
        <v>0</v>
      </c>
      <c r="AI368" s="71">
        <f>+AJ368+AK368+AL368+AN368</f>
        <v>0</v>
      </c>
      <c r="AJ368" s="71">
        <v>0</v>
      </c>
      <c r="AK368" s="71">
        <v>0</v>
      </c>
      <c r="AL368" s="71">
        <v>0</v>
      </c>
      <c r="AM368" s="71">
        <v>0</v>
      </c>
      <c r="AN368" s="71">
        <v>0</v>
      </c>
      <c r="AO368" s="71">
        <v>0</v>
      </c>
      <c r="AP368" s="71">
        <f>+AA368+AI368</f>
        <v>0</v>
      </c>
      <c r="AQ368" s="71">
        <f>+AB368+AJ368</f>
        <v>0</v>
      </c>
      <c r="AR368" s="71">
        <f>+AC368+AK368</f>
        <v>0</v>
      </c>
      <c r="AS368" s="71">
        <f>+AD368+AL368</f>
        <v>0</v>
      </c>
      <c r="AT368" s="71">
        <f>+AE368+AN368</f>
        <v>0</v>
      </c>
      <c r="AU368" s="71">
        <f>AF368+AM368</f>
        <v>0</v>
      </c>
      <c r="AV368" s="71">
        <f>AG368+AO368</f>
        <v>0</v>
      </c>
      <c r="AW368" s="71">
        <f>AU368+AV368</f>
        <v>0</v>
      </c>
      <c r="AX368" s="71">
        <f>+AY368+AZ368+BA368+BC368</f>
        <v>0</v>
      </c>
      <c r="AY368" s="71">
        <v>0</v>
      </c>
      <c r="AZ368" s="71">
        <v>0</v>
      </c>
      <c r="BA368" s="71">
        <v>0</v>
      </c>
      <c r="BB368" s="71"/>
      <c r="BC368" s="71">
        <v>0</v>
      </c>
      <c r="BD368" s="71"/>
      <c r="BE368" s="71">
        <f>+AP368+AX368</f>
        <v>0</v>
      </c>
      <c r="BF368" s="71">
        <f>+AQ368+AY368</f>
        <v>0</v>
      </c>
      <c r="BG368" s="71">
        <f>+AR368+AZ368</f>
        <v>0</v>
      </c>
      <c r="BH368" s="71">
        <f>+AS368+BA368</f>
        <v>0</v>
      </c>
      <c r="BI368" s="71">
        <f>+AT368+BC368</f>
        <v>0</v>
      </c>
      <c r="BJ368" s="71">
        <f>AU368+BB368</f>
        <v>0</v>
      </c>
      <c r="BK368" s="71">
        <f>AV368+BD368</f>
        <v>0</v>
      </c>
      <c r="BL368" s="71">
        <f>BJ368+BK368</f>
        <v>0</v>
      </c>
      <c r="BM368" s="71">
        <f>+BN368+BO368+BP368+BQ368</f>
        <v>0</v>
      </c>
      <c r="BN368" s="71">
        <v>0</v>
      </c>
      <c r="BO368" s="71">
        <v>0</v>
      </c>
      <c r="BP368" s="71">
        <v>0</v>
      </c>
      <c r="BQ368" s="71">
        <v>0</v>
      </c>
      <c r="BR368" s="71">
        <f>+BE368+BM368</f>
        <v>0</v>
      </c>
      <c r="BS368" s="71">
        <f>+BF368+BN368</f>
        <v>0</v>
      </c>
      <c r="BT368" s="71">
        <f>+BG368+BO368</f>
        <v>0</v>
      </c>
      <c r="BU368" s="71">
        <f>+BH368+BP368</f>
        <v>0</v>
      </c>
      <c r="BV368" s="71">
        <f>+BI368+BQ368</f>
        <v>0</v>
      </c>
      <c r="BW368" s="71">
        <f>+BX368+BY368+BZ368+CA368</f>
        <v>0</v>
      </c>
      <c r="BX368" s="71">
        <v>0</v>
      </c>
      <c r="BY368" s="71">
        <v>0</v>
      </c>
      <c r="BZ368" s="71">
        <v>0</v>
      </c>
      <c r="CA368" s="71">
        <v>0</v>
      </c>
      <c r="CB368" s="71">
        <f>+BR368+BW368</f>
        <v>0</v>
      </c>
      <c r="CC368" s="71">
        <f>+BS368+BX368</f>
        <v>0</v>
      </c>
      <c r="CD368" s="71">
        <f>+BT368+BY368</f>
        <v>0</v>
      </c>
      <c r="CE368" s="71">
        <f>+BU368+BZ368</f>
        <v>0</v>
      </c>
      <c r="CF368" s="71">
        <f>+BV368+CA368</f>
        <v>0</v>
      </c>
      <c r="CG368" s="71">
        <f>+CH368+CI368+CJ368+CK368</f>
        <v>0</v>
      </c>
      <c r="CH368" s="71">
        <v>0</v>
      </c>
      <c r="CI368" s="71">
        <v>0</v>
      </c>
      <c r="CJ368" s="71">
        <v>0</v>
      </c>
      <c r="CK368" s="71">
        <v>0</v>
      </c>
      <c r="CL368" s="71">
        <f>+CB368+CG368</f>
        <v>0</v>
      </c>
      <c r="CM368" s="71">
        <f>+CC368+CH368</f>
        <v>0</v>
      </c>
      <c r="CN368" s="71">
        <f>+CD368+CI368</f>
        <v>0</v>
      </c>
      <c r="CO368" s="71">
        <f>+CE368+CJ368</f>
        <v>0</v>
      </c>
      <c r="CP368" s="71">
        <f>+CF368+CK368</f>
        <v>0</v>
      </c>
      <c r="CQ368" s="71">
        <f>+CR368+CS368+CT368+CU368</f>
        <v>0</v>
      </c>
      <c r="CR368" s="71">
        <v>0</v>
      </c>
      <c r="CS368" s="71">
        <v>0</v>
      </c>
      <c r="CT368" s="71">
        <v>0</v>
      </c>
      <c r="CU368" s="71">
        <v>0</v>
      </c>
      <c r="CV368" s="71">
        <f>+CL368+CQ368</f>
        <v>0</v>
      </c>
      <c r="CW368" s="71">
        <f>+CM368+CR368</f>
        <v>0</v>
      </c>
      <c r="CX368" s="71">
        <f>+CN368+CS368</f>
        <v>0</v>
      </c>
      <c r="CY368" s="71">
        <f>+CO368+CT368</f>
        <v>0</v>
      </c>
      <c r="CZ368" s="71">
        <f>+CP368+CU368</f>
        <v>0</v>
      </c>
      <c r="DA368" s="70" t="s">
        <v>400</v>
      </c>
      <c r="DB368" s="56">
        <f>K368-CV368</f>
        <v>0</v>
      </c>
      <c r="DD368" s="7">
        <f>CV368/12</f>
        <v>0</v>
      </c>
    </row>
    <row r="369" spans="1:109" ht="39" hidden="1" customHeight="1" x14ac:dyDescent="0.2">
      <c r="A369" s="98" t="str">
        <f>CONCATENATE("5101",H369)</f>
        <v>5101562501</v>
      </c>
      <c r="B369" s="65"/>
      <c r="C369" s="65"/>
      <c r="D369" s="65"/>
      <c r="E369" s="66"/>
      <c r="F369" s="66"/>
      <c r="G369" s="65"/>
      <c r="H369" s="70" t="s">
        <v>399</v>
      </c>
      <c r="I369" s="100" t="s">
        <v>108</v>
      </c>
      <c r="J369" s="78"/>
      <c r="K369" s="78"/>
      <c r="L369" s="78"/>
      <c r="M369" s="78"/>
      <c r="N369" s="78"/>
      <c r="O369" s="78"/>
      <c r="P369" s="78"/>
      <c r="Q369" s="78"/>
      <c r="R369" s="78">
        <f>P369+Q369</f>
        <v>0</v>
      </c>
      <c r="S369" s="71">
        <f>+U369+V369+W369+Y369</f>
        <v>0</v>
      </c>
      <c r="T369" s="71">
        <f>X369+Z369</f>
        <v>0</v>
      </c>
      <c r="U369" s="71">
        <v>0</v>
      </c>
      <c r="V369" s="71">
        <v>0</v>
      </c>
      <c r="W369" s="71">
        <v>0</v>
      </c>
      <c r="X369" s="71">
        <v>0</v>
      </c>
      <c r="Y369" s="71">
        <v>0</v>
      </c>
      <c r="Z369" s="71">
        <v>0</v>
      </c>
      <c r="AA369" s="71">
        <f>+K369+S369</f>
        <v>0</v>
      </c>
      <c r="AB369" s="71">
        <f>+L369+U369</f>
        <v>0</v>
      </c>
      <c r="AC369" s="71">
        <f>+M369+V369</f>
        <v>0</v>
      </c>
      <c r="AD369" s="71">
        <f>+N369+W369</f>
        <v>0</v>
      </c>
      <c r="AE369" s="71">
        <f>+O369+Y369</f>
        <v>0</v>
      </c>
      <c r="AF369" s="71">
        <f>P369+X369</f>
        <v>0</v>
      </c>
      <c r="AG369" s="71">
        <f>+Q369+Z369</f>
        <v>0</v>
      </c>
      <c r="AH369" s="71">
        <f>AF369+AG369</f>
        <v>0</v>
      </c>
      <c r="AI369" s="71">
        <f>+AJ369+AK369+AL369+AN369</f>
        <v>0</v>
      </c>
      <c r="AJ369" s="71">
        <v>0</v>
      </c>
      <c r="AK369" s="71">
        <v>0</v>
      </c>
      <c r="AL369" s="71">
        <v>0</v>
      </c>
      <c r="AM369" s="71">
        <v>0</v>
      </c>
      <c r="AN369" s="71">
        <v>0</v>
      </c>
      <c r="AO369" s="71">
        <v>0</v>
      </c>
      <c r="AP369" s="71">
        <f>+AA369+AI369</f>
        <v>0</v>
      </c>
      <c r="AQ369" s="71">
        <f>+AB369+AJ369</f>
        <v>0</v>
      </c>
      <c r="AR369" s="71">
        <f>+AC369+AK369</f>
        <v>0</v>
      </c>
      <c r="AS369" s="71">
        <f>+AD369+AL369</f>
        <v>0</v>
      </c>
      <c r="AT369" s="71">
        <f>+AE369+AN369</f>
        <v>0</v>
      </c>
      <c r="AU369" s="71">
        <f>AF369+AM369</f>
        <v>0</v>
      </c>
      <c r="AV369" s="71">
        <f>AG369+AO369</f>
        <v>0</v>
      </c>
      <c r="AW369" s="71">
        <f>AU369+AV369</f>
        <v>0</v>
      </c>
      <c r="AX369" s="71">
        <f>+AY369+AZ369+BA369+BC369</f>
        <v>0</v>
      </c>
      <c r="AY369" s="71">
        <v>0</v>
      </c>
      <c r="AZ369" s="71">
        <v>0</v>
      </c>
      <c r="BA369" s="71">
        <v>0</v>
      </c>
      <c r="BB369" s="71"/>
      <c r="BC369" s="71">
        <v>0</v>
      </c>
      <c r="BD369" s="71"/>
      <c r="BE369" s="71">
        <f>+AP369+AX369</f>
        <v>0</v>
      </c>
      <c r="BF369" s="71">
        <f>+AQ369+AY369</f>
        <v>0</v>
      </c>
      <c r="BG369" s="71">
        <f>+AR369+AZ369</f>
        <v>0</v>
      </c>
      <c r="BH369" s="71">
        <f>+AS369+BA369</f>
        <v>0</v>
      </c>
      <c r="BI369" s="71">
        <f>+AT369+BC369</f>
        <v>0</v>
      </c>
      <c r="BJ369" s="71">
        <f>AU369+BB369</f>
        <v>0</v>
      </c>
      <c r="BK369" s="71">
        <f>AV369+BD369</f>
        <v>0</v>
      </c>
      <c r="BL369" s="71">
        <f>BJ369+BK369</f>
        <v>0</v>
      </c>
      <c r="BM369" s="71">
        <f>+BN369+BO369+BP369+BQ369</f>
        <v>0</v>
      </c>
      <c r="BN369" s="71">
        <v>0</v>
      </c>
      <c r="BO369" s="71">
        <v>0</v>
      </c>
      <c r="BP369" s="71">
        <v>0</v>
      </c>
      <c r="BQ369" s="71">
        <v>0</v>
      </c>
      <c r="BR369" s="71">
        <f>+BE369+BM369</f>
        <v>0</v>
      </c>
      <c r="BS369" s="71">
        <f>+BF369+BN369</f>
        <v>0</v>
      </c>
      <c r="BT369" s="71">
        <f>+BG369+BO369</f>
        <v>0</v>
      </c>
      <c r="BU369" s="71">
        <f>+BH369+BP369</f>
        <v>0</v>
      </c>
      <c r="BV369" s="71">
        <f>+BI369+BQ369</f>
        <v>0</v>
      </c>
      <c r="BW369" s="71">
        <f>+BX369+BY369+BZ369+CA369</f>
        <v>0</v>
      </c>
      <c r="BX369" s="71">
        <v>0</v>
      </c>
      <c r="BY369" s="71">
        <v>0</v>
      </c>
      <c r="BZ369" s="71">
        <v>0</v>
      </c>
      <c r="CA369" s="71">
        <v>0</v>
      </c>
      <c r="CB369" s="71">
        <f>+BR369+BW369</f>
        <v>0</v>
      </c>
      <c r="CC369" s="71">
        <f>+BS369+BX369</f>
        <v>0</v>
      </c>
      <c r="CD369" s="71">
        <f>+BT369+BY369</f>
        <v>0</v>
      </c>
      <c r="CE369" s="71">
        <f>+BU369+BZ369</f>
        <v>0</v>
      </c>
      <c r="CF369" s="71">
        <f>+BV369+CA369</f>
        <v>0</v>
      </c>
      <c r="CG369" s="71">
        <f>+CH369+CI369+CJ369+CK369</f>
        <v>0</v>
      </c>
      <c r="CH369" s="71">
        <v>0</v>
      </c>
      <c r="CI369" s="71">
        <v>0</v>
      </c>
      <c r="CJ369" s="71">
        <v>0</v>
      </c>
      <c r="CK369" s="71">
        <v>0</v>
      </c>
      <c r="CL369" s="71">
        <f>+CB369+CG369</f>
        <v>0</v>
      </c>
      <c r="CM369" s="71">
        <f>+CC369+CH369</f>
        <v>0</v>
      </c>
      <c r="CN369" s="71">
        <f>+CD369+CI369</f>
        <v>0</v>
      </c>
      <c r="CO369" s="71">
        <f>+CE369+CJ369</f>
        <v>0</v>
      </c>
      <c r="CP369" s="71">
        <f>+CF369+CK369</f>
        <v>0</v>
      </c>
      <c r="CQ369" s="71">
        <f>+CR369+CS369+CT369+CU369</f>
        <v>0</v>
      </c>
      <c r="CR369" s="71">
        <v>0</v>
      </c>
      <c r="CS369" s="71">
        <v>0</v>
      </c>
      <c r="CT369" s="71">
        <v>0</v>
      </c>
      <c r="CU369" s="71">
        <v>0</v>
      </c>
      <c r="CV369" s="71">
        <f>+CL369+CQ369</f>
        <v>0</v>
      </c>
      <c r="CW369" s="71">
        <f>+CM369+CR369</f>
        <v>0</v>
      </c>
      <c r="CX369" s="71">
        <f>+CN369+CS369</f>
        <v>0</v>
      </c>
      <c r="CY369" s="71">
        <f>+CO369+CT369</f>
        <v>0</v>
      </c>
      <c r="CZ369" s="71">
        <f>+CP369+CU369</f>
        <v>0</v>
      </c>
      <c r="DA369" s="70" t="s">
        <v>399</v>
      </c>
      <c r="DB369" s="56">
        <f>K369-CV369</f>
        <v>0</v>
      </c>
      <c r="DD369" s="7">
        <f>CV369/12</f>
        <v>0</v>
      </c>
    </row>
    <row r="370" spans="1:109" ht="39" hidden="1" customHeight="1" x14ac:dyDescent="0.2">
      <c r="A370" s="98" t="str">
        <f>CONCATENATE("5101",H370)</f>
        <v>5101562502</v>
      </c>
      <c r="B370" s="65"/>
      <c r="C370" s="65"/>
      <c r="D370" s="65"/>
      <c r="E370" s="66"/>
      <c r="F370" s="66"/>
      <c r="G370" s="65" t="s">
        <v>101</v>
      </c>
      <c r="H370" s="70" t="s">
        <v>398</v>
      </c>
      <c r="I370" s="100" t="s">
        <v>99</v>
      </c>
      <c r="J370" s="78"/>
      <c r="K370" s="78"/>
      <c r="L370" s="78"/>
      <c r="M370" s="78"/>
      <c r="N370" s="78"/>
      <c r="O370" s="78"/>
      <c r="P370" s="78"/>
      <c r="Q370" s="78"/>
      <c r="R370" s="78">
        <f>P370+Q370</f>
        <v>0</v>
      </c>
      <c r="S370" s="71">
        <f>+U370+V370+W370+Y370</f>
        <v>0</v>
      </c>
      <c r="T370" s="71">
        <f>X370+Z370</f>
        <v>0</v>
      </c>
      <c r="U370" s="71">
        <v>0</v>
      </c>
      <c r="V370" s="71">
        <v>0</v>
      </c>
      <c r="W370" s="71">
        <v>0</v>
      </c>
      <c r="X370" s="71">
        <v>0</v>
      </c>
      <c r="Y370" s="71">
        <v>0</v>
      </c>
      <c r="Z370" s="71">
        <v>0</v>
      </c>
      <c r="AA370" s="71">
        <f>+K370+S370</f>
        <v>0</v>
      </c>
      <c r="AB370" s="71">
        <f>+L370+U370</f>
        <v>0</v>
      </c>
      <c r="AC370" s="71">
        <f>+M370+V370</f>
        <v>0</v>
      </c>
      <c r="AD370" s="71">
        <f>+N370+W370</f>
        <v>0</v>
      </c>
      <c r="AE370" s="71">
        <f>+O370+Y370</f>
        <v>0</v>
      </c>
      <c r="AF370" s="71">
        <f>P370+X370</f>
        <v>0</v>
      </c>
      <c r="AG370" s="71">
        <f>+Q370+Z370</f>
        <v>0</v>
      </c>
      <c r="AH370" s="71">
        <f>AF370+AG370</f>
        <v>0</v>
      </c>
      <c r="AI370" s="71">
        <f>+AJ370+AK370+AL370+AN370</f>
        <v>0</v>
      </c>
      <c r="AJ370" s="71">
        <v>0</v>
      </c>
      <c r="AK370" s="71">
        <v>0</v>
      </c>
      <c r="AL370" s="71">
        <v>0</v>
      </c>
      <c r="AM370" s="71">
        <v>0</v>
      </c>
      <c r="AN370" s="71">
        <v>0</v>
      </c>
      <c r="AO370" s="71">
        <v>0</v>
      </c>
      <c r="AP370" s="71">
        <f>+AA370+AI370</f>
        <v>0</v>
      </c>
      <c r="AQ370" s="71">
        <f>+AB370+AJ370</f>
        <v>0</v>
      </c>
      <c r="AR370" s="71">
        <f>+AC370+AK370</f>
        <v>0</v>
      </c>
      <c r="AS370" s="71">
        <f>+AD370+AL370</f>
        <v>0</v>
      </c>
      <c r="AT370" s="71">
        <f>+AE370+AN370</f>
        <v>0</v>
      </c>
      <c r="AU370" s="71">
        <f>AF370+AM370</f>
        <v>0</v>
      </c>
      <c r="AV370" s="71">
        <f>AG370+AO370</f>
        <v>0</v>
      </c>
      <c r="AW370" s="71">
        <f>AU370+AV370</f>
        <v>0</v>
      </c>
      <c r="AX370" s="71">
        <f>+AY370+AZ370+BA370+BC370</f>
        <v>0</v>
      </c>
      <c r="AY370" s="71">
        <v>0</v>
      </c>
      <c r="AZ370" s="71">
        <v>0</v>
      </c>
      <c r="BA370" s="71">
        <v>0</v>
      </c>
      <c r="BB370" s="71"/>
      <c r="BC370" s="71">
        <v>0</v>
      </c>
      <c r="BD370" s="71"/>
      <c r="BE370" s="71">
        <f>+AP370+AX370</f>
        <v>0</v>
      </c>
      <c r="BF370" s="71">
        <f>+AQ370+AY370</f>
        <v>0</v>
      </c>
      <c r="BG370" s="71">
        <f>+AR370+AZ370</f>
        <v>0</v>
      </c>
      <c r="BH370" s="71">
        <f>+AS370+BA370</f>
        <v>0</v>
      </c>
      <c r="BI370" s="71">
        <f>+AT370+BC370</f>
        <v>0</v>
      </c>
      <c r="BJ370" s="71">
        <f>AU370+BB370</f>
        <v>0</v>
      </c>
      <c r="BK370" s="71">
        <f>AV370+BD370</f>
        <v>0</v>
      </c>
      <c r="BL370" s="71">
        <f>BJ370+BK370</f>
        <v>0</v>
      </c>
      <c r="BM370" s="71">
        <f>+BN370+BO370+BP370+BQ370</f>
        <v>0</v>
      </c>
      <c r="BN370" s="71">
        <v>0</v>
      </c>
      <c r="BO370" s="71">
        <v>0</v>
      </c>
      <c r="BP370" s="71">
        <v>0</v>
      </c>
      <c r="BQ370" s="71">
        <v>0</v>
      </c>
      <c r="BR370" s="71">
        <f>+BE370+BM370</f>
        <v>0</v>
      </c>
      <c r="BS370" s="71">
        <f>+BF370+BN370</f>
        <v>0</v>
      </c>
      <c r="BT370" s="71">
        <f>+BG370+BO370</f>
        <v>0</v>
      </c>
      <c r="BU370" s="71">
        <f>+BH370+BP370</f>
        <v>0</v>
      </c>
      <c r="BV370" s="71">
        <f>+BI370+BQ370</f>
        <v>0</v>
      </c>
      <c r="BW370" s="71">
        <f>+BX370+BY370+BZ370+CA370</f>
        <v>0</v>
      </c>
      <c r="BX370" s="71">
        <v>0</v>
      </c>
      <c r="BY370" s="71">
        <v>0</v>
      </c>
      <c r="BZ370" s="71">
        <v>0</v>
      </c>
      <c r="CA370" s="71">
        <v>0</v>
      </c>
      <c r="CB370" s="71">
        <f>+BR370+BW370</f>
        <v>0</v>
      </c>
      <c r="CC370" s="71">
        <f>+BS370+BX370</f>
        <v>0</v>
      </c>
      <c r="CD370" s="71">
        <f>+BT370+BY370</f>
        <v>0</v>
      </c>
      <c r="CE370" s="71">
        <f>+BU370+BZ370</f>
        <v>0</v>
      </c>
      <c r="CF370" s="71">
        <f>+BV370+CA370</f>
        <v>0</v>
      </c>
      <c r="CG370" s="71">
        <f>+CH370+CI370+CJ370+CK370</f>
        <v>0</v>
      </c>
      <c r="CH370" s="71">
        <v>0</v>
      </c>
      <c r="CI370" s="71">
        <v>0</v>
      </c>
      <c r="CJ370" s="71">
        <v>0</v>
      </c>
      <c r="CK370" s="71">
        <v>0</v>
      </c>
      <c r="CL370" s="71">
        <f>+CB370+CG370</f>
        <v>0</v>
      </c>
      <c r="CM370" s="71">
        <f>+CC370+CH370</f>
        <v>0</v>
      </c>
      <c r="CN370" s="71">
        <f>+CD370+CI370</f>
        <v>0</v>
      </c>
      <c r="CO370" s="71">
        <f>+CE370+CJ370</f>
        <v>0</v>
      </c>
      <c r="CP370" s="71">
        <f>+CF370+CK370</f>
        <v>0</v>
      </c>
      <c r="CQ370" s="71">
        <f>+CR370+CS370+CT370+CU370</f>
        <v>0</v>
      </c>
      <c r="CR370" s="71">
        <v>0</v>
      </c>
      <c r="CS370" s="71">
        <v>0</v>
      </c>
      <c r="CT370" s="71">
        <v>0</v>
      </c>
      <c r="CU370" s="71">
        <v>0</v>
      </c>
      <c r="CV370" s="71">
        <f>+CL370+CQ370</f>
        <v>0</v>
      </c>
      <c r="CW370" s="71">
        <f>+CM370+CR370</f>
        <v>0</v>
      </c>
      <c r="CX370" s="71">
        <f>+CN370+CS370</f>
        <v>0</v>
      </c>
      <c r="CY370" s="71">
        <f>+CO370+CT370</f>
        <v>0</v>
      </c>
      <c r="CZ370" s="71">
        <f>+CP370+CU370</f>
        <v>0</v>
      </c>
      <c r="DA370" s="70" t="s">
        <v>398</v>
      </c>
      <c r="DB370" s="56">
        <f>K370-CV370</f>
        <v>0</v>
      </c>
      <c r="DD370" s="7">
        <f>CV370/12</f>
        <v>0</v>
      </c>
    </row>
    <row r="371" spans="1:109" ht="39" hidden="1" customHeight="1" x14ac:dyDescent="0.2">
      <c r="A371" s="98" t="str">
        <f>CONCATENATE("5101",H371)</f>
        <v>5101562503</v>
      </c>
      <c r="B371" s="65"/>
      <c r="C371" s="65"/>
      <c r="D371" s="65"/>
      <c r="E371" s="66"/>
      <c r="F371" s="66"/>
      <c r="G371" s="65"/>
      <c r="H371" s="70" t="s">
        <v>397</v>
      </c>
      <c r="I371" s="100" t="s">
        <v>177</v>
      </c>
      <c r="J371" s="78"/>
      <c r="K371" s="78"/>
      <c r="L371" s="78"/>
      <c r="M371" s="78"/>
      <c r="N371" s="78"/>
      <c r="O371" s="78"/>
      <c r="P371" s="78"/>
      <c r="Q371" s="78"/>
      <c r="R371" s="78">
        <f>P371+Q371</f>
        <v>0</v>
      </c>
      <c r="S371" s="71">
        <f>+U371+V371+W371+Y371</f>
        <v>0</v>
      </c>
      <c r="T371" s="71">
        <f>X371+Z371</f>
        <v>0</v>
      </c>
      <c r="U371" s="71">
        <v>0</v>
      </c>
      <c r="V371" s="71">
        <v>0</v>
      </c>
      <c r="W371" s="71">
        <v>0</v>
      </c>
      <c r="X371" s="71">
        <v>0</v>
      </c>
      <c r="Y371" s="71">
        <v>0</v>
      </c>
      <c r="Z371" s="71">
        <v>0</v>
      </c>
      <c r="AA371" s="71">
        <f>+K371+S371</f>
        <v>0</v>
      </c>
      <c r="AB371" s="71">
        <f>+L371+U371</f>
        <v>0</v>
      </c>
      <c r="AC371" s="71">
        <f>+M371+V371</f>
        <v>0</v>
      </c>
      <c r="AD371" s="71">
        <f>+N371+W371</f>
        <v>0</v>
      </c>
      <c r="AE371" s="71">
        <f>+O371+Y371</f>
        <v>0</v>
      </c>
      <c r="AF371" s="71">
        <f>P371+X371</f>
        <v>0</v>
      </c>
      <c r="AG371" s="71">
        <f>+Q371+Z371</f>
        <v>0</v>
      </c>
      <c r="AH371" s="71">
        <f>AF371+AG371</f>
        <v>0</v>
      </c>
      <c r="AI371" s="71">
        <f>+AJ371+AK371+AL371+AN371</f>
        <v>0</v>
      </c>
      <c r="AJ371" s="71">
        <v>0</v>
      </c>
      <c r="AK371" s="71">
        <v>0</v>
      </c>
      <c r="AL371" s="71">
        <v>0</v>
      </c>
      <c r="AM371" s="71">
        <v>0</v>
      </c>
      <c r="AN371" s="71">
        <v>0</v>
      </c>
      <c r="AO371" s="71">
        <v>0</v>
      </c>
      <c r="AP371" s="71">
        <f>+AA371+AI371</f>
        <v>0</v>
      </c>
      <c r="AQ371" s="71">
        <f>+AB371+AJ371</f>
        <v>0</v>
      </c>
      <c r="AR371" s="71">
        <f>+AC371+AK371</f>
        <v>0</v>
      </c>
      <c r="AS371" s="71">
        <f>+AD371+AL371</f>
        <v>0</v>
      </c>
      <c r="AT371" s="71">
        <f>+AE371+AN371</f>
        <v>0</v>
      </c>
      <c r="AU371" s="71">
        <f>AF371+AM371</f>
        <v>0</v>
      </c>
      <c r="AV371" s="71">
        <f>AG371+AO371</f>
        <v>0</v>
      </c>
      <c r="AW371" s="71">
        <f>AU371+AV371</f>
        <v>0</v>
      </c>
      <c r="AX371" s="71">
        <f>+AY371+AZ371+BA371+BC371</f>
        <v>0</v>
      </c>
      <c r="AY371" s="71">
        <v>0</v>
      </c>
      <c r="AZ371" s="71">
        <v>0</v>
      </c>
      <c r="BA371" s="71">
        <v>0</v>
      </c>
      <c r="BB371" s="71"/>
      <c r="BC371" s="71">
        <v>0</v>
      </c>
      <c r="BD371" s="71"/>
      <c r="BE371" s="71">
        <f>+AP371+AX371</f>
        <v>0</v>
      </c>
      <c r="BF371" s="71">
        <f>+AQ371+AY371</f>
        <v>0</v>
      </c>
      <c r="BG371" s="71">
        <f>+AR371+AZ371</f>
        <v>0</v>
      </c>
      <c r="BH371" s="71">
        <f>+AS371+BA371</f>
        <v>0</v>
      </c>
      <c r="BI371" s="71">
        <f>+AT371+BC371</f>
        <v>0</v>
      </c>
      <c r="BJ371" s="71">
        <f>AU371+BB371</f>
        <v>0</v>
      </c>
      <c r="BK371" s="71">
        <f>AV371+BD371</f>
        <v>0</v>
      </c>
      <c r="BL371" s="71">
        <f>BJ371+BK371</f>
        <v>0</v>
      </c>
      <c r="BM371" s="71">
        <f>+BN371+BO371+BP371+BQ371</f>
        <v>0</v>
      </c>
      <c r="BN371" s="71">
        <v>0</v>
      </c>
      <c r="BO371" s="71">
        <v>0</v>
      </c>
      <c r="BP371" s="71">
        <v>0</v>
      </c>
      <c r="BQ371" s="71">
        <v>0</v>
      </c>
      <c r="BR371" s="71">
        <f>+BE371+BM371</f>
        <v>0</v>
      </c>
      <c r="BS371" s="71">
        <f>+BF371+BN371</f>
        <v>0</v>
      </c>
      <c r="BT371" s="71">
        <f>+BG371+BO371</f>
        <v>0</v>
      </c>
      <c r="BU371" s="71">
        <f>+BH371+BP371</f>
        <v>0</v>
      </c>
      <c r="BV371" s="71">
        <f>+BI371+BQ371</f>
        <v>0</v>
      </c>
      <c r="BW371" s="71">
        <f>+BX371+BY371+BZ371+CA371</f>
        <v>0</v>
      </c>
      <c r="BX371" s="71">
        <v>0</v>
      </c>
      <c r="BY371" s="71">
        <v>0</v>
      </c>
      <c r="BZ371" s="71">
        <v>0</v>
      </c>
      <c r="CA371" s="71">
        <v>0</v>
      </c>
      <c r="CB371" s="71">
        <f>+BR371+BW371</f>
        <v>0</v>
      </c>
      <c r="CC371" s="71">
        <f>+BS371+BX371</f>
        <v>0</v>
      </c>
      <c r="CD371" s="71">
        <f>+BT371+BY371</f>
        <v>0</v>
      </c>
      <c r="CE371" s="71">
        <f>+BU371+BZ371</f>
        <v>0</v>
      </c>
      <c r="CF371" s="71">
        <f>+BV371+CA371</f>
        <v>0</v>
      </c>
      <c r="CG371" s="71">
        <f>+CH371+CI371+CJ371+CK371</f>
        <v>0</v>
      </c>
      <c r="CH371" s="71">
        <v>0</v>
      </c>
      <c r="CI371" s="71">
        <v>0</v>
      </c>
      <c r="CJ371" s="71">
        <v>0</v>
      </c>
      <c r="CK371" s="71">
        <v>0</v>
      </c>
      <c r="CL371" s="71">
        <f>+CB371+CG371</f>
        <v>0</v>
      </c>
      <c r="CM371" s="71">
        <f>+CC371+CH371</f>
        <v>0</v>
      </c>
      <c r="CN371" s="71">
        <f>+CD371+CI371</f>
        <v>0</v>
      </c>
      <c r="CO371" s="71">
        <f>+CE371+CJ371</f>
        <v>0</v>
      </c>
      <c r="CP371" s="71">
        <f>+CF371+CK371</f>
        <v>0</v>
      </c>
      <c r="CQ371" s="71">
        <f>+CR371+CS371+CT371+CU371</f>
        <v>0</v>
      </c>
      <c r="CR371" s="71">
        <v>0</v>
      </c>
      <c r="CS371" s="71">
        <v>0</v>
      </c>
      <c r="CT371" s="71">
        <v>0</v>
      </c>
      <c r="CU371" s="71">
        <v>0</v>
      </c>
      <c r="CV371" s="71">
        <f>+CL371+CQ371</f>
        <v>0</v>
      </c>
      <c r="CW371" s="71">
        <f>+CM371+CR371</f>
        <v>0</v>
      </c>
      <c r="CX371" s="71">
        <f>+CN371+CS371</f>
        <v>0</v>
      </c>
      <c r="CY371" s="71">
        <f>+CO371+CT371</f>
        <v>0</v>
      </c>
      <c r="CZ371" s="71">
        <f>+CP371+CU371</f>
        <v>0</v>
      </c>
      <c r="DA371" s="70" t="s">
        <v>397</v>
      </c>
      <c r="DB371" s="56">
        <f>K371-CV371</f>
        <v>0</v>
      </c>
      <c r="DD371" s="7">
        <f>CV371/12</f>
        <v>0</v>
      </c>
    </row>
    <row r="372" spans="1:109" ht="27.75" customHeight="1" x14ac:dyDescent="0.2">
      <c r="A372" s="98" t="str">
        <f>CONCATENATE("5101",H372)</f>
        <v>510158</v>
      </c>
      <c r="B372" s="65"/>
      <c r="C372" s="65"/>
      <c r="D372" s="65"/>
      <c r="E372" s="66" t="s">
        <v>106</v>
      </c>
      <c r="F372" s="66"/>
      <c r="G372" s="65"/>
      <c r="H372" s="61" t="s">
        <v>106</v>
      </c>
      <c r="I372" s="82" t="s">
        <v>309</v>
      </c>
      <c r="J372" s="62">
        <f>J373+J376</f>
        <v>40599</v>
      </c>
      <c r="K372" s="62">
        <f>K373+K376</f>
        <v>49810</v>
      </c>
      <c r="L372" s="62">
        <f>L373+L376</f>
        <v>14918</v>
      </c>
      <c r="M372" s="62">
        <f>M373+M376</f>
        <v>12453</v>
      </c>
      <c r="N372" s="62">
        <f>N373+N376</f>
        <v>12458</v>
      </c>
      <c r="O372" s="62">
        <f>O373+O376</f>
        <v>9981</v>
      </c>
      <c r="P372" s="62">
        <f>P373+P376</f>
        <v>0</v>
      </c>
      <c r="Q372" s="62">
        <f>Q373+Q376</f>
        <v>0</v>
      </c>
      <c r="R372" s="62">
        <f>R373+R376</f>
        <v>0</v>
      </c>
      <c r="S372" s="62">
        <f>S373+S376</f>
        <v>789</v>
      </c>
      <c r="T372" s="62">
        <f>T373+T376</f>
        <v>0</v>
      </c>
      <c r="U372" s="62">
        <f>U373+U376</f>
        <v>182</v>
      </c>
      <c r="V372" s="62">
        <f>V373+V376</f>
        <v>185</v>
      </c>
      <c r="W372" s="62">
        <f>W373+W376</f>
        <v>209</v>
      </c>
      <c r="X372" s="62">
        <f>X373+X376</f>
        <v>0</v>
      </c>
      <c r="Y372" s="62">
        <f>Y373+Y376</f>
        <v>213</v>
      </c>
      <c r="Z372" s="62">
        <f>Z373+Z376</f>
        <v>0</v>
      </c>
      <c r="AA372" s="62">
        <f>AA373+AA376</f>
        <v>50599</v>
      </c>
      <c r="AB372" s="62">
        <f>AB373+AB376</f>
        <v>15100</v>
      </c>
      <c r="AC372" s="62">
        <f>AC373+AC376</f>
        <v>12638</v>
      </c>
      <c r="AD372" s="62">
        <f>AD373+AD376</f>
        <v>12667</v>
      </c>
      <c r="AE372" s="62">
        <f>AE373+AE376</f>
        <v>10194</v>
      </c>
      <c r="AF372" s="62">
        <f>AF373+AF376</f>
        <v>0</v>
      </c>
      <c r="AG372" s="62">
        <f>AG373+AG376</f>
        <v>0</v>
      </c>
      <c r="AH372" s="62">
        <f>AH373+AH376</f>
        <v>0</v>
      </c>
      <c r="AI372" s="62">
        <f>AI373+AI376</f>
        <v>0</v>
      </c>
      <c r="AJ372" s="62">
        <f>AJ373+AJ376</f>
        <v>0</v>
      </c>
      <c r="AK372" s="62">
        <f>AK373+AK376</f>
        <v>0</v>
      </c>
      <c r="AL372" s="62">
        <f>AL373+AL376</f>
        <v>0</v>
      </c>
      <c r="AM372" s="62">
        <f>AM373+AM376</f>
        <v>0</v>
      </c>
      <c r="AN372" s="62">
        <f>AN373+AN376</f>
        <v>0</v>
      </c>
      <c r="AO372" s="62">
        <f>AO373+AO376</f>
        <v>0</v>
      </c>
      <c r="AP372" s="62">
        <f>AP373+AP376</f>
        <v>50599</v>
      </c>
      <c r="AQ372" s="62">
        <f>AQ373+AQ376</f>
        <v>15100</v>
      </c>
      <c r="AR372" s="62">
        <f>AR373+AR376</f>
        <v>12638</v>
      </c>
      <c r="AS372" s="62">
        <f>AS373+AS376</f>
        <v>12667</v>
      </c>
      <c r="AT372" s="62">
        <f>AT373+AT376</f>
        <v>10194</v>
      </c>
      <c r="AU372" s="62">
        <f>AU373+AU376</f>
        <v>0</v>
      </c>
      <c r="AV372" s="62">
        <f>AV373+AV376</f>
        <v>0</v>
      </c>
      <c r="AW372" s="62">
        <f>AW373+AW376</f>
        <v>0</v>
      </c>
      <c r="AX372" s="62">
        <f>AX373+AX376</f>
        <v>0</v>
      </c>
      <c r="AY372" s="62">
        <f>AY373+AY376</f>
        <v>0</v>
      </c>
      <c r="AZ372" s="62">
        <f>AZ373+AZ376</f>
        <v>0</v>
      </c>
      <c r="BA372" s="62">
        <f>BA373+BA376</f>
        <v>0</v>
      </c>
      <c r="BB372" s="62">
        <f>BB373+BB376</f>
        <v>0</v>
      </c>
      <c r="BC372" s="62">
        <f>BC373+BC376</f>
        <v>0</v>
      </c>
      <c r="BD372" s="62">
        <f>BD373+BD376</f>
        <v>0</v>
      </c>
      <c r="BE372" s="62">
        <f>BE373+BE376</f>
        <v>50599</v>
      </c>
      <c r="BF372" s="62">
        <f>BF373+BF376</f>
        <v>15100</v>
      </c>
      <c r="BG372" s="62">
        <f>BG373+BG376</f>
        <v>12638</v>
      </c>
      <c r="BH372" s="62">
        <f>BH373+BH376</f>
        <v>12667</v>
      </c>
      <c r="BI372" s="62">
        <f>BI373+BI376</f>
        <v>10194</v>
      </c>
      <c r="BJ372" s="62">
        <f>BJ373+BJ376</f>
        <v>0</v>
      </c>
      <c r="BK372" s="62">
        <f>BK373+BK376</f>
        <v>0</v>
      </c>
      <c r="BL372" s="62">
        <f>BL373+BL376</f>
        <v>0</v>
      </c>
      <c r="BM372" s="62">
        <f>BM373+BM376</f>
        <v>-10000</v>
      </c>
      <c r="BN372" s="62">
        <f>BN373+BN376</f>
        <v>0</v>
      </c>
      <c r="BO372" s="62">
        <f>BO373+BO376</f>
        <v>0</v>
      </c>
      <c r="BP372" s="62">
        <f>BP373+BP376</f>
        <v>0</v>
      </c>
      <c r="BQ372" s="62">
        <f>BQ373+BQ376</f>
        <v>-10000</v>
      </c>
      <c r="BR372" s="62">
        <f>BR373+BR376</f>
        <v>40599</v>
      </c>
      <c r="BS372" s="62">
        <f>BS373+BS376</f>
        <v>15100</v>
      </c>
      <c r="BT372" s="62">
        <f>BT373+BT376</f>
        <v>12638</v>
      </c>
      <c r="BU372" s="62">
        <f>BU373+BU376</f>
        <v>12667</v>
      </c>
      <c r="BV372" s="62">
        <f>BV373+BV376</f>
        <v>194</v>
      </c>
      <c r="BW372" s="62">
        <f>BW373+BW376</f>
        <v>0</v>
      </c>
      <c r="BX372" s="62">
        <f>BX373+BX376</f>
        <v>0</v>
      </c>
      <c r="BY372" s="62">
        <f>BY373+BY376</f>
        <v>0</v>
      </c>
      <c r="BZ372" s="62">
        <f>BZ373+BZ376</f>
        <v>0</v>
      </c>
      <c r="CA372" s="62">
        <f>CA373+CA376</f>
        <v>0</v>
      </c>
      <c r="CB372" s="62">
        <f>CB373+CB376</f>
        <v>40599</v>
      </c>
      <c r="CC372" s="62">
        <f>CC373+CC376</f>
        <v>15100</v>
      </c>
      <c r="CD372" s="62">
        <f>CD373+CD376</f>
        <v>12638</v>
      </c>
      <c r="CE372" s="62">
        <f>CE373+CE376</f>
        <v>12667</v>
      </c>
      <c r="CF372" s="62">
        <f>CF373+CF376</f>
        <v>194</v>
      </c>
      <c r="CG372" s="62">
        <f>CG373+CG376</f>
        <v>0</v>
      </c>
      <c r="CH372" s="62">
        <f>CH373+CH376</f>
        <v>0</v>
      </c>
      <c r="CI372" s="62">
        <f>CI373+CI376</f>
        <v>0</v>
      </c>
      <c r="CJ372" s="62">
        <f>CJ373+CJ376</f>
        <v>0</v>
      </c>
      <c r="CK372" s="62">
        <f>CK373+CK376</f>
        <v>0</v>
      </c>
      <c r="CL372" s="62">
        <f>CL373+CL376</f>
        <v>40599</v>
      </c>
      <c r="CM372" s="62">
        <f>CM373+CM376</f>
        <v>15100</v>
      </c>
      <c r="CN372" s="62">
        <f>CN373+CN376</f>
        <v>12638</v>
      </c>
      <c r="CO372" s="62">
        <f>CO373+CO376</f>
        <v>12667</v>
      </c>
      <c r="CP372" s="62">
        <f>CP373+CP376</f>
        <v>194</v>
      </c>
      <c r="CQ372" s="62">
        <f>CQ373+CQ376</f>
        <v>0</v>
      </c>
      <c r="CR372" s="62">
        <f>CR373+CR376</f>
        <v>0</v>
      </c>
      <c r="CS372" s="62">
        <f>CS373+CS376</f>
        <v>0</v>
      </c>
      <c r="CT372" s="62">
        <f>CT373+CT376</f>
        <v>0</v>
      </c>
      <c r="CU372" s="62">
        <f>CU373+CU376</f>
        <v>0</v>
      </c>
      <c r="CV372" s="62">
        <f>CV373+CV376</f>
        <v>40599</v>
      </c>
      <c r="CW372" s="62">
        <f>CW373+CW376</f>
        <v>15100</v>
      </c>
      <c r="CX372" s="62">
        <f>CX373+CX376</f>
        <v>12638</v>
      </c>
      <c r="CY372" s="62">
        <f>CY373+CY376</f>
        <v>12667</v>
      </c>
      <c r="CZ372" s="62">
        <f>CZ373+CZ376</f>
        <v>194</v>
      </c>
      <c r="DA372" s="70" t="s">
        <v>106</v>
      </c>
      <c r="DB372" s="56">
        <f>K372-CV372</f>
        <v>9211</v>
      </c>
      <c r="DD372" s="7">
        <f>CV372/12</f>
        <v>3383.25</v>
      </c>
    </row>
    <row r="373" spans="1:109" ht="27.75" customHeight="1" x14ac:dyDescent="0.2">
      <c r="A373" s="98" t="str">
        <f>CONCATENATE("5101",H373)</f>
        <v>51015801</v>
      </c>
      <c r="B373" s="65"/>
      <c r="C373" s="65"/>
      <c r="D373" s="65"/>
      <c r="E373" s="66"/>
      <c r="F373" s="66" t="s">
        <v>91</v>
      </c>
      <c r="G373" s="65"/>
      <c r="H373" s="70" t="s">
        <v>308</v>
      </c>
      <c r="I373" s="84" t="s">
        <v>396</v>
      </c>
      <c r="J373" s="62">
        <f>J374+J375</f>
        <v>190</v>
      </c>
      <c r="K373" s="62">
        <f>K374+K375</f>
        <v>190</v>
      </c>
      <c r="L373" s="62">
        <f>L374+L375</f>
        <v>33</v>
      </c>
      <c r="M373" s="62">
        <f>M374+M375</f>
        <v>49</v>
      </c>
      <c r="N373" s="62">
        <f>N374+N375</f>
        <v>54</v>
      </c>
      <c r="O373" s="62">
        <f>O374+O375</f>
        <v>54</v>
      </c>
      <c r="P373" s="62">
        <f>P374+P375</f>
        <v>0</v>
      </c>
      <c r="Q373" s="62">
        <f>Q374+Q375</f>
        <v>0</v>
      </c>
      <c r="R373" s="62">
        <f>R374+R375</f>
        <v>0</v>
      </c>
      <c r="S373" s="62">
        <f>S374+S375</f>
        <v>0</v>
      </c>
      <c r="T373" s="62">
        <f>T374+T375</f>
        <v>0</v>
      </c>
      <c r="U373" s="62">
        <f>U374+U375</f>
        <v>0</v>
      </c>
      <c r="V373" s="62">
        <f>V374+V375</f>
        <v>0</v>
      </c>
      <c r="W373" s="62">
        <f>W374+W375</f>
        <v>0</v>
      </c>
      <c r="X373" s="62">
        <f>X374+X375</f>
        <v>0</v>
      </c>
      <c r="Y373" s="62">
        <f>Y374+Y375</f>
        <v>0</v>
      </c>
      <c r="Z373" s="62">
        <f>Z374+Z375</f>
        <v>0</v>
      </c>
      <c r="AA373" s="62">
        <f>AA374+AA375</f>
        <v>190</v>
      </c>
      <c r="AB373" s="62">
        <f>AB374+AB375</f>
        <v>33</v>
      </c>
      <c r="AC373" s="62">
        <f>AC374+AC375</f>
        <v>49</v>
      </c>
      <c r="AD373" s="62">
        <f>AD374+AD375</f>
        <v>54</v>
      </c>
      <c r="AE373" s="62">
        <f>AE374+AE375</f>
        <v>54</v>
      </c>
      <c r="AF373" s="62">
        <f>AF374+AF375</f>
        <v>0</v>
      </c>
      <c r="AG373" s="62">
        <f>AG374+AG375</f>
        <v>0</v>
      </c>
      <c r="AH373" s="62">
        <f>AH374+AH375</f>
        <v>0</v>
      </c>
      <c r="AI373" s="62">
        <f>AI374+AI375</f>
        <v>0</v>
      </c>
      <c r="AJ373" s="62">
        <f>AJ374+AJ375</f>
        <v>0</v>
      </c>
      <c r="AK373" s="62">
        <f>AK374+AK375</f>
        <v>0</v>
      </c>
      <c r="AL373" s="62">
        <f>AL374+AL375</f>
        <v>0</v>
      </c>
      <c r="AM373" s="62">
        <f>AM374+AM375</f>
        <v>0</v>
      </c>
      <c r="AN373" s="62">
        <f>AN374+AN375</f>
        <v>0</v>
      </c>
      <c r="AO373" s="62">
        <f>AO374+AO375</f>
        <v>0</v>
      </c>
      <c r="AP373" s="62">
        <f>AP374+AP375</f>
        <v>190</v>
      </c>
      <c r="AQ373" s="62">
        <f>AQ374+AQ375</f>
        <v>33</v>
      </c>
      <c r="AR373" s="62">
        <f>AR374+AR375</f>
        <v>49</v>
      </c>
      <c r="AS373" s="62">
        <f>AS374+AS375</f>
        <v>54</v>
      </c>
      <c r="AT373" s="62">
        <f>AT374+AT375</f>
        <v>54</v>
      </c>
      <c r="AU373" s="62">
        <f>AU374+AU375</f>
        <v>0</v>
      </c>
      <c r="AV373" s="62">
        <f>AV374+AV375</f>
        <v>0</v>
      </c>
      <c r="AW373" s="62">
        <f>AW374+AW375</f>
        <v>0</v>
      </c>
      <c r="AX373" s="62">
        <f>AX374+AX375</f>
        <v>0</v>
      </c>
      <c r="AY373" s="62">
        <f>AY374+AY375</f>
        <v>0</v>
      </c>
      <c r="AZ373" s="62">
        <f>AZ374+AZ375</f>
        <v>0</v>
      </c>
      <c r="BA373" s="62">
        <f>BA374+BA375</f>
        <v>0</v>
      </c>
      <c r="BB373" s="62">
        <f>BB374+BB375</f>
        <v>0</v>
      </c>
      <c r="BC373" s="62">
        <f>BC374+BC375</f>
        <v>0</v>
      </c>
      <c r="BD373" s="62">
        <f>BD374+BD375</f>
        <v>0</v>
      </c>
      <c r="BE373" s="62">
        <f>BE374+BE375</f>
        <v>190</v>
      </c>
      <c r="BF373" s="62">
        <f>BF374+BF375</f>
        <v>33</v>
      </c>
      <c r="BG373" s="62">
        <f>BG374+BG375</f>
        <v>49</v>
      </c>
      <c r="BH373" s="62">
        <f>BH374+BH375</f>
        <v>54</v>
      </c>
      <c r="BI373" s="62">
        <f>BI374+BI375</f>
        <v>54</v>
      </c>
      <c r="BJ373" s="62">
        <f>BJ374+BJ375</f>
        <v>0</v>
      </c>
      <c r="BK373" s="62">
        <f>BK374+BK375</f>
        <v>0</v>
      </c>
      <c r="BL373" s="62">
        <f>BL374+BL375</f>
        <v>0</v>
      </c>
      <c r="BM373" s="62">
        <f>BM374+BM375</f>
        <v>0</v>
      </c>
      <c r="BN373" s="62">
        <f>BN374+BN375</f>
        <v>0</v>
      </c>
      <c r="BO373" s="62">
        <f>BO374+BO375</f>
        <v>0</v>
      </c>
      <c r="BP373" s="62">
        <f>BP374+BP375</f>
        <v>0</v>
      </c>
      <c r="BQ373" s="62">
        <f>BQ374+BQ375</f>
        <v>0</v>
      </c>
      <c r="BR373" s="62">
        <f>BR374+BR375</f>
        <v>190</v>
      </c>
      <c r="BS373" s="62">
        <f>BS374+BS375</f>
        <v>33</v>
      </c>
      <c r="BT373" s="62">
        <f>BT374+BT375</f>
        <v>49</v>
      </c>
      <c r="BU373" s="62">
        <f>BU374+BU375</f>
        <v>54</v>
      </c>
      <c r="BV373" s="62">
        <f>BV374+BV375</f>
        <v>54</v>
      </c>
      <c r="BW373" s="62">
        <f>BW374+BW375</f>
        <v>0</v>
      </c>
      <c r="BX373" s="62">
        <f>BX374+BX375</f>
        <v>0</v>
      </c>
      <c r="BY373" s="62">
        <f>BY374+BY375</f>
        <v>0</v>
      </c>
      <c r="BZ373" s="62">
        <f>BZ374+BZ375</f>
        <v>0</v>
      </c>
      <c r="CA373" s="62">
        <f>CA374+CA375</f>
        <v>0</v>
      </c>
      <c r="CB373" s="62">
        <f>CB374+CB375</f>
        <v>190</v>
      </c>
      <c r="CC373" s="62">
        <f>CC374+CC375</f>
        <v>33</v>
      </c>
      <c r="CD373" s="62">
        <f>CD374+CD375</f>
        <v>49</v>
      </c>
      <c r="CE373" s="62">
        <f>CE374+CE375</f>
        <v>54</v>
      </c>
      <c r="CF373" s="62">
        <f>CF374+CF375</f>
        <v>54</v>
      </c>
      <c r="CG373" s="62">
        <f>CG374+CG375</f>
        <v>0</v>
      </c>
      <c r="CH373" s="62">
        <f>CH374+CH375</f>
        <v>0</v>
      </c>
      <c r="CI373" s="62">
        <f>CI374+CI375</f>
        <v>0</v>
      </c>
      <c r="CJ373" s="62">
        <f>CJ374+CJ375</f>
        <v>0</v>
      </c>
      <c r="CK373" s="62">
        <f>CK374+CK375</f>
        <v>0</v>
      </c>
      <c r="CL373" s="62">
        <f>CL374+CL375</f>
        <v>190</v>
      </c>
      <c r="CM373" s="62">
        <f>CM374+CM375</f>
        <v>33</v>
      </c>
      <c r="CN373" s="62">
        <f>CN374+CN375</f>
        <v>49</v>
      </c>
      <c r="CO373" s="62">
        <f>CO374+CO375</f>
        <v>54</v>
      </c>
      <c r="CP373" s="62">
        <f>CP374+CP375</f>
        <v>54</v>
      </c>
      <c r="CQ373" s="62">
        <f>CQ374+CQ375</f>
        <v>0</v>
      </c>
      <c r="CR373" s="62">
        <f>CR374+CR375</f>
        <v>0</v>
      </c>
      <c r="CS373" s="62">
        <f>CS374+CS375</f>
        <v>0</v>
      </c>
      <c r="CT373" s="62">
        <f>CT374+CT375</f>
        <v>0</v>
      </c>
      <c r="CU373" s="62">
        <f>CU374+CU375</f>
        <v>0</v>
      </c>
      <c r="CV373" s="62">
        <f>CV374+CV375</f>
        <v>190</v>
      </c>
      <c r="CW373" s="62">
        <f>CW374+CW375</f>
        <v>33</v>
      </c>
      <c r="CX373" s="62">
        <f>CX374+CX375</f>
        <v>49</v>
      </c>
      <c r="CY373" s="62">
        <f>CY374+CY375</f>
        <v>54</v>
      </c>
      <c r="CZ373" s="62">
        <f>CZ374+CZ375</f>
        <v>54</v>
      </c>
      <c r="DA373" s="70" t="s">
        <v>308</v>
      </c>
      <c r="DB373" s="56">
        <f>K373-CV373</f>
        <v>0</v>
      </c>
      <c r="DD373" s="7">
        <f>CV373/12</f>
        <v>15.833333333333334</v>
      </c>
    </row>
    <row r="374" spans="1:109" ht="17.25" customHeight="1" x14ac:dyDescent="0.2">
      <c r="A374" s="98" t="str">
        <f>CONCATENATE("5101",H374)</f>
        <v>5101580101</v>
      </c>
      <c r="B374" s="65"/>
      <c r="C374" s="65"/>
      <c r="D374" s="65"/>
      <c r="E374" s="66"/>
      <c r="F374" s="66"/>
      <c r="G374" s="65" t="s">
        <v>91</v>
      </c>
      <c r="H374" s="70" t="s">
        <v>306</v>
      </c>
      <c r="I374" s="100" t="s">
        <v>108</v>
      </c>
      <c r="J374" s="78">
        <f>CB374</f>
        <v>28</v>
      </c>
      <c r="K374" s="78">
        <v>28</v>
      </c>
      <c r="L374" s="78">
        <v>5</v>
      </c>
      <c r="M374" s="78">
        <v>7</v>
      </c>
      <c r="N374" s="78">
        <v>8</v>
      </c>
      <c r="O374" s="78">
        <f>K374-L374-M374-N374</f>
        <v>8</v>
      </c>
      <c r="P374" s="62"/>
      <c r="Q374" s="62"/>
      <c r="R374" s="62"/>
      <c r="S374" s="71">
        <f>+U374+V374+W374+Y374</f>
        <v>0</v>
      </c>
      <c r="T374" s="71">
        <f>X374+Z374</f>
        <v>0</v>
      </c>
      <c r="U374" s="71">
        <v>0</v>
      </c>
      <c r="V374" s="71">
        <v>0</v>
      </c>
      <c r="W374" s="71">
        <v>0</v>
      </c>
      <c r="X374" s="71">
        <v>0</v>
      </c>
      <c r="Y374" s="71">
        <v>0</v>
      </c>
      <c r="Z374" s="71">
        <v>0</v>
      </c>
      <c r="AA374" s="71">
        <f>+K374+S374</f>
        <v>28</v>
      </c>
      <c r="AB374" s="71">
        <f>+L374+U374</f>
        <v>5</v>
      </c>
      <c r="AC374" s="71">
        <f>+M374+V374</f>
        <v>7</v>
      </c>
      <c r="AD374" s="71">
        <f>+N374+W374</f>
        <v>8</v>
      </c>
      <c r="AE374" s="71">
        <f>+O374+Y374</f>
        <v>8</v>
      </c>
      <c r="AF374" s="71">
        <f>P374+X374</f>
        <v>0</v>
      </c>
      <c r="AG374" s="71">
        <f>+Q374+Z374</f>
        <v>0</v>
      </c>
      <c r="AH374" s="71">
        <f>AF374+AG374</f>
        <v>0</v>
      </c>
      <c r="AI374" s="71">
        <f>+AJ374+AK374+AL374+AN374</f>
        <v>0</v>
      </c>
      <c r="AJ374" s="71">
        <v>0</v>
      </c>
      <c r="AK374" s="71">
        <v>0</v>
      </c>
      <c r="AL374" s="71">
        <v>0</v>
      </c>
      <c r="AM374" s="71">
        <v>0</v>
      </c>
      <c r="AN374" s="71">
        <v>0</v>
      </c>
      <c r="AO374" s="71">
        <v>0</v>
      </c>
      <c r="AP374" s="71">
        <f>+AA374+AI374</f>
        <v>28</v>
      </c>
      <c r="AQ374" s="71">
        <f>+AB374+AJ374</f>
        <v>5</v>
      </c>
      <c r="AR374" s="71">
        <f>+AC374+AK374</f>
        <v>7</v>
      </c>
      <c r="AS374" s="71">
        <f>+AD374+AL374</f>
        <v>8</v>
      </c>
      <c r="AT374" s="71">
        <f>+AE374+AN374</f>
        <v>8</v>
      </c>
      <c r="AU374" s="71">
        <f>AF374+AM374</f>
        <v>0</v>
      </c>
      <c r="AV374" s="71">
        <f>AG374+AO374</f>
        <v>0</v>
      </c>
      <c r="AW374" s="71">
        <f>AU374+AV374</f>
        <v>0</v>
      </c>
      <c r="AX374" s="71">
        <f>+AY374+AZ374+BA374+BC374</f>
        <v>0</v>
      </c>
      <c r="AY374" s="71">
        <v>0</v>
      </c>
      <c r="AZ374" s="71">
        <v>0</v>
      </c>
      <c r="BA374" s="71">
        <v>0</v>
      </c>
      <c r="BB374" s="71"/>
      <c r="BC374" s="71">
        <v>0</v>
      </c>
      <c r="BD374" s="71"/>
      <c r="BE374" s="71">
        <f>+AP374+AX374</f>
        <v>28</v>
      </c>
      <c r="BF374" s="71">
        <f>+AQ374+AY374</f>
        <v>5</v>
      </c>
      <c r="BG374" s="71">
        <f>+AR374+AZ374</f>
        <v>7</v>
      </c>
      <c r="BH374" s="71">
        <f>+AS374+BA374</f>
        <v>8</v>
      </c>
      <c r="BI374" s="71">
        <f>+AT374+BC374</f>
        <v>8</v>
      </c>
      <c r="BJ374" s="71">
        <f>AU374+BB374</f>
        <v>0</v>
      </c>
      <c r="BK374" s="71">
        <f>AV374+BD374</f>
        <v>0</v>
      </c>
      <c r="BL374" s="71">
        <f>BJ374+BK374</f>
        <v>0</v>
      </c>
      <c r="BM374" s="71">
        <f>+BN374+BO374+BP374+BQ374</f>
        <v>0</v>
      </c>
      <c r="BN374" s="71">
        <v>0</v>
      </c>
      <c r="BO374" s="71">
        <v>0</v>
      </c>
      <c r="BP374" s="71">
        <v>0</v>
      </c>
      <c r="BQ374" s="71">
        <v>0</v>
      </c>
      <c r="BR374" s="71">
        <f>+BE374+BM374</f>
        <v>28</v>
      </c>
      <c r="BS374" s="71">
        <f>+BF374+BN374</f>
        <v>5</v>
      </c>
      <c r="BT374" s="71">
        <f>+BG374+BO374</f>
        <v>7</v>
      </c>
      <c r="BU374" s="71">
        <f>+BH374+BP374</f>
        <v>8</v>
      </c>
      <c r="BV374" s="71">
        <f>+BI374+BQ374</f>
        <v>8</v>
      </c>
      <c r="BW374" s="71">
        <f>+BX374+BY374+BZ374+CA374</f>
        <v>0</v>
      </c>
      <c r="BX374" s="71">
        <v>0</v>
      </c>
      <c r="BY374" s="71">
        <v>0</v>
      </c>
      <c r="BZ374" s="71">
        <v>0</v>
      </c>
      <c r="CA374" s="71">
        <v>0</v>
      </c>
      <c r="CB374" s="71">
        <f>+BR374+BW374</f>
        <v>28</v>
      </c>
      <c r="CC374" s="71">
        <f>+BS374+BX374</f>
        <v>5</v>
      </c>
      <c r="CD374" s="71">
        <f>+BT374+BY374</f>
        <v>7</v>
      </c>
      <c r="CE374" s="71">
        <f>+BU374+BZ374</f>
        <v>8</v>
      </c>
      <c r="CF374" s="71">
        <f>+BV374+CA374</f>
        <v>8</v>
      </c>
      <c r="CG374" s="71">
        <f>+CH374+CI374+CJ374+CK374</f>
        <v>0</v>
      </c>
      <c r="CH374" s="71">
        <v>0</v>
      </c>
      <c r="CI374" s="71">
        <v>0</v>
      </c>
      <c r="CJ374" s="71">
        <v>0</v>
      </c>
      <c r="CK374" s="71">
        <v>0</v>
      </c>
      <c r="CL374" s="71">
        <f>+CB374+CG374</f>
        <v>28</v>
      </c>
      <c r="CM374" s="71">
        <f>+CC374+CH374</f>
        <v>5</v>
      </c>
      <c r="CN374" s="71">
        <f>+CD374+CI374</f>
        <v>7</v>
      </c>
      <c r="CO374" s="71">
        <f>+CE374+CJ374</f>
        <v>8</v>
      </c>
      <c r="CP374" s="71">
        <f>+CF374+CK374</f>
        <v>8</v>
      </c>
      <c r="CQ374" s="71">
        <f>+CR374+CS374+CT374+CU374</f>
        <v>0</v>
      </c>
      <c r="CR374" s="71">
        <v>0</v>
      </c>
      <c r="CS374" s="71">
        <v>0</v>
      </c>
      <c r="CT374" s="71">
        <v>0</v>
      </c>
      <c r="CU374" s="71">
        <v>0</v>
      </c>
      <c r="CV374" s="71">
        <f>+CL374+CQ374</f>
        <v>28</v>
      </c>
      <c r="CW374" s="71">
        <f>+CM374+CR374</f>
        <v>5</v>
      </c>
      <c r="CX374" s="71">
        <f>+CN374+CS374</f>
        <v>7</v>
      </c>
      <c r="CY374" s="71">
        <f>+CO374+CT374</f>
        <v>8</v>
      </c>
      <c r="CZ374" s="71">
        <f>+CP374+CU374</f>
        <v>8</v>
      </c>
      <c r="DA374" s="70" t="s">
        <v>306</v>
      </c>
      <c r="DB374" s="56">
        <f>K374-CV374</f>
        <v>0</v>
      </c>
      <c r="DD374" s="7">
        <f>CV374/12</f>
        <v>2.3333333333333335</v>
      </c>
    </row>
    <row r="375" spans="1:109" ht="20.25" customHeight="1" x14ac:dyDescent="0.2">
      <c r="A375" s="98" t="str">
        <f>CONCATENATE("5101",H375)</f>
        <v>5101580102</v>
      </c>
      <c r="B375" s="65"/>
      <c r="C375" s="65"/>
      <c r="D375" s="65"/>
      <c r="E375" s="66"/>
      <c r="F375" s="66"/>
      <c r="G375" s="65" t="s">
        <v>101</v>
      </c>
      <c r="H375" s="70" t="s">
        <v>305</v>
      </c>
      <c r="I375" s="100" t="s">
        <v>99</v>
      </c>
      <c r="J375" s="78">
        <f>CB375</f>
        <v>162</v>
      </c>
      <c r="K375" s="78">
        <v>162</v>
      </c>
      <c r="L375" s="78">
        <v>28</v>
      </c>
      <c r="M375" s="78">
        <v>42</v>
      </c>
      <c r="N375" s="78">
        <v>46</v>
      </c>
      <c r="O375" s="78">
        <f>K375-L375-M375-N375</f>
        <v>46</v>
      </c>
      <c r="P375" s="62"/>
      <c r="Q375" s="62"/>
      <c r="R375" s="62"/>
      <c r="S375" s="71">
        <f>+U375+V375+W375+Y375</f>
        <v>0</v>
      </c>
      <c r="T375" s="71">
        <f>X375+Z375</f>
        <v>0</v>
      </c>
      <c r="U375" s="71">
        <v>0</v>
      </c>
      <c r="V375" s="71">
        <v>0</v>
      </c>
      <c r="W375" s="71">
        <v>0</v>
      </c>
      <c r="X375" s="71">
        <v>0</v>
      </c>
      <c r="Y375" s="71">
        <v>0</v>
      </c>
      <c r="Z375" s="71">
        <v>0</v>
      </c>
      <c r="AA375" s="71">
        <f>+K375+S375</f>
        <v>162</v>
      </c>
      <c r="AB375" s="71">
        <f>+L375+U375</f>
        <v>28</v>
      </c>
      <c r="AC375" s="71">
        <f>+M375+V375</f>
        <v>42</v>
      </c>
      <c r="AD375" s="71">
        <f>+N375+W375</f>
        <v>46</v>
      </c>
      <c r="AE375" s="71">
        <f>+O375+Y375</f>
        <v>46</v>
      </c>
      <c r="AF375" s="71">
        <f>P375+X375</f>
        <v>0</v>
      </c>
      <c r="AG375" s="71">
        <f>+Q375+Z375</f>
        <v>0</v>
      </c>
      <c r="AH375" s="71">
        <f>AF375+AG375</f>
        <v>0</v>
      </c>
      <c r="AI375" s="71">
        <f>+AJ375+AK375+AL375+AN375</f>
        <v>0</v>
      </c>
      <c r="AJ375" s="71">
        <v>0</v>
      </c>
      <c r="AK375" s="71">
        <v>0</v>
      </c>
      <c r="AL375" s="71">
        <v>0</v>
      </c>
      <c r="AM375" s="71">
        <v>0</v>
      </c>
      <c r="AN375" s="71">
        <v>0</v>
      </c>
      <c r="AO375" s="71">
        <v>0</v>
      </c>
      <c r="AP375" s="71">
        <f>+AA375+AI375</f>
        <v>162</v>
      </c>
      <c r="AQ375" s="71">
        <f>+AB375+AJ375</f>
        <v>28</v>
      </c>
      <c r="AR375" s="71">
        <f>+AC375+AK375</f>
        <v>42</v>
      </c>
      <c r="AS375" s="71">
        <f>+AD375+AL375</f>
        <v>46</v>
      </c>
      <c r="AT375" s="71">
        <f>+AE375+AN375</f>
        <v>46</v>
      </c>
      <c r="AU375" s="71">
        <f>AF375+AM375</f>
        <v>0</v>
      </c>
      <c r="AV375" s="71">
        <f>AG375+AO375</f>
        <v>0</v>
      </c>
      <c r="AW375" s="71">
        <f>AU375+AV375</f>
        <v>0</v>
      </c>
      <c r="AX375" s="71">
        <f>+AY375+AZ375+BA375+BC375</f>
        <v>0</v>
      </c>
      <c r="AY375" s="71">
        <v>0</v>
      </c>
      <c r="AZ375" s="71">
        <v>0</v>
      </c>
      <c r="BA375" s="71">
        <v>0</v>
      </c>
      <c r="BB375" s="71"/>
      <c r="BC375" s="71">
        <v>0</v>
      </c>
      <c r="BD375" s="71"/>
      <c r="BE375" s="71">
        <f>+AP375+AX375</f>
        <v>162</v>
      </c>
      <c r="BF375" s="71">
        <f>+AQ375+AY375</f>
        <v>28</v>
      </c>
      <c r="BG375" s="71">
        <f>+AR375+AZ375</f>
        <v>42</v>
      </c>
      <c r="BH375" s="71">
        <f>+AS375+BA375</f>
        <v>46</v>
      </c>
      <c r="BI375" s="71">
        <f>+AT375+BC375</f>
        <v>46</v>
      </c>
      <c r="BJ375" s="71">
        <f>AU375+BB375</f>
        <v>0</v>
      </c>
      <c r="BK375" s="71">
        <f>AV375+BD375</f>
        <v>0</v>
      </c>
      <c r="BL375" s="71">
        <f>BJ375+BK375</f>
        <v>0</v>
      </c>
      <c r="BM375" s="71">
        <f>+BN375+BO375+BP375+BQ375</f>
        <v>0</v>
      </c>
      <c r="BN375" s="71">
        <v>0</v>
      </c>
      <c r="BO375" s="71">
        <v>0</v>
      </c>
      <c r="BP375" s="71">
        <v>0</v>
      </c>
      <c r="BQ375" s="71">
        <v>0</v>
      </c>
      <c r="BR375" s="71">
        <f>+BE375+BM375</f>
        <v>162</v>
      </c>
      <c r="BS375" s="71">
        <f>+BF375+BN375</f>
        <v>28</v>
      </c>
      <c r="BT375" s="71">
        <f>+BG375+BO375</f>
        <v>42</v>
      </c>
      <c r="BU375" s="71">
        <f>+BH375+BP375</f>
        <v>46</v>
      </c>
      <c r="BV375" s="71">
        <f>+BI375+BQ375</f>
        <v>46</v>
      </c>
      <c r="BW375" s="71">
        <f>+BX375+BY375+BZ375+CA375</f>
        <v>0</v>
      </c>
      <c r="BX375" s="71">
        <v>0</v>
      </c>
      <c r="BY375" s="71">
        <v>0</v>
      </c>
      <c r="BZ375" s="71">
        <v>0</v>
      </c>
      <c r="CA375" s="71">
        <v>0</v>
      </c>
      <c r="CB375" s="71">
        <f>+BR375+BW375</f>
        <v>162</v>
      </c>
      <c r="CC375" s="71">
        <f>+BS375+BX375</f>
        <v>28</v>
      </c>
      <c r="CD375" s="71">
        <f>+BT375+BY375</f>
        <v>42</v>
      </c>
      <c r="CE375" s="71">
        <f>+BU375+BZ375</f>
        <v>46</v>
      </c>
      <c r="CF375" s="71">
        <f>+BV375+CA375</f>
        <v>46</v>
      </c>
      <c r="CG375" s="71">
        <f>+CH375+CI375+CJ375+CK375</f>
        <v>0</v>
      </c>
      <c r="CH375" s="71">
        <v>0</v>
      </c>
      <c r="CI375" s="71">
        <v>0</v>
      </c>
      <c r="CJ375" s="71">
        <v>0</v>
      </c>
      <c r="CK375" s="71">
        <v>0</v>
      </c>
      <c r="CL375" s="71">
        <f>+CB375+CG375</f>
        <v>162</v>
      </c>
      <c r="CM375" s="71">
        <f>+CC375+CH375</f>
        <v>28</v>
      </c>
      <c r="CN375" s="71">
        <f>+CD375+CI375</f>
        <v>42</v>
      </c>
      <c r="CO375" s="71">
        <f>+CE375+CJ375</f>
        <v>46</v>
      </c>
      <c r="CP375" s="71">
        <f>+CF375+CK375</f>
        <v>46</v>
      </c>
      <c r="CQ375" s="71">
        <f>+CR375+CS375+CT375+CU375</f>
        <v>0</v>
      </c>
      <c r="CR375" s="71">
        <v>0</v>
      </c>
      <c r="CS375" s="71">
        <v>0</v>
      </c>
      <c r="CT375" s="71">
        <v>0</v>
      </c>
      <c r="CU375" s="71">
        <v>0</v>
      </c>
      <c r="CV375" s="71">
        <f>+CL375+CQ375</f>
        <v>162</v>
      </c>
      <c r="CW375" s="71">
        <f>+CM375+CR375</f>
        <v>28</v>
      </c>
      <c r="CX375" s="71">
        <f>+CN375+CS375</f>
        <v>42</v>
      </c>
      <c r="CY375" s="71">
        <f>+CO375+CT375</f>
        <v>46</v>
      </c>
      <c r="CZ375" s="71">
        <f>+CP375+CU375</f>
        <v>46</v>
      </c>
      <c r="DA375" s="70" t="s">
        <v>305</v>
      </c>
      <c r="DB375" s="56">
        <f>K375-CV375</f>
        <v>0</v>
      </c>
      <c r="DD375" s="7">
        <f>CV375/12</f>
        <v>13.5</v>
      </c>
    </row>
    <row r="376" spans="1:109" ht="23.25" customHeight="1" x14ac:dyDescent="0.2">
      <c r="A376" s="98" t="str">
        <f>CONCATENATE("5101",H376)</f>
        <v>51015802</v>
      </c>
      <c r="B376" s="65"/>
      <c r="C376" s="65"/>
      <c r="D376" s="65"/>
      <c r="E376" s="66"/>
      <c r="F376" s="66" t="s">
        <v>101</v>
      </c>
      <c r="G376" s="65"/>
      <c r="H376" s="70" t="s">
        <v>392</v>
      </c>
      <c r="I376" s="100" t="s">
        <v>395</v>
      </c>
      <c r="J376" s="62">
        <f>J377+J378</f>
        <v>40409</v>
      </c>
      <c r="K376" s="62">
        <f>K377+K378</f>
        <v>49620</v>
      </c>
      <c r="L376" s="62">
        <f>L377+L378</f>
        <v>14885</v>
      </c>
      <c r="M376" s="62">
        <f>M377+M378</f>
        <v>12404</v>
      </c>
      <c r="N376" s="62">
        <f>N377+N378</f>
        <v>12404</v>
      </c>
      <c r="O376" s="62">
        <f>O377+O378</f>
        <v>9927</v>
      </c>
      <c r="P376" s="62">
        <f>P377+P378</f>
        <v>0</v>
      </c>
      <c r="Q376" s="62">
        <f>Q377+Q378</f>
        <v>0</v>
      </c>
      <c r="R376" s="62">
        <f>R377+R378</f>
        <v>0</v>
      </c>
      <c r="S376" s="62">
        <f>S377+S378</f>
        <v>789</v>
      </c>
      <c r="T376" s="62">
        <f>T377+T378</f>
        <v>0</v>
      </c>
      <c r="U376" s="62">
        <f>U377+U378</f>
        <v>182</v>
      </c>
      <c r="V376" s="62">
        <f>V377+V378</f>
        <v>185</v>
      </c>
      <c r="W376" s="62">
        <f>W377+W378</f>
        <v>209</v>
      </c>
      <c r="X376" s="62">
        <f>X377+X378</f>
        <v>0</v>
      </c>
      <c r="Y376" s="62">
        <f>Y377+Y378</f>
        <v>213</v>
      </c>
      <c r="Z376" s="62">
        <f>Z377+Z378</f>
        <v>0</v>
      </c>
      <c r="AA376" s="62">
        <f>AA377+AA378</f>
        <v>50409</v>
      </c>
      <c r="AB376" s="62">
        <f>AB377+AB378</f>
        <v>15067</v>
      </c>
      <c r="AC376" s="62">
        <f>AC377+AC378</f>
        <v>12589</v>
      </c>
      <c r="AD376" s="62">
        <f>AD377+AD378</f>
        <v>12613</v>
      </c>
      <c r="AE376" s="62">
        <f>AE377+AE378</f>
        <v>10140</v>
      </c>
      <c r="AF376" s="62">
        <f>AF377+AF378</f>
        <v>0</v>
      </c>
      <c r="AG376" s="62">
        <f>AG377+AG378</f>
        <v>0</v>
      </c>
      <c r="AH376" s="62">
        <f>AH377+AH378</f>
        <v>0</v>
      </c>
      <c r="AI376" s="62">
        <f>AI377+AI378</f>
        <v>0</v>
      </c>
      <c r="AJ376" s="62">
        <f>AJ377+AJ378</f>
        <v>0</v>
      </c>
      <c r="AK376" s="62">
        <f>AK377+AK378</f>
        <v>0</v>
      </c>
      <c r="AL376" s="62">
        <f>AL377+AL378</f>
        <v>0</v>
      </c>
      <c r="AM376" s="62">
        <f>AM377+AM378</f>
        <v>0</v>
      </c>
      <c r="AN376" s="62">
        <f>AN377+AN378</f>
        <v>0</v>
      </c>
      <c r="AO376" s="62">
        <f>AO377+AO378</f>
        <v>0</v>
      </c>
      <c r="AP376" s="62">
        <f>AP377+AP378</f>
        <v>50409</v>
      </c>
      <c r="AQ376" s="62">
        <f>AQ377+AQ378</f>
        <v>15067</v>
      </c>
      <c r="AR376" s="62">
        <f>AR377+AR378</f>
        <v>12589</v>
      </c>
      <c r="AS376" s="62">
        <f>AS377+AS378</f>
        <v>12613</v>
      </c>
      <c r="AT376" s="62">
        <f>AT377+AT378</f>
        <v>10140</v>
      </c>
      <c r="AU376" s="62">
        <f>AU377+AU378</f>
        <v>0</v>
      </c>
      <c r="AV376" s="62">
        <f>AV377+AV378</f>
        <v>0</v>
      </c>
      <c r="AW376" s="62">
        <f>AW377+AW378</f>
        <v>0</v>
      </c>
      <c r="AX376" s="62">
        <f>AX377+AX378</f>
        <v>0</v>
      </c>
      <c r="AY376" s="62">
        <f>AY377+AY378</f>
        <v>0</v>
      </c>
      <c r="AZ376" s="62">
        <f>AZ377+AZ378</f>
        <v>0</v>
      </c>
      <c r="BA376" s="62">
        <f>BA377+BA378</f>
        <v>0</v>
      </c>
      <c r="BB376" s="62">
        <f>BB377+BB378</f>
        <v>0</v>
      </c>
      <c r="BC376" s="62">
        <f>BC377+BC378</f>
        <v>0</v>
      </c>
      <c r="BD376" s="62">
        <f>BD377+BD378</f>
        <v>0</v>
      </c>
      <c r="BE376" s="62">
        <f>BE377+BE378</f>
        <v>50409</v>
      </c>
      <c r="BF376" s="62">
        <f>BF377+BF378</f>
        <v>15067</v>
      </c>
      <c r="BG376" s="62">
        <f>BG377+BG378</f>
        <v>12589</v>
      </c>
      <c r="BH376" s="62">
        <f>BH377+BH378</f>
        <v>12613</v>
      </c>
      <c r="BI376" s="62">
        <f>BI377+BI378</f>
        <v>10140</v>
      </c>
      <c r="BJ376" s="62">
        <f>BJ377+BJ378</f>
        <v>0</v>
      </c>
      <c r="BK376" s="62">
        <f>BK377+BK378</f>
        <v>0</v>
      </c>
      <c r="BL376" s="62">
        <f>BL377+BL378</f>
        <v>0</v>
      </c>
      <c r="BM376" s="62">
        <f>BM377+BM378</f>
        <v>-10000</v>
      </c>
      <c r="BN376" s="62">
        <f>BN377+BN378</f>
        <v>0</v>
      </c>
      <c r="BO376" s="62">
        <f>BO377+BO378</f>
        <v>0</v>
      </c>
      <c r="BP376" s="62">
        <f>BP377+BP378</f>
        <v>0</v>
      </c>
      <c r="BQ376" s="62">
        <f>BQ377+BQ378</f>
        <v>-10000</v>
      </c>
      <c r="BR376" s="62">
        <f>BR377+BR378</f>
        <v>40409</v>
      </c>
      <c r="BS376" s="62">
        <f>BS377+BS378</f>
        <v>15067</v>
      </c>
      <c r="BT376" s="62">
        <f>BT377+BT378</f>
        <v>12589</v>
      </c>
      <c r="BU376" s="62">
        <f>BU377+BU378</f>
        <v>12613</v>
      </c>
      <c r="BV376" s="62">
        <f>BV377+BV378</f>
        <v>140</v>
      </c>
      <c r="BW376" s="62">
        <f>BW377+BW378</f>
        <v>0</v>
      </c>
      <c r="BX376" s="62">
        <f>BX377+BX378</f>
        <v>0</v>
      </c>
      <c r="BY376" s="62">
        <f>BY377+BY378</f>
        <v>0</v>
      </c>
      <c r="BZ376" s="62">
        <f>BZ377+BZ378</f>
        <v>0</v>
      </c>
      <c r="CA376" s="62">
        <f>CA377+CA378</f>
        <v>0</v>
      </c>
      <c r="CB376" s="62">
        <f>CB377+CB378</f>
        <v>40409</v>
      </c>
      <c r="CC376" s="62">
        <f>CC377+CC378</f>
        <v>15067</v>
      </c>
      <c r="CD376" s="62">
        <f>CD377+CD378</f>
        <v>12589</v>
      </c>
      <c r="CE376" s="62">
        <f>CE377+CE378</f>
        <v>12613</v>
      </c>
      <c r="CF376" s="62">
        <f>CF377+CF378</f>
        <v>140</v>
      </c>
      <c r="CG376" s="62">
        <f>CG377+CG378</f>
        <v>0</v>
      </c>
      <c r="CH376" s="62">
        <f>CH377+CH378</f>
        <v>0</v>
      </c>
      <c r="CI376" s="62">
        <f>CI377+CI378</f>
        <v>0</v>
      </c>
      <c r="CJ376" s="62">
        <f>CJ377+CJ378</f>
        <v>0</v>
      </c>
      <c r="CK376" s="62">
        <f>CK377+CK378</f>
        <v>0</v>
      </c>
      <c r="CL376" s="62">
        <f>CL377+CL378</f>
        <v>40409</v>
      </c>
      <c r="CM376" s="62">
        <f>CM377+CM378</f>
        <v>15067</v>
      </c>
      <c r="CN376" s="62">
        <f>CN377+CN378</f>
        <v>12589</v>
      </c>
      <c r="CO376" s="62">
        <f>CO377+CO378</f>
        <v>12613</v>
      </c>
      <c r="CP376" s="62">
        <f>CP377+CP378</f>
        <v>140</v>
      </c>
      <c r="CQ376" s="62">
        <f>CQ377+CQ378</f>
        <v>0</v>
      </c>
      <c r="CR376" s="62">
        <f>CR377+CR378</f>
        <v>0</v>
      </c>
      <c r="CS376" s="62">
        <f>CS377+CS378</f>
        <v>0</v>
      </c>
      <c r="CT376" s="62">
        <f>CT377+CT378</f>
        <v>0</v>
      </c>
      <c r="CU376" s="62">
        <f>CU377+CU378</f>
        <v>0</v>
      </c>
      <c r="CV376" s="62">
        <f>CV377+CV378</f>
        <v>40409</v>
      </c>
      <c r="CW376" s="62">
        <f>CW377+CW378</f>
        <v>15067</v>
      </c>
      <c r="CX376" s="62">
        <f>CX377+CX378</f>
        <v>12589</v>
      </c>
      <c r="CY376" s="62">
        <f>CY377+CY378</f>
        <v>12613</v>
      </c>
      <c r="CZ376" s="62">
        <f>CZ377+CZ378</f>
        <v>140</v>
      </c>
      <c r="DA376" s="70"/>
      <c r="DB376" s="56">
        <f>K376-CV376</f>
        <v>9211</v>
      </c>
      <c r="DD376" s="7">
        <f>CV376/12</f>
        <v>3367.4166666666665</v>
      </c>
    </row>
    <row r="377" spans="1:109" ht="14.25" customHeight="1" x14ac:dyDescent="0.2">
      <c r="A377" s="98" t="str">
        <f>CONCATENATE("5101",H377)</f>
        <v>5101580201</v>
      </c>
      <c r="B377" s="65"/>
      <c r="C377" s="65"/>
      <c r="D377" s="65"/>
      <c r="E377" s="66"/>
      <c r="F377" s="66"/>
      <c r="G377" s="65" t="s">
        <v>91</v>
      </c>
      <c r="H377" s="70" t="s">
        <v>390</v>
      </c>
      <c r="I377" s="100" t="s">
        <v>108</v>
      </c>
      <c r="J377" s="78">
        <f>CB377</f>
        <v>6953</v>
      </c>
      <c r="K377" s="130">
        <v>8527</v>
      </c>
      <c r="L377" s="78">
        <v>2558</v>
      </c>
      <c r="M377" s="78">
        <v>2131</v>
      </c>
      <c r="N377" s="78">
        <v>2131</v>
      </c>
      <c r="O377" s="78">
        <f>K377-L377-M377-N377</f>
        <v>1707</v>
      </c>
      <c r="P377" s="78"/>
      <c r="Q377" s="78"/>
      <c r="R377" s="78">
        <f>P377+Q377</f>
        <v>0</v>
      </c>
      <c r="S377" s="71">
        <f>+U377+V377+W377+Y377</f>
        <v>126</v>
      </c>
      <c r="T377" s="71">
        <f>X377+Z377</f>
        <v>0</v>
      </c>
      <c r="U377" s="71">
        <v>30</v>
      </c>
      <c r="V377" s="71">
        <v>30</v>
      </c>
      <c r="W377" s="71">
        <v>30</v>
      </c>
      <c r="X377" s="71">
        <v>0</v>
      </c>
      <c r="Y377" s="71">
        <v>36</v>
      </c>
      <c r="Z377" s="71">
        <v>0</v>
      </c>
      <c r="AA377" s="71">
        <f>+K377+S377</f>
        <v>8653</v>
      </c>
      <c r="AB377" s="71">
        <f>+L377+U377</f>
        <v>2588</v>
      </c>
      <c r="AC377" s="71">
        <f>+M377+V377</f>
        <v>2161</v>
      </c>
      <c r="AD377" s="71">
        <f>+N377+W377</f>
        <v>2161</v>
      </c>
      <c r="AE377" s="71">
        <f>+O377+Y377</f>
        <v>1743</v>
      </c>
      <c r="AF377" s="71">
        <f>P377+X377</f>
        <v>0</v>
      </c>
      <c r="AG377" s="71">
        <f>+Q377+Z377</f>
        <v>0</v>
      </c>
      <c r="AH377" s="71">
        <f>AF377+AG377</f>
        <v>0</v>
      </c>
      <c r="AI377" s="71">
        <f>+AJ377+AK377+AL377+AN377</f>
        <v>0</v>
      </c>
      <c r="AJ377" s="71">
        <v>0</v>
      </c>
      <c r="AK377" s="71">
        <v>0</v>
      </c>
      <c r="AL377" s="71">
        <v>0</v>
      </c>
      <c r="AM377" s="71">
        <v>0</v>
      </c>
      <c r="AN377" s="71">
        <v>0</v>
      </c>
      <c r="AO377" s="71">
        <v>0</v>
      </c>
      <c r="AP377" s="71">
        <f>+AA377+AI377</f>
        <v>8653</v>
      </c>
      <c r="AQ377" s="71">
        <f>+AB377+AJ377</f>
        <v>2588</v>
      </c>
      <c r="AR377" s="71">
        <f>+AC377+AK377</f>
        <v>2161</v>
      </c>
      <c r="AS377" s="71">
        <f>+AD377+AL377</f>
        <v>2161</v>
      </c>
      <c r="AT377" s="71">
        <f>+AE377+AN377</f>
        <v>1743</v>
      </c>
      <c r="AU377" s="71">
        <f>AF377+AM377</f>
        <v>0</v>
      </c>
      <c r="AV377" s="71">
        <f>AG377+AO377</f>
        <v>0</v>
      </c>
      <c r="AW377" s="71">
        <f>AU377+AV377</f>
        <v>0</v>
      </c>
      <c r="AX377" s="71">
        <f>+AY377+AZ377+BA377+BC377</f>
        <v>0</v>
      </c>
      <c r="AY377" s="71">
        <v>0</v>
      </c>
      <c r="AZ377" s="71">
        <v>0</v>
      </c>
      <c r="BA377" s="71">
        <v>0</v>
      </c>
      <c r="BB377" s="71"/>
      <c r="BC377" s="71">
        <v>0</v>
      </c>
      <c r="BD377" s="71"/>
      <c r="BE377" s="71">
        <f>+AP377+AX377</f>
        <v>8653</v>
      </c>
      <c r="BF377" s="71">
        <f>+AQ377+AY377</f>
        <v>2588</v>
      </c>
      <c r="BG377" s="71">
        <f>+AR377+AZ377</f>
        <v>2161</v>
      </c>
      <c r="BH377" s="71">
        <f>+AS377+BA377</f>
        <v>2161</v>
      </c>
      <c r="BI377" s="71">
        <f>+AT377+BC377</f>
        <v>1743</v>
      </c>
      <c r="BJ377" s="71">
        <f>AU377+BB377</f>
        <v>0</v>
      </c>
      <c r="BK377" s="71">
        <f>AV377+BD377</f>
        <v>0</v>
      </c>
      <c r="BL377" s="71">
        <f>BJ377+BK377</f>
        <v>0</v>
      </c>
      <c r="BM377" s="71">
        <f>+BN377+BO377+BP377+BQ377</f>
        <v>-1700</v>
      </c>
      <c r="BN377" s="71">
        <v>0</v>
      </c>
      <c r="BO377" s="71">
        <v>0</v>
      </c>
      <c r="BP377" s="71">
        <v>0</v>
      </c>
      <c r="BQ377" s="71">
        <v>-1700</v>
      </c>
      <c r="BR377" s="71">
        <f>+BE377+BM377</f>
        <v>6953</v>
      </c>
      <c r="BS377" s="71">
        <f>+BF377+BN377</f>
        <v>2588</v>
      </c>
      <c r="BT377" s="71">
        <f>+BG377+BO377</f>
        <v>2161</v>
      </c>
      <c r="BU377" s="71">
        <f>+BH377+BP377</f>
        <v>2161</v>
      </c>
      <c r="BV377" s="71">
        <f>+BI377+BQ377</f>
        <v>43</v>
      </c>
      <c r="BW377" s="71">
        <f>+BX377+BY377+BZ377+CA377</f>
        <v>0</v>
      </c>
      <c r="BX377" s="71">
        <v>0</v>
      </c>
      <c r="BY377" s="71">
        <v>0</v>
      </c>
      <c r="BZ377" s="71">
        <v>0</v>
      </c>
      <c r="CA377" s="71">
        <v>0</v>
      </c>
      <c r="CB377" s="71">
        <f>+BR377+BW377</f>
        <v>6953</v>
      </c>
      <c r="CC377" s="71">
        <f>+BS377+BX377</f>
        <v>2588</v>
      </c>
      <c r="CD377" s="71">
        <f>+BT377+BY377</f>
        <v>2161</v>
      </c>
      <c r="CE377" s="71">
        <f>+BU377+BZ377</f>
        <v>2161</v>
      </c>
      <c r="CF377" s="71">
        <f>+BV377+CA377</f>
        <v>43</v>
      </c>
      <c r="CG377" s="71">
        <f>+CH377+CI377+CJ377+CK377</f>
        <v>0</v>
      </c>
      <c r="CH377" s="71">
        <v>0</v>
      </c>
      <c r="CI377" s="71">
        <v>0</v>
      </c>
      <c r="CJ377" s="71">
        <v>0</v>
      </c>
      <c r="CK377" s="71">
        <v>0</v>
      </c>
      <c r="CL377" s="71">
        <f>+CB377+CG377</f>
        <v>6953</v>
      </c>
      <c r="CM377" s="71">
        <f>+CC377+CH377</f>
        <v>2588</v>
      </c>
      <c r="CN377" s="71">
        <f>+CD377+CI377</f>
        <v>2161</v>
      </c>
      <c r="CO377" s="71">
        <f>+CE377+CJ377</f>
        <v>2161</v>
      </c>
      <c r="CP377" s="71">
        <f>+CF377+CK377</f>
        <v>43</v>
      </c>
      <c r="CQ377" s="71">
        <f>+CR377+CS377+CT377+CU377</f>
        <v>0</v>
      </c>
      <c r="CR377" s="71">
        <v>0</v>
      </c>
      <c r="CS377" s="71">
        <v>0</v>
      </c>
      <c r="CT377" s="71">
        <v>0</v>
      </c>
      <c r="CU377" s="71">
        <v>0</v>
      </c>
      <c r="CV377" s="71">
        <f>+CL377+CQ377</f>
        <v>6953</v>
      </c>
      <c r="CW377" s="71">
        <f>+CM377+CR377</f>
        <v>2588</v>
      </c>
      <c r="CX377" s="71">
        <f>+CN377+CS377</f>
        <v>2161</v>
      </c>
      <c r="CY377" s="71">
        <f>+CO377+CT377</f>
        <v>2161</v>
      </c>
      <c r="CZ377" s="71">
        <f>+CP377+CU377</f>
        <v>43</v>
      </c>
      <c r="DA377" s="70"/>
      <c r="DB377" s="56">
        <f>K377-CV377</f>
        <v>1574</v>
      </c>
      <c r="DD377" s="7">
        <f>CV377/12</f>
        <v>579.41666666666663</v>
      </c>
    </row>
    <row r="378" spans="1:109" ht="18.75" customHeight="1" x14ac:dyDescent="0.2">
      <c r="A378" s="98" t="str">
        <f>CONCATENATE("5101",H378)</f>
        <v>5101580202</v>
      </c>
      <c r="B378" s="65"/>
      <c r="C378" s="65"/>
      <c r="D378" s="65"/>
      <c r="E378" s="66"/>
      <c r="F378" s="66"/>
      <c r="G378" s="65" t="s">
        <v>101</v>
      </c>
      <c r="H378" s="70" t="s">
        <v>388</v>
      </c>
      <c r="I378" s="100" t="s">
        <v>99</v>
      </c>
      <c r="J378" s="78">
        <f>CB378</f>
        <v>33456</v>
      </c>
      <c r="K378" s="130">
        <v>41093</v>
      </c>
      <c r="L378" s="78">
        <v>12327</v>
      </c>
      <c r="M378" s="78">
        <v>10273</v>
      </c>
      <c r="N378" s="78">
        <v>10273</v>
      </c>
      <c r="O378" s="78">
        <f>K378-L378-M378-N378</f>
        <v>8220</v>
      </c>
      <c r="P378" s="78"/>
      <c r="Q378" s="78"/>
      <c r="R378" s="78">
        <f>P378+Q378</f>
        <v>0</v>
      </c>
      <c r="S378" s="71">
        <f>+U378+V378+W378+Y378</f>
        <v>663</v>
      </c>
      <c r="T378" s="71">
        <f>X378+Z378</f>
        <v>0</v>
      </c>
      <c r="U378" s="71">
        <v>152</v>
      </c>
      <c r="V378" s="71">
        <v>155</v>
      </c>
      <c r="W378" s="71">
        <v>179</v>
      </c>
      <c r="X378" s="71">
        <v>0</v>
      </c>
      <c r="Y378" s="71">
        <v>177</v>
      </c>
      <c r="Z378" s="71">
        <v>0</v>
      </c>
      <c r="AA378" s="71">
        <f>+K378+S378</f>
        <v>41756</v>
      </c>
      <c r="AB378" s="71">
        <f>+L378+U378</f>
        <v>12479</v>
      </c>
      <c r="AC378" s="71">
        <f>+M378+V378</f>
        <v>10428</v>
      </c>
      <c r="AD378" s="71">
        <f>+N378+W378</f>
        <v>10452</v>
      </c>
      <c r="AE378" s="71">
        <f>+O378+Y378</f>
        <v>8397</v>
      </c>
      <c r="AF378" s="71">
        <f>P378+X378</f>
        <v>0</v>
      </c>
      <c r="AG378" s="71">
        <f>+Q378+Z378</f>
        <v>0</v>
      </c>
      <c r="AH378" s="71">
        <f>AF378+AG378</f>
        <v>0</v>
      </c>
      <c r="AI378" s="71">
        <f>+AJ378+AK378+AL378+AN378</f>
        <v>0</v>
      </c>
      <c r="AJ378" s="71">
        <v>0</v>
      </c>
      <c r="AK378" s="71">
        <v>0</v>
      </c>
      <c r="AL378" s="71">
        <v>0</v>
      </c>
      <c r="AM378" s="71">
        <v>0</v>
      </c>
      <c r="AN378" s="71">
        <v>0</v>
      </c>
      <c r="AO378" s="71">
        <v>0</v>
      </c>
      <c r="AP378" s="71">
        <f>+AA378+AI378</f>
        <v>41756</v>
      </c>
      <c r="AQ378" s="71">
        <f>+AB378+AJ378</f>
        <v>12479</v>
      </c>
      <c r="AR378" s="71">
        <f>+AC378+AK378</f>
        <v>10428</v>
      </c>
      <c r="AS378" s="71">
        <f>+AD378+AL378</f>
        <v>10452</v>
      </c>
      <c r="AT378" s="71">
        <f>+AE378+AN378</f>
        <v>8397</v>
      </c>
      <c r="AU378" s="71">
        <f>AF378+AM378</f>
        <v>0</v>
      </c>
      <c r="AV378" s="71">
        <f>AG378+AO378</f>
        <v>0</v>
      </c>
      <c r="AW378" s="71">
        <f>AU378+AV378</f>
        <v>0</v>
      </c>
      <c r="AX378" s="71">
        <f>+AY378+AZ378+BA378+BC378</f>
        <v>0</v>
      </c>
      <c r="AY378" s="71">
        <v>0</v>
      </c>
      <c r="AZ378" s="71">
        <v>0</v>
      </c>
      <c r="BA378" s="71">
        <v>0</v>
      </c>
      <c r="BB378" s="71"/>
      <c r="BC378" s="71">
        <v>0</v>
      </c>
      <c r="BD378" s="71"/>
      <c r="BE378" s="71">
        <f>+AP378+AX378</f>
        <v>41756</v>
      </c>
      <c r="BF378" s="71">
        <f>+AQ378+AY378</f>
        <v>12479</v>
      </c>
      <c r="BG378" s="71">
        <f>+AR378+AZ378</f>
        <v>10428</v>
      </c>
      <c r="BH378" s="71">
        <f>+AS378+BA378</f>
        <v>10452</v>
      </c>
      <c r="BI378" s="71">
        <f>+AT378+BC378</f>
        <v>8397</v>
      </c>
      <c r="BJ378" s="71">
        <f>AU378+BB378</f>
        <v>0</v>
      </c>
      <c r="BK378" s="71">
        <f>AV378+BD378</f>
        <v>0</v>
      </c>
      <c r="BL378" s="71">
        <f>BJ378+BK378</f>
        <v>0</v>
      </c>
      <c r="BM378" s="71">
        <f>+BN378+BO378+BP378+BQ378</f>
        <v>-8300</v>
      </c>
      <c r="BN378" s="71">
        <v>0</v>
      </c>
      <c r="BO378" s="71">
        <v>0</v>
      </c>
      <c r="BP378" s="71">
        <v>0</v>
      </c>
      <c r="BQ378" s="71">
        <v>-8300</v>
      </c>
      <c r="BR378" s="71">
        <f>+BE378+BM378</f>
        <v>33456</v>
      </c>
      <c r="BS378" s="71">
        <f>+BF378+BN378</f>
        <v>12479</v>
      </c>
      <c r="BT378" s="71">
        <f>+BG378+BO378</f>
        <v>10428</v>
      </c>
      <c r="BU378" s="71">
        <f>+BH378+BP378</f>
        <v>10452</v>
      </c>
      <c r="BV378" s="71">
        <f>+BI378+BQ378</f>
        <v>97</v>
      </c>
      <c r="BW378" s="71">
        <f>+BX378+BY378+BZ378+CA378</f>
        <v>0</v>
      </c>
      <c r="BX378" s="71">
        <v>0</v>
      </c>
      <c r="BY378" s="71">
        <v>0</v>
      </c>
      <c r="BZ378" s="71">
        <v>0</v>
      </c>
      <c r="CA378" s="71">
        <v>0</v>
      </c>
      <c r="CB378" s="71">
        <f>+BR378+BW378</f>
        <v>33456</v>
      </c>
      <c r="CC378" s="71">
        <f>+BS378+BX378</f>
        <v>12479</v>
      </c>
      <c r="CD378" s="71">
        <f>+BT378+BY378</f>
        <v>10428</v>
      </c>
      <c r="CE378" s="71">
        <f>+BU378+BZ378</f>
        <v>10452</v>
      </c>
      <c r="CF378" s="71">
        <f>+BV378+CA378</f>
        <v>97</v>
      </c>
      <c r="CG378" s="71">
        <f>+CH378+CI378+CJ378+CK378</f>
        <v>0</v>
      </c>
      <c r="CH378" s="71">
        <v>0</v>
      </c>
      <c r="CI378" s="71">
        <v>0</v>
      </c>
      <c r="CJ378" s="71">
        <v>0</v>
      </c>
      <c r="CK378" s="71">
        <v>0</v>
      </c>
      <c r="CL378" s="71">
        <f>+CB378+CG378</f>
        <v>33456</v>
      </c>
      <c r="CM378" s="71">
        <f>+CC378+CH378</f>
        <v>12479</v>
      </c>
      <c r="CN378" s="71">
        <f>+CD378+CI378</f>
        <v>10428</v>
      </c>
      <c r="CO378" s="71">
        <f>+CE378+CJ378</f>
        <v>10452</v>
      </c>
      <c r="CP378" s="71">
        <f>+CF378+CK378</f>
        <v>97</v>
      </c>
      <c r="CQ378" s="71">
        <f>+CR378+CS378+CT378+CU378</f>
        <v>0</v>
      </c>
      <c r="CR378" s="71">
        <v>0</v>
      </c>
      <c r="CS378" s="71">
        <v>0</v>
      </c>
      <c r="CT378" s="71">
        <v>0</v>
      </c>
      <c r="CU378" s="71">
        <v>0</v>
      </c>
      <c r="CV378" s="71">
        <f>+CL378+CQ378</f>
        <v>33456</v>
      </c>
      <c r="CW378" s="71">
        <f>+CM378+CR378</f>
        <v>12479</v>
      </c>
      <c r="CX378" s="71">
        <f>+CN378+CS378</f>
        <v>10428</v>
      </c>
      <c r="CY378" s="71">
        <f>+CO378+CT378</f>
        <v>10452</v>
      </c>
      <c r="CZ378" s="71">
        <f>+CP378+CU378</f>
        <v>97</v>
      </c>
      <c r="DA378" s="70"/>
      <c r="DB378" s="56">
        <f>K378-CV378</f>
        <v>7637</v>
      </c>
      <c r="DD378" s="7">
        <f>CV378/12</f>
        <v>2788</v>
      </c>
    </row>
    <row r="379" spans="1:109" ht="39" hidden="1" customHeight="1" x14ac:dyDescent="0.2">
      <c r="A379" s="98" t="str">
        <f>CONCATENATE("5101",H379)</f>
        <v>51015815</v>
      </c>
      <c r="B379" s="65"/>
      <c r="C379" s="65"/>
      <c r="D379" s="65"/>
      <c r="E379" s="66"/>
      <c r="F379" s="66" t="s">
        <v>360</v>
      </c>
      <c r="G379" s="65"/>
      <c r="H379" s="70" t="s">
        <v>394</v>
      </c>
      <c r="I379" s="100" t="s">
        <v>393</v>
      </c>
      <c r="J379" s="78">
        <f>J380+J381+J382</f>
        <v>0</v>
      </c>
      <c r="K379" s="78">
        <f>K380+K381</f>
        <v>0</v>
      </c>
      <c r="L379" s="78">
        <f>L380+L381</f>
        <v>0</v>
      </c>
      <c r="M379" s="78">
        <f>M380+M381</f>
        <v>0</v>
      </c>
      <c r="N379" s="78">
        <f>N380+N381</f>
        <v>0</v>
      </c>
      <c r="O379" s="78">
        <f>O380+O381</f>
        <v>0</v>
      </c>
      <c r="P379" s="78">
        <f>P380+P381</f>
        <v>0</v>
      </c>
      <c r="Q379" s="78">
        <f>Q380+Q381</f>
        <v>0</v>
      </c>
      <c r="R379" s="78">
        <f>R380+R381</f>
        <v>0</v>
      </c>
      <c r="S379" s="78">
        <f>S380+S381</f>
        <v>0</v>
      </c>
      <c r="T379" s="78">
        <f>T380+T381</f>
        <v>0</v>
      </c>
      <c r="U379" s="78">
        <f>U380+U381</f>
        <v>0</v>
      </c>
      <c r="V379" s="78">
        <f>V380+V381</f>
        <v>0</v>
      </c>
      <c r="W379" s="78">
        <f>W380+W381</f>
        <v>0</v>
      </c>
      <c r="X379" s="78">
        <f>X380+X381</f>
        <v>0</v>
      </c>
      <c r="Y379" s="78">
        <f>Y380+Y381</f>
        <v>0</v>
      </c>
      <c r="Z379" s="78">
        <f>Z380+Z381</f>
        <v>0</v>
      </c>
      <c r="AA379" s="78">
        <f>AA380+AA381</f>
        <v>0</v>
      </c>
      <c r="AB379" s="78">
        <f>AB380+AB381</f>
        <v>0</v>
      </c>
      <c r="AC379" s="78">
        <f>AC380+AC381</f>
        <v>0</v>
      </c>
      <c r="AD379" s="78">
        <f>AD380+AD381</f>
        <v>0</v>
      </c>
      <c r="AE379" s="78">
        <f>AE380+AE381</f>
        <v>0</v>
      </c>
      <c r="AF379" s="78">
        <f>AF380+AF381</f>
        <v>0</v>
      </c>
      <c r="AG379" s="78">
        <f>AG380+AG381</f>
        <v>0</v>
      </c>
      <c r="AH379" s="78">
        <f>AH380+AH381</f>
        <v>0</v>
      </c>
      <c r="AI379" s="78">
        <f>AI380+AI381</f>
        <v>0</v>
      </c>
      <c r="AJ379" s="78">
        <f>AJ380+AJ381</f>
        <v>0</v>
      </c>
      <c r="AK379" s="78">
        <f>AK380+AK381</f>
        <v>0</v>
      </c>
      <c r="AL379" s="78">
        <f>AL380+AL381</f>
        <v>0</v>
      </c>
      <c r="AM379" s="78">
        <f>AM380+AM381</f>
        <v>0</v>
      </c>
      <c r="AN379" s="78">
        <f>AN380+AN381</f>
        <v>0</v>
      </c>
      <c r="AO379" s="78">
        <f>AO380+AO381</f>
        <v>0</v>
      </c>
      <c r="AP379" s="78">
        <f>AP380+AP381</f>
        <v>0</v>
      </c>
      <c r="AQ379" s="78">
        <f>AQ380+AQ381</f>
        <v>0</v>
      </c>
      <c r="AR379" s="78">
        <f>AR380+AR381</f>
        <v>0</v>
      </c>
      <c r="AS379" s="78">
        <f>AS380+AS381</f>
        <v>0</v>
      </c>
      <c r="AT379" s="78">
        <f>AT380+AT381</f>
        <v>0</v>
      </c>
      <c r="AU379" s="78">
        <f>AU380+AU381</f>
        <v>0</v>
      </c>
      <c r="AV379" s="78">
        <f>AV380+AV381</f>
        <v>0</v>
      </c>
      <c r="AW379" s="78">
        <f>AW380+AW381</f>
        <v>0</v>
      </c>
      <c r="AX379" s="78">
        <f>AX380+AX381</f>
        <v>0</v>
      </c>
      <c r="AY379" s="78">
        <f>AY380+AY381</f>
        <v>0</v>
      </c>
      <c r="AZ379" s="78">
        <f>AZ380+AZ381</f>
        <v>0</v>
      </c>
      <c r="BA379" s="78">
        <f>BA380+BA381</f>
        <v>0</v>
      </c>
      <c r="BB379" s="78">
        <f>BB380+BB381</f>
        <v>0</v>
      </c>
      <c r="BC379" s="78">
        <f>BC380+BC381</f>
        <v>0</v>
      </c>
      <c r="BD379" s="78">
        <f>BD380+BD381</f>
        <v>0</v>
      </c>
      <c r="BE379" s="78">
        <f>BE380+BE381</f>
        <v>0</v>
      </c>
      <c r="BF379" s="78">
        <f>BF380+BF381</f>
        <v>0</v>
      </c>
      <c r="BG379" s="78">
        <f>BG380+BG381</f>
        <v>0</v>
      </c>
      <c r="BH379" s="78">
        <f>BH380+BH381</f>
        <v>0</v>
      </c>
      <c r="BI379" s="78">
        <f>BI380+BI381</f>
        <v>0</v>
      </c>
      <c r="BJ379" s="78">
        <f>BJ380+BJ381</f>
        <v>0</v>
      </c>
      <c r="BK379" s="78">
        <f>BK380+BK381</f>
        <v>0</v>
      </c>
      <c r="BL379" s="78">
        <f>BL380+BL381</f>
        <v>0</v>
      </c>
      <c r="BM379" s="78">
        <f>BM380+BM381</f>
        <v>0</v>
      </c>
      <c r="BN379" s="78">
        <f>BN380+BN381</f>
        <v>0</v>
      </c>
      <c r="BO379" s="78">
        <f>BO380+BO381</f>
        <v>0</v>
      </c>
      <c r="BP379" s="78">
        <f>BP380+BP381</f>
        <v>0</v>
      </c>
      <c r="BQ379" s="78">
        <f>BQ380+BQ381</f>
        <v>0</v>
      </c>
      <c r="BR379" s="78">
        <f>BR380+BR381</f>
        <v>0</v>
      </c>
      <c r="BS379" s="78">
        <f>BS380+BS381</f>
        <v>0</v>
      </c>
      <c r="BT379" s="78">
        <f>BT380+BT381</f>
        <v>0</v>
      </c>
      <c r="BU379" s="78">
        <f>BU380+BU381</f>
        <v>0</v>
      </c>
      <c r="BV379" s="78">
        <f>BV380+BV381</f>
        <v>0</v>
      </c>
      <c r="BW379" s="78">
        <f>BW380+BW381</f>
        <v>0</v>
      </c>
      <c r="BX379" s="78">
        <f>BX380+BX381</f>
        <v>0</v>
      </c>
      <c r="BY379" s="78">
        <f>BY380+BY381</f>
        <v>0</v>
      </c>
      <c r="BZ379" s="78">
        <f>BZ380+BZ381</f>
        <v>0</v>
      </c>
      <c r="CA379" s="78">
        <f>CA380+CA381</f>
        <v>0</v>
      </c>
      <c r="CB379" s="78">
        <f>CB380+CB381</f>
        <v>0</v>
      </c>
      <c r="CC379" s="78">
        <f>CC380+CC381</f>
        <v>0</v>
      </c>
      <c r="CD379" s="78">
        <f>CD380+CD381</f>
        <v>0</v>
      </c>
      <c r="CE379" s="78">
        <f>CE380+CE381</f>
        <v>0</v>
      </c>
      <c r="CF379" s="78">
        <f>CF380+CF381</f>
        <v>0</v>
      </c>
      <c r="CG379" s="78">
        <f>CG380+CG381</f>
        <v>0</v>
      </c>
      <c r="CH379" s="78">
        <f>CH380+CH381</f>
        <v>0</v>
      </c>
      <c r="CI379" s="78">
        <f>CI380+CI381</f>
        <v>0</v>
      </c>
      <c r="CJ379" s="78">
        <f>CJ380+CJ381</f>
        <v>0</v>
      </c>
      <c r="CK379" s="78">
        <f>CK380+CK381</f>
        <v>0</v>
      </c>
      <c r="CL379" s="78">
        <f>CL380+CL381</f>
        <v>0</v>
      </c>
      <c r="CM379" s="78">
        <f>CM380+CM381</f>
        <v>0</v>
      </c>
      <c r="CN379" s="78">
        <f>CN380+CN381</f>
        <v>0</v>
      </c>
      <c r="CO379" s="78">
        <f>CO380+CO381</f>
        <v>0</v>
      </c>
      <c r="CP379" s="78">
        <f>CP380+CP381</f>
        <v>0</v>
      </c>
      <c r="CQ379" s="78">
        <f>CQ380+CQ381</f>
        <v>0</v>
      </c>
      <c r="CR379" s="78">
        <f>CR380+CR381</f>
        <v>0</v>
      </c>
      <c r="CS379" s="78">
        <f>CS380+CS381</f>
        <v>0</v>
      </c>
      <c r="CT379" s="78">
        <f>CT380+CT381</f>
        <v>0</v>
      </c>
      <c r="CU379" s="78">
        <f>CU380+CU381</f>
        <v>0</v>
      </c>
      <c r="CV379" s="78">
        <f>CV380+CV381</f>
        <v>0</v>
      </c>
      <c r="CW379" s="78">
        <f>CW380+CW381</f>
        <v>0</v>
      </c>
      <c r="CX379" s="78">
        <f>CX380+CX381</f>
        <v>0</v>
      </c>
      <c r="CY379" s="78">
        <f>CY380+CY381</f>
        <v>0</v>
      </c>
      <c r="CZ379" s="78">
        <f>CZ380+CZ381</f>
        <v>0</v>
      </c>
      <c r="DA379" s="70" t="s">
        <v>392</v>
      </c>
      <c r="DB379" s="56">
        <f>K379-CV379</f>
        <v>0</v>
      </c>
      <c r="DD379" s="7">
        <f>CV379/12</f>
        <v>0</v>
      </c>
    </row>
    <row r="380" spans="1:109" ht="39" hidden="1" customHeight="1" x14ac:dyDescent="0.2">
      <c r="A380" s="98" t="str">
        <f>CONCATENATE("5101",H380)</f>
        <v>5101581501</v>
      </c>
      <c r="B380" s="65"/>
      <c r="C380" s="65"/>
      <c r="D380" s="65"/>
      <c r="E380" s="66"/>
      <c r="F380" s="66"/>
      <c r="G380" s="65" t="s">
        <v>91</v>
      </c>
      <c r="H380" s="70" t="s">
        <v>391</v>
      </c>
      <c r="I380" s="100" t="s">
        <v>108</v>
      </c>
      <c r="J380" s="78">
        <f>CB380</f>
        <v>0</v>
      </c>
      <c r="K380" s="130"/>
      <c r="L380" s="78"/>
      <c r="M380" s="78"/>
      <c r="N380" s="78"/>
      <c r="O380" s="78">
        <f>K380-L380-M380-N380</f>
        <v>0</v>
      </c>
      <c r="P380" s="78"/>
      <c r="Q380" s="78"/>
      <c r="R380" s="78">
        <f>P380+Q380</f>
        <v>0</v>
      </c>
      <c r="S380" s="71">
        <f>+U380+V380+W380+Y380</f>
        <v>0</v>
      </c>
      <c r="T380" s="71">
        <f>X380+Z380</f>
        <v>0</v>
      </c>
      <c r="U380" s="71">
        <v>0</v>
      </c>
      <c r="V380" s="71">
        <v>0</v>
      </c>
      <c r="W380" s="71">
        <v>0</v>
      </c>
      <c r="X380" s="71">
        <v>0</v>
      </c>
      <c r="Y380" s="71">
        <v>0</v>
      </c>
      <c r="Z380" s="71">
        <v>0</v>
      </c>
      <c r="AA380" s="71">
        <f>+K380+S380</f>
        <v>0</v>
      </c>
      <c r="AB380" s="71">
        <f>+L380+U380</f>
        <v>0</v>
      </c>
      <c r="AC380" s="71">
        <f>+M380+V380</f>
        <v>0</v>
      </c>
      <c r="AD380" s="71">
        <f>+N380+W380</f>
        <v>0</v>
      </c>
      <c r="AE380" s="71">
        <f>+O380+Y380</f>
        <v>0</v>
      </c>
      <c r="AF380" s="71">
        <f>P380+X380</f>
        <v>0</v>
      </c>
      <c r="AG380" s="71">
        <f>+Q380+Z380</f>
        <v>0</v>
      </c>
      <c r="AH380" s="71">
        <f>AF380+AG380</f>
        <v>0</v>
      </c>
      <c r="AI380" s="71">
        <f>+AJ380+AK380+AL380+AN380</f>
        <v>0</v>
      </c>
      <c r="AJ380" s="71">
        <v>0</v>
      </c>
      <c r="AK380" s="71">
        <v>0</v>
      </c>
      <c r="AL380" s="71">
        <v>0</v>
      </c>
      <c r="AM380" s="71">
        <v>0</v>
      </c>
      <c r="AN380" s="71">
        <v>0</v>
      </c>
      <c r="AO380" s="71">
        <v>0</v>
      </c>
      <c r="AP380" s="71">
        <f>+AA380+AI380</f>
        <v>0</v>
      </c>
      <c r="AQ380" s="71">
        <f>+AB380+AJ380</f>
        <v>0</v>
      </c>
      <c r="AR380" s="71">
        <f>+AC380+AK380</f>
        <v>0</v>
      </c>
      <c r="AS380" s="71">
        <f>+AD380+AL380</f>
        <v>0</v>
      </c>
      <c r="AT380" s="71">
        <f>+AE380+AN380</f>
        <v>0</v>
      </c>
      <c r="AU380" s="71">
        <f>AF380+AM380</f>
        <v>0</v>
      </c>
      <c r="AV380" s="71">
        <f>AG380+AO380</f>
        <v>0</v>
      </c>
      <c r="AW380" s="71">
        <f>AU380+AV380</f>
        <v>0</v>
      </c>
      <c r="AX380" s="71">
        <f>+AY380+AZ380+BA380+BC380</f>
        <v>0</v>
      </c>
      <c r="AY380" s="71">
        <v>0</v>
      </c>
      <c r="AZ380" s="71">
        <v>0</v>
      </c>
      <c r="BA380" s="71">
        <v>0</v>
      </c>
      <c r="BB380" s="71"/>
      <c r="BC380" s="71">
        <v>0</v>
      </c>
      <c r="BD380" s="71"/>
      <c r="BE380" s="71">
        <f>+AP380+AX380</f>
        <v>0</v>
      </c>
      <c r="BF380" s="71">
        <f>+AQ380+AY380</f>
        <v>0</v>
      </c>
      <c r="BG380" s="71">
        <f>+AR380+AZ380</f>
        <v>0</v>
      </c>
      <c r="BH380" s="71">
        <f>+AS380+BA380</f>
        <v>0</v>
      </c>
      <c r="BI380" s="71">
        <f>+AT380+BC380</f>
        <v>0</v>
      </c>
      <c r="BJ380" s="71">
        <f>AU380+BB380</f>
        <v>0</v>
      </c>
      <c r="BK380" s="71">
        <f>AV380+BD380</f>
        <v>0</v>
      </c>
      <c r="BL380" s="71">
        <f>BJ380+BK380</f>
        <v>0</v>
      </c>
      <c r="BM380" s="71">
        <f>+BN380+BO380+BP380+BQ380</f>
        <v>0</v>
      </c>
      <c r="BN380" s="71">
        <v>0</v>
      </c>
      <c r="BO380" s="71">
        <v>0</v>
      </c>
      <c r="BP380" s="71">
        <v>0</v>
      </c>
      <c r="BQ380" s="71">
        <v>0</v>
      </c>
      <c r="BR380" s="71">
        <f>+BE380+BM380</f>
        <v>0</v>
      </c>
      <c r="BS380" s="71">
        <f>+BF380+BN380</f>
        <v>0</v>
      </c>
      <c r="BT380" s="71">
        <f>+BG380+BO380</f>
        <v>0</v>
      </c>
      <c r="BU380" s="71">
        <f>+BH380+BP380</f>
        <v>0</v>
      </c>
      <c r="BV380" s="71">
        <f>+BI380+BQ380</f>
        <v>0</v>
      </c>
      <c r="BW380" s="71">
        <f>+BX380+BY380+BZ380+CA380</f>
        <v>0</v>
      </c>
      <c r="BX380" s="71">
        <v>0</v>
      </c>
      <c r="BY380" s="71">
        <v>0</v>
      </c>
      <c r="BZ380" s="71">
        <v>0</v>
      </c>
      <c r="CA380" s="71">
        <v>0</v>
      </c>
      <c r="CB380" s="71">
        <f>+BR380+BW380</f>
        <v>0</v>
      </c>
      <c r="CC380" s="71">
        <f>+BS380+BX380</f>
        <v>0</v>
      </c>
      <c r="CD380" s="71">
        <f>+BT380+BY380</f>
        <v>0</v>
      </c>
      <c r="CE380" s="71">
        <f>+BU380+BZ380</f>
        <v>0</v>
      </c>
      <c r="CF380" s="71">
        <f>+BV380+CA380</f>
        <v>0</v>
      </c>
      <c r="CG380" s="71">
        <f>+CH380+CI380+CJ380+CK380</f>
        <v>0</v>
      </c>
      <c r="CH380" s="71">
        <v>0</v>
      </c>
      <c r="CI380" s="71">
        <v>0</v>
      </c>
      <c r="CJ380" s="71">
        <v>0</v>
      </c>
      <c r="CK380" s="71">
        <v>0</v>
      </c>
      <c r="CL380" s="71">
        <f>+CB380+CG380</f>
        <v>0</v>
      </c>
      <c r="CM380" s="71">
        <f>+CC380+CH380</f>
        <v>0</v>
      </c>
      <c r="CN380" s="71">
        <f>+CD380+CI380</f>
        <v>0</v>
      </c>
      <c r="CO380" s="71">
        <f>+CE380+CJ380</f>
        <v>0</v>
      </c>
      <c r="CP380" s="71">
        <f>+CF380+CK380</f>
        <v>0</v>
      </c>
      <c r="CQ380" s="71">
        <f>+CR380+CS380+CT380+CU380</f>
        <v>0</v>
      </c>
      <c r="CR380" s="71">
        <v>0</v>
      </c>
      <c r="CS380" s="71">
        <v>0</v>
      </c>
      <c r="CT380" s="71">
        <v>0</v>
      </c>
      <c r="CU380" s="71">
        <v>0</v>
      </c>
      <c r="CV380" s="71">
        <f>+CL380+CQ380</f>
        <v>0</v>
      </c>
      <c r="CW380" s="71">
        <f>+CM380+CR380</f>
        <v>0</v>
      </c>
      <c r="CX380" s="71">
        <f>+CN380+CS380</f>
        <v>0</v>
      </c>
      <c r="CY380" s="71">
        <f>+CO380+CT380</f>
        <v>0</v>
      </c>
      <c r="CZ380" s="71">
        <f>+CP380+CU380</f>
        <v>0</v>
      </c>
      <c r="DA380" s="70" t="s">
        <v>390</v>
      </c>
      <c r="DB380" s="56">
        <f>K380-CV380</f>
        <v>0</v>
      </c>
      <c r="DD380" s="7">
        <f>CV380/12</f>
        <v>0</v>
      </c>
    </row>
    <row r="381" spans="1:109" ht="39" hidden="1" customHeight="1" x14ac:dyDescent="0.2">
      <c r="A381" s="98" t="str">
        <f>CONCATENATE("5101",H381)</f>
        <v>5101581502</v>
      </c>
      <c r="B381" s="65"/>
      <c r="C381" s="65"/>
      <c r="D381" s="65"/>
      <c r="E381" s="66"/>
      <c r="F381" s="66"/>
      <c r="G381" s="65" t="s">
        <v>101</v>
      </c>
      <c r="H381" s="70" t="s">
        <v>389</v>
      </c>
      <c r="I381" s="100" t="s">
        <v>99</v>
      </c>
      <c r="J381" s="78">
        <f>CB381</f>
        <v>0</v>
      </c>
      <c r="K381" s="130"/>
      <c r="L381" s="78"/>
      <c r="M381" s="78"/>
      <c r="N381" s="78"/>
      <c r="O381" s="78">
        <f>K381-L381-M381-N381</f>
        <v>0</v>
      </c>
      <c r="P381" s="78"/>
      <c r="Q381" s="78"/>
      <c r="R381" s="78">
        <f>P381+Q381</f>
        <v>0</v>
      </c>
      <c r="S381" s="71">
        <f>+U381+V381+W381+Y381</f>
        <v>0</v>
      </c>
      <c r="T381" s="71">
        <f>X381+Z381</f>
        <v>0</v>
      </c>
      <c r="U381" s="71">
        <v>0</v>
      </c>
      <c r="V381" s="71">
        <v>0</v>
      </c>
      <c r="W381" s="71">
        <v>0</v>
      </c>
      <c r="X381" s="71">
        <v>0</v>
      </c>
      <c r="Y381" s="71">
        <v>0</v>
      </c>
      <c r="Z381" s="71">
        <v>0</v>
      </c>
      <c r="AA381" s="71">
        <f>+K381+S381</f>
        <v>0</v>
      </c>
      <c r="AB381" s="71">
        <f>+L381+U381</f>
        <v>0</v>
      </c>
      <c r="AC381" s="71">
        <f>+M381+V381</f>
        <v>0</v>
      </c>
      <c r="AD381" s="71">
        <f>+N381+W381</f>
        <v>0</v>
      </c>
      <c r="AE381" s="71">
        <f>+O381+Y381</f>
        <v>0</v>
      </c>
      <c r="AF381" s="71">
        <f>P381+X381</f>
        <v>0</v>
      </c>
      <c r="AG381" s="71">
        <f>+Q381+Z381</f>
        <v>0</v>
      </c>
      <c r="AH381" s="71">
        <f>AF381+AG381</f>
        <v>0</v>
      </c>
      <c r="AI381" s="71">
        <f>+AJ381+AK381+AL381+AN381</f>
        <v>0</v>
      </c>
      <c r="AJ381" s="71">
        <v>0</v>
      </c>
      <c r="AK381" s="71">
        <v>0</v>
      </c>
      <c r="AL381" s="71">
        <v>0</v>
      </c>
      <c r="AM381" s="71">
        <v>0</v>
      </c>
      <c r="AN381" s="71">
        <v>0</v>
      </c>
      <c r="AO381" s="71">
        <v>0</v>
      </c>
      <c r="AP381" s="71">
        <f>+AA381+AI381</f>
        <v>0</v>
      </c>
      <c r="AQ381" s="71">
        <f>+AB381+AJ381</f>
        <v>0</v>
      </c>
      <c r="AR381" s="71">
        <f>+AC381+AK381</f>
        <v>0</v>
      </c>
      <c r="AS381" s="71">
        <f>+AD381+AL381</f>
        <v>0</v>
      </c>
      <c r="AT381" s="71">
        <f>+AE381+AN381</f>
        <v>0</v>
      </c>
      <c r="AU381" s="71">
        <f>AF381+AM381</f>
        <v>0</v>
      </c>
      <c r="AV381" s="71">
        <f>AG381+AO381</f>
        <v>0</v>
      </c>
      <c r="AW381" s="71">
        <f>AU381+AV381</f>
        <v>0</v>
      </c>
      <c r="AX381" s="71">
        <f>+AY381+AZ381+BA381+BC381</f>
        <v>0</v>
      </c>
      <c r="AY381" s="71">
        <v>0</v>
      </c>
      <c r="AZ381" s="71">
        <v>0</v>
      </c>
      <c r="BA381" s="71">
        <v>0</v>
      </c>
      <c r="BB381" s="71"/>
      <c r="BC381" s="71">
        <v>0</v>
      </c>
      <c r="BD381" s="71"/>
      <c r="BE381" s="71">
        <f>+AP381+AX381</f>
        <v>0</v>
      </c>
      <c r="BF381" s="71">
        <f>+AQ381+AY381</f>
        <v>0</v>
      </c>
      <c r="BG381" s="71">
        <f>+AR381+AZ381</f>
        <v>0</v>
      </c>
      <c r="BH381" s="71">
        <f>+AS381+BA381</f>
        <v>0</v>
      </c>
      <c r="BI381" s="71">
        <f>+AT381+BC381</f>
        <v>0</v>
      </c>
      <c r="BJ381" s="71">
        <f>AU381+BB381</f>
        <v>0</v>
      </c>
      <c r="BK381" s="71">
        <f>AV381+BD381</f>
        <v>0</v>
      </c>
      <c r="BL381" s="71">
        <f>BJ381+BK381</f>
        <v>0</v>
      </c>
      <c r="BM381" s="71">
        <f>+BN381+BO381+BP381+BQ381</f>
        <v>0</v>
      </c>
      <c r="BN381" s="71">
        <v>0</v>
      </c>
      <c r="BO381" s="71">
        <v>0</v>
      </c>
      <c r="BP381" s="71">
        <v>0</v>
      </c>
      <c r="BQ381" s="71">
        <v>0</v>
      </c>
      <c r="BR381" s="71">
        <f>+BE381+BM381</f>
        <v>0</v>
      </c>
      <c r="BS381" s="71">
        <f>+BF381+BN381</f>
        <v>0</v>
      </c>
      <c r="BT381" s="71">
        <f>+BG381+BO381</f>
        <v>0</v>
      </c>
      <c r="BU381" s="71">
        <f>+BH381+BP381</f>
        <v>0</v>
      </c>
      <c r="BV381" s="71">
        <f>+BI381+BQ381</f>
        <v>0</v>
      </c>
      <c r="BW381" s="71">
        <f>+BX381+BY381+BZ381+CA381</f>
        <v>0</v>
      </c>
      <c r="BX381" s="71">
        <v>0</v>
      </c>
      <c r="BY381" s="71">
        <v>0</v>
      </c>
      <c r="BZ381" s="71">
        <v>0</v>
      </c>
      <c r="CA381" s="71">
        <v>0</v>
      </c>
      <c r="CB381" s="71">
        <f>+BR381+BW381</f>
        <v>0</v>
      </c>
      <c r="CC381" s="71">
        <f>+BS381+BX381</f>
        <v>0</v>
      </c>
      <c r="CD381" s="71">
        <f>+BT381+BY381</f>
        <v>0</v>
      </c>
      <c r="CE381" s="71">
        <f>+BU381+BZ381</f>
        <v>0</v>
      </c>
      <c r="CF381" s="71">
        <f>+BV381+CA381</f>
        <v>0</v>
      </c>
      <c r="CG381" s="71">
        <f>+CH381+CI381+CJ381+CK381</f>
        <v>0</v>
      </c>
      <c r="CH381" s="71">
        <v>0</v>
      </c>
      <c r="CI381" s="71">
        <v>0</v>
      </c>
      <c r="CJ381" s="71">
        <v>0</v>
      </c>
      <c r="CK381" s="71">
        <v>0</v>
      </c>
      <c r="CL381" s="71">
        <f>+CB381+CG381</f>
        <v>0</v>
      </c>
      <c r="CM381" s="71">
        <f>+CC381+CH381</f>
        <v>0</v>
      </c>
      <c r="CN381" s="71">
        <f>+CD381+CI381</f>
        <v>0</v>
      </c>
      <c r="CO381" s="71">
        <f>+CE381+CJ381</f>
        <v>0</v>
      </c>
      <c r="CP381" s="71">
        <f>+CF381+CK381</f>
        <v>0</v>
      </c>
      <c r="CQ381" s="71">
        <f>+CR381+CS381+CT381+CU381</f>
        <v>0</v>
      </c>
      <c r="CR381" s="71">
        <v>0</v>
      </c>
      <c r="CS381" s="71">
        <v>0</v>
      </c>
      <c r="CT381" s="71">
        <v>0</v>
      </c>
      <c r="CU381" s="71">
        <v>0</v>
      </c>
      <c r="CV381" s="71">
        <f>+CL381+CQ381</f>
        <v>0</v>
      </c>
      <c r="CW381" s="71">
        <f>+CM381+CR381</f>
        <v>0</v>
      </c>
      <c r="CX381" s="71">
        <f>+CN381+CS381</f>
        <v>0</v>
      </c>
      <c r="CY381" s="71">
        <f>+CO381+CT381</f>
        <v>0</v>
      </c>
      <c r="CZ381" s="71">
        <f>+CP381+CU381</f>
        <v>0</v>
      </c>
      <c r="DA381" s="70" t="s">
        <v>388</v>
      </c>
      <c r="DB381" s="56">
        <f>K381-CV381</f>
        <v>0</v>
      </c>
      <c r="DD381" s="7">
        <f>CV381/12</f>
        <v>0</v>
      </c>
    </row>
    <row r="382" spans="1:109" ht="39" hidden="1" customHeight="1" x14ac:dyDescent="0.2">
      <c r="A382" s="98"/>
      <c r="B382" s="65"/>
      <c r="C382" s="65"/>
      <c r="D382" s="65"/>
      <c r="E382" s="66"/>
      <c r="F382" s="66"/>
      <c r="G382" s="65" t="s">
        <v>129</v>
      </c>
      <c r="H382" s="70" t="s">
        <v>302</v>
      </c>
      <c r="I382" s="100" t="s">
        <v>310</v>
      </c>
      <c r="J382" s="78">
        <f>CB382</f>
        <v>0</v>
      </c>
      <c r="K382" s="130"/>
      <c r="L382" s="78"/>
      <c r="M382" s="78"/>
      <c r="N382" s="78"/>
      <c r="O382" s="78">
        <f>K382-L382-M382-N382</f>
        <v>0</v>
      </c>
      <c r="P382" s="78"/>
      <c r="Q382" s="78"/>
      <c r="R382" s="78">
        <f>P382+Q382</f>
        <v>0</v>
      </c>
      <c r="S382" s="71">
        <f>+U382+V382+W382+Y382</f>
        <v>0</v>
      </c>
      <c r="T382" s="71">
        <f>X382+Z382</f>
        <v>0</v>
      </c>
      <c r="U382" s="71">
        <v>0</v>
      </c>
      <c r="V382" s="71">
        <v>0</v>
      </c>
      <c r="W382" s="71">
        <v>0</v>
      </c>
      <c r="X382" s="71">
        <v>0</v>
      </c>
      <c r="Y382" s="71">
        <v>0</v>
      </c>
      <c r="Z382" s="71">
        <v>0</v>
      </c>
      <c r="AA382" s="71">
        <f>+K382+S382</f>
        <v>0</v>
      </c>
      <c r="AB382" s="71">
        <f>+L382+U382</f>
        <v>0</v>
      </c>
      <c r="AC382" s="71">
        <f>+M382+V382</f>
        <v>0</v>
      </c>
      <c r="AD382" s="71">
        <f>+N382+W382</f>
        <v>0</v>
      </c>
      <c r="AE382" s="71">
        <f>+O382+Y382</f>
        <v>0</v>
      </c>
      <c r="AF382" s="71">
        <f>P382+X382</f>
        <v>0</v>
      </c>
      <c r="AG382" s="71">
        <f>+Q382+Z382</f>
        <v>0</v>
      </c>
      <c r="AH382" s="71">
        <f>AF382+AG382</f>
        <v>0</v>
      </c>
      <c r="AI382" s="71">
        <f>+AJ382+AK382+AL382+AN382</f>
        <v>0</v>
      </c>
      <c r="AJ382" s="71">
        <v>0</v>
      </c>
      <c r="AK382" s="71">
        <v>0</v>
      </c>
      <c r="AL382" s="71">
        <v>0</v>
      </c>
      <c r="AM382" s="71">
        <v>0</v>
      </c>
      <c r="AN382" s="71">
        <v>0</v>
      </c>
      <c r="AO382" s="71">
        <v>0</v>
      </c>
      <c r="AP382" s="71">
        <f>+AA382+AI382</f>
        <v>0</v>
      </c>
      <c r="AQ382" s="71">
        <f>+AB382+AJ382</f>
        <v>0</v>
      </c>
      <c r="AR382" s="71">
        <f>+AC382+AK382</f>
        <v>0</v>
      </c>
      <c r="AS382" s="71">
        <f>+AD382+AL382</f>
        <v>0</v>
      </c>
      <c r="AT382" s="71">
        <f>+AE382+AN382</f>
        <v>0</v>
      </c>
      <c r="AU382" s="71">
        <f>AF382+AM382</f>
        <v>0</v>
      </c>
      <c r="AV382" s="71">
        <f>AG382+AO382</f>
        <v>0</v>
      </c>
      <c r="AW382" s="71">
        <f>AU382+AV382</f>
        <v>0</v>
      </c>
      <c r="AX382" s="71">
        <f>+AY382+AZ382+BA382+BC382</f>
        <v>0</v>
      </c>
      <c r="AY382" s="71">
        <v>0</v>
      </c>
      <c r="AZ382" s="71">
        <v>0</v>
      </c>
      <c r="BA382" s="71">
        <v>0</v>
      </c>
      <c r="BB382" s="71"/>
      <c r="BC382" s="71">
        <v>0</v>
      </c>
      <c r="BD382" s="71"/>
      <c r="BE382" s="71">
        <f>+AP382+AX382</f>
        <v>0</v>
      </c>
      <c r="BF382" s="71">
        <f>+AQ382+AY382</f>
        <v>0</v>
      </c>
      <c r="BG382" s="71">
        <f>+AR382+AZ382</f>
        <v>0</v>
      </c>
      <c r="BH382" s="71">
        <f>+AS382+BA382</f>
        <v>0</v>
      </c>
      <c r="BI382" s="71">
        <f>+AT382+BC382</f>
        <v>0</v>
      </c>
      <c r="BJ382" s="71">
        <f>AU382+BB382</f>
        <v>0</v>
      </c>
      <c r="BK382" s="71">
        <f>AV382+BD382</f>
        <v>0</v>
      </c>
      <c r="BL382" s="71">
        <f>BJ382+BK382</f>
        <v>0</v>
      </c>
      <c r="BM382" s="71">
        <f>+BN382+BO382+BP382+BQ382</f>
        <v>0</v>
      </c>
      <c r="BN382" s="71">
        <v>0</v>
      </c>
      <c r="BO382" s="71">
        <v>0</v>
      </c>
      <c r="BP382" s="71">
        <v>0</v>
      </c>
      <c r="BQ382" s="71">
        <v>0</v>
      </c>
      <c r="BR382" s="71">
        <f>+BE382+BM382</f>
        <v>0</v>
      </c>
      <c r="BS382" s="71">
        <f>+BF382+BN382</f>
        <v>0</v>
      </c>
      <c r="BT382" s="71">
        <f>+BG382+BO382</f>
        <v>0</v>
      </c>
      <c r="BU382" s="71">
        <f>+BH382+BP382</f>
        <v>0</v>
      </c>
      <c r="BV382" s="71">
        <f>+BI382+BQ382</f>
        <v>0</v>
      </c>
      <c r="BW382" s="71">
        <f>+BX382+BY382+BZ382+CA382</f>
        <v>0</v>
      </c>
      <c r="BX382" s="71">
        <v>0</v>
      </c>
      <c r="BY382" s="71">
        <v>0</v>
      </c>
      <c r="BZ382" s="71">
        <v>0</v>
      </c>
      <c r="CA382" s="71">
        <v>0</v>
      </c>
      <c r="CB382" s="71">
        <f>+BR382+BW382</f>
        <v>0</v>
      </c>
      <c r="CC382" s="71">
        <f>+BS382+BX382</f>
        <v>0</v>
      </c>
      <c r="CD382" s="71">
        <f>+BT382+BY382</f>
        <v>0</v>
      </c>
      <c r="CE382" s="71">
        <f>+BU382+BZ382</f>
        <v>0</v>
      </c>
      <c r="CF382" s="71">
        <f>+BV382+CA382</f>
        <v>0</v>
      </c>
      <c r="CG382" s="71">
        <f>+CH382+CI382+CJ382+CK382</f>
        <v>0</v>
      </c>
      <c r="CH382" s="71">
        <v>0</v>
      </c>
      <c r="CI382" s="71">
        <v>0</v>
      </c>
      <c r="CJ382" s="71">
        <v>0</v>
      </c>
      <c r="CK382" s="71">
        <v>0</v>
      </c>
      <c r="CL382" s="71">
        <f>+CB382+CG382</f>
        <v>0</v>
      </c>
      <c r="CM382" s="71">
        <f>+CC382+CH382</f>
        <v>0</v>
      </c>
      <c r="CN382" s="71">
        <f>+CD382+CI382</f>
        <v>0</v>
      </c>
      <c r="CO382" s="71">
        <f>+CE382+CJ382</f>
        <v>0</v>
      </c>
      <c r="CP382" s="71">
        <f>+CF382+CK382</f>
        <v>0</v>
      </c>
      <c r="CQ382" s="71">
        <f>+CR382+CS382+CT382+CU382</f>
        <v>0</v>
      </c>
      <c r="CR382" s="71">
        <v>0</v>
      </c>
      <c r="CS382" s="71">
        <v>0</v>
      </c>
      <c r="CT382" s="71">
        <v>0</v>
      </c>
      <c r="CU382" s="71">
        <v>0</v>
      </c>
      <c r="CV382" s="71">
        <f>+CL382+CQ382</f>
        <v>0</v>
      </c>
      <c r="CW382" s="71">
        <f>+CM382+CR382</f>
        <v>0</v>
      </c>
      <c r="CX382" s="71">
        <f>+CN382+CS382</f>
        <v>0</v>
      </c>
      <c r="CY382" s="71">
        <f>+CO382+CT382</f>
        <v>0</v>
      </c>
      <c r="CZ382" s="71">
        <f>+CP382+CU382</f>
        <v>0</v>
      </c>
      <c r="DA382" s="70"/>
      <c r="DB382" s="56"/>
      <c r="DD382" s="7">
        <f>CV382/12</f>
        <v>0</v>
      </c>
    </row>
    <row r="383" spans="1:109" s="54" customFormat="1" ht="17.25" customHeight="1" x14ac:dyDescent="0.2">
      <c r="A383" s="98" t="str">
        <f>CONCATENATE("5101",H383)</f>
        <v>510159</v>
      </c>
      <c r="B383" s="65"/>
      <c r="C383" s="65"/>
      <c r="D383" s="65"/>
      <c r="E383" s="66" t="s">
        <v>229</v>
      </c>
      <c r="F383" s="66"/>
      <c r="G383" s="65"/>
      <c r="H383" s="61" t="s">
        <v>229</v>
      </c>
      <c r="I383" s="84" t="s">
        <v>293</v>
      </c>
      <c r="J383" s="62">
        <f>SUM(J384:J389)</f>
        <v>491</v>
      </c>
      <c r="K383" s="62">
        <f>SUM(K384:K389)</f>
        <v>0</v>
      </c>
      <c r="L383" s="62">
        <f>SUM(L384:L389)</f>
        <v>0</v>
      </c>
      <c r="M383" s="62">
        <f>SUM(M384:M389)</f>
        <v>0</v>
      </c>
      <c r="N383" s="62">
        <f>SUM(N384:N389)</f>
        <v>0</v>
      </c>
      <c r="O383" s="62">
        <f>SUM(O384:O389)</f>
        <v>0</v>
      </c>
      <c r="P383" s="62">
        <f>SUM(P384:P389)</f>
        <v>0</v>
      </c>
      <c r="Q383" s="62">
        <f>SUM(Q384:Q389)</f>
        <v>0</v>
      </c>
      <c r="R383" s="62">
        <f>SUM(R384:R389)</f>
        <v>0</v>
      </c>
      <c r="S383" s="62">
        <f>SUM(S384:S389)</f>
        <v>491</v>
      </c>
      <c r="T383" s="62">
        <f>SUM(T384:T389)</f>
        <v>0</v>
      </c>
      <c r="U383" s="62">
        <f>SUM(U384:U389)</f>
        <v>101</v>
      </c>
      <c r="V383" s="62">
        <f>SUM(V384:V389)</f>
        <v>84</v>
      </c>
      <c r="W383" s="62">
        <f>SUM(W384:W389)</f>
        <v>216</v>
      </c>
      <c r="X383" s="62">
        <f>SUM(X384:X389)</f>
        <v>0</v>
      </c>
      <c r="Y383" s="62">
        <f>SUM(Y384:Y389)</f>
        <v>90</v>
      </c>
      <c r="Z383" s="62">
        <f>SUM(Z384:Z389)</f>
        <v>0</v>
      </c>
      <c r="AA383" s="62">
        <f>SUM(AA384:AA389)</f>
        <v>491</v>
      </c>
      <c r="AB383" s="62">
        <f>SUM(AB384:AB389)</f>
        <v>101</v>
      </c>
      <c r="AC383" s="62">
        <f>SUM(AC384:AC389)</f>
        <v>84</v>
      </c>
      <c r="AD383" s="62">
        <f>SUM(AD384:AD389)</f>
        <v>216</v>
      </c>
      <c r="AE383" s="62">
        <f>SUM(AE384:AE389)</f>
        <v>90</v>
      </c>
      <c r="AF383" s="62">
        <f>SUM(AF384:AF389)</f>
        <v>0</v>
      </c>
      <c r="AG383" s="62">
        <f>SUM(AG384:AG389)</f>
        <v>0</v>
      </c>
      <c r="AH383" s="62">
        <f>SUM(AH384:AH389)</f>
        <v>0</v>
      </c>
      <c r="AI383" s="62">
        <f>SUM(AI384:AI389)</f>
        <v>0</v>
      </c>
      <c r="AJ383" s="62">
        <f>SUM(AJ384:AJ389)</f>
        <v>0</v>
      </c>
      <c r="AK383" s="62">
        <f>SUM(AK384:AK389)</f>
        <v>0</v>
      </c>
      <c r="AL383" s="62">
        <f>SUM(AL384:AL389)</f>
        <v>0</v>
      </c>
      <c r="AM383" s="62">
        <f>SUM(AM384:AM389)</f>
        <v>0</v>
      </c>
      <c r="AN383" s="62">
        <f>SUM(AN384:AN389)</f>
        <v>0</v>
      </c>
      <c r="AO383" s="62">
        <f>SUM(AO384:AO389)</f>
        <v>0</v>
      </c>
      <c r="AP383" s="62">
        <f>SUM(AP384:AP389)</f>
        <v>491</v>
      </c>
      <c r="AQ383" s="62">
        <f>SUM(AQ384:AQ389)</f>
        <v>101</v>
      </c>
      <c r="AR383" s="62">
        <f>SUM(AR384:AR389)</f>
        <v>84</v>
      </c>
      <c r="AS383" s="62">
        <f>SUM(AS384:AS389)</f>
        <v>216</v>
      </c>
      <c r="AT383" s="62">
        <f>SUM(AT384:AT389)</f>
        <v>90</v>
      </c>
      <c r="AU383" s="62">
        <f>SUM(AU384:AU389)</f>
        <v>0</v>
      </c>
      <c r="AV383" s="62">
        <f>SUM(AV384:AV389)</f>
        <v>0</v>
      </c>
      <c r="AW383" s="62">
        <f>SUM(AW384:AW389)</f>
        <v>0</v>
      </c>
      <c r="AX383" s="62">
        <f>SUM(AX384:AX389)</f>
        <v>0</v>
      </c>
      <c r="AY383" s="62">
        <f>SUM(AY384:AY389)</f>
        <v>0</v>
      </c>
      <c r="AZ383" s="62">
        <f>SUM(AZ384:AZ389)</f>
        <v>0</v>
      </c>
      <c r="BA383" s="62">
        <f>SUM(BA384:BA389)</f>
        <v>0</v>
      </c>
      <c r="BB383" s="62">
        <f>SUM(BB384:BB389)</f>
        <v>0</v>
      </c>
      <c r="BC383" s="62">
        <f>SUM(BC384:BC389)</f>
        <v>0</v>
      </c>
      <c r="BD383" s="62">
        <f>SUM(BD384:BD389)</f>
        <v>0</v>
      </c>
      <c r="BE383" s="62">
        <f>SUM(BE384:BE389)</f>
        <v>491</v>
      </c>
      <c r="BF383" s="62">
        <f>SUM(BF384:BF389)</f>
        <v>101</v>
      </c>
      <c r="BG383" s="62">
        <f>SUM(BG384:BG389)</f>
        <v>84</v>
      </c>
      <c r="BH383" s="62">
        <f>SUM(BH384:BH389)</f>
        <v>216</v>
      </c>
      <c r="BI383" s="62">
        <f>SUM(BI384:BI389)</f>
        <v>90</v>
      </c>
      <c r="BJ383" s="62">
        <f>SUM(BJ384:BJ389)</f>
        <v>0</v>
      </c>
      <c r="BK383" s="62">
        <f>SUM(BK384:BK389)</f>
        <v>0</v>
      </c>
      <c r="BL383" s="62">
        <f>SUM(BL384:BL389)</f>
        <v>0</v>
      </c>
      <c r="BM383" s="62">
        <f>SUM(BM384:BM389)</f>
        <v>0</v>
      </c>
      <c r="BN383" s="62">
        <f>SUM(BN384:BN389)</f>
        <v>0</v>
      </c>
      <c r="BO383" s="62">
        <f>SUM(BO384:BO389)</f>
        <v>0</v>
      </c>
      <c r="BP383" s="62">
        <f>SUM(BP384:BP389)</f>
        <v>0</v>
      </c>
      <c r="BQ383" s="62">
        <f>SUM(BQ384:BQ389)</f>
        <v>0</v>
      </c>
      <c r="BR383" s="62">
        <f>SUM(BR384:BR389)</f>
        <v>491</v>
      </c>
      <c r="BS383" s="62">
        <f>SUM(BS384:BS389)</f>
        <v>101</v>
      </c>
      <c r="BT383" s="62">
        <f>SUM(BT384:BT389)</f>
        <v>84</v>
      </c>
      <c r="BU383" s="62">
        <f>SUM(BU384:BU389)</f>
        <v>216</v>
      </c>
      <c r="BV383" s="62">
        <f>SUM(BV384:BV389)</f>
        <v>90</v>
      </c>
      <c r="BW383" s="62">
        <f>SUM(BW384:BW389)</f>
        <v>0</v>
      </c>
      <c r="BX383" s="62">
        <f>SUM(BX384:BX389)</f>
        <v>0</v>
      </c>
      <c r="BY383" s="62">
        <f>SUM(BY384:BY389)</f>
        <v>0</v>
      </c>
      <c r="BZ383" s="62">
        <f>SUM(BZ384:BZ389)</f>
        <v>0</v>
      </c>
      <c r="CA383" s="62">
        <f>SUM(CA384:CA389)</f>
        <v>0</v>
      </c>
      <c r="CB383" s="62">
        <f>SUM(CB384:CB389)</f>
        <v>491</v>
      </c>
      <c r="CC383" s="62">
        <f>SUM(CC384:CC389)</f>
        <v>101</v>
      </c>
      <c r="CD383" s="62">
        <f>SUM(CD384:CD389)</f>
        <v>84</v>
      </c>
      <c r="CE383" s="62">
        <f>SUM(CE384:CE389)</f>
        <v>216</v>
      </c>
      <c r="CF383" s="62">
        <f>SUM(CF384:CF389)</f>
        <v>90</v>
      </c>
      <c r="CG383" s="62">
        <f>SUM(CG384:CG389)</f>
        <v>0</v>
      </c>
      <c r="CH383" s="62">
        <f>SUM(CH384:CH389)</f>
        <v>0</v>
      </c>
      <c r="CI383" s="62">
        <f>SUM(CI384:CI389)</f>
        <v>0</v>
      </c>
      <c r="CJ383" s="62">
        <f>SUM(CJ384:CJ389)</f>
        <v>0</v>
      </c>
      <c r="CK383" s="62">
        <f>SUM(CK384:CK389)</f>
        <v>0</v>
      </c>
      <c r="CL383" s="62">
        <f>SUM(CL384:CL389)</f>
        <v>491</v>
      </c>
      <c r="CM383" s="62">
        <f>SUM(CM384:CM389)</f>
        <v>101</v>
      </c>
      <c r="CN383" s="62">
        <f>SUM(CN384:CN389)</f>
        <v>84</v>
      </c>
      <c r="CO383" s="62">
        <f>SUM(CO384:CO389)</f>
        <v>216</v>
      </c>
      <c r="CP383" s="62">
        <f>SUM(CP384:CP389)</f>
        <v>90</v>
      </c>
      <c r="CQ383" s="62">
        <f>SUM(CQ384:CQ389)</f>
        <v>0</v>
      </c>
      <c r="CR383" s="62">
        <f>SUM(CR384:CR389)</f>
        <v>0</v>
      </c>
      <c r="CS383" s="62">
        <f>SUM(CS384:CS389)</f>
        <v>0</v>
      </c>
      <c r="CT383" s="62">
        <f>SUM(CT384:CT389)</f>
        <v>0</v>
      </c>
      <c r="CU383" s="62">
        <f>SUM(CU384:CU389)</f>
        <v>0</v>
      </c>
      <c r="CV383" s="62">
        <f>SUM(CV384:CV389)</f>
        <v>491</v>
      </c>
      <c r="CW383" s="62">
        <f>SUM(CW384:CW389)</f>
        <v>101</v>
      </c>
      <c r="CX383" s="62">
        <f>SUM(CX384:CX389)</f>
        <v>84</v>
      </c>
      <c r="CY383" s="62">
        <f>SUM(CY384:CY389)</f>
        <v>216</v>
      </c>
      <c r="CZ383" s="62">
        <f>SUM(CZ384:CZ389)</f>
        <v>90</v>
      </c>
      <c r="DA383" s="61" t="s">
        <v>229</v>
      </c>
      <c r="DB383" s="56">
        <f>K383-CV383</f>
        <v>-491</v>
      </c>
      <c r="DC383" s="55"/>
      <c r="DD383" s="7">
        <f>CV383/12</f>
        <v>40.916666666666664</v>
      </c>
      <c r="DE383" s="55"/>
    </row>
    <row r="384" spans="1:109" ht="16.5" customHeight="1" x14ac:dyDescent="0.2">
      <c r="A384" s="98" t="str">
        <f>CONCATENATE("5101",H384)</f>
        <v>51015901</v>
      </c>
      <c r="B384" s="65"/>
      <c r="C384" s="65"/>
      <c r="D384" s="65"/>
      <c r="E384" s="65"/>
      <c r="F384" s="66" t="s">
        <v>91</v>
      </c>
      <c r="G384" s="65"/>
      <c r="H384" s="70" t="s">
        <v>386</v>
      </c>
      <c r="I384" s="79" t="s">
        <v>387</v>
      </c>
      <c r="J384" s="78">
        <f>CB384</f>
        <v>4</v>
      </c>
      <c r="K384" s="78"/>
      <c r="L384" s="78"/>
      <c r="M384" s="78"/>
      <c r="N384" s="78"/>
      <c r="O384" s="78">
        <f>K384-L384-M384-N384</f>
        <v>0</v>
      </c>
      <c r="P384" s="78"/>
      <c r="Q384" s="78"/>
      <c r="R384" s="78">
        <f>P384+Q384</f>
        <v>0</v>
      </c>
      <c r="S384" s="71">
        <f>+U384+V384+W384+Y384</f>
        <v>4</v>
      </c>
      <c r="T384" s="71">
        <f>X384+Z384</f>
        <v>0</v>
      </c>
      <c r="U384" s="71">
        <v>4</v>
      </c>
      <c r="V384" s="71">
        <v>0</v>
      </c>
      <c r="W384" s="71">
        <v>0</v>
      </c>
      <c r="X384" s="71">
        <v>0</v>
      </c>
      <c r="Y384" s="71">
        <v>0</v>
      </c>
      <c r="Z384" s="71">
        <v>0</v>
      </c>
      <c r="AA384" s="71">
        <f>+K384+S384</f>
        <v>4</v>
      </c>
      <c r="AB384" s="71">
        <f>+L384+U384</f>
        <v>4</v>
      </c>
      <c r="AC384" s="71">
        <f>+M384+V384</f>
        <v>0</v>
      </c>
      <c r="AD384" s="71">
        <f>+N384+W384</f>
        <v>0</v>
      </c>
      <c r="AE384" s="71">
        <f>+O384+Y384</f>
        <v>0</v>
      </c>
      <c r="AF384" s="71">
        <f>P384+X384</f>
        <v>0</v>
      </c>
      <c r="AG384" s="71">
        <f>+Q384+Z384</f>
        <v>0</v>
      </c>
      <c r="AH384" s="71">
        <f>AF384+AG384</f>
        <v>0</v>
      </c>
      <c r="AI384" s="71">
        <f>+AJ384+AK384+AL384+AN384</f>
        <v>0</v>
      </c>
      <c r="AJ384" s="71">
        <v>0</v>
      </c>
      <c r="AK384" s="71">
        <v>0</v>
      </c>
      <c r="AL384" s="71">
        <v>0</v>
      </c>
      <c r="AM384" s="71">
        <v>0</v>
      </c>
      <c r="AN384" s="71">
        <v>0</v>
      </c>
      <c r="AO384" s="71">
        <v>0</v>
      </c>
      <c r="AP384" s="71">
        <f>+AA384+AI384</f>
        <v>4</v>
      </c>
      <c r="AQ384" s="71">
        <f>+AB384+AJ384</f>
        <v>4</v>
      </c>
      <c r="AR384" s="71">
        <f>+AC384+AK384</f>
        <v>0</v>
      </c>
      <c r="AS384" s="71">
        <f>+AD384+AL384</f>
        <v>0</v>
      </c>
      <c r="AT384" s="71">
        <f>+AE384+AN384</f>
        <v>0</v>
      </c>
      <c r="AU384" s="71">
        <f>AF384+AM384</f>
        <v>0</v>
      </c>
      <c r="AV384" s="71">
        <f>AG384+AO384</f>
        <v>0</v>
      </c>
      <c r="AW384" s="71">
        <f>AU384+AV384</f>
        <v>0</v>
      </c>
      <c r="AX384" s="71">
        <f>+AY384+AZ384+BA384+BC384</f>
        <v>0</v>
      </c>
      <c r="AY384" s="71">
        <v>0</v>
      </c>
      <c r="AZ384" s="71">
        <v>0</v>
      </c>
      <c r="BA384" s="71">
        <v>0</v>
      </c>
      <c r="BB384" s="71"/>
      <c r="BC384" s="71">
        <v>0</v>
      </c>
      <c r="BD384" s="71"/>
      <c r="BE384" s="71">
        <f>+AP384+AX384</f>
        <v>4</v>
      </c>
      <c r="BF384" s="71">
        <f>+AQ384+AY384</f>
        <v>4</v>
      </c>
      <c r="BG384" s="71">
        <f>+AR384+AZ384</f>
        <v>0</v>
      </c>
      <c r="BH384" s="71">
        <f>+AS384+BA384</f>
        <v>0</v>
      </c>
      <c r="BI384" s="71">
        <f>+AT384+BC384</f>
        <v>0</v>
      </c>
      <c r="BJ384" s="71">
        <f>AU384+BB384</f>
        <v>0</v>
      </c>
      <c r="BK384" s="71">
        <f>AV384+BD384</f>
        <v>0</v>
      </c>
      <c r="BL384" s="71">
        <f>BJ384+BK384</f>
        <v>0</v>
      </c>
      <c r="BM384" s="71">
        <f>+BN384+BO384+BP384+BQ384</f>
        <v>0</v>
      </c>
      <c r="BN384" s="71">
        <v>0</v>
      </c>
      <c r="BO384" s="71">
        <v>0</v>
      </c>
      <c r="BP384" s="71">
        <v>0</v>
      </c>
      <c r="BQ384" s="71">
        <v>0</v>
      </c>
      <c r="BR384" s="71">
        <f>+BE384+BM384</f>
        <v>4</v>
      </c>
      <c r="BS384" s="71">
        <f>+BF384+BN384</f>
        <v>4</v>
      </c>
      <c r="BT384" s="71">
        <f>+BG384+BO384</f>
        <v>0</v>
      </c>
      <c r="BU384" s="71">
        <f>+BH384+BP384</f>
        <v>0</v>
      </c>
      <c r="BV384" s="71">
        <f>+BI384+BQ384</f>
        <v>0</v>
      </c>
      <c r="BW384" s="71">
        <f>+BX384+BY384+BZ384+CA384</f>
        <v>0</v>
      </c>
      <c r="BX384" s="71">
        <v>0</v>
      </c>
      <c r="BY384" s="71">
        <v>0</v>
      </c>
      <c r="BZ384" s="71">
        <v>0</v>
      </c>
      <c r="CA384" s="71">
        <v>0</v>
      </c>
      <c r="CB384" s="71">
        <f>+BR384+BW384</f>
        <v>4</v>
      </c>
      <c r="CC384" s="71">
        <f>+BS384+BX384</f>
        <v>4</v>
      </c>
      <c r="CD384" s="71">
        <f>+BT384+BY384</f>
        <v>0</v>
      </c>
      <c r="CE384" s="71">
        <f>+BU384+BZ384</f>
        <v>0</v>
      </c>
      <c r="CF384" s="71">
        <f>+BV384+CA384</f>
        <v>0</v>
      </c>
      <c r="CG384" s="71">
        <f>+CH384+CI384+CJ384+CK384</f>
        <v>0</v>
      </c>
      <c r="CH384" s="71">
        <v>0</v>
      </c>
      <c r="CI384" s="71">
        <v>0</v>
      </c>
      <c r="CJ384" s="71">
        <v>0</v>
      </c>
      <c r="CK384" s="71">
        <v>0</v>
      </c>
      <c r="CL384" s="71">
        <f>+CB384+CG384</f>
        <v>4</v>
      </c>
      <c r="CM384" s="71">
        <f>+CC384+CH384</f>
        <v>4</v>
      </c>
      <c r="CN384" s="71">
        <f>+CD384+CI384</f>
        <v>0</v>
      </c>
      <c r="CO384" s="71">
        <f>+CE384+CJ384</f>
        <v>0</v>
      </c>
      <c r="CP384" s="71">
        <f>+CF384+CK384</f>
        <v>0</v>
      </c>
      <c r="CQ384" s="71">
        <f>+CR384+CS384+CT384+CU384</f>
        <v>0</v>
      </c>
      <c r="CR384" s="71">
        <v>0</v>
      </c>
      <c r="CS384" s="71">
        <v>0</v>
      </c>
      <c r="CT384" s="71">
        <v>0</v>
      </c>
      <c r="CU384" s="71">
        <v>0</v>
      </c>
      <c r="CV384" s="71">
        <f>+CL384+CQ384</f>
        <v>4</v>
      </c>
      <c r="CW384" s="71">
        <f>+CM384+CR384</f>
        <v>4</v>
      </c>
      <c r="CX384" s="71">
        <f>+CN384+CS384</f>
        <v>0</v>
      </c>
      <c r="CY384" s="71">
        <f>+CO384+CT384</f>
        <v>0</v>
      </c>
      <c r="CZ384" s="71">
        <f>+CP384+CU384</f>
        <v>0</v>
      </c>
      <c r="DA384" s="70" t="s">
        <v>386</v>
      </c>
      <c r="DB384" s="56">
        <f>K384-CV384</f>
        <v>-4</v>
      </c>
      <c r="DD384" s="7">
        <f>CV384/12</f>
        <v>0.33333333333333331</v>
      </c>
    </row>
    <row r="385" spans="1:109" ht="19.5" hidden="1" customHeight="1" x14ac:dyDescent="0.2">
      <c r="A385" s="98" t="str">
        <f>CONCATENATE("5101",H385)</f>
        <v>51015911</v>
      </c>
      <c r="B385" s="65"/>
      <c r="C385" s="65"/>
      <c r="D385" s="65"/>
      <c r="E385" s="66"/>
      <c r="F385" s="66" t="s">
        <v>252</v>
      </c>
      <c r="G385" s="65"/>
      <c r="H385" s="70" t="s">
        <v>385</v>
      </c>
      <c r="I385" s="100" t="s">
        <v>341</v>
      </c>
      <c r="J385" s="78">
        <f>CB385</f>
        <v>0</v>
      </c>
      <c r="K385" s="78"/>
      <c r="L385" s="78"/>
      <c r="M385" s="78"/>
      <c r="N385" s="78"/>
      <c r="O385" s="78">
        <f>K385-L385-M385-N385</f>
        <v>0</v>
      </c>
      <c r="P385" s="78"/>
      <c r="Q385" s="78"/>
      <c r="R385" s="78">
        <f>P385+Q385</f>
        <v>0</v>
      </c>
      <c r="S385" s="71">
        <f>+U385+V385+W385+Y385</f>
        <v>0</v>
      </c>
      <c r="T385" s="71">
        <f>X385+Z385</f>
        <v>0</v>
      </c>
      <c r="U385" s="71">
        <v>0</v>
      </c>
      <c r="V385" s="71">
        <v>0</v>
      </c>
      <c r="W385" s="71">
        <v>0</v>
      </c>
      <c r="X385" s="71">
        <v>0</v>
      </c>
      <c r="Y385" s="71">
        <v>0</v>
      </c>
      <c r="Z385" s="71">
        <v>0</v>
      </c>
      <c r="AA385" s="71">
        <f>+K385+S385</f>
        <v>0</v>
      </c>
      <c r="AB385" s="71">
        <f>+L385+U385</f>
        <v>0</v>
      </c>
      <c r="AC385" s="71">
        <f>+M385+V385</f>
        <v>0</v>
      </c>
      <c r="AD385" s="71">
        <f>+N385+W385</f>
        <v>0</v>
      </c>
      <c r="AE385" s="71">
        <f>+O385+Y385</f>
        <v>0</v>
      </c>
      <c r="AF385" s="71">
        <f>P385+X385</f>
        <v>0</v>
      </c>
      <c r="AG385" s="71">
        <f>+Q385+Z385</f>
        <v>0</v>
      </c>
      <c r="AH385" s="71">
        <f>AF385+AG385</f>
        <v>0</v>
      </c>
      <c r="AI385" s="71">
        <f>+AJ385+AK385+AL385+AN385</f>
        <v>0</v>
      </c>
      <c r="AJ385" s="71">
        <v>0</v>
      </c>
      <c r="AK385" s="71">
        <v>0</v>
      </c>
      <c r="AL385" s="71">
        <v>0</v>
      </c>
      <c r="AM385" s="71">
        <v>0</v>
      </c>
      <c r="AN385" s="71">
        <v>0</v>
      </c>
      <c r="AO385" s="71">
        <v>0</v>
      </c>
      <c r="AP385" s="71">
        <f>+AA385+AI385</f>
        <v>0</v>
      </c>
      <c r="AQ385" s="71">
        <f>+AB385+AJ385</f>
        <v>0</v>
      </c>
      <c r="AR385" s="71">
        <f>+AC385+AK385</f>
        <v>0</v>
      </c>
      <c r="AS385" s="71">
        <f>+AD385+AL385</f>
        <v>0</v>
      </c>
      <c r="AT385" s="71">
        <f>+AE385+AN385</f>
        <v>0</v>
      </c>
      <c r="AU385" s="71">
        <f>AF385+AM385</f>
        <v>0</v>
      </c>
      <c r="AV385" s="71">
        <f>AG385+AO385</f>
        <v>0</v>
      </c>
      <c r="AW385" s="71">
        <f>AU385+AV385</f>
        <v>0</v>
      </c>
      <c r="AX385" s="71">
        <f>+AY385+AZ385+BA385+BC385</f>
        <v>0</v>
      </c>
      <c r="AY385" s="71">
        <v>0</v>
      </c>
      <c r="AZ385" s="71">
        <v>0</v>
      </c>
      <c r="BA385" s="71">
        <v>0</v>
      </c>
      <c r="BB385" s="71"/>
      <c r="BC385" s="71">
        <v>0</v>
      </c>
      <c r="BD385" s="71"/>
      <c r="BE385" s="71">
        <f>+AP385+AX385</f>
        <v>0</v>
      </c>
      <c r="BF385" s="71">
        <f>+AQ385+AY385</f>
        <v>0</v>
      </c>
      <c r="BG385" s="71">
        <f>+AR385+AZ385</f>
        <v>0</v>
      </c>
      <c r="BH385" s="71">
        <f>+AS385+BA385</f>
        <v>0</v>
      </c>
      <c r="BI385" s="71">
        <f>+AT385+BC385</f>
        <v>0</v>
      </c>
      <c r="BJ385" s="71">
        <f>AU385+BB385</f>
        <v>0</v>
      </c>
      <c r="BK385" s="71">
        <f>AV385+BD385</f>
        <v>0</v>
      </c>
      <c r="BL385" s="71">
        <f>BJ385+BK385</f>
        <v>0</v>
      </c>
      <c r="BM385" s="71">
        <f>+BN385+BO385+BP385+BQ385</f>
        <v>0</v>
      </c>
      <c r="BN385" s="71">
        <v>0</v>
      </c>
      <c r="BO385" s="71">
        <v>0</v>
      </c>
      <c r="BP385" s="71">
        <v>0</v>
      </c>
      <c r="BQ385" s="71">
        <v>0</v>
      </c>
      <c r="BR385" s="71">
        <f>+BE385+BM385</f>
        <v>0</v>
      </c>
      <c r="BS385" s="71">
        <f>+BF385+BN385</f>
        <v>0</v>
      </c>
      <c r="BT385" s="71">
        <f>+BG385+BO385</f>
        <v>0</v>
      </c>
      <c r="BU385" s="71">
        <f>+BH385+BP385</f>
        <v>0</v>
      </c>
      <c r="BV385" s="71">
        <f>+BI385+BQ385</f>
        <v>0</v>
      </c>
      <c r="BW385" s="71">
        <f>+BX385+BY385+BZ385+CA385</f>
        <v>0</v>
      </c>
      <c r="BX385" s="71">
        <v>0</v>
      </c>
      <c r="BY385" s="71">
        <v>0</v>
      </c>
      <c r="BZ385" s="71">
        <v>0</v>
      </c>
      <c r="CA385" s="71">
        <v>0</v>
      </c>
      <c r="CB385" s="71">
        <f>+BR385+BW385</f>
        <v>0</v>
      </c>
      <c r="CC385" s="71">
        <f>+BS385+BX385</f>
        <v>0</v>
      </c>
      <c r="CD385" s="71">
        <f>+BT385+BY385</f>
        <v>0</v>
      </c>
      <c r="CE385" s="71">
        <f>+BU385+BZ385</f>
        <v>0</v>
      </c>
      <c r="CF385" s="71">
        <f>+BV385+CA385</f>
        <v>0</v>
      </c>
      <c r="CG385" s="71">
        <f>+CH385+CI385+CJ385+CK385</f>
        <v>0</v>
      </c>
      <c r="CH385" s="71">
        <v>0</v>
      </c>
      <c r="CI385" s="71">
        <v>0</v>
      </c>
      <c r="CJ385" s="71">
        <v>0</v>
      </c>
      <c r="CK385" s="71">
        <v>0</v>
      </c>
      <c r="CL385" s="71">
        <f>+CB385+CG385</f>
        <v>0</v>
      </c>
      <c r="CM385" s="71">
        <f>+CC385+CH385</f>
        <v>0</v>
      </c>
      <c r="CN385" s="71">
        <f>+CD385+CI385</f>
        <v>0</v>
      </c>
      <c r="CO385" s="71">
        <f>+CE385+CJ385</f>
        <v>0</v>
      </c>
      <c r="CP385" s="71">
        <f>+CF385+CK385</f>
        <v>0</v>
      </c>
      <c r="CQ385" s="71">
        <f>+CR385+CS385+CT385+CU385</f>
        <v>0</v>
      </c>
      <c r="CR385" s="71">
        <v>0</v>
      </c>
      <c r="CS385" s="71">
        <v>0</v>
      </c>
      <c r="CT385" s="71">
        <v>0</v>
      </c>
      <c r="CU385" s="71">
        <v>0</v>
      </c>
      <c r="CV385" s="71">
        <f>+CL385+CQ385</f>
        <v>0</v>
      </c>
      <c r="CW385" s="71">
        <f>+CM385+CR385</f>
        <v>0</v>
      </c>
      <c r="CX385" s="71">
        <f>+CN385+CS385</f>
        <v>0</v>
      </c>
      <c r="CY385" s="71">
        <f>+CO385+CT385</f>
        <v>0</v>
      </c>
      <c r="CZ385" s="71">
        <f>+CP385+CU385</f>
        <v>0</v>
      </c>
      <c r="DA385" s="70" t="s">
        <v>385</v>
      </c>
      <c r="DB385" s="56">
        <f>K385-CV385</f>
        <v>0</v>
      </c>
      <c r="DD385" s="7">
        <f>CV385/12</f>
        <v>0</v>
      </c>
    </row>
    <row r="386" spans="1:109" ht="11.7" hidden="1" customHeight="1" x14ac:dyDescent="0.2">
      <c r="A386" s="98" t="str">
        <f>CONCATENATE("5101",H386)</f>
        <v>51015912</v>
      </c>
      <c r="B386" s="65"/>
      <c r="C386" s="65"/>
      <c r="D386" s="65"/>
      <c r="E386" s="66"/>
      <c r="F386" s="66" t="s">
        <v>192</v>
      </c>
      <c r="G386" s="65"/>
      <c r="H386" s="70" t="s">
        <v>339</v>
      </c>
      <c r="I386" s="100" t="s">
        <v>340</v>
      </c>
      <c r="J386" s="78"/>
      <c r="K386" s="78"/>
      <c r="L386" s="78"/>
      <c r="M386" s="78"/>
      <c r="N386" s="78"/>
      <c r="O386" s="78">
        <f>K386-L386-M386-N386</f>
        <v>0</v>
      </c>
      <c r="P386" s="78"/>
      <c r="Q386" s="78"/>
      <c r="R386" s="78">
        <f>P386+Q386</f>
        <v>0</v>
      </c>
      <c r="S386" s="71">
        <f>+U386+V386+W386+Y386</f>
        <v>0</v>
      </c>
      <c r="T386" s="71">
        <f>X386+Z386</f>
        <v>0</v>
      </c>
      <c r="U386" s="71">
        <v>0</v>
      </c>
      <c r="V386" s="71">
        <v>0</v>
      </c>
      <c r="W386" s="71">
        <v>0</v>
      </c>
      <c r="X386" s="71">
        <v>0</v>
      </c>
      <c r="Y386" s="71">
        <v>0</v>
      </c>
      <c r="Z386" s="71">
        <v>0</v>
      </c>
      <c r="AA386" s="71">
        <f>+K386+S386</f>
        <v>0</v>
      </c>
      <c r="AB386" s="71">
        <f>+L386+U386</f>
        <v>0</v>
      </c>
      <c r="AC386" s="71">
        <f>+M386+V386</f>
        <v>0</v>
      </c>
      <c r="AD386" s="71">
        <f>+N386+W386</f>
        <v>0</v>
      </c>
      <c r="AE386" s="71">
        <f>+O386+Y386</f>
        <v>0</v>
      </c>
      <c r="AF386" s="71">
        <f>P386+X386</f>
        <v>0</v>
      </c>
      <c r="AG386" s="71">
        <f>+Q386+Z386</f>
        <v>0</v>
      </c>
      <c r="AH386" s="71">
        <f>AF386+AG386</f>
        <v>0</v>
      </c>
      <c r="AI386" s="71">
        <f>+AJ386+AK386+AL386+AN386</f>
        <v>0</v>
      </c>
      <c r="AJ386" s="71">
        <v>0</v>
      </c>
      <c r="AK386" s="71">
        <v>0</v>
      </c>
      <c r="AL386" s="71">
        <v>0</v>
      </c>
      <c r="AM386" s="71">
        <v>0</v>
      </c>
      <c r="AN386" s="71">
        <v>0</v>
      </c>
      <c r="AO386" s="71">
        <v>0</v>
      </c>
      <c r="AP386" s="71">
        <f>+AA386+AI386</f>
        <v>0</v>
      </c>
      <c r="AQ386" s="71">
        <f>+AB386+AJ386</f>
        <v>0</v>
      </c>
      <c r="AR386" s="71">
        <f>+AC386+AK386</f>
        <v>0</v>
      </c>
      <c r="AS386" s="71">
        <f>+AD386+AL386</f>
        <v>0</v>
      </c>
      <c r="AT386" s="71">
        <f>+AE386+AN386</f>
        <v>0</v>
      </c>
      <c r="AU386" s="71">
        <f>AF386+AM386</f>
        <v>0</v>
      </c>
      <c r="AV386" s="71">
        <f>AG386+AO386</f>
        <v>0</v>
      </c>
      <c r="AW386" s="71">
        <f>AU386+AV386</f>
        <v>0</v>
      </c>
      <c r="AX386" s="71">
        <f>+AY386+AZ386+BA386+BC386</f>
        <v>0</v>
      </c>
      <c r="AY386" s="71">
        <v>0</v>
      </c>
      <c r="AZ386" s="71">
        <v>0</v>
      </c>
      <c r="BA386" s="71">
        <v>0</v>
      </c>
      <c r="BB386" s="71"/>
      <c r="BC386" s="71">
        <v>0</v>
      </c>
      <c r="BD386" s="71"/>
      <c r="BE386" s="71">
        <f>+AP386+AX386</f>
        <v>0</v>
      </c>
      <c r="BF386" s="71">
        <f>+AQ386+AY386</f>
        <v>0</v>
      </c>
      <c r="BG386" s="71">
        <f>+AR386+AZ386</f>
        <v>0</v>
      </c>
      <c r="BH386" s="71">
        <f>+AS386+BA386</f>
        <v>0</v>
      </c>
      <c r="BI386" s="71">
        <f>+AT386+BC386</f>
        <v>0</v>
      </c>
      <c r="BJ386" s="71">
        <f>AU386+BB386</f>
        <v>0</v>
      </c>
      <c r="BK386" s="71">
        <f>AV386+BD386</f>
        <v>0</v>
      </c>
      <c r="BL386" s="71">
        <f>BJ386+BK386</f>
        <v>0</v>
      </c>
      <c r="BM386" s="71">
        <f>+BN386+BO386+BP386+BQ386</f>
        <v>0</v>
      </c>
      <c r="BN386" s="71">
        <v>0</v>
      </c>
      <c r="BO386" s="71">
        <v>0</v>
      </c>
      <c r="BP386" s="71">
        <v>0</v>
      </c>
      <c r="BQ386" s="71">
        <v>0</v>
      </c>
      <c r="BR386" s="71">
        <f>+BE386+BM386</f>
        <v>0</v>
      </c>
      <c r="BS386" s="71">
        <f>+BF386+BN386</f>
        <v>0</v>
      </c>
      <c r="BT386" s="71">
        <f>+BG386+BO386</f>
        <v>0</v>
      </c>
      <c r="BU386" s="71">
        <f>+BH386+BP386</f>
        <v>0</v>
      </c>
      <c r="BV386" s="71">
        <f>+BI386+BQ386</f>
        <v>0</v>
      </c>
      <c r="BW386" s="71">
        <f>+BX386+BY386+BZ386+CA386</f>
        <v>0</v>
      </c>
      <c r="BX386" s="71">
        <v>0</v>
      </c>
      <c r="BY386" s="71">
        <v>0</v>
      </c>
      <c r="BZ386" s="71">
        <v>0</v>
      </c>
      <c r="CA386" s="71">
        <v>0</v>
      </c>
      <c r="CB386" s="71">
        <f>+BR386+BW386</f>
        <v>0</v>
      </c>
      <c r="CC386" s="71">
        <f>+BS386+BX386</f>
        <v>0</v>
      </c>
      <c r="CD386" s="71">
        <f>+BT386+BY386</f>
        <v>0</v>
      </c>
      <c r="CE386" s="71">
        <f>+BU386+BZ386</f>
        <v>0</v>
      </c>
      <c r="CF386" s="71">
        <f>+BV386+CA386</f>
        <v>0</v>
      </c>
      <c r="CG386" s="71">
        <f>+CH386+CI386+CJ386+CK386</f>
        <v>0</v>
      </c>
      <c r="CH386" s="71">
        <v>0</v>
      </c>
      <c r="CI386" s="71">
        <v>0</v>
      </c>
      <c r="CJ386" s="71">
        <v>0</v>
      </c>
      <c r="CK386" s="71">
        <v>0</v>
      </c>
      <c r="CL386" s="71">
        <f>+CB386+CG386</f>
        <v>0</v>
      </c>
      <c r="CM386" s="71">
        <f>+CC386+CH386</f>
        <v>0</v>
      </c>
      <c r="CN386" s="71">
        <f>+CD386+CI386</f>
        <v>0</v>
      </c>
      <c r="CO386" s="71">
        <f>+CE386+CJ386</f>
        <v>0</v>
      </c>
      <c r="CP386" s="71">
        <f>+CF386+CK386</f>
        <v>0</v>
      </c>
      <c r="CQ386" s="71">
        <f>+CR386+CS386+CT386+CU386</f>
        <v>0</v>
      </c>
      <c r="CR386" s="71">
        <v>0</v>
      </c>
      <c r="CS386" s="71">
        <v>0</v>
      </c>
      <c r="CT386" s="71">
        <v>0</v>
      </c>
      <c r="CU386" s="71">
        <v>0</v>
      </c>
      <c r="CV386" s="71">
        <f>+CL386+CQ386</f>
        <v>0</v>
      </c>
      <c r="CW386" s="71">
        <f>+CM386+CR386</f>
        <v>0</v>
      </c>
      <c r="CX386" s="71">
        <f>+CN386+CS386</f>
        <v>0</v>
      </c>
      <c r="CY386" s="71">
        <f>+CO386+CT386</f>
        <v>0</v>
      </c>
      <c r="CZ386" s="71">
        <f>+CP386+CU386</f>
        <v>0</v>
      </c>
      <c r="DA386" s="70" t="s">
        <v>339</v>
      </c>
      <c r="DB386" s="56">
        <f>K386-CV386</f>
        <v>0</v>
      </c>
      <c r="DD386" s="7">
        <f>CV386/12</f>
        <v>0</v>
      </c>
    </row>
    <row r="387" spans="1:109" ht="18" customHeight="1" x14ac:dyDescent="0.2">
      <c r="A387" s="98" t="str">
        <f>CONCATENATE("5101",H387)</f>
        <v>51015917</v>
      </c>
      <c r="B387" s="65"/>
      <c r="C387" s="65"/>
      <c r="D387" s="65"/>
      <c r="E387" s="66"/>
      <c r="F387" s="66" t="s">
        <v>112</v>
      </c>
      <c r="G387" s="65"/>
      <c r="H387" s="70" t="s">
        <v>300</v>
      </c>
      <c r="I387" s="100" t="s">
        <v>299</v>
      </c>
      <c r="J387" s="78">
        <f>CB387</f>
        <v>26</v>
      </c>
      <c r="K387" s="78"/>
      <c r="L387" s="78"/>
      <c r="M387" s="78"/>
      <c r="N387" s="78"/>
      <c r="O387" s="78">
        <f>K387-L387-M387-N387</f>
        <v>0</v>
      </c>
      <c r="P387" s="78"/>
      <c r="Q387" s="78"/>
      <c r="R387" s="78">
        <f>P387+Q387</f>
        <v>0</v>
      </c>
      <c r="S387" s="71">
        <f>+U387+V387+W387+Y387</f>
        <v>26</v>
      </c>
      <c r="T387" s="71">
        <f>X387+Z387</f>
        <v>0</v>
      </c>
      <c r="U387" s="71">
        <v>26</v>
      </c>
      <c r="V387" s="71">
        <v>0</v>
      </c>
      <c r="W387" s="71">
        <v>0</v>
      </c>
      <c r="X387" s="71">
        <v>0</v>
      </c>
      <c r="Y387" s="71">
        <v>0</v>
      </c>
      <c r="Z387" s="71">
        <v>0</v>
      </c>
      <c r="AA387" s="71">
        <f>+K387+S387</f>
        <v>26</v>
      </c>
      <c r="AB387" s="71">
        <f>+L387+U387</f>
        <v>26</v>
      </c>
      <c r="AC387" s="71">
        <f>+M387+V387</f>
        <v>0</v>
      </c>
      <c r="AD387" s="71">
        <f>+N387+W387</f>
        <v>0</v>
      </c>
      <c r="AE387" s="71">
        <f>+O387+Y387</f>
        <v>0</v>
      </c>
      <c r="AF387" s="71">
        <f>P387+X387</f>
        <v>0</v>
      </c>
      <c r="AG387" s="71">
        <f>+Q387+Z387</f>
        <v>0</v>
      </c>
      <c r="AH387" s="71">
        <f>AF387+AG387</f>
        <v>0</v>
      </c>
      <c r="AI387" s="71">
        <f>+AJ387+AK387+AL387+AN387</f>
        <v>0</v>
      </c>
      <c r="AJ387" s="71">
        <v>0</v>
      </c>
      <c r="AK387" s="71">
        <v>0</v>
      </c>
      <c r="AL387" s="71">
        <v>0</v>
      </c>
      <c r="AM387" s="71">
        <v>0</v>
      </c>
      <c r="AN387" s="71">
        <v>0</v>
      </c>
      <c r="AO387" s="71">
        <v>0</v>
      </c>
      <c r="AP387" s="71">
        <f>+AA387+AI387</f>
        <v>26</v>
      </c>
      <c r="AQ387" s="71">
        <f>+AB387+AJ387</f>
        <v>26</v>
      </c>
      <c r="AR387" s="71">
        <f>+AC387+AK387</f>
        <v>0</v>
      </c>
      <c r="AS387" s="71">
        <f>+AD387+AL387</f>
        <v>0</v>
      </c>
      <c r="AT387" s="71">
        <f>+AE387+AN387</f>
        <v>0</v>
      </c>
      <c r="AU387" s="71">
        <f>AF387+AM387</f>
        <v>0</v>
      </c>
      <c r="AV387" s="71">
        <f>AG387+AO387</f>
        <v>0</v>
      </c>
      <c r="AW387" s="71">
        <f>AU387+AV387</f>
        <v>0</v>
      </c>
      <c r="AX387" s="71">
        <f>+AY387+AZ387+BA387+BC387</f>
        <v>0</v>
      </c>
      <c r="AY387" s="71">
        <v>0</v>
      </c>
      <c r="AZ387" s="71">
        <v>0</v>
      </c>
      <c r="BA387" s="71">
        <v>0</v>
      </c>
      <c r="BB387" s="71"/>
      <c r="BC387" s="71">
        <v>0</v>
      </c>
      <c r="BD387" s="71"/>
      <c r="BE387" s="71">
        <f>+AP387+AX387</f>
        <v>26</v>
      </c>
      <c r="BF387" s="71">
        <f>+AQ387+AY387</f>
        <v>26</v>
      </c>
      <c r="BG387" s="71">
        <f>+AR387+AZ387</f>
        <v>0</v>
      </c>
      <c r="BH387" s="71">
        <f>+AS387+BA387</f>
        <v>0</v>
      </c>
      <c r="BI387" s="71">
        <f>+AT387+BC387</f>
        <v>0</v>
      </c>
      <c r="BJ387" s="71">
        <f>AU387+BB387</f>
        <v>0</v>
      </c>
      <c r="BK387" s="71">
        <f>AV387+BD387</f>
        <v>0</v>
      </c>
      <c r="BL387" s="71">
        <f>BJ387+BK387</f>
        <v>0</v>
      </c>
      <c r="BM387" s="71">
        <f>+BN387+BO387+BP387+BQ387</f>
        <v>0</v>
      </c>
      <c r="BN387" s="71">
        <v>0</v>
      </c>
      <c r="BO387" s="71">
        <v>0</v>
      </c>
      <c r="BP387" s="71">
        <v>0</v>
      </c>
      <c r="BQ387" s="71">
        <v>0</v>
      </c>
      <c r="BR387" s="71">
        <f>+BE387+BM387</f>
        <v>26</v>
      </c>
      <c r="BS387" s="71">
        <f>+BF387+BN387</f>
        <v>26</v>
      </c>
      <c r="BT387" s="71">
        <f>+BG387+BO387</f>
        <v>0</v>
      </c>
      <c r="BU387" s="71">
        <f>+BH387+BP387</f>
        <v>0</v>
      </c>
      <c r="BV387" s="71">
        <f>+BI387+BQ387</f>
        <v>0</v>
      </c>
      <c r="BW387" s="71">
        <f>+BX387+BY387+BZ387+CA387</f>
        <v>0</v>
      </c>
      <c r="BX387" s="71">
        <v>0</v>
      </c>
      <c r="BY387" s="71">
        <v>0</v>
      </c>
      <c r="BZ387" s="71">
        <v>0</v>
      </c>
      <c r="CA387" s="71">
        <v>0</v>
      </c>
      <c r="CB387" s="71">
        <f>+BR387+BW387</f>
        <v>26</v>
      </c>
      <c r="CC387" s="71">
        <f>+BS387+BX387</f>
        <v>26</v>
      </c>
      <c r="CD387" s="71">
        <f>+BT387+BY387</f>
        <v>0</v>
      </c>
      <c r="CE387" s="71">
        <f>+BU387+BZ387</f>
        <v>0</v>
      </c>
      <c r="CF387" s="71">
        <f>+BV387+CA387</f>
        <v>0</v>
      </c>
      <c r="CG387" s="71">
        <f>+CH387+CI387+CJ387+CK387</f>
        <v>0</v>
      </c>
      <c r="CH387" s="71">
        <v>0</v>
      </c>
      <c r="CI387" s="71">
        <v>0</v>
      </c>
      <c r="CJ387" s="71">
        <v>0</v>
      </c>
      <c r="CK387" s="71">
        <v>0</v>
      </c>
      <c r="CL387" s="71">
        <f>+CB387+CG387</f>
        <v>26</v>
      </c>
      <c r="CM387" s="71">
        <f>+CC387+CH387</f>
        <v>26</v>
      </c>
      <c r="CN387" s="71">
        <f>+CD387+CI387</f>
        <v>0</v>
      </c>
      <c r="CO387" s="71">
        <f>+CE387+CJ387</f>
        <v>0</v>
      </c>
      <c r="CP387" s="71">
        <f>+CF387+CK387</f>
        <v>0</v>
      </c>
      <c r="CQ387" s="71">
        <f>+CR387+CS387+CT387+CU387</f>
        <v>0</v>
      </c>
      <c r="CR387" s="71">
        <v>0</v>
      </c>
      <c r="CS387" s="71">
        <v>0</v>
      </c>
      <c r="CT387" s="71">
        <v>0</v>
      </c>
      <c r="CU387" s="71">
        <v>0</v>
      </c>
      <c r="CV387" s="71">
        <f>+CL387+CQ387</f>
        <v>26</v>
      </c>
      <c r="CW387" s="71">
        <f>+CM387+CR387</f>
        <v>26</v>
      </c>
      <c r="CX387" s="71">
        <f>+CN387+CS387</f>
        <v>0</v>
      </c>
      <c r="CY387" s="71">
        <f>+CO387+CT387</f>
        <v>0</v>
      </c>
      <c r="CZ387" s="71">
        <f>+CP387+CU387</f>
        <v>0</v>
      </c>
      <c r="DA387" s="70" t="s">
        <v>300</v>
      </c>
      <c r="DB387" s="56">
        <f>K387-CV387</f>
        <v>-26</v>
      </c>
      <c r="DD387" s="7">
        <f>CV387/12</f>
        <v>2.1666666666666665</v>
      </c>
    </row>
    <row r="388" spans="1:109" ht="15" customHeight="1" x14ac:dyDescent="0.2">
      <c r="A388" s="98" t="str">
        <f>CONCATENATE("5101",H388)</f>
        <v>51015922</v>
      </c>
      <c r="B388" s="65"/>
      <c r="C388" s="65"/>
      <c r="D388" s="65"/>
      <c r="E388" s="66"/>
      <c r="F388" s="66" t="s">
        <v>333</v>
      </c>
      <c r="G388" s="65"/>
      <c r="H388" s="70" t="s">
        <v>383</v>
      </c>
      <c r="I388" s="100" t="s">
        <v>384</v>
      </c>
      <c r="J388" s="78">
        <f>CB388</f>
        <v>132</v>
      </c>
      <c r="K388" s="78"/>
      <c r="L388" s="78"/>
      <c r="M388" s="78"/>
      <c r="N388" s="78"/>
      <c r="O388" s="78">
        <f>K388-L388-M388-N388</f>
        <v>0</v>
      </c>
      <c r="P388" s="78"/>
      <c r="Q388" s="78"/>
      <c r="R388" s="78">
        <f>P388+Q388</f>
        <v>0</v>
      </c>
      <c r="S388" s="71">
        <f>+U388+V388+W388+Y388</f>
        <v>132</v>
      </c>
      <c r="T388" s="71">
        <f>X388+Z388</f>
        <v>0</v>
      </c>
      <c r="U388" s="71">
        <v>0</v>
      </c>
      <c r="V388" s="71">
        <v>0</v>
      </c>
      <c r="W388" s="71">
        <v>132</v>
      </c>
      <c r="X388" s="71">
        <v>0</v>
      </c>
      <c r="Y388" s="71">
        <v>0</v>
      </c>
      <c r="Z388" s="71">
        <v>0</v>
      </c>
      <c r="AA388" s="71">
        <f>+K388+S388</f>
        <v>132</v>
      </c>
      <c r="AB388" s="71">
        <f>+L388+U388</f>
        <v>0</v>
      </c>
      <c r="AC388" s="71">
        <f>+M388+V388</f>
        <v>0</v>
      </c>
      <c r="AD388" s="71">
        <f>+N388+W388</f>
        <v>132</v>
      </c>
      <c r="AE388" s="71">
        <f>+O388+Y388</f>
        <v>0</v>
      </c>
      <c r="AF388" s="71">
        <f>P388+X388</f>
        <v>0</v>
      </c>
      <c r="AG388" s="71">
        <f>+Q388+Z388</f>
        <v>0</v>
      </c>
      <c r="AH388" s="71">
        <f>AF388+AG388</f>
        <v>0</v>
      </c>
      <c r="AI388" s="71">
        <f>+AJ388+AK388+AL388+AN388</f>
        <v>0</v>
      </c>
      <c r="AJ388" s="71">
        <v>0</v>
      </c>
      <c r="AK388" s="71">
        <v>0</v>
      </c>
      <c r="AL388" s="71">
        <v>0</v>
      </c>
      <c r="AM388" s="71">
        <v>0</v>
      </c>
      <c r="AN388" s="71">
        <v>0</v>
      </c>
      <c r="AO388" s="71">
        <v>0</v>
      </c>
      <c r="AP388" s="71">
        <f>+AA388+AI388</f>
        <v>132</v>
      </c>
      <c r="AQ388" s="71">
        <f>+AB388+AJ388</f>
        <v>0</v>
      </c>
      <c r="AR388" s="71">
        <f>+AC388+AK388</f>
        <v>0</v>
      </c>
      <c r="AS388" s="71">
        <f>+AD388+AL388</f>
        <v>132</v>
      </c>
      <c r="AT388" s="71">
        <f>+AE388+AN388</f>
        <v>0</v>
      </c>
      <c r="AU388" s="71">
        <f>AF388+AM388</f>
        <v>0</v>
      </c>
      <c r="AV388" s="71">
        <f>AG388+AO388</f>
        <v>0</v>
      </c>
      <c r="AW388" s="71">
        <f>AU388+AV388</f>
        <v>0</v>
      </c>
      <c r="AX388" s="71">
        <f>+AY388+AZ388+BA388+BC388</f>
        <v>0</v>
      </c>
      <c r="AY388" s="71">
        <v>0</v>
      </c>
      <c r="AZ388" s="71">
        <v>0</v>
      </c>
      <c r="BA388" s="71">
        <v>0</v>
      </c>
      <c r="BB388" s="71"/>
      <c r="BC388" s="71">
        <v>0</v>
      </c>
      <c r="BD388" s="71"/>
      <c r="BE388" s="71">
        <f>+AP388+AX388</f>
        <v>132</v>
      </c>
      <c r="BF388" s="71">
        <f>+AQ388+AY388</f>
        <v>0</v>
      </c>
      <c r="BG388" s="71">
        <f>+AR388+AZ388</f>
        <v>0</v>
      </c>
      <c r="BH388" s="71">
        <f>+AS388+BA388</f>
        <v>132</v>
      </c>
      <c r="BI388" s="71">
        <f>+AT388+BC388</f>
        <v>0</v>
      </c>
      <c r="BJ388" s="71">
        <f>AU388+BB388</f>
        <v>0</v>
      </c>
      <c r="BK388" s="71">
        <f>AV388+BD388</f>
        <v>0</v>
      </c>
      <c r="BL388" s="71">
        <f>BJ388+BK388</f>
        <v>0</v>
      </c>
      <c r="BM388" s="71">
        <f>+BN388+BO388+BP388+BQ388</f>
        <v>0</v>
      </c>
      <c r="BN388" s="71">
        <v>0</v>
      </c>
      <c r="BO388" s="71">
        <v>0</v>
      </c>
      <c r="BP388" s="71">
        <v>0</v>
      </c>
      <c r="BQ388" s="71">
        <v>0</v>
      </c>
      <c r="BR388" s="71">
        <f>+BE388+BM388</f>
        <v>132</v>
      </c>
      <c r="BS388" s="71">
        <f>+BF388+BN388</f>
        <v>0</v>
      </c>
      <c r="BT388" s="71">
        <f>+BG388+BO388</f>
        <v>0</v>
      </c>
      <c r="BU388" s="71">
        <f>+BH388+BP388</f>
        <v>132</v>
      </c>
      <c r="BV388" s="71">
        <f>+BI388+BQ388</f>
        <v>0</v>
      </c>
      <c r="BW388" s="71">
        <f>+BX388+BY388+BZ388+CA388</f>
        <v>0</v>
      </c>
      <c r="BX388" s="71">
        <v>0</v>
      </c>
      <c r="BY388" s="71">
        <v>0</v>
      </c>
      <c r="BZ388" s="71">
        <v>0</v>
      </c>
      <c r="CA388" s="71">
        <v>0</v>
      </c>
      <c r="CB388" s="71">
        <f>+BR388+BW388</f>
        <v>132</v>
      </c>
      <c r="CC388" s="71">
        <f>+BS388+BX388</f>
        <v>0</v>
      </c>
      <c r="CD388" s="71">
        <f>+BT388+BY388</f>
        <v>0</v>
      </c>
      <c r="CE388" s="71">
        <f>+BU388+BZ388</f>
        <v>132</v>
      </c>
      <c r="CF388" s="71">
        <f>+BV388+CA388</f>
        <v>0</v>
      </c>
      <c r="CG388" s="71">
        <f>+CH388+CI388+CJ388+CK388</f>
        <v>0</v>
      </c>
      <c r="CH388" s="71">
        <v>0</v>
      </c>
      <c r="CI388" s="71">
        <v>0</v>
      </c>
      <c r="CJ388" s="71">
        <v>0</v>
      </c>
      <c r="CK388" s="71">
        <v>0</v>
      </c>
      <c r="CL388" s="71">
        <f>+CB388+CG388</f>
        <v>132</v>
      </c>
      <c r="CM388" s="71">
        <f>+CC388+CH388</f>
        <v>0</v>
      </c>
      <c r="CN388" s="71">
        <f>+CD388+CI388</f>
        <v>0</v>
      </c>
      <c r="CO388" s="71">
        <f>+CE388+CJ388</f>
        <v>132</v>
      </c>
      <c r="CP388" s="71">
        <f>+CF388+CK388</f>
        <v>0</v>
      </c>
      <c r="CQ388" s="71">
        <f>+CR388+CS388+CT388+CU388</f>
        <v>0</v>
      </c>
      <c r="CR388" s="71">
        <v>0</v>
      </c>
      <c r="CS388" s="71">
        <v>0</v>
      </c>
      <c r="CT388" s="71">
        <v>0</v>
      </c>
      <c r="CU388" s="71">
        <v>0</v>
      </c>
      <c r="CV388" s="71">
        <f>+CL388+CQ388</f>
        <v>132</v>
      </c>
      <c r="CW388" s="71">
        <f>+CM388+CR388</f>
        <v>0</v>
      </c>
      <c r="CX388" s="71">
        <f>+CN388+CS388</f>
        <v>0</v>
      </c>
      <c r="CY388" s="71">
        <f>+CO388+CT388</f>
        <v>132</v>
      </c>
      <c r="CZ388" s="71">
        <f>+CP388+CU388</f>
        <v>0</v>
      </c>
      <c r="DA388" s="70" t="s">
        <v>383</v>
      </c>
      <c r="DB388" s="56">
        <f>K388-CV388</f>
        <v>-132</v>
      </c>
      <c r="DD388" s="7">
        <f>CV388/12</f>
        <v>11</v>
      </c>
    </row>
    <row r="389" spans="1:109" ht="27" customHeight="1" x14ac:dyDescent="0.2">
      <c r="A389" s="98" t="str">
        <f>CONCATENATE("5101",H389)</f>
        <v>51015940</v>
      </c>
      <c r="B389" s="65"/>
      <c r="C389" s="65"/>
      <c r="D389" s="65"/>
      <c r="E389" s="66"/>
      <c r="F389" s="66" t="s">
        <v>228</v>
      </c>
      <c r="G389" s="65"/>
      <c r="H389" s="70" t="s">
        <v>381</v>
      </c>
      <c r="I389" s="75" t="s">
        <v>382</v>
      </c>
      <c r="J389" s="78">
        <f>CB389</f>
        <v>329</v>
      </c>
      <c r="K389" s="78"/>
      <c r="L389" s="78"/>
      <c r="M389" s="78"/>
      <c r="N389" s="78"/>
      <c r="O389" s="78">
        <f>K389-L389-M389-N389</f>
        <v>0</v>
      </c>
      <c r="P389" s="78"/>
      <c r="Q389" s="78"/>
      <c r="R389" s="78">
        <f>P389+Q389</f>
        <v>0</v>
      </c>
      <c r="S389" s="71">
        <f>+U389+V389+W389+Y389</f>
        <v>329</v>
      </c>
      <c r="T389" s="71">
        <f>X389+Z389</f>
        <v>0</v>
      </c>
      <c r="U389" s="71">
        <v>71</v>
      </c>
      <c r="V389" s="71">
        <v>84</v>
      </c>
      <c r="W389" s="71">
        <v>84</v>
      </c>
      <c r="X389" s="71">
        <v>0</v>
      </c>
      <c r="Y389" s="71">
        <v>90</v>
      </c>
      <c r="Z389" s="71">
        <v>0</v>
      </c>
      <c r="AA389" s="71">
        <f>+K389+S389</f>
        <v>329</v>
      </c>
      <c r="AB389" s="71">
        <f>+L389+U389</f>
        <v>71</v>
      </c>
      <c r="AC389" s="71">
        <f>+M389+V389</f>
        <v>84</v>
      </c>
      <c r="AD389" s="71">
        <f>+N389+W389</f>
        <v>84</v>
      </c>
      <c r="AE389" s="71">
        <f>+O389+Y389</f>
        <v>90</v>
      </c>
      <c r="AF389" s="71">
        <f>P389+X389</f>
        <v>0</v>
      </c>
      <c r="AG389" s="71">
        <f>+Q389+Z389</f>
        <v>0</v>
      </c>
      <c r="AH389" s="71">
        <f>AF389+AG389</f>
        <v>0</v>
      </c>
      <c r="AI389" s="71">
        <f>+AJ389+AK389+AL389+AN389</f>
        <v>0</v>
      </c>
      <c r="AJ389" s="71">
        <v>0</v>
      </c>
      <c r="AK389" s="71">
        <v>0</v>
      </c>
      <c r="AL389" s="71">
        <v>0</v>
      </c>
      <c r="AM389" s="71">
        <v>0</v>
      </c>
      <c r="AN389" s="71">
        <v>0</v>
      </c>
      <c r="AO389" s="71">
        <v>0</v>
      </c>
      <c r="AP389" s="71">
        <f>+AA389+AI389</f>
        <v>329</v>
      </c>
      <c r="AQ389" s="71">
        <f>+AB389+AJ389</f>
        <v>71</v>
      </c>
      <c r="AR389" s="71">
        <f>+AC389+AK389</f>
        <v>84</v>
      </c>
      <c r="AS389" s="71">
        <f>+AD389+AL389</f>
        <v>84</v>
      </c>
      <c r="AT389" s="71">
        <f>+AE389+AN389</f>
        <v>90</v>
      </c>
      <c r="AU389" s="71">
        <f>AF389+AM389</f>
        <v>0</v>
      </c>
      <c r="AV389" s="71">
        <f>AG389+AO389</f>
        <v>0</v>
      </c>
      <c r="AW389" s="71">
        <f>AU389+AV389</f>
        <v>0</v>
      </c>
      <c r="AX389" s="71">
        <f>+AY389+AZ389+BA389+BC389</f>
        <v>0</v>
      </c>
      <c r="AY389" s="71">
        <v>0</v>
      </c>
      <c r="AZ389" s="71">
        <v>0</v>
      </c>
      <c r="BA389" s="71">
        <v>0</v>
      </c>
      <c r="BB389" s="71"/>
      <c r="BC389" s="71">
        <v>0</v>
      </c>
      <c r="BD389" s="71"/>
      <c r="BE389" s="71">
        <f>+AP389+AX389</f>
        <v>329</v>
      </c>
      <c r="BF389" s="71">
        <f>+AQ389+AY389</f>
        <v>71</v>
      </c>
      <c r="BG389" s="71">
        <f>+AR389+AZ389</f>
        <v>84</v>
      </c>
      <c r="BH389" s="71">
        <f>+AS389+BA389</f>
        <v>84</v>
      </c>
      <c r="BI389" s="71">
        <f>+AT389+BC389</f>
        <v>90</v>
      </c>
      <c r="BJ389" s="71">
        <f>AU389+BB389</f>
        <v>0</v>
      </c>
      <c r="BK389" s="71">
        <f>AV389+BD389</f>
        <v>0</v>
      </c>
      <c r="BL389" s="71">
        <f>BJ389+BK389</f>
        <v>0</v>
      </c>
      <c r="BM389" s="71">
        <f>+BN389+BO389+BP389+BQ389</f>
        <v>0</v>
      </c>
      <c r="BN389" s="71">
        <v>0</v>
      </c>
      <c r="BO389" s="71">
        <v>0</v>
      </c>
      <c r="BP389" s="71">
        <v>0</v>
      </c>
      <c r="BQ389" s="71">
        <v>0</v>
      </c>
      <c r="BR389" s="71">
        <f>+BE389+BM389</f>
        <v>329</v>
      </c>
      <c r="BS389" s="71">
        <f>+BF389+BN389</f>
        <v>71</v>
      </c>
      <c r="BT389" s="71">
        <f>+BG389+BO389</f>
        <v>84</v>
      </c>
      <c r="BU389" s="71">
        <f>+BH389+BP389</f>
        <v>84</v>
      </c>
      <c r="BV389" s="71">
        <f>+BI389+BQ389</f>
        <v>90</v>
      </c>
      <c r="BW389" s="71">
        <f>+BX389+BY389+BZ389+CA389</f>
        <v>0</v>
      </c>
      <c r="BX389" s="71">
        <v>0</v>
      </c>
      <c r="BY389" s="71">
        <v>0</v>
      </c>
      <c r="BZ389" s="71">
        <v>0</v>
      </c>
      <c r="CA389" s="71">
        <v>0</v>
      </c>
      <c r="CB389" s="71">
        <f>+BR389+BW389</f>
        <v>329</v>
      </c>
      <c r="CC389" s="71">
        <f>+BS389+BX389</f>
        <v>71</v>
      </c>
      <c r="CD389" s="71">
        <f>+BT389+BY389</f>
        <v>84</v>
      </c>
      <c r="CE389" s="71">
        <f>+BU389+BZ389</f>
        <v>84</v>
      </c>
      <c r="CF389" s="71">
        <f>+BV389+CA389</f>
        <v>90</v>
      </c>
      <c r="CG389" s="71">
        <f>+CH389+CI389+CJ389+CK389</f>
        <v>0</v>
      </c>
      <c r="CH389" s="71">
        <v>0</v>
      </c>
      <c r="CI389" s="71">
        <v>0</v>
      </c>
      <c r="CJ389" s="71">
        <v>0</v>
      </c>
      <c r="CK389" s="71">
        <v>0</v>
      </c>
      <c r="CL389" s="71">
        <f>+CB389+CG389</f>
        <v>329</v>
      </c>
      <c r="CM389" s="71">
        <f>+CC389+CH389</f>
        <v>71</v>
      </c>
      <c r="CN389" s="71">
        <f>+CD389+CI389</f>
        <v>84</v>
      </c>
      <c r="CO389" s="71">
        <f>+CE389+CJ389</f>
        <v>84</v>
      </c>
      <c r="CP389" s="71">
        <f>+CF389+CK389</f>
        <v>90</v>
      </c>
      <c r="CQ389" s="71">
        <f>+CR389+CS389+CT389+CU389</f>
        <v>0</v>
      </c>
      <c r="CR389" s="71">
        <v>0</v>
      </c>
      <c r="CS389" s="71">
        <v>0</v>
      </c>
      <c r="CT389" s="71">
        <v>0</v>
      </c>
      <c r="CU389" s="71">
        <v>0</v>
      </c>
      <c r="CV389" s="71">
        <f>+CL389+CQ389</f>
        <v>329</v>
      </c>
      <c r="CW389" s="71">
        <f>+CM389+CR389</f>
        <v>71</v>
      </c>
      <c r="CX389" s="71">
        <f>+CN389+CS389</f>
        <v>84</v>
      </c>
      <c r="CY389" s="71">
        <f>+CO389+CT389</f>
        <v>84</v>
      </c>
      <c r="CZ389" s="71">
        <f>+CP389+CU389</f>
        <v>90</v>
      </c>
      <c r="DA389" s="70" t="s">
        <v>381</v>
      </c>
      <c r="DB389" s="56">
        <f>K389-CV389</f>
        <v>-329</v>
      </c>
      <c r="DD389" s="7">
        <f>CV389/12</f>
        <v>27.416666666666668</v>
      </c>
    </row>
    <row r="390" spans="1:109" ht="15" hidden="1" customHeight="1" x14ac:dyDescent="0.2">
      <c r="A390" s="98" t="str">
        <f>CONCATENATE("5101",H390)</f>
        <v>5101</v>
      </c>
      <c r="B390" s="65"/>
      <c r="C390" s="65"/>
      <c r="D390" s="65"/>
      <c r="E390" s="66" t="s">
        <v>174</v>
      </c>
      <c r="F390" s="66"/>
      <c r="G390" s="65"/>
      <c r="H390" s="70"/>
      <c r="I390" s="100"/>
      <c r="J390" s="78"/>
      <c r="K390" s="78"/>
      <c r="L390" s="78"/>
      <c r="M390" s="78"/>
      <c r="N390" s="78"/>
      <c r="O390" s="78"/>
      <c r="P390" s="78"/>
      <c r="Q390" s="78"/>
      <c r="R390" s="78"/>
      <c r="S390" s="71"/>
      <c r="T390" s="71"/>
      <c r="U390" s="71"/>
      <c r="V390" s="71"/>
      <c r="W390" s="71"/>
      <c r="X390" s="71"/>
      <c r="Y390" s="71"/>
      <c r="Z390" s="71"/>
      <c r="AA390" s="71"/>
      <c r="AB390" s="71"/>
      <c r="AC390" s="71"/>
      <c r="AD390" s="71"/>
      <c r="AE390" s="71"/>
      <c r="AF390" s="71"/>
      <c r="AG390" s="71"/>
      <c r="AH390" s="71"/>
      <c r="AI390" s="71"/>
      <c r="AJ390" s="71"/>
      <c r="AK390" s="71"/>
      <c r="AL390" s="71"/>
      <c r="AM390" s="71"/>
      <c r="AN390" s="71"/>
      <c r="AO390" s="71"/>
      <c r="AP390" s="71"/>
      <c r="AQ390" s="71"/>
      <c r="AR390" s="71"/>
      <c r="AS390" s="71"/>
      <c r="AT390" s="71"/>
      <c r="AU390" s="71"/>
      <c r="AV390" s="71"/>
      <c r="AW390" s="71"/>
      <c r="AX390" s="71"/>
      <c r="AY390" s="71"/>
      <c r="AZ390" s="71"/>
      <c r="BA390" s="71"/>
      <c r="BB390" s="71"/>
      <c r="BC390" s="71"/>
      <c r="BD390" s="71"/>
      <c r="BE390" s="71"/>
      <c r="BF390" s="71"/>
      <c r="BG390" s="71"/>
      <c r="BH390" s="71"/>
      <c r="BI390" s="71"/>
      <c r="BJ390" s="71"/>
      <c r="BK390" s="71"/>
      <c r="BL390" s="71"/>
      <c r="BM390" s="71"/>
      <c r="BN390" s="71"/>
      <c r="BO390" s="71"/>
      <c r="BP390" s="71"/>
      <c r="BQ390" s="71"/>
      <c r="BR390" s="71"/>
      <c r="BS390" s="71"/>
      <c r="BT390" s="71"/>
      <c r="BU390" s="71"/>
      <c r="BV390" s="71"/>
      <c r="BW390" s="71"/>
      <c r="BX390" s="71"/>
      <c r="BY390" s="71"/>
      <c r="BZ390" s="71"/>
      <c r="CA390" s="71"/>
      <c r="CB390" s="71"/>
      <c r="CC390" s="71"/>
      <c r="CD390" s="71"/>
      <c r="CE390" s="71"/>
      <c r="CF390" s="71"/>
      <c r="CG390" s="71"/>
      <c r="CH390" s="71"/>
      <c r="CI390" s="71"/>
      <c r="CJ390" s="71"/>
      <c r="CK390" s="71"/>
      <c r="CL390" s="71"/>
      <c r="CM390" s="71"/>
      <c r="CN390" s="71"/>
      <c r="CO390" s="71"/>
      <c r="CP390" s="71"/>
      <c r="CQ390" s="71"/>
      <c r="CR390" s="71"/>
      <c r="CS390" s="71"/>
      <c r="CT390" s="71"/>
      <c r="CU390" s="71"/>
      <c r="CV390" s="71"/>
      <c r="CW390" s="71"/>
      <c r="CX390" s="71"/>
      <c r="CY390" s="71"/>
      <c r="CZ390" s="71"/>
      <c r="DA390" s="70"/>
      <c r="DB390" s="56">
        <f>K390-CV390</f>
        <v>0</v>
      </c>
      <c r="DD390" s="7">
        <f>CV390/12</f>
        <v>0</v>
      </c>
    </row>
    <row r="391" spans="1:109" ht="15" hidden="1" customHeight="1" x14ac:dyDescent="0.2">
      <c r="A391" s="98" t="str">
        <f>CONCATENATE("5101",H391)</f>
        <v>5101</v>
      </c>
      <c r="B391" s="65"/>
      <c r="C391" s="65"/>
      <c r="D391" s="65"/>
      <c r="E391" s="66"/>
      <c r="F391" s="66" t="s">
        <v>91</v>
      </c>
      <c r="G391" s="65"/>
      <c r="H391" s="70"/>
      <c r="I391" s="100"/>
      <c r="J391" s="78"/>
      <c r="K391" s="78"/>
      <c r="L391" s="78"/>
      <c r="M391" s="78"/>
      <c r="N391" s="78"/>
      <c r="O391" s="78"/>
      <c r="P391" s="78"/>
      <c r="Q391" s="78"/>
      <c r="R391" s="78"/>
      <c r="S391" s="71"/>
      <c r="T391" s="71"/>
      <c r="U391" s="71"/>
      <c r="V391" s="71"/>
      <c r="W391" s="71"/>
      <c r="X391" s="71"/>
      <c r="Y391" s="71"/>
      <c r="Z391" s="71"/>
      <c r="AA391" s="71"/>
      <c r="AB391" s="71"/>
      <c r="AC391" s="71"/>
      <c r="AD391" s="71"/>
      <c r="AE391" s="71"/>
      <c r="AF391" s="71"/>
      <c r="AG391" s="71"/>
      <c r="AH391" s="71"/>
      <c r="AI391" s="71"/>
      <c r="AJ391" s="71"/>
      <c r="AK391" s="71"/>
      <c r="AL391" s="71"/>
      <c r="AM391" s="71"/>
      <c r="AN391" s="71"/>
      <c r="AO391" s="71"/>
      <c r="AP391" s="71"/>
      <c r="AQ391" s="71"/>
      <c r="AR391" s="71"/>
      <c r="AS391" s="71"/>
      <c r="AT391" s="71"/>
      <c r="AU391" s="71"/>
      <c r="AV391" s="71"/>
      <c r="AW391" s="71"/>
      <c r="AX391" s="71"/>
      <c r="AY391" s="71"/>
      <c r="AZ391" s="71"/>
      <c r="BA391" s="71"/>
      <c r="BB391" s="71"/>
      <c r="BC391" s="71"/>
      <c r="BD391" s="71"/>
      <c r="BE391" s="71"/>
      <c r="BF391" s="71"/>
      <c r="BG391" s="71"/>
      <c r="BH391" s="71"/>
      <c r="BI391" s="71"/>
      <c r="BJ391" s="71"/>
      <c r="BK391" s="71"/>
      <c r="BL391" s="71"/>
      <c r="BM391" s="71"/>
      <c r="BN391" s="71"/>
      <c r="BO391" s="71"/>
      <c r="BP391" s="71"/>
      <c r="BQ391" s="71"/>
      <c r="BR391" s="71"/>
      <c r="BS391" s="71"/>
      <c r="BT391" s="71"/>
      <c r="BU391" s="71"/>
      <c r="BV391" s="71"/>
      <c r="BW391" s="71"/>
      <c r="BX391" s="71"/>
      <c r="BY391" s="71"/>
      <c r="BZ391" s="71"/>
      <c r="CA391" s="71"/>
      <c r="CB391" s="71"/>
      <c r="CC391" s="71"/>
      <c r="CD391" s="71"/>
      <c r="CE391" s="71"/>
      <c r="CF391" s="71"/>
      <c r="CG391" s="71"/>
      <c r="CH391" s="71"/>
      <c r="CI391" s="71"/>
      <c r="CJ391" s="71"/>
      <c r="CK391" s="71"/>
      <c r="CL391" s="71"/>
      <c r="CM391" s="71"/>
      <c r="CN391" s="71"/>
      <c r="CO391" s="71"/>
      <c r="CP391" s="71"/>
      <c r="CQ391" s="71"/>
      <c r="CR391" s="71"/>
      <c r="CS391" s="71"/>
      <c r="CT391" s="71"/>
      <c r="CU391" s="71"/>
      <c r="CV391" s="71"/>
      <c r="CW391" s="71"/>
      <c r="CX391" s="71"/>
      <c r="CY391" s="71"/>
      <c r="CZ391" s="71"/>
      <c r="DA391" s="70"/>
      <c r="DB391" s="56">
        <f>K391-CV391</f>
        <v>0</v>
      </c>
      <c r="DD391" s="7">
        <f>CV391/12</f>
        <v>0</v>
      </c>
    </row>
    <row r="392" spans="1:109" s="54" customFormat="1" ht="18" customHeight="1" x14ac:dyDescent="0.2">
      <c r="A392" s="98" t="str">
        <f>CONCATENATE("5101",H392)</f>
        <v>510170</v>
      </c>
      <c r="B392" s="65"/>
      <c r="C392" s="65"/>
      <c r="D392" s="65"/>
      <c r="E392" s="66" t="s">
        <v>22</v>
      </c>
      <c r="F392" s="66"/>
      <c r="G392" s="65"/>
      <c r="H392" s="61" t="s">
        <v>22</v>
      </c>
      <c r="I392" s="95" t="s">
        <v>21</v>
      </c>
      <c r="J392" s="62">
        <f>J393</f>
        <v>8409</v>
      </c>
      <c r="K392" s="62">
        <f>K393</f>
        <v>8984</v>
      </c>
      <c r="L392" s="62">
        <f>L393</f>
        <v>200</v>
      </c>
      <c r="M392" s="62">
        <f>M393</f>
        <v>1973</v>
      </c>
      <c r="N392" s="62">
        <f>N393</f>
        <v>3935</v>
      </c>
      <c r="O392" s="62">
        <f>O393</f>
        <v>2876</v>
      </c>
      <c r="P392" s="62">
        <f>P393</f>
        <v>449</v>
      </c>
      <c r="Q392" s="62">
        <f>Q393</f>
        <v>449</v>
      </c>
      <c r="R392" s="62">
        <f>R393</f>
        <v>898</v>
      </c>
      <c r="S392" s="62">
        <f>S393</f>
        <v>100</v>
      </c>
      <c r="T392" s="62">
        <f>T393</f>
        <v>10</v>
      </c>
      <c r="U392" s="62">
        <f>U393</f>
        <v>28</v>
      </c>
      <c r="V392" s="62">
        <f>V393</f>
        <v>24</v>
      </c>
      <c r="W392" s="62">
        <f>W393</f>
        <v>25</v>
      </c>
      <c r="X392" s="62">
        <f>X393</f>
        <v>5</v>
      </c>
      <c r="Y392" s="62">
        <f>Y393</f>
        <v>23</v>
      </c>
      <c r="Z392" s="62">
        <f>Z393</f>
        <v>5</v>
      </c>
      <c r="AA392" s="62">
        <f>AA393</f>
        <v>9084</v>
      </c>
      <c r="AB392" s="62">
        <f>AB393</f>
        <v>228</v>
      </c>
      <c r="AC392" s="62">
        <f>AC393</f>
        <v>1997</v>
      </c>
      <c r="AD392" s="62">
        <f>AD393</f>
        <v>3960</v>
      </c>
      <c r="AE392" s="62">
        <f>AE393</f>
        <v>2899</v>
      </c>
      <c r="AF392" s="62">
        <f>AF393</f>
        <v>454</v>
      </c>
      <c r="AG392" s="62">
        <f>AG393</f>
        <v>454</v>
      </c>
      <c r="AH392" s="62">
        <f>AH393</f>
        <v>908</v>
      </c>
      <c r="AI392" s="62">
        <f>AI393</f>
        <v>0</v>
      </c>
      <c r="AJ392" s="62">
        <f>AJ393</f>
        <v>0</v>
      </c>
      <c r="AK392" s="62">
        <f>AK393</f>
        <v>0</v>
      </c>
      <c r="AL392" s="62">
        <f>AL393</f>
        <v>156</v>
      </c>
      <c r="AM392" s="62">
        <f>AM393</f>
        <v>0</v>
      </c>
      <c r="AN392" s="62">
        <f>AN393</f>
        <v>-156</v>
      </c>
      <c r="AO392" s="62">
        <f>AO393</f>
        <v>0</v>
      </c>
      <c r="AP392" s="62">
        <f>AP393</f>
        <v>9084</v>
      </c>
      <c r="AQ392" s="62">
        <f>AQ393</f>
        <v>228</v>
      </c>
      <c r="AR392" s="62">
        <f>AR393</f>
        <v>1997</v>
      </c>
      <c r="AS392" s="62">
        <f>AS393</f>
        <v>4116</v>
      </c>
      <c r="AT392" s="62">
        <f>AT393</f>
        <v>2743</v>
      </c>
      <c r="AU392" s="62">
        <f>AU393</f>
        <v>454</v>
      </c>
      <c r="AV392" s="62">
        <f>AV393</f>
        <v>454</v>
      </c>
      <c r="AW392" s="62">
        <f>AW393</f>
        <v>908</v>
      </c>
      <c r="AX392" s="62">
        <f>AX393</f>
        <v>15</v>
      </c>
      <c r="AY392" s="62">
        <f>AY393</f>
        <v>0</v>
      </c>
      <c r="AZ392" s="62">
        <f>AZ393</f>
        <v>0</v>
      </c>
      <c r="BA392" s="62">
        <f>BA393</f>
        <v>15</v>
      </c>
      <c r="BB392" s="62">
        <f>BB393</f>
        <v>0</v>
      </c>
      <c r="BC392" s="62">
        <f>BC393</f>
        <v>0</v>
      </c>
      <c r="BD392" s="62">
        <f>BD393</f>
        <v>0</v>
      </c>
      <c r="BE392" s="62">
        <f>BE393</f>
        <v>9099</v>
      </c>
      <c r="BF392" s="62">
        <f>BF393</f>
        <v>228</v>
      </c>
      <c r="BG392" s="62">
        <f>BG393</f>
        <v>1997</v>
      </c>
      <c r="BH392" s="62">
        <f>BH393</f>
        <v>4131</v>
      </c>
      <c r="BI392" s="62">
        <f>BI393</f>
        <v>2743</v>
      </c>
      <c r="BJ392" s="62">
        <f>BJ393</f>
        <v>454</v>
      </c>
      <c r="BK392" s="62">
        <f>BK393</f>
        <v>454</v>
      </c>
      <c r="BL392" s="62">
        <f>BL393</f>
        <v>908</v>
      </c>
      <c r="BM392" s="62">
        <f>BM393</f>
        <v>-690</v>
      </c>
      <c r="BN392" s="62">
        <f>BN393</f>
        <v>0</v>
      </c>
      <c r="BO392" s="62">
        <f>BO393</f>
        <v>428</v>
      </c>
      <c r="BP392" s="62">
        <f>BP393</f>
        <v>1625</v>
      </c>
      <c r="BQ392" s="62">
        <f>BQ393</f>
        <v>-2743</v>
      </c>
      <c r="BR392" s="62">
        <f>BR393</f>
        <v>8409</v>
      </c>
      <c r="BS392" s="62">
        <f>BS393</f>
        <v>228</v>
      </c>
      <c r="BT392" s="62">
        <f>BT393</f>
        <v>2425</v>
      </c>
      <c r="BU392" s="62">
        <f>BU393</f>
        <v>5756</v>
      </c>
      <c r="BV392" s="62">
        <f>BV393</f>
        <v>0</v>
      </c>
      <c r="BW392" s="62">
        <f>BW393</f>
        <v>0</v>
      </c>
      <c r="BX392" s="62">
        <f>BX393</f>
        <v>0</v>
      </c>
      <c r="BY392" s="62">
        <f>BY393</f>
        <v>0</v>
      </c>
      <c r="BZ392" s="62">
        <f>BZ393</f>
        <v>0</v>
      </c>
      <c r="CA392" s="62">
        <f>CA393</f>
        <v>0</v>
      </c>
      <c r="CB392" s="62">
        <f>CB393</f>
        <v>8409</v>
      </c>
      <c r="CC392" s="62">
        <f>CC393</f>
        <v>228</v>
      </c>
      <c r="CD392" s="62">
        <f>CD393</f>
        <v>2425</v>
      </c>
      <c r="CE392" s="62">
        <f>CE393</f>
        <v>5756</v>
      </c>
      <c r="CF392" s="62">
        <f>CF393</f>
        <v>0</v>
      </c>
      <c r="CG392" s="62">
        <f>CG393</f>
        <v>0</v>
      </c>
      <c r="CH392" s="62">
        <f>CH393</f>
        <v>0</v>
      </c>
      <c r="CI392" s="62">
        <f>CI393</f>
        <v>0</v>
      </c>
      <c r="CJ392" s="62">
        <f>CJ393</f>
        <v>0</v>
      </c>
      <c r="CK392" s="62">
        <f>CK393</f>
        <v>0</v>
      </c>
      <c r="CL392" s="62">
        <f>CL393</f>
        <v>8409</v>
      </c>
      <c r="CM392" s="62">
        <f>CM393</f>
        <v>228</v>
      </c>
      <c r="CN392" s="62">
        <f>CN393</f>
        <v>2425</v>
      </c>
      <c r="CO392" s="62">
        <f>CO393</f>
        <v>5756</v>
      </c>
      <c r="CP392" s="62">
        <f>CP393</f>
        <v>0</v>
      </c>
      <c r="CQ392" s="62">
        <f>CQ393</f>
        <v>0</v>
      </c>
      <c r="CR392" s="62">
        <f>CR393</f>
        <v>0</v>
      </c>
      <c r="CS392" s="62">
        <f>CS393</f>
        <v>0</v>
      </c>
      <c r="CT392" s="62">
        <f>CT393</f>
        <v>0</v>
      </c>
      <c r="CU392" s="62">
        <f>CU393</f>
        <v>0</v>
      </c>
      <c r="CV392" s="62">
        <f>CV393</f>
        <v>8409</v>
      </c>
      <c r="CW392" s="62">
        <f>CW393</f>
        <v>228</v>
      </c>
      <c r="CX392" s="62">
        <f>CX393</f>
        <v>2425</v>
      </c>
      <c r="CY392" s="62">
        <f>CY393</f>
        <v>5756</v>
      </c>
      <c r="CZ392" s="62">
        <f>CZ393</f>
        <v>0</v>
      </c>
      <c r="DA392" s="61" t="s">
        <v>22</v>
      </c>
      <c r="DB392" s="56">
        <f>K392-CV392</f>
        <v>575</v>
      </c>
      <c r="DC392" s="55"/>
      <c r="DD392" s="7">
        <f>CV392/12</f>
        <v>700.75</v>
      </c>
      <c r="DE392" s="55"/>
    </row>
    <row r="393" spans="1:109" s="54" customFormat="1" ht="16.5" customHeight="1" x14ac:dyDescent="0.2">
      <c r="A393" s="67" t="str">
        <f>CONCATENATE("5101",H393)</f>
        <v>510171</v>
      </c>
      <c r="B393" s="66"/>
      <c r="C393" s="66"/>
      <c r="D393" s="66"/>
      <c r="E393" s="66" t="s">
        <v>20</v>
      </c>
      <c r="F393" s="66"/>
      <c r="G393" s="65"/>
      <c r="H393" s="61" t="s">
        <v>20</v>
      </c>
      <c r="I393" s="95" t="s">
        <v>292</v>
      </c>
      <c r="J393" s="62">
        <f>J394+J399</f>
        <v>8409</v>
      </c>
      <c r="K393" s="62">
        <f>K394+K399</f>
        <v>8984</v>
      </c>
      <c r="L393" s="62">
        <f>L394+L399</f>
        <v>200</v>
      </c>
      <c r="M393" s="62">
        <f>M394+M399</f>
        <v>1973</v>
      </c>
      <c r="N393" s="62">
        <f>N394+N399</f>
        <v>3935</v>
      </c>
      <c r="O393" s="62">
        <f>O394+O399</f>
        <v>2876</v>
      </c>
      <c r="P393" s="62">
        <f>P394+P399</f>
        <v>449</v>
      </c>
      <c r="Q393" s="62">
        <f>Q394+Q399</f>
        <v>449</v>
      </c>
      <c r="R393" s="62">
        <f>R394+R399</f>
        <v>898</v>
      </c>
      <c r="S393" s="62">
        <f>S394+S399</f>
        <v>100</v>
      </c>
      <c r="T393" s="62">
        <f>T394+T399</f>
        <v>10</v>
      </c>
      <c r="U393" s="62">
        <f>U394+U399</f>
        <v>28</v>
      </c>
      <c r="V393" s="62">
        <f>V394+V399</f>
        <v>24</v>
      </c>
      <c r="W393" s="62">
        <f>W394+W399</f>
        <v>25</v>
      </c>
      <c r="X393" s="62">
        <f>X394+X399</f>
        <v>5</v>
      </c>
      <c r="Y393" s="62">
        <f>Y394+Y399</f>
        <v>23</v>
      </c>
      <c r="Z393" s="62">
        <f>Z394+Z399</f>
        <v>5</v>
      </c>
      <c r="AA393" s="62">
        <f>AA394+AA399</f>
        <v>9084</v>
      </c>
      <c r="AB393" s="62">
        <f>AB394+AB399</f>
        <v>228</v>
      </c>
      <c r="AC393" s="62">
        <f>AC394+AC399</f>
        <v>1997</v>
      </c>
      <c r="AD393" s="62">
        <f>AD394+AD399</f>
        <v>3960</v>
      </c>
      <c r="AE393" s="62">
        <f>AE394+AE399</f>
        <v>2899</v>
      </c>
      <c r="AF393" s="62">
        <f>AF394+AF399</f>
        <v>454</v>
      </c>
      <c r="AG393" s="62">
        <f>AG394+AG399</f>
        <v>454</v>
      </c>
      <c r="AH393" s="62">
        <f>AH394+AH399</f>
        <v>908</v>
      </c>
      <c r="AI393" s="62">
        <f>AI394+AI399</f>
        <v>0</v>
      </c>
      <c r="AJ393" s="62">
        <f>AJ394+AJ399</f>
        <v>0</v>
      </c>
      <c r="AK393" s="62">
        <f>AK394+AK399</f>
        <v>0</v>
      </c>
      <c r="AL393" s="62">
        <f>AL394+AL399</f>
        <v>156</v>
      </c>
      <c r="AM393" s="62">
        <f>AM394+AM399</f>
        <v>0</v>
      </c>
      <c r="AN393" s="62">
        <f>AN394+AN399</f>
        <v>-156</v>
      </c>
      <c r="AO393" s="62">
        <f>AO394+AO399</f>
        <v>0</v>
      </c>
      <c r="AP393" s="62">
        <f>AP394+AP399</f>
        <v>9084</v>
      </c>
      <c r="AQ393" s="62">
        <f>AQ394+AQ399</f>
        <v>228</v>
      </c>
      <c r="AR393" s="62">
        <f>AR394+AR399</f>
        <v>1997</v>
      </c>
      <c r="AS393" s="62">
        <f>AS394+AS399</f>
        <v>4116</v>
      </c>
      <c r="AT393" s="62">
        <f>AT394+AT399</f>
        <v>2743</v>
      </c>
      <c r="AU393" s="62">
        <f>AU394+AU399</f>
        <v>454</v>
      </c>
      <c r="AV393" s="62">
        <f>AV394+AV399</f>
        <v>454</v>
      </c>
      <c r="AW393" s="62">
        <f>AW394+AW399</f>
        <v>908</v>
      </c>
      <c r="AX393" s="62">
        <f>AX394+AX399</f>
        <v>15</v>
      </c>
      <c r="AY393" s="62">
        <f>AY394+AY399</f>
        <v>0</v>
      </c>
      <c r="AZ393" s="62">
        <f>AZ394+AZ399</f>
        <v>0</v>
      </c>
      <c r="BA393" s="62">
        <f>BA394+BA399</f>
        <v>15</v>
      </c>
      <c r="BB393" s="62">
        <f>BB394+BB399</f>
        <v>0</v>
      </c>
      <c r="BC393" s="62">
        <f>BC394+BC399</f>
        <v>0</v>
      </c>
      <c r="BD393" s="62">
        <f>BD394+BD399</f>
        <v>0</v>
      </c>
      <c r="BE393" s="62">
        <f>BE394+BE399</f>
        <v>9099</v>
      </c>
      <c r="BF393" s="62">
        <f>BF394+BF399</f>
        <v>228</v>
      </c>
      <c r="BG393" s="62">
        <f>BG394+BG399</f>
        <v>1997</v>
      </c>
      <c r="BH393" s="62">
        <f>BH394+BH399</f>
        <v>4131</v>
      </c>
      <c r="BI393" s="62">
        <f>BI394+BI399</f>
        <v>2743</v>
      </c>
      <c r="BJ393" s="62">
        <f>BJ394+BJ399</f>
        <v>454</v>
      </c>
      <c r="BK393" s="62">
        <f>BK394+BK399</f>
        <v>454</v>
      </c>
      <c r="BL393" s="62">
        <f>BL394+BL399</f>
        <v>908</v>
      </c>
      <c r="BM393" s="62">
        <f>BM394+BM399</f>
        <v>-690</v>
      </c>
      <c r="BN393" s="62">
        <f>BN394+BN399</f>
        <v>0</v>
      </c>
      <c r="BO393" s="62">
        <f>BO394+BO399</f>
        <v>428</v>
      </c>
      <c r="BP393" s="62">
        <f>BP394+BP399</f>
        <v>1625</v>
      </c>
      <c r="BQ393" s="62">
        <f>BQ394+BQ399</f>
        <v>-2743</v>
      </c>
      <c r="BR393" s="62">
        <f>BR394+BR399</f>
        <v>8409</v>
      </c>
      <c r="BS393" s="62">
        <f>BS394+BS399</f>
        <v>228</v>
      </c>
      <c r="BT393" s="62">
        <f>BT394+BT399</f>
        <v>2425</v>
      </c>
      <c r="BU393" s="62">
        <f>BU394+BU399</f>
        <v>5756</v>
      </c>
      <c r="BV393" s="62">
        <f>BV394+BV399</f>
        <v>0</v>
      </c>
      <c r="BW393" s="62">
        <f>BW394+BW399</f>
        <v>0</v>
      </c>
      <c r="BX393" s="62">
        <f>BX394+BX399</f>
        <v>0</v>
      </c>
      <c r="BY393" s="62">
        <f>BY394+BY399</f>
        <v>0</v>
      </c>
      <c r="BZ393" s="62">
        <f>BZ394+BZ399</f>
        <v>0</v>
      </c>
      <c r="CA393" s="62">
        <f>CA394+CA399</f>
        <v>0</v>
      </c>
      <c r="CB393" s="62">
        <f>CB394+CB399</f>
        <v>8409</v>
      </c>
      <c r="CC393" s="62">
        <f>CC394+CC399</f>
        <v>228</v>
      </c>
      <c r="CD393" s="62">
        <f>CD394+CD399</f>
        <v>2425</v>
      </c>
      <c r="CE393" s="62">
        <f>CE394+CE399</f>
        <v>5756</v>
      </c>
      <c r="CF393" s="62">
        <f>CF394+CF399</f>
        <v>0</v>
      </c>
      <c r="CG393" s="62">
        <f>CG394+CG399</f>
        <v>0</v>
      </c>
      <c r="CH393" s="62">
        <f>CH394+CH399</f>
        <v>0</v>
      </c>
      <c r="CI393" s="62">
        <f>CI394+CI399</f>
        <v>0</v>
      </c>
      <c r="CJ393" s="62">
        <f>CJ394+CJ399</f>
        <v>0</v>
      </c>
      <c r="CK393" s="62">
        <f>CK394+CK399</f>
        <v>0</v>
      </c>
      <c r="CL393" s="62">
        <f>CL394+CL399</f>
        <v>8409</v>
      </c>
      <c r="CM393" s="62">
        <f>CM394+CM399</f>
        <v>228</v>
      </c>
      <c r="CN393" s="62">
        <f>CN394+CN399</f>
        <v>2425</v>
      </c>
      <c r="CO393" s="62">
        <f>CO394+CO399</f>
        <v>5756</v>
      </c>
      <c r="CP393" s="62">
        <f>CP394+CP399</f>
        <v>0</v>
      </c>
      <c r="CQ393" s="62">
        <f>CQ394+CQ399</f>
        <v>0</v>
      </c>
      <c r="CR393" s="62">
        <f>CR394+CR399</f>
        <v>0</v>
      </c>
      <c r="CS393" s="62">
        <f>CS394+CS399</f>
        <v>0</v>
      </c>
      <c r="CT393" s="62">
        <f>CT394+CT399</f>
        <v>0</v>
      </c>
      <c r="CU393" s="62">
        <f>CU394+CU399</f>
        <v>0</v>
      </c>
      <c r="CV393" s="62">
        <f>CV394+CV399</f>
        <v>8409</v>
      </c>
      <c r="CW393" s="62">
        <f>CW394+CW399</f>
        <v>228</v>
      </c>
      <c r="CX393" s="62">
        <f>CX394+CX399</f>
        <v>2425</v>
      </c>
      <c r="CY393" s="62">
        <f>CY394+CY399</f>
        <v>5756</v>
      </c>
      <c r="CZ393" s="62">
        <f>CZ394+CZ399</f>
        <v>0</v>
      </c>
      <c r="DA393" s="61" t="s">
        <v>20</v>
      </c>
      <c r="DB393" s="56">
        <f>K393-CV393</f>
        <v>575</v>
      </c>
      <c r="DC393" s="55"/>
      <c r="DD393" s="7">
        <f>CV393/12</f>
        <v>700.75</v>
      </c>
      <c r="DE393" s="55"/>
    </row>
    <row r="394" spans="1:109" s="54" customFormat="1" ht="15" customHeight="1" x14ac:dyDescent="0.2">
      <c r="A394" s="67" t="str">
        <f>CONCATENATE("5101",H394)</f>
        <v>51017101</v>
      </c>
      <c r="B394" s="66"/>
      <c r="C394" s="66"/>
      <c r="D394" s="66"/>
      <c r="E394" s="66"/>
      <c r="F394" s="66" t="s">
        <v>91</v>
      </c>
      <c r="G394" s="65"/>
      <c r="H394" s="61">
        <v>7101</v>
      </c>
      <c r="I394" s="95" t="s">
        <v>18</v>
      </c>
      <c r="J394" s="62">
        <f>SUM(J395:J398)</f>
        <v>8409</v>
      </c>
      <c r="K394" s="62">
        <f>SUM(K395:K398)</f>
        <v>8984</v>
      </c>
      <c r="L394" s="62">
        <f>SUM(L395:L398)</f>
        <v>200</v>
      </c>
      <c r="M394" s="62">
        <f>SUM(M395:M398)</f>
        <v>1973</v>
      </c>
      <c r="N394" s="62">
        <f>SUM(N395:N398)</f>
        <v>3935</v>
      </c>
      <c r="O394" s="62">
        <f>SUM(O395:O398)</f>
        <v>2876</v>
      </c>
      <c r="P394" s="62">
        <f>SUM(P395:P398)</f>
        <v>449</v>
      </c>
      <c r="Q394" s="62">
        <f>SUM(Q395:Q398)</f>
        <v>449</v>
      </c>
      <c r="R394" s="62">
        <f>SUM(R395:R398)</f>
        <v>898</v>
      </c>
      <c r="S394" s="62">
        <f>SUM(S395:S398)</f>
        <v>100</v>
      </c>
      <c r="T394" s="62">
        <f>SUM(T395:T398)</f>
        <v>10</v>
      </c>
      <c r="U394" s="62">
        <f>SUM(U395:U398)</f>
        <v>28</v>
      </c>
      <c r="V394" s="62">
        <f>SUM(V395:V398)</f>
        <v>24</v>
      </c>
      <c r="W394" s="62">
        <f>SUM(W395:W398)</f>
        <v>25</v>
      </c>
      <c r="X394" s="62">
        <f>SUM(X395:X398)</f>
        <v>5</v>
      </c>
      <c r="Y394" s="62">
        <f>SUM(Y395:Y398)</f>
        <v>23</v>
      </c>
      <c r="Z394" s="62">
        <f>SUM(Z395:Z398)</f>
        <v>5</v>
      </c>
      <c r="AA394" s="62">
        <f>SUM(AA395:AA398)</f>
        <v>9084</v>
      </c>
      <c r="AB394" s="62">
        <f>SUM(AB395:AB398)</f>
        <v>228</v>
      </c>
      <c r="AC394" s="62">
        <f>SUM(AC395:AC398)</f>
        <v>1997</v>
      </c>
      <c r="AD394" s="62">
        <f>SUM(AD395:AD398)</f>
        <v>3960</v>
      </c>
      <c r="AE394" s="62">
        <f>SUM(AE395:AE398)</f>
        <v>2899</v>
      </c>
      <c r="AF394" s="62">
        <f>SUM(AF395:AF398)</f>
        <v>454</v>
      </c>
      <c r="AG394" s="62">
        <f>SUM(AG395:AG398)</f>
        <v>454</v>
      </c>
      <c r="AH394" s="62">
        <f>SUM(AH395:AH398)</f>
        <v>908</v>
      </c>
      <c r="AI394" s="62">
        <f>SUM(AI395:AI398)</f>
        <v>0</v>
      </c>
      <c r="AJ394" s="62">
        <f>SUM(AJ395:AJ398)</f>
        <v>0</v>
      </c>
      <c r="AK394" s="62">
        <f>SUM(AK395:AK398)</f>
        <v>0</v>
      </c>
      <c r="AL394" s="62">
        <f>SUM(AL395:AL398)</f>
        <v>156</v>
      </c>
      <c r="AM394" s="62">
        <f>SUM(AM395:AM398)</f>
        <v>0</v>
      </c>
      <c r="AN394" s="62">
        <f>SUM(AN395:AN398)</f>
        <v>-156</v>
      </c>
      <c r="AO394" s="62">
        <f>SUM(AO395:AO398)</f>
        <v>0</v>
      </c>
      <c r="AP394" s="62">
        <f>SUM(AP395:AP398)</f>
        <v>9084</v>
      </c>
      <c r="AQ394" s="62">
        <f>SUM(AQ395:AQ398)</f>
        <v>228</v>
      </c>
      <c r="AR394" s="62">
        <f>SUM(AR395:AR398)</f>
        <v>1997</v>
      </c>
      <c r="AS394" s="62">
        <f>SUM(AS395:AS398)</f>
        <v>4116</v>
      </c>
      <c r="AT394" s="62">
        <f>SUM(AT395:AT398)</f>
        <v>2743</v>
      </c>
      <c r="AU394" s="62">
        <f>SUM(AU395:AU398)</f>
        <v>454</v>
      </c>
      <c r="AV394" s="62">
        <f>SUM(AV395:AV398)</f>
        <v>454</v>
      </c>
      <c r="AW394" s="62">
        <f>SUM(AW395:AW398)</f>
        <v>908</v>
      </c>
      <c r="AX394" s="62">
        <f>SUM(AX395:AX398)</f>
        <v>15</v>
      </c>
      <c r="AY394" s="62">
        <f>SUM(AY395:AY398)</f>
        <v>0</v>
      </c>
      <c r="AZ394" s="62">
        <f>SUM(AZ395:AZ398)</f>
        <v>0</v>
      </c>
      <c r="BA394" s="62">
        <f>SUM(BA395:BA398)</f>
        <v>15</v>
      </c>
      <c r="BB394" s="62">
        <f>SUM(BB395:BB398)</f>
        <v>0</v>
      </c>
      <c r="BC394" s="62">
        <f>SUM(BC395:BC398)</f>
        <v>0</v>
      </c>
      <c r="BD394" s="62">
        <f>SUM(BD395:BD398)</f>
        <v>0</v>
      </c>
      <c r="BE394" s="62">
        <f>SUM(BE395:BE398)</f>
        <v>9099</v>
      </c>
      <c r="BF394" s="62">
        <f>SUM(BF395:BF398)</f>
        <v>228</v>
      </c>
      <c r="BG394" s="62">
        <f>SUM(BG395:BG398)</f>
        <v>1997</v>
      </c>
      <c r="BH394" s="62">
        <f>SUM(BH395:BH398)</f>
        <v>4131</v>
      </c>
      <c r="BI394" s="62">
        <f>SUM(BI395:BI398)</f>
        <v>2743</v>
      </c>
      <c r="BJ394" s="62">
        <f>SUM(BJ395:BJ398)</f>
        <v>454</v>
      </c>
      <c r="BK394" s="62">
        <f>SUM(BK395:BK398)</f>
        <v>454</v>
      </c>
      <c r="BL394" s="62">
        <f>SUM(BL395:BL398)</f>
        <v>908</v>
      </c>
      <c r="BM394" s="62">
        <f>SUM(BM395:BM398)</f>
        <v>-690</v>
      </c>
      <c r="BN394" s="62">
        <f>SUM(BN395:BN398)</f>
        <v>0</v>
      </c>
      <c r="BO394" s="62">
        <f>SUM(BO395:BO398)</f>
        <v>428</v>
      </c>
      <c r="BP394" s="62">
        <f>SUM(BP395:BP398)</f>
        <v>1625</v>
      </c>
      <c r="BQ394" s="62">
        <f>SUM(BQ395:BQ398)</f>
        <v>-2743</v>
      </c>
      <c r="BR394" s="62">
        <f>SUM(BR395:BR398)</f>
        <v>8409</v>
      </c>
      <c r="BS394" s="62">
        <f>SUM(BS395:BS398)</f>
        <v>228</v>
      </c>
      <c r="BT394" s="62">
        <f>SUM(BT395:BT398)</f>
        <v>2425</v>
      </c>
      <c r="BU394" s="62">
        <f>SUM(BU395:BU398)</f>
        <v>5756</v>
      </c>
      <c r="BV394" s="62">
        <f>SUM(BV395:BV398)</f>
        <v>0</v>
      </c>
      <c r="BW394" s="62">
        <f>SUM(BW395:BW398)</f>
        <v>0</v>
      </c>
      <c r="BX394" s="62">
        <f>SUM(BX395:BX398)</f>
        <v>0</v>
      </c>
      <c r="BY394" s="62">
        <f>SUM(BY395:BY398)</f>
        <v>0</v>
      </c>
      <c r="BZ394" s="62">
        <f>SUM(BZ395:BZ398)</f>
        <v>0</v>
      </c>
      <c r="CA394" s="62">
        <f>SUM(CA395:CA398)</f>
        <v>0</v>
      </c>
      <c r="CB394" s="62">
        <f>SUM(CB395:CB398)</f>
        <v>8409</v>
      </c>
      <c r="CC394" s="62">
        <f>SUM(CC395:CC398)</f>
        <v>228</v>
      </c>
      <c r="CD394" s="62">
        <f>SUM(CD395:CD398)</f>
        <v>2425</v>
      </c>
      <c r="CE394" s="62">
        <f>SUM(CE395:CE398)</f>
        <v>5756</v>
      </c>
      <c r="CF394" s="62">
        <f>SUM(CF395:CF398)</f>
        <v>0</v>
      </c>
      <c r="CG394" s="62">
        <f>SUM(CG395:CG398)</f>
        <v>0</v>
      </c>
      <c r="CH394" s="62">
        <f>SUM(CH395:CH398)</f>
        <v>0</v>
      </c>
      <c r="CI394" s="62">
        <f>SUM(CI395:CI398)</f>
        <v>0</v>
      </c>
      <c r="CJ394" s="62">
        <f>SUM(CJ395:CJ398)</f>
        <v>0</v>
      </c>
      <c r="CK394" s="62">
        <f>SUM(CK395:CK398)</f>
        <v>0</v>
      </c>
      <c r="CL394" s="62">
        <f>SUM(CL395:CL398)</f>
        <v>8409</v>
      </c>
      <c r="CM394" s="62">
        <f>SUM(CM395:CM398)</f>
        <v>228</v>
      </c>
      <c r="CN394" s="62">
        <f>SUM(CN395:CN398)</f>
        <v>2425</v>
      </c>
      <c r="CO394" s="62">
        <f>SUM(CO395:CO398)</f>
        <v>5756</v>
      </c>
      <c r="CP394" s="62">
        <f>SUM(CP395:CP398)</f>
        <v>0</v>
      </c>
      <c r="CQ394" s="62">
        <f>SUM(CQ395:CQ398)</f>
        <v>0</v>
      </c>
      <c r="CR394" s="62">
        <f>SUM(CR395:CR398)</f>
        <v>0</v>
      </c>
      <c r="CS394" s="62">
        <f>SUM(CS395:CS398)</f>
        <v>0</v>
      </c>
      <c r="CT394" s="62">
        <f>SUM(CT395:CT398)</f>
        <v>0</v>
      </c>
      <c r="CU394" s="62">
        <f>SUM(CU395:CU398)</f>
        <v>0</v>
      </c>
      <c r="CV394" s="62">
        <f>SUM(CV395:CV398)</f>
        <v>8409</v>
      </c>
      <c r="CW394" s="62">
        <f>SUM(CW395:CW398)</f>
        <v>228</v>
      </c>
      <c r="CX394" s="62">
        <f>SUM(CX395:CX398)</f>
        <v>2425</v>
      </c>
      <c r="CY394" s="62">
        <f>SUM(CY395:CY398)</f>
        <v>5756</v>
      </c>
      <c r="CZ394" s="62">
        <f>SUM(CZ395:CZ398)</f>
        <v>0</v>
      </c>
      <c r="DA394" s="61">
        <v>7101</v>
      </c>
      <c r="DB394" s="56">
        <f>K394-CV394</f>
        <v>575</v>
      </c>
      <c r="DC394" s="55">
        <f>18018-13313</f>
        <v>4705</v>
      </c>
      <c r="DD394" s="7">
        <f>CV394/12</f>
        <v>700.75</v>
      </c>
      <c r="DE394" s="55"/>
    </row>
    <row r="395" spans="1:109" ht="11.25" hidden="1" customHeight="1" x14ac:dyDescent="0.2">
      <c r="A395" s="98" t="str">
        <f>CONCATENATE("5101",H395)</f>
        <v>5101710101</v>
      </c>
      <c r="B395" s="65"/>
      <c r="C395" s="65"/>
      <c r="D395" s="65"/>
      <c r="E395" s="66"/>
      <c r="F395" s="66"/>
      <c r="G395" s="65" t="s">
        <v>91</v>
      </c>
      <c r="H395" s="70" t="s">
        <v>227</v>
      </c>
      <c r="I395" s="99" t="s">
        <v>226</v>
      </c>
      <c r="J395" s="78"/>
      <c r="K395" s="78"/>
      <c r="L395" s="78"/>
      <c r="M395" s="78"/>
      <c r="N395" s="78"/>
      <c r="O395" s="78">
        <f>K395-L395-M395-N395</f>
        <v>0</v>
      </c>
      <c r="P395" s="78"/>
      <c r="Q395" s="78"/>
      <c r="R395" s="78"/>
      <c r="S395" s="71">
        <f>+U395+V395+W395+Y395</f>
        <v>0</v>
      </c>
      <c r="T395" s="71">
        <f>X395+Z395</f>
        <v>0</v>
      </c>
      <c r="U395" s="71">
        <v>0</v>
      </c>
      <c r="V395" s="71">
        <v>0</v>
      </c>
      <c r="W395" s="71">
        <v>0</v>
      </c>
      <c r="X395" s="71">
        <v>0</v>
      </c>
      <c r="Y395" s="71">
        <v>0</v>
      </c>
      <c r="Z395" s="71">
        <v>0</v>
      </c>
      <c r="AA395" s="71">
        <f>+K395+S395</f>
        <v>0</v>
      </c>
      <c r="AB395" s="71">
        <f>+L395+U395</f>
        <v>0</v>
      </c>
      <c r="AC395" s="71">
        <f>+M395+V395</f>
        <v>0</v>
      </c>
      <c r="AD395" s="71">
        <f>+N395+W395</f>
        <v>0</v>
      </c>
      <c r="AE395" s="71">
        <f>+O395+Y395</f>
        <v>0</v>
      </c>
      <c r="AF395" s="71">
        <f>P395+X395</f>
        <v>0</v>
      </c>
      <c r="AG395" s="71">
        <f>+Q395+Z395</f>
        <v>0</v>
      </c>
      <c r="AH395" s="71">
        <f>AF395+AG395</f>
        <v>0</v>
      </c>
      <c r="AI395" s="71">
        <f>+AJ395+AK395+AL395+AN395</f>
        <v>0</v>
      </c>
      <c r="AJ395" s="71">
        <v>0</v>
      </c>
      <c r="AK395" s="71">
        <v>0</v>
      </c>
      <c r="AL395" s="71">
        <v>0</v>
      </c>
      <c r="AM395" s="71">
        <v>0</v>
      </c>
      <c r="AN395" s="71">
        <v>0</v>
      </c>
      <c r="AO395" s="71">
        <v>0</v>
      </c>
      <c r="AP395" s="71">
        <f>+AA395+AI395</f>
        <v>0</v>
      </c>
      <c r="AQ395" s="71">
        <f>+AB395+AJ395</f>
        <v>0</v>
      </c>
      <c r="AR395" s="71">
        <f>+AC395+AK395</f>
        <v>0</v>
      </c>
      <c r="AS395" s="71">
        <f>+AD395+AL395</f>
        <v>0</v>
      </c>
      <c r="AT395" s="71">
        <f>+AE395+AN395</f>
        <v>0</v>
      </c>
      <c r="AU395" s="71">
        <f>AF395+AM395</f>
        <v>0</v>
      </c>
      <c r="AV395" s="71">
        <f>AG395+AO395</f>
        <v>0</v>
      </c>
      <c r="AW395" s="71">
        <f>AU395+AV395</f>
        <v>0</v>
      </c>
      <c r="AX395" s="71">
        <f>+AY395+AZ395+BA395+BC395</f>
        <v>0</v>
      </c>
      <c r="AY395" s="71">
        <v>0</v>
      </c>
      <c r="AZ395" s="71">
        <v>0</v>
      </c>
      <c r="BA395" s="71">
        <v>0</v>
      </c>
      <c r="BB395" s="71">
        <v>0</v>
      </c>
      <c r="BC395" s="71">
        <v>0</v>
      </c>
      <c r="BD395" s="71">
        <v>0</v>
      </c>
      <c r="BE395" s="71">
        <f>+AP395+AX395</f>
        <v>0</v>
      </c>
      <c r="BF395" s="71">
        <f>+AQ395+AY395</f>
        <v>0</v>
      </c>
      <c r="BG395" s="71">
        <f>+AR395+AZ395</f>
        <v>0</v>
      </c>
      <c r="BH395" s="71">
        <f>+AS395+BA395</f>
        <v>0</v>
      </c>
      <c r="BI395" s="71">
        <f>+AT395+BC395</f>
        <v>0</v>
      </c>
      <c r="BJ395" s="71">
        <f>AU395+BB395</f>
        <v>0</v>
      </c>
      <c r="BK395" s="71">
        <f>AV395+BD395</f>
        <v>0</v>
      </c>
      <c r="BL395" s="71">
        <f>BJ395+BK395</f>
        <v>0</v>
      </c>
      <c r="BM395" s="71">
        <f>+BN395+BO395+BP395+BQ395</f>
        <v>0</v>
      </c>
      <c r="BN395" s="71">
        <v>0</v>
      </c>
      <c r="BO395" s="71">
        <v>0</v>
      </c>
      <c r="BP395" s="71">
        <v>0</v>
      </c>
      <c r="BQ395" s="71">
        <v>0</v>
      </c>
      <c r="BR395" s="71">
        <f>+BE395+BM395</f>
        <v>0</v>
      </c>
      <c r="BS395" s="71">
        <f>+BF395+BN395</f>
        <v>0</v>
      </c>
      <c r="BT395" s="71">
        <f>+BG395+BO395</f>
        <v>0</v>
      </c>
      <c r="BU395" s="71">
        <f>+BH395+BP395</f>
        <v>0</v>
      </c>
      <c r="BV395" s="71">
        <f>+BI395+BQ395</f>
        <v>0</v>
      </c>
      <c r="BW395" s="71">
        <f>+BX395+BY395+BZ395+CA395</f>
        <v>0</v>
      </c>
      <c r="BX395" s="71">
        <v>0</v>
      </c>
      <c r="BY395" s="71">
        <v>0</v>
      </c>
      <c r="BZ395" s="71">
        <v>0</v>
      </c>
      <c r="CA395" s="71">
        <v>0</v>
      </c>
      <c r="CB395" s="71">
        <f>+BR395+BW395</f>
        <v>0</v>
      </c>
      <c r="CC395" s="71">
        <f>+BS395+BX395</f>
        <v>0</v>
      </c>
      <c r="CD395" s="71">
        <f>+BT395+BY395</f>
        <v>0</v>
      </c>
      <c r="CE395" s="71">
        <f>+BU395+BZ395</f>
        <v>0</v>
      </c>
      <c r="CF395" s="71">
        <f>+BV395+CA395</f>
        <v>0</v>
      </c>
      <c r="CG395" s="71">
        <f>+CH395+CI395+CJ395+CK395</f>
        <v>0</v>
      </c>
      <c r="CH395" s="71">
        <v>0</v>
      </c>
      <c r="CI395" s="71">
        <v>0</v>
      </c>
      <c r="CJ395" s="71">
        <v>0</v>
      </c>
      <c r="CK395" s="71">
        <v>0</v>
      </c>
      <c r="CL395" s="71">
        <f>+CB395+CG395</f>
        <v>0</v>
      </c>
      <c r="CM395" s="71">
        <f>+CC395+CH395</f>
        <v>0</v>
      </c>
      <c r="CN395" s="71">
        <f>+CD395+CI395</f>
        <v>0</v>
      </c>
      <c r="CO395" s="71">
        <f>+CE395+CJ395</f>
        <v>0</v>
      </c>
      <c r="CP395" s="71">
        <f>+CF395+CK395</f>
        <v>0</v>
      </c>
      <c r="CQ395" s="71">
        <f>+CR395+CS395+CT395+CU395</f>
        <v>0</v>
      </c>
      <c r="CR395" s="71">
        <v>0</v>
      </c>
      <c r="CS395" s="71">
        <v>0</v>
      </c>
      <c r="CT395" s="71">
        <v>0</v>
      </c>
      <c r="CU395" s="71">
        <v>0</v>
      </c>
      <c r="CV395" s="71">
        <f>+CL395+CQ395</f>
        <v>0</v>
      </c>
      <c r="CW395" s="71">
        <f>+CM395+CR395</f>
        <v>0</v>
      </c>
      <c r="CX395" s="71">
        <f>+CN395+CS395</f>
        <v>0</v>
      </c>
      <c r="CY395" s="71">
        <f>+CO395+CT395</f>
        <v>0</v>
      </c>
      <c r="CZ395" s="71">
        <f>+CP395+CU395</f>
        <v>0</v>
      </c>
      <c r="DA395" s="70" t="s">
        <v>227</v>
      </c>
      <c r="DB395" s="56">
        <f>K395-CV395</f>
        <v>0</v>
      </c>
      <c r="DD395" s="7">
        <f>CV395/12</f>
        <v>0</v>
      </c>
    </row>
    <row r="396" spans="1:109" ht="20.25" customHeight="1" x14ac:dyDescent="0.2">
      <c r="A396" s="98" t="str">
        <f>CONCATENATE("5101",H396)</f>
        <v>5101710102</v>
      </c>
      <c r="B396" s="65"/>
      <c r="C396" s="65"/>
      <c r="D396" s="65"/>
      <c r="E396" s="66"/>
      <c r="F396" s="66"/>
      <c r="G396" s="65" t="s">
        <v>101</v>
      </c>
      <c r="H396" s="70" t="s">
        <v>17</v>
      </c>
      <c r="I396" s="99" t="s">
        <v>16</v>
      </c>
      <c r="J396" s="78">
        <f>CB396</f>
        <v>6657</v>
      </c>
      <c r="K396" s="78">
        <f>8017-1000</f>
        <v>7017</v>
      </c>
      <c r="L396" s="78">
        <v>100</v>
      </c>
      <c r="M396" s="78">
        <f>3000-2000+38</f>
        <v>1038</v>
      </c>
      <c r="N396" s="78">
        <f>3021-18</f>
        <v>3003</v>
      </c>
      <c r="O396" s="78">
        <f>K396-L396-M396-N396</f>
        <v>2876</v>
      </c>
      <c r="P396" s="78">
        <v>449</v>
      </c>
      <c r="Q396" s="78">
        <v>449</v>
      </c>
      <c r="R396" s="78">
        <f>P396+Q396</f>
        <v>898</v>
      </c>
      <c r="S396" s="71">
        <f>+U396+V396+W396+Y396</f>
        <v>0</v>
      </c>
      <c r="T396" s="71">
        <f>X396+Z396</f>
        <v>-316</v>
      </c>
      <c r="U396" s="71">
        <v>0</v>
      </c>
      <c r="V396" s="71">
        <v>0</v>
      </c>
      <c r="W396" s="71">
        <v>0</v>
      </c>
      <c r="X396" s="71">
        <v>-316</v>
      </c>
      <c r="Y396" s="71">
        <v>0</v>
      </c>
      <c r="Z396" s="71">
        <v>0</v>
      </c>
      <c r="AA396" s="71">
        <f>+K396+S396</f>
        <v>7017</v>
      </c>
      <c r="AB396" s="71">
        <f>+L396+U396</f>
        <v>100</v>
      </c>
      <c r="AC396" s="71">
        <f>+M396+V396</f>
        <v>1038</v>
      </c>
      <c r="AD396" s="71">
        <f>+N396+W396</f>
        <v>3003</v>
      </c>
      <c r="AE396" s="71">
        <f>+O396+Y396</f>
        <v>2876</v>
      </c>
      <c r="AF396" s="71">
        <f>P396+X396</f>
        <v>133</v>
      </c>
      <c r="AG396" s="71">
        <f>+Q396+Z396</f>
        <v>449</v>
      </c>
      <c r="AH396" s="71">
        <f>AF396+AG396</f>
        <v>582</v>
      </c>
      <c r="AI396" s="71">
        <f>+AJ396+AK396+AL396+AN396</f>
        <v>0</v>
      </c>
      <c r="AJ396" s="71">
        <v>0</v>
      </c>
      <c r="AK396" s="71">
        <v>0</v>
      </c>
      <c r="AL396" s="71">
        <v>156</v>
      </c>
      <c r="AM396" s="71">
        <v>0</v>
      </c>
      <c r="AN396" s="71">
        <v>-156</v>
      </c>
      <c r="AO396" s="71">
        <v>0</v>
      </c>
      <c r="AP396" s="71">
        <f>+AA396+AI396</f>
        <v>7017</v>
      </c>
      <c r="AQ396" s="71">
        <f>+AB396+AJ396</f>
        <v>100</v>
      </c>
      <c r="AR396" s="71">
        <f>+AC396+AK396</f>
        <v>1038</v>
      </c>
      <c r="AS396" s="71">
        <f>+AD396+AL396</f>
        <v>3159</v>
      </c>
      <c r="AT396" s="71">
        <f>+AE396+AN396</f>
        <v>2720</v>
      </c>
      <c r="AU396" s="71">
        <f>AF396+AM396</f>
        <v>133</v>
      </c>
      <c r="AV396" s="71">
        <f>AG396+AO396</f>
        <v>449</v>
      </c>
      <c r="AW396" s="71">
        <f>AU396+AV396</f>
        <v>582</v>
      </c>
      <c r="AX396" s="71">
        <f>+AY396+AZ396+BA396+BC396</f>
        <v>0</v>
      </c>
      <c r="AY396" s="71">
        <v>0</v>
      </c>
      <c r="AZ396" s="71">
        <v>0</v>
      </c>
      <c r="BA396" s="71">
        <v>0</v>
      </c>
      <c r="BB396" s="71">
        <v>0</v>
      </c>
      <c r="BC396" s="71">
        <v>0</v>
      </c>
      <c r="BD396" s="71">
        <v>0</v>
      </c>
      <c r="BE396" s="71">
        <f>+AP396+AX396</f>
        <v>7017</v>
      </c>
      <c r="BF396" s="71">
        <f>+AQ396+AY396</f>
        <v>100</v>
      </c>
      <c r="BG396" s="71">
        <f>+AR396+AZ396</f>
        <v>1038</v>
      </c>
      <c r="BH396" s="71">
        <f>+AS396+BA396</f>
        <v>3159</v>
      </c>
      <c r="BI396" s="71">
        <f>+AT396+BC396</f>
        <v>2720</v>
      </c>
      <c r="BJ396" s="71">
        <f>AU396+BB396</f>
        <v>133</v>
      </c>
      <c r="BK396" s="71">
        <f>AV396+BD396</f>
        <v>449</v>
      </c>
      <c r="BL396" s="71">
        <f>BJ396+BK396</f>
        <v>582</v>
      </c>
      <c r="BM396" s="71">
        <f>+BN396+BO396+BP396+BQ396</f>
        <v>-360</v>
      </c>
      <c r="BN396" s="71">
        <v>0</v>
      </c>
      <c r="BO396" s="71">
        <v>580</v>
      </c>
      <c r="BP396" s="71">
        <v>1780</v>
      </c>
      <c r="BQ396" s="71">
        <v>-2720</v>
      </c>
      <c r="BR396" s="71">
        <f>+BE396+BM396</f>
        <v>6657</v>
      </c>
      <c r="BS396" s="71">
        <f>+BF396+BN396</f>
        <v>100</v>
      </c>
      <c r="BT396" s="71">
        <f>+BG396+BO396</f>
        <v>1618</v>
      </c>
      <c r="BU396" s="71">
        <f>+BH396+BP396</f>
        <v>4939</v>
      </c>
      <c r="BV396" s="71">
        <f>+BI396+BQ396</f>
        <v>0</v>
      </c>
      <c r="BW396" s="71">
        <f>+BX396+BY396+BZ396+CA396</f>
        <v>0</v>
      </c>
      <c r="BX396" s="71">
        <v>0</v>
      </c>
      <c r="BY396" s="71">
        <v>0</v>
      </c>
      <c r="BZ396" s="71">
        <v>0</v>
      </c>
      <c r="CA396" s="71">
        <v>0</v>
      </c>
      <c r="CB396" s="71">
        <f>+BR396+BW396</f>
        <v>6657</v>
      </c>
      <c r="CC396" s="71">
        <f>+BS396+BX396</f>
        <v>100</v>
      </c>
      <c r="CD396" s="71">
        <f>+BT396+BY396</f>
        <v>1618</v>
      </c>
      <c r="CE396" s="71">
        <f>+BU396+BZ396</f>
        <v>4939</v>
      </c>
      <c r="CF396" s="71">
        <f>+BV396+CA396</f>
        <v>0</v>
      </c>
      <c r="CG396" s="71">
        <f>+CH396+CI396+CJ396+CK396</f>
        <v>0</v>
      </c>
      <c r="CH396" s="71">
        <v>0</v>
      </c>
      <c r="CI396" s="71">
        <v>0</v>
      </c>
      <c r="CJ396" s="71">
        <v>0</v>
      </c>
      <c r="CK396" s="71">
        <v>0</v>
      </c>
      <c r="CL396" s="71">
        <f>+CB396+CG396</f>
        <v>6657</v>
      </c>
      <c r="CM396" s="71">
        <f>+CC396+CH396</f>
        <v>100</v>
      </c>
      <c r="CN396" s="71">
        <f>+CD396+CI396</f>
        <v>1618</v>
      </c>
      <c r="CO396" s="71">
        <f>+CE396+CJ396</f>
        <v>4939</v>
      </c>
      <c r="CP396" s="71">
        <f>+CF396+CK396</f>
        <v>0</v>
      </c>
      <c r="CQ396" s="71">
        <f>+CR396+CS396+CT396+CU396</f>
        <v>0</v>
      </c>
      <c r="CR396" s="71">
        <v>0</v>
      </c>
      <c r="CS396" s="71">
        <v>0</v>
      </c>
      <c r="CT396" s="71">
        <v>0</v>
      </c>
      <c r="CU396" s="71">
        <v>0</v>
      </c>
      <c r="CV396" s="71">
        <f>+CL396+CQ396</f>
        <v>6657</v>
      </c>
      <c r="CW396" s="71">
        <f>+CM396+CR396</f>
        <v>100</v>
      </c>
      <c r="CX396" s="71">
        <f>+CN396+CS396</f>
        <v>1618</v>
      </c>
      <c r="CY396" s="71">
        <f>+CO396+CT396</f>
        <v>4939</v>
      </c>
      <c r="CZ396" s="71">
        <f>+CP396+CU396</f>
        <v>0</v>
      </c>
      <c r="DA396" s="70" t="s">
        <v>17</v>
      </c>
      <c r="DB396" s="56">
        <f>K396-CV396</f>
        <v>360</v>
      </c>
      <c r="DD396" s="7">
        <f>CV396/12</f>
        <v>554.75</v>
      </c>
    </row>
    <row r="397" spans="1:109" ht="21.75" customHeight="1" x14ac:dyDescent="0.2">
      <c r="A397" s="98" t="str">
        <f>CONCATENATE("5101",H397)</f>
        <v>5101710103</v>
      </c>
      <c r="B397" s="65"/>
      <c r="C397" s="65"/>
      <c r="D397" s="65"/>
      <c r="E397" s="66"/>
      <c r="F397" s="66"/>
      <c r="G397" s="65" t="s">
        <v>129</v>
      </c>
      <c r="H397" s="70" t="s">
        <v>15</v>
      </c>
      <c r="I397" s="99" t="s">
        <v>14</v>
      </c>
      <c r="J397" s="78">
        <f>CB397</f>
        <v>35</v>
      </c>
      <c r="K397" s="78">
        <v>135</v>
      </c>
      <c r="L397" s="78"/>
      <c r="M397" s="78">
        <f>135</f>
        <v>135</v>
      </c>
      <c r="N397" s="78"/>
      <c r="O397" s="78">
        <f>K397-L397-M397-N397</f>
        <v>0</v>
      </c>
      <c r="P397" s="78"/>
      <c r="Q397" s="78"/>
      <c r="R397" s="78">
        <f>P397+Q397</f>
        <v>0</v>
      </c>
      <c r="S397" s="71">
        <f>+U397+V397+W397+Y397</f>
        <v>100</v>
      </c>
      <c r="T397" s="71">
        <f>X397+Z397</f>
        <v>10</v>
      </c>
      <c r="U397" s="71">
        <v>28</v>
      </c>
      <c r="V397" s="71">
        <v>24</v>
      </c>
      <c r="W397" s="71">
        <v>25</v>
      </c>
      <c r="X397" s="71">
        <v>5</v>
      </c>
      <c r="Y397" s="71">
        <v>23</v>
      </c>
      <c r="Z397" s="71">
        <v>5</v>
      </c>
      <c r="AA397" s="71">
        <f>+K397+S397</f>
        <v>235</v>
      </c>
      <c r="AB397" s="71">
        <f>+L397+U397</f>
        <v>28</v>
      </c>
      <c r="AC397" s="71">
        <f>+M397+V397</f>
        <v>159</v>
      </c>
      <c r="AD397" s="71">
        <f>+N397+W397</f>
        <v>25</v>
      </c>
      <c r="AE397" s="71">
        <f>+O397+Y397</f>
        <v>23</v>
      </c>
      <c r="AF397" s="71">
        <f>P397+X397</f>
        <v>5</v>
      </c>
      <c r="AG397" s="71">
        <f>+Q397+Z397</f>
        <v>5</v>
      </c>
      <c r="AH397" s="71">
        <f>AF397+AG397</f>
        <v>10</v>
      </c>
      <c r="AI397" s="71">
        <f>+AJ397+AK397+AL397+AN397</f>
        <v>0</v>
      </c>
      <c r="AJ397" s="71">
        <v>0</v>
      </c>
      <c r="AK397" s="71">
        <v>0</v>
      </c>
      <c r="AL397" s="71">
        <v>0</v>
      </c>
      <c r="AM397" s="71">
        <v>0</v>
      </c>
      <c r="AN397" s="71">
        <v>0</v>
      </c>
      <c r="AO397" s="71">
        <v>0</v>
      </c>
      <c r="AP397" s="71">
        <f>+AA397+AI397</f>
        <v>235</v>
      </c>
      <c r="AQ397" s="71">
        <f>+AB397+AJ397</f>
        <v>28</v>
      </c>
      <c r="AR397" s="71">
        <f>+AC397+AK397</f>
        <v>159</v>
      </c>
      <c r="AS397" s="71">
        <f>+AD397+AL397</f>
        <v>25</v>
      </c>
      <c r="AT397" s="71">
        <f>+AE397+AN397</f>
        <v>23</v>
      </c>
      <c r="AU397" s="71">
        <f>AF397+AM397</f>
        <v>5</v>
      </c>
      <c r="AV397" s="71">
        <f>AG397+AO397</f>
        <v>5</v>
      </c>
      <c r="AW397" s="71">
        <f>AU397+AV397</f>
        <v>10</v>
      </c>
      <c r="AX397" s="71">
        <f>+AY397+AZ397+BA397+BC397</f>
        <v>0</v>
      </c>
      <c r="AY397" s="71">
        <v>0</v>
      </c>
      <c r="AZ397" s="71">
        <v>0</v>
      </c>
      <c r="BA397" s="71">
        <v>0</v>
      </c>
      <c r="BB397" s="71">
        <v>0</v>
      </c>
      <c r="BC397" s="71">
        <v>0</v>
      </c>
      <c r="BD397" s="71">
        <v>0</v>
      </c>
      <c r="BE397" s="71">
        <f>+AP397+AX397</f>
        <v>235</v>
      </c>
      <c r="BF397" s="71">
        <f>+AQ397+AY397</f>
        <v>28</v>
      </c>
      <c r="BG397" s="71">
        <f>+AR397+AZ397</f>
        <v>159</v>
      </c>
      <c r="BH397" s="71">
        <f>+AS397+BA397</f>
        <v>25</v>
      </c>
      <c r="BI397" s="71">
        <f>+AT397+BC397</f>
        <v>23</v>
      </c>
      <c r="BJ397" s="71">
        <f>AU397+BB397</f>
        <v>5</v>
      </c>
      <c r="BK397" s="71">
        <f>AV397+BD397</f>
        <v>5</v>
      </c>
      <c r="BL397" s="71">
        <f>BJ397+BK397</f>
        <v>10</v>
      </c>
      <c r="BM397" s="71">
        <f>+BN397+BO397+BP397+BQ397</f>
        <v>-200</v>
      </c>
      <c r="BN397" s="71">
        <v>0</v>
      </c>
      <c r="BO397" s="71">
        <v>-152</v>
      </c>
      <c r="BP397" s="71">
        <v>-25</v>
      </c>
      <c r="BQ397" s="71">
        <v>-23</v>
      </c>
      <c r="BR397" s="71">
        <f>+BE397+BM397</f>
        <v>35</v>
      </c>
      <c r="BS397" s="71">
        <f>+BF397+BN397</f>
        <v>28</v>
      </c>
      <c r="BT397" s="71">
        <f>+BG397+BO397</f>
        <v>7</v>
      </c>
      <c r="BU397" s="71">
        <f>+BH397+BP397</f>
        <v>0</v>
      </c>
      <c r="BV397" s="71">
        <f>+BI397+BQ397</f>
        <v>0</v>
      </c>
      <c r="BW397" s="71">
        <f>+BX397+BY397+BZ397+CA397</f>
        <v>0</v>
      </c>
      <c r="BX397" s="71">
        <v>0</v>
      </c>
      <c r="BY397" s="71">
        <v>0</v>
      </c>
      <c r="BZ397" s="71">
        <v>0</v>
      </c>
      <c r="CA397" s="71">
        <v>0</v>
      </c>
      <c r="CB397" s="71">
        <f>+BR397+BW397</f>
        <v>35</v>
      </c>
      <c r="CC397" s="71">
        <f>+BS397+BX397</f>
        <v>28</v>
      </c>
      <c r="CD397" s="71">
        <f>+BT397+BY397</f>
        <v>7</v>
      </c>
      <c r="CE397" s="71">
        <f>+BU397+BZ397</f>
        <v>0</v>
      </c>
      <c r="CF397" s="71">
        <f>+BV397+CA397</f>
        <v>0</v>
      </c>
      <c r="CG397" s="71">
        <f>+CH397+CI397+CJ397+CK397</f>
        <v>0</v>
      </c>
      <c r="CH397" s="71">
        <v>0</v>
      </c>
      <c r="CI397" s="71">
        <v>0</v>
      </c>
      <c r="CJ397" s="71">
        <v>0</v>
      </c>
      <c r="CK397" s="71">
        <v>0</v>
      </c>
      <c r="CL397" s="71">
        <f>+CB397+CG397</f>
        <v>35</v>
      </c>
      <c r="CM397" s="71">
        <f>+CC397+CH397</f>
        <v>28</v>
      </c>
      <c r="CN397" s="71">
        <f>+CD397+CI397</f>
        <v>7</v>
      </c>
      <c r="CO397" s="71">
        <f>+CE397+CJ397</f>
        <v>0</v>
      </c>
      <c r="CP397" s="71">
        <f>+CF397+CK397</f>
        <v>0</v>
      </c>
      <c r="CQ397" s="71">
        <f>+CR397+CS397+CT397+CU397</f>
        <v>0</v>
      </c>
      <c r="CR397" s="71">
        <v>0</v>
      </c>
      <c r="CS397" s="71">
        <v>0</v>
      </c>
      <c r="CT397" s="71">
        <v>0</v>
      </c>
      <c r="CU397" s="71">
        <v>0</v>
      </c>
      <c r="CV397" s="71">
        <f>+CL397+CQ397</f>
        <v>35</v>
      </c>
      <c r="CW397" s="71">
        <f>+CM397+CR397</f>
        <v>28</v>
      </c>
      <c r="CX397" s="71">
        <f>+CN397+CS397</f>
        <v>7</v>
      </c>
      <c r="CY397" s="71">
        <f>+CO397+CT397</f>
        <v>0</v>
      </c>
      <c r="CZ397" s="71">
        <f>+CP397+CU397</f>
        <v>0</v>
      </c>
      <c r="DA397" s="70" t="s">
        <v>15</v>
      </c>
      <c r="DB397" s="56">
        <f>K397-CV397</f>
        <v>100</v>
      </c>
      <c r="DD397" s="7">
        <f>CV397/12</f>
        <v>2.9166666666666665</v>
      </c>
    </row>
    <row r="398" spans="1:109" ht="20.25" customHeight="1" x14ac:dyDescent="0.2">
      <c r="A398" s="98" t="str">
        <f>CONCATENATE("5101",H398)</f>
        <v>5101710130</v>
      </c>
      <c r="B398" s="65"/>
      <c r="C398" s="65"/>
      <c r="D398" s="65"/>
      <c r="E398" s="66"/>
      <c r="F398" s="66"/>
      <c r="G398" s="65" t="s">
        <v>213</v>
      </c>
      <c r="H398" s="70" t="s">
        <v>13</v>
      </c>
      <c r="I398" s="99" t="s">
        <v>12</v>
      </c>
      <c r="J398" s="78">
        <f>CB398</f>
        <v>1717</v>
      </c>
      <c r="K398" s="78">
        <v>1832</v>
      </c>
      <c r="L398" s="78">
        <v>100</v>
      </c>
      <c r="M398" s="78">
        <f>800</f>
        <v>800</v>
      </c>
      <c r="N398" s="78">
        <v>932</v>
      </c>
      <c r="O398" s="78">
        <f>K398-L398-M398-N398</f>
        <v>0</v>
      </c>
      <c r="P398" s="78"/>
      <c r="Q398" s="78"/>
      <c r="R398" s="78">
        <f>P398+Q398</f>
        <v>0</v>
      </c>
      <c r="S398" s="71">
        <f>+U398+V398+W398+Y398</f>
        <v>0</v>
      </c>
      <c r="T398" s="71">
        <f>X398+Z398</f>
        <v>316</v>
      </c>
      <c r="U398" s="71">
        <v>0</v>
      </c>
      <c r="V398" s="71">
        <v>0</v>
      </c>
      <c r="W398" s="71">
        <v>0</v>
      </c>
      <c r="X398" s="71">
        <v>316</v>
      </c>
      <c r="Y398" s="71">
        <v>0</v>
      </c>
      <c r="Z398" s="71">
        <v>0</v>
      </c>
      <c r="AA398" s="71">
        <f>+K398+S398</f>
        <v>1832</v>
      </c>
      <c r="AB398" s="71">
        <f>+L398+U398</f>
        <v>100</v>
      </c>
      <c r="AC398" s="71">
        <f>+M398+V398</f>
        <v>800</v>
      </c>
      <c r="AD398" s="71">
        <f>+N398+W398</f>
        <v>932</v>
      </c>
      <c r="AE398" s="71">
        <f>+O398+Y398</f>
        <v>0</v>
      </c>
      <c r="AF398" s="71">
        <f>P398+X398</f>
        <v>316</v>
      </c>
      <c r="AG398" s="71">
        <f>+Q398+Z398</f>
        <v>0</v>
      </c>
      <c r="AH398" s="71">
        <f>AF398+AG398</f>
        <v>316</v>
      </c>
      <c r="AI398" s="71">
        <f>+AJ398+AK398+AL398+AN398</f>
        <v>0</v>
      </c>
      <c r="AJ398" s="71">
        <v>0</v>
      </c>
      <c r="AK398" s="71">
        <v>0</v>
      </c>
      <c r="AL398" s="71">
        <v>0</v>
      </c>
      <c r="AM398" s="71">
        <v>0</v>
      </c>
      <c r="AN398" s="71">
        <v>0</v>
      </c>
      <c r="AO398" s="71">
        <v>0</v>
      </c>
      <c r="AP398" s="71">
        <f>+AA398+AI398</f>
        <v>1832</v>
      </c>
      <c r="AQ398" s="71">
        <f>+AB398+AJ398</f>
        <v>100</v>
      </c>
      <c r="AR398" s="71">
        <f>+AC398+AK398</f>
        <v>800</v>
      </c>
      <c r="AS398" s="71">
        <f>+AD398+AL398</f>
        <v>932</v>
      </c>
      <c r="AT398" s="71">
        <f>+AE398+AN398</f>
        <v>0</v>
      </c>
      <c r="AU398" s="71">
        <f>AF398+AM398</f>
        <v>316</v>
      </c>
      <c r="AV398" s="71">
        <f>AG398+AO398</f>
        <v>0</v>
      </c>
      <c r="AW398" s="71">
        <f>AU398+AV398</f>
        <v>316</v>
      </c>
      <c r="AX398" s="71">
        <f>+AY398+AZ398+BA398+BC398</f>
        <v>15</v>
      </c>
      <c r="AY398" s="71">
        <v>0</v>
      </c>
      <c r="AZ398" s="71">
        <v>0</v>
      </c>
      <c r="BA398" s="71">
        <v>15</v>
      </c>
      <c r="BB398" s="71">
        <v>0</v>
      </c>
      <c r="BC398" s="71">
        <v>0</v>
      </c>
      <c r="BD398" s="71">
        <v>0</v>
      </c>
      <c r="BE398" s="71">
        <f>+AP398+AX398</f>
        <v>1847</v>
      </c>
      <c r="BF398" s="71">
        <f>+AQ398+AY398</f>
        <v>100</v>
      </c>
      <c r="BG398" s="71">
        <f>+AR398+AZ398</f>
        <v>800</v>
      </c>
      <c r="BH398" s="71">
        <f>+AS398+BA398</f>
        <v>947</v>
      </c>
      <c r="BI398" s="71">
        <f>+AT398+BC398</f>
        <v>0</v>
      </c>
      <c r="BJ398" s="71">
        <f>AU398+BB398</f>
        <v>316</v>
      </c>
      <c r="BK398" s="71">
        <f>AV398+BD398</f>
        <v>0</v>
      </c>
      <c r="BL398" s="71">
        <f>BJ398+BK398</f>
        <v>316</v>
      </c>
      <c r="BM398" s="71">
        <f>+BN398+BO398+BP398+BQ398</f>
        <v>-130</v>
      </c>
      <c r="BN398" s="71">
        <v>0</v>
      </c>
      <c r="BO398" s="71">
        <v>0</v>
      </c>
      <c r="BP398" s="71">
        <v>-130</v>
      </c>
      <c r="BQ398" s="71">
        <v>0</v>
      </c>
      <c r="BR398" s="71">
        <f>+BE398+BM398</f>
        <v>1717</v>
      </c>
      <c r="BS398" s="71">
        <f>+BF398+BN398</f>
        <v>100</v>
      </c>
      <c r="BT398" s="71">
        <f>+BG398+BO398</f>
        <v>800</v>
      </c>
      <c r="BU398" s="71">
        <f>+BH398+BP398</f>
        <v>817</v>
      </c>
      <c r="BV398" s="71">
        <f>+BI398+BQ398</f>
        <v>0</v>
      </c>
      <c r="BW398" s="71">
        <f>+BX398+BY398+BZ398+CA398</f>
        <v>0</v>
      </c>
      <c r="BX398" s="71">
        <v>0</v>
      </c>
      <c r="BY398" s="71">
        <v>0</v>
      </c>
      <c r="BZ398" s="71">
        <v>0</v>
      </c>
      <c r="CA398" s="71">
        <v>0</v>
      </c>
      <c r="CB398" s="71">
        <f>+BR398+BW398</f>
        <v>1717</v>
      </c>
      <c r="CC398" s="71">
        <f>+BS398+BX398</f>
        <v>100</v>
      </c>
      <c r="CD398" s="71">
        <f>+BT398+BY398</f>
        <v>800</v>
      </c>
      <c r="CE398" s="71">
        <f>+BU398+BZ398</f>
        <v>817</v>
      </c>
      <c r="CF398" s="71">
        <f>+BV398+CA398</f>
        <v>0</v>
      </c>
      <c r="CG398" s="71">
        <f>+CH398+CI398+CJ398+CK398</f>
        <v>0</v>
      </c>
      <c r="CH398" s="71">
        <v>0</v>
      </c>
      <c r="CI398" s="71">
        <v>0</v>
      </c>
      <c r="CJ398" s="71">
        <v>0</v>
      </c>
      <c r="CK398" s="71">
        <v>0</v>
      </c>
      <c r="CL398" s="71">
        <f>+CB398+CG398</f>
        <v>1717</v>
      </c>
      <c r="CM398" s="71">
        <f>+CC398+CH398</f>
        <v>100</v>
      </c>
      <c r="CN398" s="71">
        <f>+CD398+CI398</f>
        <v>800</v>
      </c>
      <c r="CO398" s="71">
        <f>+CE398+CJ398</f>
        <v>817</v>
      </c>
      <c r="CP398" s="71">
        <f>+CF398+CK398</f>
        <v>0</v>
      </c>
      <c r="CQ398" s="71">
        <f>+CR398+CS398+CT398+CU398</f>
        <v>0</v>
      </c>
      <c r="CR398" s="71">
        <v>0</v>
      </c>
      <c r="CS398" s="71">
        <v>0</v>
      </c>
      <c r="CT398" s="71">
        <v>0</v>
      </c>
      <c r="CU398" s="71">
        <v>0</v>
      </c>
      <c r="CV398" s="71">
        <f>+CL398+CQ398</f>
        <v>1717</v>
      </c>
      <c r="CW398" s="71">
        <f>+CM398+CR398</f>
        <v>100</v>
      </c>
      <c r="CX398" s="71">
        <f>+CN398+CS398</f>
        <v>800</v>
      </c>
      <c r="CY398" s="71">
        <f>+CO398+CT398</f>
        <v>817</v>
      </c>
      <c r="CZ398" s="71">
        <f>+CP398+CU398</f>
        <v>0</v>
      </c>
      <c r="DA398" s="70" t="s">
        <v>13</v>
      </c>
      <c r="DB398" s="56">
        <f>K398-CV398</f>
        <v>115</v>
      </c>
      <c r="DD398" s="7">
        <f>CV398/12</f>
        <v>143.08333333333334</v>
      </c>
    </row>
    <row r="399" spans="1:109" s="54" customFormat="1" ht="16.5" hidden="1" customHeight="1" x14ac:dyDescent="0.2">
      <c r="A399" s="67" t="str">
        <f>CONCATENATE("5101",H399)</f>
        <v>51017103</v>
      </c>
      <c r="B399" s="66"/>
      <c r="C399" s="66"/>
      <c r="D399" s="66"/>
      <c r="E399" s="66"/>
      <c r="F399" s="66" t="s">
        <v>129</v>
      </c>
      <c r="G399" s="65"/>
      <c r="H399" s="61" t="s">
        <v>225</v>
      </c>
      <c r="I399" s="95" t="s">
        <v>224</v>
      </c>
      <c r="J399" s="62">
        <f>CB399</f>
        <v>0</v>
      </c>
      <c r="K399" s="62"/>
      <c r="L399" s="62"/>
      <c r="M399" s="62"/>
      <c r="N399" s="62"/>
      <c r="O399" s="62">
        <f>K399-L399-M399-N399</f>
        <v>0</v>
      </c>
      <c r="P399" s="62"/>
      <c r="Q399" s="62"/>
      <c r="R399" s="62">
        <f>P399+Q399</f>
        <v>0</v>
      </c>
      <c r="S399" s="85">
        <f>+U399+V399+W399+Y399</f>
        <v>0</v>
      </c>
      <c r="T399" s="85">
        <f>X399+Z399</f>
        <v>0</v>
      </c>
      <c r="U399" s="85">
        <v>0</v>
      </c>
      <c r="V399" s="85">
        <v>0</v>
      </c>
      <c r="W399" s="85">
        <v>0</v>
      </c>
      <c r="X399" s="85">
        <v>0</v>
      </c>
      <c r="Y399" s="85">
        <v>0</v>
      </c>
      <c r="Z399" s="85">
        <v>0</v>
      </c>
      <c r="AA399" s="85">
        <f>+K399+S399</f>
        <v>0</v>
      </c>
      <c r="AB399" s="85">
        <f>+L399+U399</f>
        <v>0</v>
      </c>
      <c r="AC399" s="85">
        <f>+M399+V399</f>
        <v>0</v>
      </c>
      <c r="AD399" s="85">
        <f>+N399+W399</f>
        <v>0</v>
      </c>
      <c r="AE399" s="85">
        <f>+O399+Y399</f>
        <v>0</v>
      </c>
      <c r="AF399" s="85">
        <f>P399+X399</f>
        <v>0</v>
      </c>
      <c r="AG399" s="85">
        <f>+Q399+Z399</f>
        <v>0</v>
      </c>
      <c r="AH399" s="85">
        <f>AF399+AG399</f>
        <v>0</v>
      </c>
      <c r="AI399" s="85">
        <f>+AJ399+AK399+AL399+AN399</f>
        <v>0</v>
      </c>
      <c r="AJ399" s="85">
        <v>0</v>
      </c>
      <c r="AK399" s="85">
        <v>0</v>
      </c>
      <c r="AL399" s="85">
        <v>0</v>
      </c>
      <c r="AM399" s="85">
        <v>0</v>
      </c>
      <c r="AN399" s="85">
        <v>0</v>
      </c>
      <c r="AO399" s="85">
        <v>0</v>
      </c>
      <c r="AP399" s="85">
        <f>+AA399+AI399</f>
        <v>0</v>
      </c>
      <c r="AQ399" s="85">
        <f>+AB399+AJ399</f>
        <v>0</v>
      </c>
      <c r="AR399" s="85">
        <f>+AC399+AK399</f>
        <v>0</v>
      </c>
      <c r="AS399" s="85">
        <f>+AD399+AL399</f>
        <v>0</v>
      </c>
      <c r="AT399" s="85">
        <f>+AE399+AN399</f>
        <v>0</v>
      </c>
      <c r="AU399" s="85">
        <f>AF399+AM399</f>
        <v>0</v>
      </c>
      <c r="AV399" s="85">
        <f>AG399+AO399</f>
        <v>0</v>
      </c>
      <c r="AW399" s="85">
        <f>AU399+AV399</f>
        <v>0</v>
      </c>
      <c r="AX399" s="85">
        <f>+AY399+AZ399+BA399+BC399</f>
        <v>0</v>
      </c>
      <c r="AY399" s="85">
        <v>0</v>
      </c>
      <c r="AZ399" s="85">
        <v>0</v>
      </c>
      <c r="BA399" s="85">
        <v>0</v>
      </c>
      <c r="BB399" s="85"/>
      <c r="BC399" s="85">
        <v>0</v>
      </c>
      <c r="BD399" s="85"/>
      <c r="BE399" s="85">
        <f>+AP399+AX399</f>
        <v>0</v>
      </c>
      <c r="BF399" s="85">
        <f>+AQ399+AY399</f>
        <v>0</v>
      </c>
      <c r="BG399" s="85">
        <f>+AR399+AZ399</f>
        <v>0</v>
      </c>
      <c r="BH399" s="85">
        <f>+AS399+BA399</f>
        <v>0</v>
      </c>
      <c r="BI399" s="85">
        <f>+AT399+BC399</f>
        <v>0</v>
      </c>
      <c r="BJ399" s="85">
        <f>AU399+BB399</f>
        <v>0</v>
      </c>
      <c r="BK399" s="85">
        <f>AV399+BD399</f>
        <v>0</v>
      </c>
      <c r="BL399" s="85">
        <f>BJ399+BK399</f>
        <v>0</v>
      </c>
      <c r="BM399" s="85">
        <f>+BN399+BO399+BP399+BQ399</f>
        <v>0</v>
      </c>
      <c r="BN399" s="85">
        <v>0</v>
      </c>
      <c r="BO399" s="85">
        <v>0</v>
      </c>
      <c r="BP399" s="85">
        <v>0</v>
      </c>
      <c r="BQ399" s="85">
        <v>0</v>
      </c>
      <c r="BR399" s="85">
        <f>+BE399+BM399</f>
        <v>0</v>
      </c>
      <c r="BS399" s="85">
        <f>+BF399+BN399</f>
        <v>0</v>
      </c>
      <c r="BT399" s="85">
        <f>+BG399+BO399</f>
        <v>0</v>
      </c>
      <c r="BU399" s="85">
        <f>+BH399+BP399</f>
        <v>0</v>
      </c>
      <c r="BV399" s="85">
        <f>+BI399+BQ399</f>
        <v>0</v>
      </c>
      <c r="BW399" s="85">
        <f>+BX399+BY399+BZ399+CA399</f>
        <v>0</v>
      </c>
      <c r="BX399" s="85">
        <v>0</v>
      </c>
      <c r="BY399" s="85">
        <v>0</v>
      </c>
      <c r="BZ399" s="85">
        <v>0</v>
      </c>
      <c r="CA399" s="85">
        <v>0</v>
      </c>
      <c r="CB399" s="85">
        <f>+BR399+BW399</f>
        <v>0</v>
      </c>
      <c r="CC399" s="85">
        <f>+BS399+BX399</f>
        <v>0</v>
      </c>
      <c r="CD399" s="85">
        <f>+BT399+BY399</f>
        <v>0</v>
      </c>
      <c r="CE399" s="85">
        <f>+BU399+BZ399</f>
        <v>0</v>
      </c>
      <c r="CF399" s="85">
        <f>+BV399+CA399</f>
        <v>0</v>
      </c>
      <c r="CG399" s="85">
        <f>+CH399+CI399+CJ399+CK399</f>
        <v>0</v>
      </c>
      <c r="CH399" s="85">
        <v>0</v>
      </c>
      <c r="CI399" s="85">
        <v>0</v>
      </c>
      <c r="CJ399" s="85">
        <v>0</v>
      </c>
      <c r="CK399" s="85">
        <v>0</v>
      </c>
      <c r="CL399" s="85">
        <f>+CB399+CG399</f>
        <v>0</v>
      </c>
      <c r="CM399" s="85">
        <f>+CC399+CH399</f>
        <v>0</v>
      </c>
      <c r="CN399" s="85">
        <f>+CD399+CI399</f>
        <v>0</v>
      </c>
      <c r="CO399" s="85">
        <f>+CE399+CJ399</f>
        <v>0</v>
      </c>
      <c r="CP399" s="85">
        <f>+CF399+CK399</f>
        <v>0</v>
      </c>
      <c r="CQ399" s="85">
        <f>+CR399+CS399+CT399+CU399</f>
        <v>0</v>
      </c>
      <c r="CR399" s="85">
        <v>0</v>
      </c>
      <c r="CS399" s="85">
        <v>0</v>
      </c>
      <c r="CT399" s="85">
        <v>0</v>
      </c>
      <c r="CU399" s="85">
        <v>0</v>
      </c>
      <c r="CV399" s="85">
        <f>+CL399+CQ399</f>
        <v>0</v>
      </c>
      <c r="CW399" s="85">
        <f>+CM399+CR399</f>
        <v>0</v>
      </c>
      <c r="CX399" s="85">
        <f>+CN399+CS399</f>
        <v>0</v>
      </c>
      <c r="CY399" s="85">
        <f>+CO399+CT399</f>
        <v>0</v>
      </c>
      <c r="CZ399" s="85">
        <f>+CP399+CU399</f>
        <v>0</v>
      </c>
      <c r="DA399" s="61" t="s">
        <v>225</v>
      </c>
      <c r="DB399" s="56">
        <f>K399-CV399</f>
        <v>0</v>
      </c>
      <c r="DC399" s="55"/>
      <c r="DD399" s="7">
        <f>CV399/12</f>
        <v>0</v>
      </c>
      <c r="DE399" s="55"/>
    </row>
    <row r="400" spans="1:109" s="54" customFormat="1" ht="18" customHeight="1" x14ac:dyDescent="0.2">
      <c r="A400" s="67"/>
      <c r="B400" s="66"/>
      <c r="C400" s="66" t="s">
        <v>91</v>
      </c>
      <c r="D400" s="66"/>
      <c r="E400" s="66"/>
      <c r="F400" s="66"/>
      <c r="G400" s="65"/>
      <c r="H400" s="61" t="s">
        <v>205</v>
      </c>
      <c r="I400" s="95" t="s">
        <v>133</v>
      </c>
      <c r="J400" s="62">
        <f>J254</f>
        <v>183820</v>
      </c>
      <c r="K400" s="62">
        <f>K254</f>
        <v>169121</v>
      </c>
      <c r="L400" s="62">
        <f>L254</f>
        <v>41587</v>
      </c>
      <c r="M400" s="62">
        <f>M254</f>
        <v>40262</v>
      </c>
      <c r="N400" s="62">
        <f>N254</f>
        <v>45294</v>
      </c>
      <c r="O400" s="62">
        <f>O254</f>
        <v>41978</v>
      </c>
      <c r="P400" s="62">
        <f>P254</f>
        <v>2770</v>
      </c>
      <c r="Q400" s="62">
        <f>Q254</f>
        <v>2771</v>
      </c>
      <c r="R400" s="62">
        <f>R254</f>
        <v>5541</v>
      </c>
      <c r="S400" s="62">
        <f>S254</f>
        <v>11399</v>
      </c>
      <c r="T400" s="62">
        <f>T254</f>
        <v>109</v>
      </c>
      <c r="U400" s="62">
        <f>U254</f>
        <v>1646</v>
      </c>
      <c r="V400" s="62">
        <f>V254</f>
        <v>1810</v>
      </c>
      <c r="W400" s="62">
        <f>W254</f>
        <v>7869</v>
      </c>
      <c r="X400" s="62">
        <f>X254</f>
        <v>45</v>
      </c>
      <c r="Y400" s="62">
        <f>Y254</f>
        <v>74</v>
      </c>
      <c r="Z400" s="62">
        <f>Z254</f>
        <v>64</v>
      </c>
      <c r="AA400" s="62">
        <f>AA254</f>
        <v>180520</v>
      </c>
      <c r="AB400" s="62">
        <f>AB254</f>
        <v>43233</v>
      </c>
      <c r="AC400" s="62">
        <f>AC254</f>
        <v>42072</v>
      </c>
      <c r="AD400" s="62">
        <f>AD254</f>
        <v>53163</v>
      </c>
      <c r="AE400" s="62">
        <f>AE254</f>
        <v>42052</v>
      </c>
      <c r="AF400" s="62">
        <f>AF254</f>
        <v>2815</v>
      </c>
      <c r="AG400" s="62">
        <f>AG254</f>
        <v>2835</v>
      </c>
      <c r="AH400" s="62">
        <f>AH254</f>
        <v>5650</v>
      </c>
      <c r="AI400" s="62">
        <f>AI254</f>
        <v>-3324</v>
      </c>
      <c r="AJ400" s="62">
        <f>AJ254</f>
        <v>0</v>
      </c>
      <c r="AK400" s="62">
        <f>AK254</f>
        <v>0</v>
      </c>
      <c r="AL400" s="62">
        <f>AL254</f>
        <v>-344</v>
      </c>
      <c r="AM400" s="62">
        <f>AM254</f>
        <v>-2302</v>
      </c>
      <c r="AN400" s="62">
        <f>AN254</f>
        <v>-2980</v>
      </c>
      <c r="AO400" s="62">
        <f>AO254</f>
        <v>-2322</v>
      </c>
      <c r="AP400" s="62">
        <f>AP254</f>
        <v>177196</v>
      </c>
      <c r="AQ400" s="62">
        <f>AQ254</f>
        <v>43233</v>
      </c>
      <c r="AR400" s="62">
        <f>AR254</f>
        <v>42072</v>
      </c>
      <c r="AS400" s="62">
        <f>AS254</f>
        <v>52819</v>
      </c>
      <c r="AT400" s="62">
        <f>AT254</f>
        <v>39072</v>
      </c>
      <c r="AU400" s="62">
        <f>AU254</f>
        <v>513</v>
      </c>
      <c r="AV400" s="62">
        <f>AV254</f>
        <v>513</v>
      </c>
      <c r="AW400" s="62">
        <f>AW254</f>
        <v>1026</v>
      </c>
      <c r="AX400" s="62">
        <f>AX254</f>
        <v>11628</v>
      </c>
      <c r="AY400" s="62">
        <f>AY254</f>
        <v>0</v>
      </c>
      <c r="AZ400" s="62">
        <f>AZ254</f>
        <v>15</v>
      </c>
      <c r="BA400" s="62">
        <f>BA254</f>
        <v>-915</v>
      </c>
      <c r="BB400" s="62"/>
      <c r="BC400" s="62">
        <f>BC254</f>
        <v>12528</v>
      </c>
      <c r="BD400" s="62"/>
      <c r="BE400" s="62">
        <f>BE254</f>
        <v>188824</v>
      </c>
      <c r="BF400" s="62">
        <f>BF254</f>
        <v>43233</v>
      </c>
      <c r="BG400" s="62">
        <f>BG254</f>
        <v>42087</v>
      </c>
      <c r="BH400" s="62">
        <f>BH254</f>
        <v>51904</v>
      </c>
      <c r="BI400" s="62">
        <f>BI254</f>
        <v>51600</v>
      </c>
      <c r="BJ400" s="62">
        <f>BJ254</f>
        <v>513</v>
      </c>
      <c r="BK400" s="62">
        <f>BK254</f>
        <v>513</v>
      </c>
      <c r="BL400" s="62">
        <f>BL254</f>
        <v>1026</v>
      </c>
      <c r="BM400" s="62">
        <f>BM254</f>
        <v>-4544</v>
      </c>
      <c r="BN400" s="62">
        <f>BN254</f>
        <v>221</v>
      </c>
      <c r="BO400" s="62">
        <f>BO254</f>
        <v>601</v>
      </c>
      <c r="BP400" s="62">
        <f>BP254</f>
        <v>1726</v>
      </c>
      <c r="BQ400" s="62">
        <f>BQ254</f>
        <v>-7092</v>
      </c>
      <c r="BR400" s="62">
        <f>BR254</f>
        <v>184280</v>
      </c>
      <c r="BS400" s="62">
        <f>BS254</f>
        <v>43454</v>
      </c>
      <c r="BT400" s="62">
        <f>BT254</f>
        <v>42688</v>
      </c>
      <c r="BU400" s="62">
        <f>BU254</f>
        <v>53630</v>
      </c>
      <c r="BV400" s="62">
        <f>BV254</f>
        <v>44508</v>
      </c>
      <c r="BW400" s="62">
        <f>BW254</f>
        <v>-460</v>
      </c>
      <c r="BX400" s="62">
        <f>BX254</f>
        <v>0</v>
      </c>
      <c r="BY400" s="62">
        <f>BY254</f>
        <v>0</v>
      </c>
      <c r="BZ400" s="62">
        <f>BZ254</f>
        <v>0</v>
      </c>
      <c r="CA400" s="62">
        <f>CA254</f>
        <v>-460</v>
      </c>
      <c r="CB400" s="62">
        <f>CB254</f>
        <v>183820</v>
      </c>
      <c r="CC400" s="62">
        <f>CC254</f>
        <v>43454</v>
      </c>
      <c r="CD400" s="62">
        <f>CD254</f>
        <v>42688</v>
      </c>
      <c r="CE400" s="62">
        <f>CE254</f>
        <v>53630</v>
      </c>
      <c r="CF400" s="62">
        <f>CF254</f>
        <v>44048</v>
      </c>
      <c r="CG400" s="62">
        <f>CG254</f>
        <v>0</v>
      </c>
      <c r="CH400" s="62">
        <f>CH254</f>
        <v>0</v>
      </c>
      <c r="CI400" s="62">
        <f>CI254</f>
        <v>0</v>
      </c>
      <c r="CJ400" s="62">
        <f>CJ254</f>
        <v>0</v>
      </c>
      <c r="CK400" s="62">
        <f>CK254</f>
        <v>0</v>
      </c>
      <c r="CL400" s="62">
        <f>CL254</f>
        <v>183820</v>
      </c>
      <c r="CM400" s="62">
        <f>CM254</f>
        <v>43454</v>
      </c>
      <c r="CN400" s="62">
        <f>CN254</f>
        <v>42688</v>
      </c>
      <c r="CO400" s="62">
        <f>CO254</f>
        <v>53630</v>
      </c>
      <c r="CP400" s="62">
        <f>CP254</f>
        <v>44048</v>
      </c>
      <c r="CQ400" s="62">
        <f>CQ254</f>
        <v>0</v>
      </c>
      <c r="CR400" s="62">
        <f>CR254</f>
        <v>0</v>
      </c>
      <c r="CS400" s="62">
        <f>CS254</f>
        <v>0</v>
      </c>
      <c r="CT400" s="62">
        <f>CT254</f>
        <v>0</v>
      </c>
      <c r="CU400" s="62">
        <f>CU254</f>
        <v>0</v>
      </c>
      <c r="CV400" s="62">
        <f>CV254</f>
        <v>183820</v>
      </c>
      <c r="CW400" s="62">
        <f>CW254</f>
        <v>43454</v>
      </c>
      <c r="CX400" s="62">
        <f>CX254</f>
        <v>42688</v>
      </c>
      <c r="CY400" s="62">
        <f>CY254</f>
        <v>53630</v>
      </c>
      <c r="CZ400" s="62">
        <f>CZ254</f>
        <v>44048</v>
      </c>
      <c r="DA400" s="61" t="s">
        <v>205</v>
      </c>
      <c r="DB400" s="56">
        <f>K400-CV400</f>
        <v>-14699</v>
      </c>
      <c r="DC400" s="55"/>
      <c r="DD400" s="7">
        <f>CV400/12</f>
        <v>15318.333333333334</v>
      </c>
      <c r="DE400" s="55"/>
    </row>
    <row r="401" spans="1:109" s="54" customFormat="1" ht="20.25" customHeight="1" x14ac:dyDescent="0.2">
      <c r="A401" s="67"/>
      <c r="B401" s="66"/>
      <c r="C401" s="66"/>
      <c r="D401" s="66" t="s">
        <v>129</v>
      </c>
      <c r="E401" s="66"/>
      <c r="F401" s="66"/>
      <c r="G401" s="65"/>
      <c r="H401" s="61" t="s">
        <v>380</v>
      </c>
      <c r="I401" s="95" t="s">
        <v>131</v>
      </c>
      <c r="J401" s="62">
        <f>J400</f>
        <v>183820</v>
      </c>
      <c r="K401" s="62">
        <f>K400</f>
        <v>169121</v>
      </c>
      <c r="L401" s="62">
        <f>L400</f>
        <v>41587</v>
      </c>
      <c r="M401" s="62">
        <f>M400</f>
        <v>40262</v>
      </c>
      <c r="N401" s="62">
        <f>N400</f>
        <v>45294</v>
      </c>
      <c r="O401" s="62">
        <f>O400</f>
        <v>41978</v>
      </c>
      <c r="P401" s="62">
        <f>P400</f>
        <v>2770</v>
      </c>
      <c r="Q401" s="62">
        <f>Q400</f>
        <v>2771</v>
      </c>
      <c r="R401" s="62">
        <f>R400</f>
        <v>5541</v>
      </c>
      <c r="S401" s="62">
        <f>S400</f>
        <v>11399</v>
      </c>
      <c r="T401" s="62">
        <f>T400</f>
        <v>109</v>
      </c>
      <c r="U401" s="62">
        <f>U400</f>
        <v>1646</v>
      </c>
      <c r="V401" s="62">
        <f>V400</f>
        <v>1810</v>
      </c>
      <c r="W401" s="62">
        <f>W400</f>
        <v>7869</v>
      </c>
      <c r="X401" s="62">
        <f>X400</f>
        <v>45</v>
      </c>
      <c r="Y401" s="62">
        <f>Y400</f>
        <v>74</v>
      </c>
      <c r="Z401" s="62">
        <f>Z400</f>
        <v>64</v>
      </c>
      <c r="AA401" s="62">
        <f>AA400</f>
        <v>180520</v>
      </c>
      <c r="AB401" s="62">
        <f>AB400</f>
        <v>43233</v>
      </c>
      <c r="AC401" s="62">
        <f>AC400</f>
        <v>42072</v>
      </c>
      <c r="AD401" s="62">
        <f>AD400</f>
        <v>53163</v>
      </c>
      <c r="AE401" s="62">
        <f>AE400</f>
        <v>42052</v>
      </c>
      <c r="AF401" s="62">
        <f>AF400</f>
        <v>2815</v>
      </c>
      <c r="AG401" s="62">
        <f>AG400</f>
        <v>2835</v>
      </c>
      <c r="AH401" s="62">
        <f>AH400</f>
        <v>5650</v>
      </c>
      <c r="AI401" s="62">
        <f>AI400</f>
        <v>-3324</v>
      </c>
      <c r="AJ401" s="62">
        <f>AJ400</f>
        <v>0</v>
      </c>
      <c r="AK401" s="62">
        <f>AK400</f>
        <v>0</v>
      </c>
      <c r="AL401" s="62">
        <f>AL400</f>
        <v>-344</v>
      </c>
      <c r="AM401" s="62">
        <f>AM400</f>
        <v>-2302</v>
      </c>
      <c r="AN401" s="62">
        <f>AN400</f>
        <v>-2980</v>
      </c>
      <c r="AO401" s="62">
        <f>AO400</f>
        <v>-2322</v>
      </c>
      <c r="AP401" s="62">
        <f>AP400</f>
        <v>177196</v>
      </c>
      <c r="AQ401" s="62">
        <f>AQ400</f>
        <v>43233</v>
      </c>
      <c r="AR401" s="62">
        <f>AR400</f>
        <v>42072</v>
      </c>
      <c r="AS401" s="62">
        <f>AS400</f>
        <v>52819</v>
      </c>
      <c r="AT401" s="62">
        <f>AT400</f>
        <v>39072</v>
      </c>
      <c r="AU401" s="62">
        <f>AU400</f>
        <v>513</v>
      </c>
      <c r="AV401" s="62">
        <f>AV400</f>
        <v>513</v>
      </c>
      <c r="AW401" s="62">
        <f>AW400</f>
        <v>1026</v>
      </c>
      <c r="AX401" s="62">
        <f>AX400</f>
        <v>11628</v>
      </c>
      <c r="AY401" s="62">
        <f>AY400</f>
        <v>0</v>
      </c>
      <c r="AZ401" s="62">
        <f>AZ400</f>
        <v>15</v>
      </c>
      <c r="BA401" s="62">
        <f>BA400</f>
        <v>-915</v>
      </c>
      <c r="BB401" s="62"/>
      <c r="BC401" s="62">
        <f>BC400</f>
        <v>12528</v>
      </c>
      <c r="BD401" s="62"/>
      <c r="BE401" s="62">
        <f>BE400</f>
        <v>188824</v>
      </c>
      <c r="BF401" s="62">
        <f>BF400</f>
        <v>43233</v>
      </c>
      <c r="BG401" s="62">
        <f>BG400</f>
        <v>42087</v>
      </c>
      <c r="BH401" s="62">
        <f>BH400</f>
        <v>51904</v>
      </c>
      <c r="BI401" s="62">
        <f>BI400</f>
        <v>51600</v>
      </c>
      <c r="BJ401" s="62">
        <f>BJ400</f>
        <v>513</v>
      </c>
      <c r="BK401" s="62">
        <f>BK400</f>
        <v>513</v>
      </c>
      <c r="BL401" s="62">
        <f>BL400</f>
        <v>1026</v>
      </c>
      <c r="BM401" s="62">
        <f>BM400</f>
        <v>-4544</v>
      </c>
      <c r="BN401" s="62">
        <f>BN400</f>
        <v>221</v>
      </c>
      <c r="BO401" s="62">
        <f>BO400</f>
        <v>601</v>
      </c>
      <c r="BP401" s="62">
        <f>BP400</f>
        <v>1726</v>
      </c>
      <c r="BQ401" s="62">
        <f>BQ400</f>
        <v>-7092</v>
      </c>
      <c r="BR401" s="62">
        <f>BR400</f>
        <v>184280</v>
      </c>
      <c r="BS401" s="62">
        <f>BS400</f>
        <v>43454</v>
      </c>
      <c r="BT401" s="62">
        <f>BT400</f>
        <v>42688</v>
      </c>
      <c r="BU401" s="62">
        <f>BU400</f>
        <v>53630</v>
      </c>
      <c r="BV401" s="62">
        <f>BV400</f>
        <v>44508</v>
      </c>
      <c r="BW401" s="62">
        <f>BW400</f>
        <v>-460</v>
      </c>
      <c r="BX401" s="62">
        <f>BX400</f>
        <v>0</v>
      </c>
      <c r="BY401" s="62">
        <f>BY400</f>
        <v>0</v>
      </c>
      <c r="BZ401" s="62">
        <f>BZ400</f>
        <v>0</v>
      </c>
      <c r="CA401" s="62">
        <f>CA400</f>
        <v>-460</v>
      </c>
      <c r="CB401" s="62">
        <f>CB400</f>
        <v>183820</v>
      </c>
      <c r="CC401" s="62">
        <f>CC400</f>
        <v>43454</v>
      </c>
      <c r="CD401" s="62">
        <f>CD400</f>
        <v>42688</v>
      </c>
      <c r="CE401" s="62">
        <f>CE400</f>
        <v>53630</v>
      </c>
      <c r="CF401" s="62">
        <f>CF400</f>
        <v>44048</v>
      </c>
      <c r="CG401" s="62">
        <f>CG400</f>
        <v>0</v>
      </c>
      <c r="CH401" s="62">
        <f>CH400</f>
        <v>0</v>
      </c>
      <c r="CI401" s="62">
        <f>CI400</f>
        <v>0</v>
      </c>
      <c r="CJ401" s="62">
        <f>CJ400</f>
        <v>0</v>
      </c>
      <c r="CK401" s="62">
        <f>CK400</f>
        <v>0</v>
      </c>
      <c r="CL401" s="62">
        <f>CL400</f>
        <v>183820</v>
      </c>
      <c r="CM401" s="62">
        <f>CM400</f>
        <v>43454</v>
      </c>
      <c r="CN401" s="62">
        <f>CN400</f>
        <v>42688</v>
      </c>
      <c r="CO401" s="62">
        <f>CO400</f>
        <v>53630</v>
      </c>
      <c r="CP401" s="62">
        <f>CP400</f>
        <v>44048</v>
      </c>
      <c r="CQ401" s="62">
        <f>CQ400</f>
        <v>0</v>
      </c>
      <c r="CR401" s="62">
        <f>CR400</f>
        <v>0</v>
      </c>
      <c r="CS401" s="62">
        <f>CS400</f>
        <v>0</v>
      </c>
      <c r="CT401" s="62">
        <f>CT400</f>
        <v>0</v>
      </c>
      <c r="CU401" s="62">
        <f>CU400</f>
        <v>0</v>
      </c>
      <c r="CV401" s="62">
        <f>CV400</f>
        <v>183820</v>
      </c>
      <c r="CW401" s="62">
        <f>CW400</f>
        <v>43454</v>
      </c>
      <c r="CX401" s="62">
        <f>CX400</f>
        <v>42688</v>
      </c>
      <c r="CY401" s="62">
        <f>CY400</f>
        <v>53630</v>
      </c>
      <c r="CZ401" s="62">
        <f>CZ400</f>
        <v>44048</v>
      </c>
      <c r="DA401" s="61" t="s">
        <v>380</v>
      </c>
      <c r="DB401" s="56">
        <f>K401-CV401</f>
        <v>-14699</v>
      </c>
      <c r="DC401" s="55"/>
      <c r="DD401" s="7">
        <f>CV401/12</f>
        <v>15318.333333333334</v>
      </c>
      <c r="DE401" s="55"/>
    </row>
    <row r="402" spans="1:109" s="54" customFormat="1" ht="0.75" customHeight="1" x14ac:dyDescent="0.2">
      <c r="A402" s="67"/>
      <c r="B402" s="66"/>
      <c r="C402" s="66"/>
      <c r="D402" s="66"/>
      <c r="E402" s="66"/>
      <c r="F402" s="66"/>
      <c r="G402" s="65"/>
      <c r="H402" s="61"/>
      <c r="I402" s="95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  <c r="AA402" s="62"/>
      <c r="AB402" s="62"/>
      <c r="AC402" s="62"/>
      <c r="AD402" s="62"/>
      <c r="AE402" s="62"/>
      <c r="AF402" s="62"/>
      <c r="AG402" s="62"/>
      <c r="AH402" s="62"/>
      <c r="AI402" s="62"/>
      <c r="AJ402" s="62"/>
      <c r="AK402" s="62"/>
      <c r="AL402" s="62"/>
      <c r="AM402" s="62"/>
      <c r="AN402" s="62"/>
      <c r="AO402" s="62"/>
      <c r="AP402" s="62"/>
      <c r="AQ402" s="62"/>
      <c r="AR402" s="62"/>
      <c r="AS402" s="62"/>
      <c r="AT402" s="62"/>
      <c r="AU402" s="62"/>
      <c r="AV402" s="62"/>
      <c r="AW402" s="62"/>
      <c r="AX402" s="62"/>
      <c r="AY402" s="62"/>
      <c r="AZ402" s="62"/>
      <c r="BA402" s="62"/>
      <c r="BB402" s="62"/>
      <c r="BC402" s="62"/>
      <c r="BD402" s="62"/>
      <c r="BE402" s="62"/>
      <c r="BF402" s="62"/>
      <c r="BG402" s="62"/>
      <c r="BH402" s="62"/>
      <c r="BI402" s="62"/>
      <c r="BJ402" s="62"/>
      <c r="BK402" s="62"/>
      <c r="BL402" s="62"/>
      <c r="BM402" s="62"/>
      <c r="BN402" s="62"/>
      <c r="BO402" s="62"/>
      <c r="BP402" s="62"/>
      <c r="BQ402" s="62"/>
      <c r="BR402" s="62"/>
      <c r="BS402" s="62"/>
      <c r="BT402" s="62"/>
      <c r="BU402" s="62"/>
      <c r="BV402" s="62"/>
      <c r="BW402" s="62"/>
      <c r="BX402" s="62"/>
      <c r="BY402" s="62"/>
      <c r="BZ402" s="62"/>
      <c r="CA402" s="62"/>
      <c r="CB402" s="62"/>
      <c r="CC402" s="62"/>
      <c r="CD402" s="62"/>
      <c r="CE402" s="62"/>
      <c r="CF402" s="62"/>
      <c r="CG402" s="62"/>
      <c r="CH402" s="62"/>
      <c r="CI402" s="62"/>
      <c r="CJ402" s="62"/>
      <c r="CK402" s="62"/>
      <c r="CL402" s="62"/>
      <c r="CM402" s="62"/>
      <c r="CN402" s="62"/>
      <c r="CO402" s="62"/>
      <c r="CP402" s="62"/>
      <c r="CQ402" s="62"/>
      <c r="CR402" s="62"/>
      <c r="CS402" s="62"/>
      <c r="CT402" s="62"/>
      <c r="CU402" s="62"/>
      <c r="CV402" s="62"/>
      <c r="CW402" s="62"/>
      <c r="CX402" s="62"/>
      <c r="CY402" s="62"/>
      <c r="CZ402" s="62"/>
      <c r="DA402" s="61"/>
      <c r="DB402" s="56">
        <f>K402-CV402</f>
        <v>0</v>
      </c>
      <c r="DC402" s="55"/>
      <c r="DD402" s="7">
        <f>CV402/12</f>
        <v>0</v>
      </c>
      <c r="DE402" s="55"/>
    </row>
    <row r="403" spans="1:109" s="54" customFormat="1" ht="19.5" hidden="1" customHeight="1" x14ac:dyDescent="0.2">
      <c r="A403" s="67"/>
      <c r="B403" s="66"/>
      <c r="C403" s="66"/>
      <c r="D403" s="66"/>
      <c r="E403" s="66"/>
      <c r="F403" s="66"/>
      <c r="G403" s="65"/>
      <c r="H403" s="61" t="s">
        <v>378</v>
      </c>
      <c r="I403" s="95" t="s">
        <v>379</v>
      </c>
      <c r="J403" s="62">
        <f>J404+J455</f>
        <v>0</v>
      </c>
      <c r="K403" s="62">
        <f>K404+K455</f>
        <v>0</v>
      </c>
      <c r="L403" s="62">
        <f>L404+L455</f>
        <v>0</v>
      </c>
      <c r="M403" s="62">
        <f>M404+M455</f>
        <v>0</v>
      </c>
      <c r="N403" s="62">
        <f>N404+N455</f>
        <v>0</v>
      </c>
      <c r="O403" s="62">
        <f>O404+O455</f>
        <v>0</v>
      </c>
      <c r="P403" s="62">
        <f>P404+P455</f>
        <v>0</v>
      </c>
      <c r="Q403" s="62">
        <f>Q404+Q455</f>
        <v>0</v>
      </c>
      <c r="R403" s="62">
        <f>R404+R455</f>
        <v>0</v>
      </c>
      <c r="S403" s="62">
        <f>S404+S455</f>
        <v>0</v>
      </c>
      <c r="T403" s="62">
        <f>T404+T455</f>
        <v>0</v>
      </c>
      <c r="U403" s="62">
        <f>U404+U455</f>
        <v>0</v>
      </c>
      <c r="V403" s="62">
        <f>V404+V455</f>
        <v>0</v>
      </c>
      <c r="W403" s="62">
        <f>W404+W455</f>
        <v>0</v>
      </c>
      <c r="X403" s="62">
        <f>X404+X455</f>
        <v>0</v>
      </c>
      <c r="Y403" s="62">
        <f>Y404+Y455</f>
        <v>0</v>
      </c>
      <c r="Z403" s="62">
        <f>Z404+Z455</f>
        <v>0</v>
      </c>
      <c r="AA403" s="62">
        <f>AA404+AA455</f>
        <v>0</v>
      </c>
      <c r="AB403" s="62">
        <f>AB404+AB455</f>
        <v>0</v>
      </c>
      <c r="AC403" s="62">
        <f>AC404+AC455</f>
        <v>0</v>
      </c>
      <c r="AD403" s="62">
        <f>AD404+AD455</f>
        <v>0</v>
      </c>
      <c r="AE403" s="62">
        <f>AE404+AE455</f>
        <v>0</v>
      </c>
      <c r="AF403" s="62">
        <f>AF404+AF455</f>
        <v>0</v>
      </c>
      <c r="AG403" s="62">
        <f>AG404+AG455</f>
        <v>0</v>
      </c>
      <c r="AH403" s="62">
        <f>AH404+AH455</f>
        <v>0</v>
      </c>
      <c r="AI403" s="62">
        <f>AI404+AI455</f>
        <v>0</v>
      </c>
      <c r="AJ403" s="62">
        <f>AJ404+AJ455</f>
        <v>0</v>
      </c>
      <c r="AK403" s="62">
        <f>AK404+AK455</f>
        <v>0</v>
      </c>
      <c r="AL403" s="62">
        <f>AL404+AL455</f>
        <v>0</v>
      </c>
      <c r="AM403" s="62">
        <f>AM404+AM455</f>
        <v>0</v>
      </c>
      <c r="AN403" s="62">
        <f>AN404+AN455</f>
        <v>0</v>
      </c>
      <c r="AO403" s="62">
        <f>AO404+AO455</f>
        <v>0</v>
      </c>
      <c r="AP403" s="62">
        <f>AP404+AP455</f>
        <v>0</v>
      </c>
      <c r="AQ403" s="62">
        <f>AQ404+AQ455</f>
        <v>0</v>
      </c>
      <c r="AR403" s="62">
        <f>AR404+AR455</f>
        <v>0</v>
      </c>
      <c r="AS403" s="62">
        <f>AS404+AS455</f>
        <v>0</v>
      </c>
      <c r="AT403" s="62">
        <f>AT404+AT455</f>
        <v>0</v>
      </c>
      <c r="AU403" s="62">
        <f>AU404+AU455</f>
        <v>0</v>
      </c>
      <c r="AV403" s="62">
        <f>AV404+AV455</f>
        <v>0</v>
      </c>
      <c r="AW403" s="62">
        <f>AW404+AW455</f>
        <v>0</v>
      </c>
      <c r="AX403" s="62">
        <f>AX404+AX455</f>
        <v>0</v>
      </c>
      <c r="AY403" s="62">
        <f>AY404+AY455</f>
        <v>0</v>
      </c>
      <c r="AZ403" s="62">
        <f>AZ404+AZ455</f>
        <v>0</v>
      </c>
      <c r="BA403" s="62">
        <f>BA404+BA455</f>
        <v>0</v>
      </c>
      <c r="BB403" s="62"/>
      <c r="BC403" s="62">
        <f>BC404+BC455</f>
        <v>0</v>
      </c>
      <c r="BD403" s="62"/>
      <c r="BE403" s="62">
        <f>BE404+BE455</f>
        <v>0</v>
      </c>
      <c r="BF403" s="62">
        <f>BF404+BF455</f>
        <v>0</v>
      </c>
      <c r="BG403" s="62">
        <f>BG404+BG455</f>
        <v>0</v>
      </c>
      <c r="BH403" s="62">
        <f>BH404+BH455</f>
        <v>0</v>
      </c>
      <c r="BI403" s="62">
        <f>BI404+BI455</f>
        <v>0</v>
      </c>
      <c r="BJ403" s="62">
        <f>BJ404+BJ455</f>
        <v>0</v>
      </c>
      <c r="BK403" s="62">
        <f>BK404+BK455</f>
        <v>0</v>
      </c>
      <c r="BL403" s="62">
        <f>BL404+BL455</f>
        <v>0</v>
      </c>
      <c r="BM403" s="62">
        <f>BM404+BM455</f>
        <v>0</v>
      </c>
      <c r="BN403" s="62">
        <f>BN404+BN455</f>
        <v>0</v>
      </c>
      <c r="BO403" s="62">
        <f>BO404+BO455</f>
        <v>0</v>
      </c>
      <c r="BP403" s="62">
        <f>BP404+BP455</f>
        <v>0</v>
      </c>
      <c r="BQ403" s="62">
        <f>BQ404+BQ455</f>
        <v>0</v>
      </c>
      <c r="BR403" s="62">
        <f>BR404+BR455</f>
        <v>0</v>
      </c>
      <c r="BS403" s="62">
        <f>BS404+BS455</f>
        <v>0</v>
      </c>
      <c r="BT403" s="62">
        <f>BT404+BT455</f>
        <v>0</v>
      </c>
      <c r="BU403" s="62">
        <f>BU404+BU455</f>
        <v>0</v>
      </c>
      <c r="BV403" s="62">
        <f>BV404+BV455</f>
        <v>0</v>
      </c>
      <c r="BW403" s="62">
        <f>BW404+BW455</f>
        <v>0</v>
      </c>
      <c r="BX403" s="62">
        <f>BX404+BX455</f>
        <v>0</v>
      </c>
      <c r="BY403" s="62">
        <f>BY404+BY455</f>
        <v>0</v>
      </c>
      <c r="BZ403" s="62">
        <f>BZ404+BZ455</f>
        <v>0</v>
      </c>
      <c r="CA403" s="62">
        <f>CA404+CA455</f>
        <v>0</v>
      </c>
      <c r="CB403" s="62">
        <f>CB404+CB455</f>
        <v>0</v>
      </c>
      <c r="CC403" s="62">
        <f>CC404+CC455</f>
        <v>0</v>
      </c>
      <c r="CD403" s="62">
        <f>CD404+CD455</f>
        <v>0</v>
      </c>
      <c r="CE403" s="62">
        <f>CE404+CE455</f>
        <v>0</v>
      </c>
      <c r="CF403" s="62">
        <f>CF404+CF455</f>
        <v>0</v>
      </c>
      <c r="CG403" s="62">
        <f>CG404+CG455</f>
        <v>0</v>
      </c>
      <c r="CH403" s="62">
        <f>CH404+CH455</f>
        <v>0</v>
      </c>
      <c r="CI403" s="62">
        <f>CI404+CI455</f>
        <v>0</v>
      </c>
      <c r="CJ403" s="62">
        <f>CJ404+CJ455</f>
        <v>0</v>
      </c>
      <c r="CK403" s="62">
        <f>CK404+CK455</f>
        <v>0</v>
      </c>
      <c r="CL403" s="62">
        <f>CL404+CL455</f>
        <v>0</v>
      </c>
      <c r="CM403" s="62">
        <f>CM404+CM455</f>
        <v>0</v>
      </c>
      <c r="CN403" s="62">
        <f>CN404+CN455</f>
        <v>0</v>
      </c>
      <c r="CO403" s="62">
        <f>CO404+CO455</f>
        <v>0</v>
      </c>
      <c r="CP403" s="62">
        <f>CP404+CP455</f>
        <v>0</v>
      </c>
      <c r="CQ403" s="62">
        <f>CQ404+CQ455</f>
        <v>0</v>
      </c>
      <c r="CR403" s="62">
        <f>CR404+CR455</f>
        <v>0</v>
      </c>
      <c r="CS403" s="62">
        <f>CS404+CS455</f>
        <v>0</v>
      </c>
      <c r="CT403" s="62">
        <f>CT404+CT455</f>
        <v>0</v>
      </c>
      <c r="CU403" s="62">
        <f>CU404+CU455</f>
        <v>0</v>
      </c>
      <c r="CV403" s="62">
        <f>CV404+CV455</f>
        <v>0</v>
      </c>
      <c r="CW403" s="62">
        <f>CW404+CW455</f>
        <v>0</v>
      </c>
      <c r="CX403" s="62">
        <f>CX404+CX455</f>
        <v>0</v>
      </c>
      <c r="CY403" s="62">
        <f>CY404+CY455</f>
        <v>0</v>
      </c>
      <c r="CZ403" s="62">
        <f>CZ404+CZ455</f>
        <v>0</v>
      </c>
      <c r="DA403" s="61" t="s">
        <v>378</v>
      </c>
      <c r="DB403" s="56">
        <f>K403-CV403</f>
        <v>0</v>
      </c>
      <c r="DC403" s="55"/>
      <c r="DD403" s="7">
        <f>CV403/12</f>
        <v>0</v>
      </c>
      <c r="DE403" s="55"/>
    </row>
    <row r="404" spans="1:109" s="54" customFormat="1" ht="14.25" hidden="1" customHeight="1" x14ac:dyDescent="0.2">
      <c r="A404" s="67" t="str">
        <f>CONCATENATE("5401",H404)</f>
        <v>540101</v>
      </c>
      <c r="B404" s="66"/>
      <c r="C404" s="66"/>
      <c r="D404" s="66"/>
      <c r="E404" s="66"/>
      <c r="F404" s="66"/>
      <c r="G404" s="65"/>
      <c r="H404" s="61" t="s">
        <v>91</v>
      </c>
      <c r="I404" s="95" t="s">
        <v>90</v>
      </c>
      <c r="J404" s="62">
        <f>J405+J425+J449+J452</f>
        <v>0</v>
      </c>
      <c r="K404" s="62">
        <f>K405+K425+K449+K452</f>
        <v>0</v>
      </c>
      <c r="L404" s="62">
        <f>L405+L425+L449+L452</f>
        <v>0</v>
      </c>
      <c r="M404" s="62">
        <f>M405+M425+M449+M452</f>
        <v>0</v>
      </c>
      <c r="N404" s="62">
        <f>N405+N425+N449+N452</f>
        <v>0</v>
      </c>
      <c r="O404" s="62">
        <f>O405+O425+O449+O452</f>
        <v>0</v>
      </c>
      <c r="P404" s="62">
        <f>P405+P425+P449+P452</f>
        <v>0</v>
      </c>
      <c r="Q404" s="62">
        <f>Q405+Q425+Q449+Q452</f>
        <v>0</v>
      </c>
      <c r="R404" s="62">
        <f>R405+R425+R449+R452</f>
        <v>0</v>
      </c>
      <c r="S404" s="62">
        <f>S405+S425+S449+S452</f>
        <v>0</v>
      </c>
      <c r="T404" s="62">
        <f>T405+T425+T449+T452</f>
        <v>0</v>
      </c>
      <c r="U404" s="62">
        <f>U405+U425+U449+U452</f>
        <v>0</v>
      </c>
      <c r="V404" s="62">
        <f>V405+V425+V449+V452</f>
        <v>0</v>
      </c>
      <c r="W404" s="62">
        <f>W405+W425+W449+W452</f>
        <v>0</v>
      </c>
      <c r="X404" s="62">
        <f>X405+X425+X449+X452</f>
        <v>0</v>
      </c>
      <c r="Y404" s="62">
        <f>Y405+Y425+Y449+Y452</f>
        <v>0</v>
      </c>
      <c r="Z404" s="62">
        <f>Z405+Z425+Z449+Z452</f>
        <v>0</v>
      </c>
      <c r="AA404" s="62">
        <f>AA405+AA425+AA449+AA452</f>
        <v>0</v>
      </c>
      <c r="AB404" s="62">
        <f>AB405+AB425+AB449+AB452</f>
        <v>0</v>
      </c>
      <c r="AC404" s="62">
        <f>AC405+AC425+AC449+AC452</f>
        <v>0</v>
      </c>
      <c r="AD404" s="62">
        <f>AD405+AD425+AD449+AD452</f>
        <v>0</v>
      </c>
      <c r="AE404" s="62">
        <f>AE405+AE425+AE449+AE452</f>
        <v>0</v>
      </c>
      <c r="AF404" s="62">
        <f>AF405+AF425+AF449+AF452</f>
        <v>0</v>
      </c>
      <c r="AG404" s="62">
        <f>AG405+AG425+AG449+AG452</f>
        <v>0</v>
      </c>
      <c r="AH404" s="62">
        <f>AH405+AH425+AH449+AH452</f>
        <v>0</v>
      </c>
      <c r="AI404" s="62">
        <f>AI405+AI425+AI449+AI452</f>
        <v>0</v>
      </c>
      <c r="AJ404" s="62">
        <f>AJ405+AJ425+AJ449+AJ452</f>
        <v>0</v>
      </c>
      <c r="AK404" s="62">
        <f>AK405+AK425+AK449+AK452</f>
        <v>0</v>
      </c>
      <c r="AL404" s="62">
        <f>AL405+AL425+AL449+AL452</f>
        <v>0</v>
      </c>
      <c r="AM404" s="62">
        <f>AM405+AM425+AM449+AM452</f>
        <v>0</v>
      </c>
      <c r="AN404" s="62">
        <f>AN405+AN425+AN449+AN452</f>
        <v>0</v>
      </c>
      <c r="AO404" s="62">
        <f>AO405+AO425+AO449+AO452</f>
        <v>0</v>
      </c>
      <c r="AP404" s="62">
        <f>AP405+AP425+AP449+AP452</f>
        <v>0</v>
      </c>
      <c r="AQ404" s="62">
        <f>AQ405+AQ425+AQ449+AQ452</f>
        <v>0</v>
      </c>
      <c r="AR404" s="62">
        <f>AR405+AR425+AR449+AR452</f>
        <v>0</v>
      </c>
      <c r="AS404" s="62">
        <f>AS405+AS425+AS449+AS452</f>
        <v>0</v>
      </c>
      <c r="AT404" s="62">
        <f>AT405+AT425+AT449+AT452</f>
        <v>0</v>
      </c>
      <c r="AU404" s="62">
        <f>AU405+AU425+AU449+AU452</f>
        <v>0</v>
      </c>
      <c r="AV404" s="62">
        <f>AV405+AV425+AV449+AV452</f>
        <v>0</v>
      </c>
      <c r="AW404" s="62">
        <f>AW405+AW425+AW449+AW452</f>
        <v>0</v>
      </c>
      <c r="AX404" s="62">
        <f>AX405+AX425+AX449+AX452</f>
        <v>0</v>
      </c>
      <c r="AY404" s="62">
        <f>AY405+AY425+AY449+AY452</f>
        <v>0</v>
      </c>
      <c r="AZ404" s="62">
        <f>AZ405+AZ425+AZ449+AZ452</f>
        <v>0</v>
      </c>
      <c r="BA404" s="62">
        <f>BA405+BA425+BA449+BA452</f>
        <v>0</v>
      </c>
      <c r="BB404" s="62"/>
      <c r="BC404" s="62">
        <f>BC405+BC425+BC449+BC452</f>
        <v>0</v>
      </c>
      <c r="BD404" s="62"/>
      <c r="BE404" s="62">
        <f>BE405+BE425+BE449+BE452</f>
        <v>0</v>
      </c>
      <c r="BF404" s="62">
        <f>BF405+BF425+BF449+BF452</f>
        <v>0</v>
      </c>
      <c r="BG404" s="62">
        <f>BG405+BG425+BG449+BG452</f>
        <v>0</v>
      </c>
      <c r="BH404" s="62">
        <f>BH405+BH425+BH449+BH452</f>
        <v>0</v>
      </c>
      <c r="BI404" s="62">
        <f>BI405+BI425+BI449+BI452</f>
        <v>0</v>
      </c>
      <c r="BJ404" s="62">
        <f>BJ405+BJ425+BJ449+BJ452</f>
        <v>0</v>
      </c>
      <c r="BK404" s="62">
        <f>BK405+BK425+BK449+BK452</f>
        <v>0</v>
      </c>
      <c r="BL404" s="62">
        <f>BL405+BL425+BL449+BL452</f>
        <v>0</v>
      </c>
      <c r="BM404" s="62">
        <f>BM405+BM425+BM449+BM452</f>
        <v>0</v>
      </c>
      <c r="BN404" s="62">
        <f>BN405+BN425+BN449+BN452</f>
        <v>0</v>
      </c>
      <c r="BO404" s="62">
        <f>BO405+BO425+BO449+BO452</f>
        <v>0</v>
      </c>
      <c r="BP404" s="62">
        <f>BP405+BP425+BP449+BP452</f>
        <v>0</v>
      </c>
      <c r="BQ404" s="62">
        <f>BQ405+BQ425+BQ449+BQ452</f>
        <v>0</v>
      </c>
      <c r="BR404" s="62">
        <f>BR405+BR425+BR449+BR452</f>
        <v>0</v>
      </c>
      <c r="BS404" s="62">
        <f>BS405+BS425+BS449+BS452</f>
        <v>0</v>
      </c>
      <c r="BT404" s="62">
        <f>BT405+BT425+BT449+BT452</f>
        <v>0</v>
      </c>
      <c r="BU404" s="62">
        <f>BU405+BU425+BU449+BU452</f>
        <v>0</v>
      </c>
      <c r="BV404" s="62">
        <f>BV405+BV425+BV449+BV452</f>
        <v>0</v>
      </c>
      <c r="BW404" s="62">
        <f>BW405+BW425+BW449+BW452</f>
        <v>0</v>
      </c>
      <c r="BX404" s="62">
        <f>BX405+BX425+BX449+BX452</f>
        <v>0</v>
      </c>
      <c r="BY404" s="62">
        <f>BY405+BY425+BY449+BY452</f>
        <v>0</v>
      </c>
      <c r="BZ404" s="62">
        <f>BZ405+BZ425+BZ449+BZ452</f>
        <v>0</v>
      </c>
      <c r="CA404" s="62">
        <f>CA405+CA425+CA449+CA452</f>
        <v>0</v>
      </c>
      <c r="CB404" s="62">
        <f>CB405+CB425+CB449+CB452</f>
        <v>0</v>
      </c>
      <c r="CC404" s="62">
        <f>CC405+CC425+CC449+CC452</f>
        <v>0</v>
      </c>
      <c r="CD404" s="62">
        <f>CD405+CD425+CD449+CD452</f>
        <v>0</v>
      </c>
      <c r="CE404" s="62">
        <f>CE405+CE425+CE449+CE452</f>
        <v>0</v>
      </c>
      <c r="CF404" s="62">
        <f>CF405+CF425+CF449+CF452</f>
        <v>0</v>
      </c>
      <c r="CG404" s="62">
        <f>CG405+CG425+CG449+CG452</f>
        <v>0</v>
      </c>
      <c r="CH404" s="62">
        <f>CH405+CH425+CH449+CH452</f>
        <v>0</v>
      </c>
      <c r="CI404" s="62">
        <f>CI405+CI425+CI449+CI452</f>
        <v>0</v>
      </c>
      <c r="CJ404" s="62">
        <f>CJ405+CJ425+CJ449+CJ452</f>
        <v>0</v>
      </c>
      <c r="CK404" s="62">
        <f>CK405+CK425+CK449+CK452</f>
        <v>0</v>
      </c>
      <c r="CL404" s="62">
        <f>CL405+CL425+CL449+CL452</f>
        <v>0</v>
      </c>
      <c r="CM404" s="62">
        <f>CM405+CM425+CM449+CM452</f>
        <v>0</v>
      </c>
      <c r="CN404" s="62">
        <f>CN405+CN425+CN449+CN452</f>
        <v>0</v>
      </c>
      <c r="CO404" s="62">
        <f>CO405+CO425+CO449+CO452</f>
        <v>0</v>
      </c>
      <c r="CP404" s="62">
        <f>CP405+CP425+CP449+CP452</f>
        <v>0</v>
      </c>
      <c r="CQ404" s="62">
        <f>CQ405+CQ425+CQ449+CQ452</f>
        <v>0</v>
      </c>
      <c r="CR404" s="62">
        <f>CR405+CR425+CR449+CR452</f>
        <v>0</v>
      </c>
      <c r="CS404" s="62">
        <f>CS405+CS425+CS449+CS452</f>
        <v>0</v>
      </c>
      <c r="CT404" s="62">
        <f>CT405+CT425+CT449+CT452</f>
        <v>0</v>
      </c>
      <c r="CU404" s="62">
        <f>CU405+CU425+CU449+CU452</f>
        <v>0</v>
      </c>
      <c r="CV404" s="62">
        <f>CV405+CV425+CV449+CV452</f>
        <v>0</v>
      </c>
      <c r="CW404" s="62">
        <f>CW405+CW425+CW449+CW452</f>
        <v>0</v>
      </c>
      <c r="CX404" s="62">
        <f>CX405+CX425+CX449+CX452</f>
        <v>0</v>
      </c>
      <c r="CY404" s="62">
        <f>CY405+CY425+CY449+CY452</f>
        <v>0</v>
      </c>
      <c r="CZ404" s="62">
        <f>CZ405+CZ425+CZ449+CZ452</f>
        <v>0</v>
      </c>
      <c r="DA404" s="61" t="s">
        <v>91</v>
      </c>
      <c r="DB404" s="56">
        <f>K404-CV404</f>
        <v>0</v>
      </c>
      <c r="DC404" s="55"/>
      <c r="DD404" s="7">
        <f>CV404/12</f>
        <v>0</v>
      </c>
      <c r="DE404" s="55"/>
    </row>
    <row r="405" spans="1:109" s="54" customFormat="1" ht="11.25" hidden="1" customHeight="1" x14ac:dyDescent="0.2">
      <c r="A405" s="67" t="str">
        <f>CONCATENATE("5401",H405)</f>
        <v>540110</v>
      </c>
      <c r="B405" s="66"/>
      <c r="C405" s="66"/>
      <c r="D405" s="66"/>
      <c r="E405" s="66"/>
      <c r="F405" s="66"/>
      <c r="G405" s="65"/>
      <c r="H405" s="61" t="s">
        <v>89</v>
      </c>
      <c r="I405" s="95" t="s">
        <v>88</v>
      </c>
      <c r="J405" s="62">
        <f>+J406+J418</f>
        <v>0</v>
      </c>
      <c r="K405" s="62">
        <f>+K406+K418</f>
        <v>0</v>
      </c>
      <c r="L405" s="62">
        <f>+L406+L418</f>
        <v>0</v>
      </c>
      <c r="M405" s="62">
        <f>+M406+M418</f>
        <v>0</v>
      </c>
      <c r="N405" s="62">
        <f>+N406+N418</f>
        <v>0</v>
      </c>
      <c r="O405" s="62">
        <f>+O406+O418</f>
        <v>0</v>
      </c>
      <c r="P405" s="62">
        <f>+P406+P418</f>
        <v>0</v>
      </c>
      <c r="Q405" s="62">
        <f>+Q406+Q418</f>
        <v>0</v>
      </c>
      <c r="R405" s="62">
        <f>+R406+R418</f>
        <v>0</v>
      </c>
      <c r="S405" s="62">
        <f>+S406+S418</f>
        <v>0</v>
      </c>
      <c r="T405" s="62">
        <f>+T406+T418</f>
        <v>0</v>
      </c>
      <c r="U405" s="62">
        <f>+U406+U418</f>
        <v>0</v>
      </c>
      <c r="V405" s="62">
        <f>+V406+V418</f>
        <v>0</v>
      </c>
      <c r="W405" s="62">
        <f>+W406+W418</f>
        <v>0</v>
      </c>
      <c r="X405" s="62">
        <f>+X406+X418</f>
        <v>0</v>
      </c>
      <c r="Y405" s="62">
        <f>+Y406+Y418</f>
        <v>0</v>
      </c>
      <c r="Z405" s="62">
        <f>+Z406+Z418</f>
        <v>0</v>
      </c>
      <c r="AA405" s="62">
        <f>+AA406+AA418</f>
        <v>0</v>
      </c>
      <c r="AB405" s="62">
        <f>+AB406+AB418</f>
        <v>0</v>
      </c>
      <c r="AC405" s="62">
        <f>+AC406+AC418</f>
        <v>0</v>
      </c>
      <c r="AD405" s="62">
        <f>+AD406+AD418</f>
        <v>0</v>
      </c>
      <c r="AE405" s="62">
        <f>+AE406+AE418</f>
        <v>0</v>
      </c>
      <c r="AF405" s="62">
        <f>+AF406+AF418</f>
        <v>0</v>
      </c>
      <c r="AG405" s="62">
        <f>+AG406+AG418</f>
        <v>0</v>
      </c>
      <c r="AH405" s="62">
        <f>+AH406+AH418</f>
        <v>0</v>
      </c>
      <c r="AI405" s="62">
        <f>+AI406+AI418</f>
        <v>0</v>
      </c>
      <c r="AJ405" s="62">
        <f>+AJ406+AJ418</f>
        <v>0</v>
      </c>
      <c r="AK405" s="62">
        <f>+AK406+AK418</f>
        <v>0</v>
      </c>
      <c r="AL405" s="62">
        <f>+AL406+AL418</f>
        <v>0</v>
      </c>
      <c r="AM405" s="62">
        <f>+AM406+AM418</f>
        <v>0</v>
      </c>
      <c r="AN405" s="62">
        <f>+AN406+AN418</f>
        <v>0</v>
      </c>
      <c r="AO405" s="62">
        <f>+AO406+AO418</f>
        <v>0</v>
      </c>
      <c r="AP405" s="62">
        <f>+AP406+AP418</f>
        <v>0</v>
      </c>
      <c r="AQ405" s="62">
        <f>+AQ406+AQ418</f>
        <v>0</v>
      </c>
      <c r="AR405" s="62">
        <f>+AR406+AR418</f>
        <v>0</v>
      </c>
      <c r="AS405" s="62">
        <f>+AS406+AS418</f>
        <v>0</v>
      </c>
      <c r="AT405" s="62">
        <f>+AT406+AT418</f>
        <v>0</v>
      </c>
      <c r="AU405" s="62">
        <f>+AU406+AU418</f>
        <v>0</v>
      </c>
      <c r="AV405" s="62">
        <f>+AV406+AV418</f>
        <v>0</v>
      </c>
      <c r="AW405" s="62">
        <f>+AW406+AW418</f>
        <v>0</v>
      </c>
      <c r="AX405" s="62">
        <f>+AX406+AX418</f>
        <v>0</v>
      </c>
      <c r="AY405" s="62">
        <f>+AY406+AY418</f>
        <v>0</v>
      </c>
      <c r="AZ405" s="62">
        <f>+AZ406+AZ418</f>
        <v>0</v>
      </c>
      <c r="BA405" s="62">
        <f>+BA406+BA418</f>
        <v>0</v>
      </c>
      <c r="BB405" s="62"/>
      <c r="BC405" s="62">
        <f>+BC406+BC418</f>
        <v>0</v>
      </c>
      <c r="BD405" s="62"/>
      <c r="BE405" s="62">
        <f>+BE406+BE418</f>
        <v>0</v>
      </c>
      <c r="BF405" s="62">
        <f>+BF406+BF418</f>
        <v>0</v>
      </c>
      <c r="BG405" s="62">
        <f>+BG406+BG418</f>
        <v>0</v>
      </c>
      <c r="BH405" s="62">
        <f>+BH406+BH418</f>
        <v>0</v>
      </c>
      <c r="BI405" s="62">
        <f>+BI406+BI418</f>
        <v>0</v>
      </c>
      <c r="BJ405" s="62">
        <f>+BJ406+BJ418</f>
        <v>0</v>
      </c>
      <c r="BK405" s="62">
        <f>+BK406+BK418</f>
        <v>0</v>
      </c>
      <c r="BL405" s="62">
        <f>+BL406+BL418</f>
        <v>0</v>
      </c>
      <c r="BM405" s="62">
        <f>+BM406+BM418</f>
        <v>0</v>
      </c>
      <c r="BN405" s="62">
        <f>+BN406+BN418</f>
        <v>0</v>
      </c>
      <c r="BO405" s="62">
        <f>+BO406+BO418</f>
        <v>0</v>
      </c>
      <c r="BP405" s="62">
        <f>+BP406+BP418</f>
        <v>0</v>
      </c>
      <c r="BQ405" s="62">
        <f>+BQ406+BQ418</f>
        <v>0</v>
      </c>
      <c r="BR405" s="62">
        <f>+BR406+BR418</f>
        <v>0</v>
      </c>
      <c r="BS405" s="62">
        <f>+BS406+BS418</f>
        <v>0</v>
      </c>
      <c r="BT405" s="62">
        <f>+BT406+BT418</f>
        <v>0</v>
      </c>
      <c r="BU405" s="62">
        <f>+BU406+BU418</f>
        <v>0</v>
      </c>
      <c r="BV405" s="62">
        <f>+BV406+BV418</f>
        <v>0</v>
      </c>
      <c r="BW405" s="62">
        <f>+BW406+BW418</f>
        <v>0</v>
      </c>
      <c r="BX405" s="62">
        <f>+BX406+BX418</f>
        <v>0</v>
      </c>
      <c r="BY405" s="62">
        <f>+BY406+BY418</f>
        <v>0</v>
      </c>
      <c r="BZ405" s="62">
        <f>+BZ406+BZ418</f>
        <v>0</v>
      </c>
      <c r="CA405" s="62">
        <f>+CA406+CA418</f>
        <v>0</v>
      </c>
      <c r="CB405" s="62">
        <f>+CB406+CB418</f>
        <v>0</v>
      </c>
      <c r="CC405" s="62">
        <f>+CC406+CC418</f>
        <v>0</v>
      </c>
      <c r="CD405" s="62">
        <f>+CD406+CD418</f>
        <v>0</v>
      </c>
      <c r="CE405" s="62">
        <f>+CE406+CE418</f>
        <v>0</v>
      </c>
      <c r="CF405" s="62">
        <f>+CF406+CF418</f>
        <v>0</v>
      </c>
      <c r="CG405" s="62">
        <f>+CG406+CG418</f>
        <v>0</v>
      </c>
      <c r="CH405" s="62">
        <f>+CH406+CH418</f>
        <v>0</v>
      </c>
      <c r="CI405" s="62">
        <f>+CI406+CI418</f>
        <v>0</v>
      </c>
      <c r="CJ405" s="62">
        <f>+CJ406+CJ418</f>
        <v>0</v>
      </c>
      <c r="CK405" s="62">
        <f>+CK406+CK418</f>
        <v>0</v>
      </c>
      <c r="CL405" s="62">
        <f>+CL406+CL418</f>
        <v>0</v>
      </c>
      <c r="CM405" s="62">
        <f>+CM406+CM418</f>
        <v>0</v>
      </c>
      <c r="CN405" s="62">
        <f>+CN406+CN418</f>
        <v>0</v>
      </c>
      <c r="CO405" s="62">
        <f>+CO406+CO418</f>
        <v>0</v>
      </c>
      <c r="CP405" s="62">
        <f>+CP406+CP418</f>
        <v>0</v>
      </c>
      <c r="CQ405" s="62">
        <f>+CQ406+CQ418</f>
        <v>0</v>
      </c>
      <c r="CR405" s="62">
        <f>+CR406+CR418</f>
        <v>0</v>
      </c>
      <c r="CS405" s="62">
        <f>+CS406+CS418</f>
        <v>0</v>
      </c>
      <c r="CT405" s="62">
        <f>+CT406+CT418</f>
        <v>0</v>
      </c>
      <c r="CU405" s="62">
        <f>+CU406+CU418</f>
        <v>0</v>
      </c>
      <c r="CV405" s="62">
        <f>+CV406+CV418</f>
        <v>0</v>
      </c>
      <c r="CW405" s="62">
        <f>+CW406+CW418</f>
        <v>0</v>
      </c>
      <c r="CX405" s="62">
        <f>+CX406+CX418</f>
        <v>0</v>
      </c>
      <c r="CY405" s="62">
        <f>+CY406+CY418</f>
        <v>0</v>
      </c>
      <c r="CZ405" s="62">
        <f>+CZ406+CZ418</f>
        <v>0</v>
      </c>
      <c r="DA405" s="61" t="s">
        <v>89</v>
      </c>
      <c r="DB405" s="56">
        <f>K405-CV405</f>
        <v>0</v>
      </c>
      <c r="DC405" s="55"/>
      <c r="DD405" s="7">
        <f>CV405/12</f>
        <v>0</v>
      </c>
      <c r="DE405" s="55"/>
    </row>
    <row r="406" spans="1:109" s="54" customFormat="1" ht="11.25" hidden="1" customHeight="1" x14ac:dyDescent="0.2">
      <c r="A406" s="67" t="str">
        <f>CONCATENATE("5401",H406)</f>
        <v>54011001</v>
      </c>
      <c r="B406" s="66"/>
      <c r="C406" s="66"/>
      <c r="D406" s="66"/>
      <c r="E406" s="66"/>
      <c r="F406" s="66"/>
      <c r="G406" s="65"/>
      <c r="H406" s="61">
        <v>1001</v>
      </c>
      <c r="I406" s="111" t="s">
        <v>289</v>
      </c>
      <c r="J406" s="62">
        <f>SUM(J407:J417)</f>
        <v>0</v>
      </c>
      <c r="K406" s="62">
        <f>SUM(K407:K417)</f>
        <v>0</v>
      </c>
      <c r="L406" s="62">
        <f>SUM(L407:L417)</f>
        <v>0</v>
      </c>
      <c r="M406" s="62">
        <f>SUM(M407:M417)</f>
        <v>0</v>
      </c>
      <c r="N406" s="62">
        <f>SUM(N407:N417)</f>
        <v>0</v>
      </c>
      <c r="O406" s="62">
        <f>SUM(O407:O417)</f>
        <v>0</v>
      </c>
      <c r="P406" s="62">
        <f>SUM(P407:P417)</f>
        <v>0</v>
      </c>
      <c r="Q406" s="62">
        <f>SUM(Q407:Q417)</f>
        <v>0</v>
      </c>
      <c r="R406" s="62">
        <f>SUM(R407:R417)</f>
        <v>0</v>
      </c>
      <c r="S406" s="62">
        <f>SUM(S407:S417)</f>
        <v>0</v>
      </c>
      <c r="T406" s="62">
        <f>SUM(T407:T417)</f>
        <v>0</v>
      </c>
      <c r="U406" s="62">
        <f>SUM(U407:U417)</f>
        <v>0</v>
      </c>
      <c r="V406" s="62">
        <f>SUM(V407:V417)</f>
        <v>0</v>
      </c>
      <c r="W406" s="62">
        <f>SUM(W407:W417)</f>
        <v>0</v>
      </c>
      <c r="X406" s="62">
        <f>SUM(X407:X417)</f>
        <v>0</v>
      </c>
      <c r="Y406" s="62">
        <f>SUM(Y407:Y417)</f>
        <v>0</v>
      </c>
      <c r="Z406" s="62">
        <f>SUM(Z407:Z417)</f>
        <v>0</v>
      </c>
      <c r="AA406" s="62">
        <f>SUM(AA407:AA417)</f>
        <v>0</v>
      </c>
      <c r="AB406" s="62">
        <f>SUM(AB407:AB417)</f>
        <v>0</v>
      </c>
      <c r="AC406" s="62">
        <f>SUM(AC407:AC417)</f>
        <v>0</v>
      </c>
      <c r="AD406" s="62">
        <f>SUM(AD407:AD417)</f>
        <v>0</v>
      </c>
      <c r="AE406" s="62">
        <f>SUM(AE407:AE417)</f>
        <v>0</v>
      </c>
      <c r="AF406" s="62">
        <f>SUM(AF407:AF417)</f>
        <v>0</v>
      </c>
      <c r="AG406" s="62">
        <f>SUM(AG407:AG417)</f>
        <v>0</v>
      </c>
      <c r="AH406" s="62">
        <f>SUM(AH407:AH417)</f>
        <v>0</v>
      </c>
      <c r="AI406" s="62">
        <f>SUM(AI407:AI417)</f>
        <v>0</v>
      </c>
      <c r="AJ406" s="62">
        <f>SUM(AJ407:AJ417)</f>
        <v>0</v>
      </c>
      <c r="AK406" s="62">
        <f>SUM(AK407:AK417)</f>
        <v>0</v>
      </c>
      <c r="AL406" s="62">
        <f>SUM(AL407:AL417)</f>
        <v>0</v>
      </c>
      <c r="AM406" s="62">
        <f>SUM(AM407:AM417)</f>
        <v>0</v>
      </c>
      <c r="AN406" s="62">
        <f>SUM(AN407:AN417)</f>
        <v>0</v>
      </c>
      <c r="AO406" s="62">
        <f>SUM(AO407:AO417)</f>
        <v>0</v>
      </c>
      <c r="AP406" s="62">
        <f>SUM(AP407:AP417)</f>
        <v>0</v>
      </c>
      <c r="AQ406" s="62">
        <f>SUM(AQ407:AQ417)</f>
        <v>0</v>
      </c>
      <c r="AR406" s="62">
        <f>SUM(AR407:AR417)</f>
        <v>0</v>
      </c>
      <c r="AS406" s="62">
        <f>SUM(AS407:AS417)</f>
        <v>0</v>
      </c>
      <c r="AT406" s="62">
        <f>SUM(AT407:AT417)</f>
        <v>0</v>
      </c>
      <c r="AU406" s="62">
        <f>SUM(AU407:AU417)</f>
        <v>0</v>
      </c>
      <c r="AV406" s="62">
        <f>SUM(AV407:AV417)</f>
        <v>0</v>
      </c>
      <c r="AW406" s="62">
        <f>SUM(AW407:AW417)</f>
        <v>0</v>
      </c>
      <c r="AX406" s="62">
        <f>SUM(AX407:AX417)</f>
        <v>0</v>
      </c>
      <c r="AY406" s="62">
        <f>SUM(AY407:AY417)</f>
        <v>0</v>
      </c>
      <c r="AZ406" s="62">
        <f>SUM(AZ407:AZ417)</f>
        <v>0</v>
      </c>
      <c r="BA406" s="62">
        <f>SUM(BA407:BA417)</f>
        <v>0</v>
      </c>
      <c r="BB406" s="62"/>
      <c r="BC406" s="62">
        <f>SUM(BC407:BC417)</f>
        <v>0</v>
      </c>
      <c r="BD406" s="62"/>
      <c r="BE406" s="62">
        <f>SUM(BE407:BE417)</f>
        <v>0</v>
      </c>
      <c r="BF406" s="62">
        <f>SUM(BF407:BF417)</f>
        <v>0</v>
      </c>
      <c r="BG406" s="62">
        <f>SUM(BG407:BG417)</f>
        <v>0</v>
      </c>
      <c r="BH406" s="62">
        <f>SUM(BH407:BH417)</f>
        <v>0</v>
      </c>
      <c r="BI406" s="62">
        <f>SUM(BI407:BI417)</f>
        <v>0</v>
      </c>
      <c r="BJ406" s="62">
        <f>SUM(BJ407:BJ417)</f>
        <v>0</v>
      </c>
      <c r="BK406" s="62">
        <f>SUM(BK407:BK417)</f>
        <v>0</v>
      </c>
      <c r="BL406" s="62">
        <f>SUM(BL407:BL417)</f>
        <v>0</v>
      </c>
      <c r="BM406" s="62">
        <f>SUM(BM407:BM417)</f>
        <v>0</v>
      </c>
      <c r="BN406" s="62">
        <f>SUM(BN407:BN417)</f>
        <v>0</v>
      </c>
      <c r="BO406" s="62">
        <f>SUM(BO407:BO417)</f>
        <v>0</v>
      </c>
      <c r="BP406" s="62">
        <f>SUM(BP407:BP417)</f>
        <v>0</v>
      </c>
      <c r="BQ406" s="62">
        <f>SUM(BQ407:BQ417)</f>
        <v>0</v>
      </c>
      <c r="BR406" s="62">
        <f>SUM(BR407:BR417)</f>
        <v>0</v>
      </c>
      <c r="BS406" s="62">
        <f>SUM(BS407:BS417)</f>
        <v>0</v>
      </c>
      <c r="BT406" s="62">
        <f>SUM(BT407:BT417)</f>
        <v>0</v>
      </c>
      <c r="BU406" s="62">
        <f>SUM(BU407:BU417)</f>
        <v>0</v>
      </c>
      <c r="BV406" s="62">
        <f>SUM(BV407:BV417)</f>
        <v>0</v>
      </c>
      <c r="BW406" s="62">
        <f>SUM(BW407:BW417)</f>
        <v>0</v>
      </c>
      <c r="BX406" s="62">
        <f>SUM(BX407:BX417)</f>
        <v>0</v>
      </c>
      <c r="BY406" s="62">
        <f>SUM(BY407:BY417)</f>
        <v>0</v>
      </c>
      <c r="BZ406" s="62">
        <f>SUM(BZ407:BZ417)</f>
        <v>0</v>
      </c>
      <c r="CA406" s="62">
        <f>SUM(CA407:CA417)</f>
        <v>0</v>
      </c>
      <c r="CB406" s="62">
        <f>SUM(CB407:CB417)</f>
        <v>0</v>
      </c>
      <c r="CC406" s="62">
        <f>SUM(CC407:CC417)</f>
        <v>0</v>
      </c>
      <c r="CD406" s="62">
        <f>SUM(CD407:CD417)</f>
        <v>0</v>
      </c>
      <c r="CE406" s="62">
        <f>SUM(CE407:CE417)</f>
        <v>0</v>
      </c>
      <c r="CF406" s="62">
        <f>SUM(CF407:CF417)</f>
        <v>0</v>
      </c>
      <c r="CG406" s="62">
        <f>SUM(CG407:CG417)</f>
        <v>0</v>
      </c>
      <c r="CH406" s="62">
        <f>SUM(CH407:CH417)</f>
        <v>0</v>
      </c>
      <c r="CI406" s="62">
        <f>SUM(CI407:CI417)</f>
        <v>0</v>
      </c>
      <c r="CJ406" s="62">
        <f>SUM(CJ407:CJ417)</f>
        <v>0</v>
      </c>
      <c r="CK406" s="62">
        <f>SUM(CK407:CK417)</f>
        <v>0</v>
      </c>
      <c r="CL406" s="62">
        <f>SUM(CL407:CL417)</f>
        <v>0</v>
      </c>
      <c r="CM406" s="62">
        <f>SUM(CM407:CM417)</f>
        <v>0</v>
      </c>
      <c r="CN406" s="62">
        <f>SUM(CN407:CN417)</f>
        <v>0</v>
      </c>
      <c r="CO406" s="62">
        <f>SUM(CO407:CO417)</f>
        <v>0</v>
      </c>
      <c r="CP406" s="62">
        <f>SUM(CP407:CP417)</f>
        <v>0</v>
      </c>
      <c r="CQ406" s="62">
        <f>SUM(CQ407:CQ417)</f>
        <v>0</v>
      </c>
      <c r="CR406" s="62">
        <f>SUM(CR407:CR417)</f>
        <v>0</v>
      </c>
      <c r="CS406" s="62">
        <f>SUM(CS407:CS417)</f>
        <v>0</v>
      </c>
      <c r="CT406" s="62">
        <f>SUM(CT407:CT417)</f>
        <v>0</v>
      </c>
      <c r="CU406" s="62">
        <f>SUM(CU407:CU417)</f>
        <v>0</v>
      </c>
      <c r="CV406" s="62">
        <f>SUM(CV407:CV417)</f>
        <v>0</v>
      </c>
      <c r="CW406" s="62">
        <f>SUM(CW407:CW417)</f>
        <v>0</v>
      </c>
      <c r="CX406" s="62">
        <f>SUM(CX407:CX417)</f>
        <v>0</v>
      </c>
      <c r="CY406" s="62">
        <f>SUM(CY407:CY417)</f>
        <v>0</v>
      </c>
      <c r="CZ406" s="62">
        <f>SUM(CZ407:CZ417)</f>
        <v>0</v>
      </c>
      <c r="DA406" s="61">
        <v>1001</v>
      </c>
      <c r="DB406" s="56">
        <f>K406-CV406</f>
        <v>0</v>
      </c>
      <c r="DC406" s="55"/>
      <c r="DD406" s="7">
        <f>CV406/12</f>
        <v>0</v>
      </c>
      <c r="DE406" s="55"/>
    </row>
    <row r="407" spans="1:109" s="54" customFormat="1" ht="11.25" hidden="1" customHeight="1" x14ac:dyDescent="0.2">
      <c r="A407" s="98" t="str">
        <f>CONCATENATE("5401",H407)</f>
        <v>5401100101</v>
      </c>
      <c r="B407" s="65"/>
      <c r="C407" s="65"/>
      <c r="D407" s="65"/>
      <c r="E407" s="66"/>
      <c r="F407" s="66"/>
      <c r="G407" s="65"/>
      <c r="H407" s="70" t="s">
        <v>288</v>
      </c>
      <c r="I407" s="112" t="s">
        <v>86</v>
      </c>
      <c r="J407" s="78"/>
      <c r="K407" s="78"/>
      <c r="L407" s="78"/>
      <c r="M407" s="78"/>
      <c r="N407" s="78"/>
      <c r="O407" s="78">
        <f>K407-L407-M407-N407</f>
        <v>0</v>
      </c>
      <c r="P407" s="78"/>
      <c r="Q407" s="78"/>
      <c r="R407" s="78">
        <f>P407+Q407</f>
        <v>0</v>
      </c>
      <c r="S407" s="71">
        <f>+U407+V407+W407+Y407</f>
        <v>0</v>
      </c>
      <c r="T407" s="71">
        <f>X407+Z407</f>
        <v>0</v>
      </c>
      <c r="U407" s="71">
        <v>0</v>
      </c>
      <c r="V407" s="71">
        <v>0</v>
      </c>
      <c r="W407" s="71">
        <v>0</v>
      </c>
      <c r="X407" s="71">
        <v>0</v>
      </c>
      <c r="Y407" s="71">
        <v>0</v>
      </c>
      <c r="Z407" s="71">
        <v>0</v>
      </c>
      <c r="AA407" s="71">
        <f>+K407+S407</f>
        <v>0</v>
      </c>
      <c r="AB407" s="71">
        <f>+L407+U407</f>
        <v>0</v>
      </c>
      <c r="AC407" s="71">
        <f>+M407+V407</f>
        <v>0</v>
      </c>
      <c r="AD407" s="71">
        <f>+N407+W407</f>
        <v>0</v>
      </c>
      <c r="AE407" s="71">
        <f>+O407+Y407</f>
        <v>0</v>
      </c>
      <c r="AF407" s="71">
        <f>P407+X407</f>
        <v>0</v>
      </c>
      <c r="AG407" s="71">
        <f>+Q407+Z407</f>
        <v>0</v>
      </c>
      <c r="AH407" s="71">
        <f>AF407+AG407</f>
        <v>0</v>
      </c>
      <c r="AI407" s="71">
        <f>+AJ407+AK407+AL407+AN407</f>
        <v>0</v>
      </c>
      <c r="AJ407" s="71">
        <v>0</v>
      </c>
      <c r="AK407" s="71">
        <v>0</v>
      </c>
      <c r="AL407" s="71">
        <v>0</v>
      </c>
      <c r="AM407" s="71">
        <v>0</v>
      </c>
      <c r="AN407" s="71">
        <v>0</v>
      </c>
      <c r="AO407" s="71">
        <v>0</v>
      </c>
      <c r="AP407" s="71">
        <f>+AA407+AI407</f>
        <v>0</v>
      </c>
      <c r="AQ407" s="71">
        <f>+AB407+AJ407</f>
        <v>0</v>
      </c>
      <c r="AR407" s="71">
        <f>+AC407+AK407</f>
        <v>0</v>
      </c>
      <c r="AS407" s="71">
        <f>+AD407+AL407</f>
        <v>0</v>
      </c>
      <c r="AT407" s="71">
        <f>+AE407+AN407</f>
        <v>0</v>
      </c>
      <c r="AU407" s="71">
        <f>AF407+AM407</f>
        <v>0</v>
      </c>
      <c r="AV407" s="71">
        <f>AG407+AO407</f>
        <v>0</v>
      </c>
      <c r="AW407" s="71">
        <f>AU407+AV407</f>
        <v>0</v>
      </c>
      <c r="AX407" s="71">
        <f>+AY407+AZ407+BA407+BC407</f>
        <v>0</v>
      </c>
      <c r="AY407" s="71">
        <v>0</v>
      </c>
      <c r="AZ407" s="71">
        <v>0</v>
      </c>
      <c r="BA407" s="71">
        <v>0</v>
      </c>
      <c r="BB407" s="71"/>
      <c r="BC407" s="71">
        <v>0</v>
      </c>
      <c r="BD407" s="71"/>
      <c r="BE407" s="71">
        <f>+AP407+AX407</f>
        <v>0</v>
      </c>
      <c r="BF407" s="71">
        <f>+AQ407+AY407</f>
        <v>0</v>
      </c>
      <c r="BG407" s="71">
        <f>+AR407+AZ407</f>
        <v>0</v>
      </c>
      <c r="BH407" s="71">
        <f>+AS407+BA407</f>
        <v>0</v>
      </c>
      <c r="BI407" s="71">
        <f>+AT407+BC407</f>
        <v>0</v>
      </c>
      <c r="BJ407" s="71">
        <f>AU407+BB407</f>
        <v>0</v>
      </c>
      <c r="BK407" s="71">
        <f>AV407+BD407</f>
        <v>0</v>
      </c>
      <c r="BL407" s="71">
        <f>BJ407+BK407</f>
        <v>0</v>
      </c>
      <c r="BM407" s="71">
        <f>+BN407+BO407+BP407+BQ407</f>
        <v>0</v>
      </c>
      <c r="BN407" s="71">
        <v>0</v>
      </c>
      <c r="BO407" s="71">
        <v>0</v>
      </c>
      <c r="BP407" s="71">
        <v>0</v>
      </c>
      <c r="BQ407" s="71">
        <v>0</v>
      </c>
      <c r="BR407" s="71">
        <f>+BE407+BM407</f>
        <v>0</v>
      </c>
      <c r="BS407" s="71">
        <f>+BF407+BN407</f>
        <v>0</v>
      </c>
      <c r="BT407" s="71">
        <f>+BG407+BO407</f>
        <v>0</v>
      </c>
      <c r="BU407" s="71">
        <f>+BH407+BP407</f>
        <v>0</v>
      </c>
      <c r="BV407" s="71">
        <f>+BI407+BQ407</f>
        <v>0</v>
      </c>
      <c r="BW407" s="71">
        <f>+BX407+BY407+BZ407+CA407</f>
        <v>0</v>
      </c>
      <c r="BX407" s="71">
        <v>0</v>
      </c>
      <c r="BY407" s="71">
        <v>0</v>
      </c>
      <c r="BZ407" s="71">
        <v>0</v>
      </c>
      <c r="CA407" s="71">
        <v>0</v>
      </c>
      <c r="CB407" s="71">
        <f>+BR407+BW407</f>
        <v>0</v>
      </c>
      <c r="CC407" s="71">
        <f>+BS407+BX407</f>
        <v>0</v>
      </c>
      <c r="CD407" s="71">
        <f>+BT407+BY407</f>
        <v>0</v>
      </c>
      <c r="CE407" s="71">
        <f>+BU407+BZ407</f>
        <v>0</v>
      </c>
      <c r="CF407" s="71">
        <f>+BV407+CA407</f>
        <v>0</v>
      </c>
      <c r="CG407" s="71">
        <f>+CH407+CI407+CJ407+CK407</f>
        <v>0</v>
      </c>
      <c r="CH407" s="71">
        <v>0</v>
      </c>
      <c r="CI407" s="71">
        <v>0</v>
      </c>
      <c r="CJ407" s="71">
        <v>0</v>
      </c>
      <c r="CK407" s="71">
        <v>0</v>
      </c>
      <c r="CL407" s="71">
        <f>+CB407+CG407</f>
        <v>0</v>
      </c>
      <c r="CM407" s="71">
        <f>+CC407+CH407</f>
        <v>0</v>
      </c>
      <c r="CN407" s="71">
        <f>+CD407+CI407</f>
        <v>0</v>
      </c>
      <c r="CO407" s="71">
        <f>+CE407+CJ407</f>
        <v>0</v>
      </c>
      <c r="CP407" s="71">
        <f>+CF407+CK407</f>
        <v>0</v>
      </c>
      <c r="CQ407" s="71">
        <f>+CR407+CS407+CT407+CU407</f>
        <v>0</v>
      </c>
      <c r="CR407" s="71">
        <v>0</v>
      </c>
      <c r="CS407" s="71">
        <v>0</v>
      </c>
      <c r="CT407" s="71">
        <v>0</v>
      </c>
      <c r="CU407" s="71">
        <v>0</v>
      </c>
      <c r="CV407" s="71">
        <f>+CL407+CQ407</f>
        <v>0</v>
      </c>
      <c r="CW407" s="71">
        <f>+CM407+CR407</f>
        <v>0</v>
      </c>
      <c r="CX407" s="71">
        <f>+CN407+CS407</f>
        <v>0</v>
      </c>
      <c r="CY407" s="71">
        <f>+CO407+CT407</f>
        <v>0</v>
      </c>
      <c r="CZ407" s="71">
        <f>+CP407+CU407</f>
        <v>0</v>
      </c>
      <c r="DA407" s="70" t="s">
        <v>288</v>
      </c>
      <c r="DB407" s="56">
        <f>K407-CV407</f>
        <v>0</v>
      </c>
      <c r="DC407" s="55"/>
      <c r="DD407" s="7">
        <f>CV407/12</f>
        <v>0</v>
      </c>
      <c r="DE407" s="55"/>
    </row>
    <row r="408" spans="1:109" s="54" customFormat="1" ht="11.25" hidden="1" customHeight="1" x14ac:dyDescent="0.2">
      <c r="A408" s="98" t="str">
        <f>CONCATENATE("5401",H408)</f>
        <v>5401100102</v>
      </c>
      <c r="B408" s="65"/>
      <c r="C408" s="65"/>
      <c r="D408" s="65"/>
      <c r="E408" s="66"/>
      <c r="F408" s="66"/>
      <c r="G408" s="65"/>
      <c r="H408" s="70" t="s">
        <v>376</v>
      </c>
      <c r="I408" s="112" t="s">
        <v>377</v>
      </c>
      <c r="J408" s="62"/>
      <c r="K408" s="62"/>
      <c r="L408" s="62"/>
      <c r="M408" s="62"/>
      <c r="N408" s="62"/>
      <c r="O408" s="78">
        <f>K408-L408-M408-N408</f>
        <v>0</v>
      </c>
      <c r="P408" s="62"/>
      <c r="Q408" s="78"/>
      <c r="R408" s="62"/>
      <c r="S408" s="71">
        <f>+U408+V408+W408+Y408</f>
        <v>0</v>
      </c>
      <c r="T408" s="71">
        <f>X408+Z408</f>
        <v>0</v>
      </c>
      <c r="U408" s="71">
        <v>0</v>
      </c>
      <c r="V408" s="71">
        <v>0</v>
      </c>
      <c r="W408" s="71">
        <v>0</v>
      </c>
      <c r="X408" s="71">
        <v>0</v>
      </c>
      <c r="Y408" s="71">
        <v>0</v>
      </c>
      <c r="Z408" s="71">
        <v>0</v>
      </c>
      <c r="AA408" s="71">
        <f>+K408+S408</f>
        <v>0</v>
      </c>
      <c r="AB408" s="71">
        <f>+L408+U408</f>
        <v>0</v>
      </c>
      <c r="AC408" s="71">
        <f>+M408+V408</f>
        <v>0</v>
      </c>
      <c r="AD408" s="71">
        <f>+N408+W408</f>
        <v>0</v>
      </c>
      <c r="AE408" s="71">
        <f>+O408+Y408</f>
        <v>0</v>
      </c>
      <c r="AF408" s="71">
        <f>P408+X408</f>
        <v>0</v>
      </c>
      <c r="AG408" s="71">
        <f>+Q408+Z408</f>
        <v>0</v>
      </c>
      <c r="AH408" s="71">
        <f>AF408+AG408</f>
        <v>0</v>
      </c>
      <c r="AI408" s="71">
        <f>+AJ408+AK408+AL408+AN408</f>
        <v>0</v>
      </c>
      <c r="AJ408" s="71">
        <v>0</v>
      </c>
      <c r="AK408" s="71">
        <v>0</v>
      </c>
      <c r="AL408" s="71">
        <v>0</v>
      </c>
      <c r="AM408" s="71">
        <v>0</v>
      </c>
      <c r="AN408" s="71">
        <v>0</v>
      </c>
      <c r="AO408" s="71">
        <v>0</v>
      </c>
      <c r="AP408" s="71">
        <f>+AA408+AI408</f>
        <v>0</v>
      </c>
      <c r="AQ408" s="71">
        <f>+AB408+AJ408</f>
        <v>0</v>
      </c>
      <c r="AR408" s="71">
        <f>+AC408+AK408</f>
        <v>0</v>
      </c>
      <c r="AS408" s="71">
        <f>+AD408+AL408</f>
        <v>0</v>
      </c>
      <c r="AT408" s="71">
        <f>+AE408+AN408</f>
        <v>0</v>
      </c>
      <c r="AU408" s="71">
        <f>AF408+AM408</f>
        <v>0</v>
      </c>
      <c r="AV408" s="71">
        <f>AG408+AO408</f>
        <v>0</v>
      </c>
      <c r="AW408" s="71">
        <f>AU408+AV408</f>
        <v>0</v>
      </c>
      <c r="AX408" s="71">
        <f>+AY408+AZ408+BA408+BC408</f>
        <v>0</v>
      </c>
      <c r="AY408" s="71">
        <v>0</v>
      </c>
      <c r="AZ408" s="71">
        <v>0</v>
      </c>
      <c r="BA408" s="71">
        <v>0</v>
      </c>
      <c r="BB408" s="71"/>
      <c r="BC408" s="71">
        <v>0</v>
      </c>
      <c r="BD408" s="71"/>
      <c r="BE408" s="71">
        <f>+AP408+AX408</f>
        <v>0</v>
      </c>
      <c r="BF408" s="71">
        <f>+AQ408+AY408</f>
        <v>0</v>
      </c>
      <c r="BG408" s="71">
        <f>+AR408+AZ408</f>
        <v>0</v>
      </c>
      <c r="BH408" s="71">
        <f>+AS408+BA408</f>
        <v>0</v>
      </c>
      <c r="BI408" s="71">
        <f>+AT408+BC408</f>
        <v>0</v>
      </c>
      <c r="BJ408" s="71">
        <f>AU408+BB408</f>
        <v>0</v>
      </c>
      <c r="BK408" s="71">
        <f>AV408+BD408</f>
        <v>0</v>
      </c>
      <c r="BL408" s="71">
        <f>BJ408+BK408</f>
        <v>0</v>
      </c>
      <c r="BM408" s="71">
        <f>+BN408+BO408+BP408+BQ408</f>
        <v>0</v>
      </c>
      <c r="BN408" s="71">
        <v>0</v>
      </c>
      <c r="BO408" s="71">
        <v>0</v>
      </c>
      <c r="BP408" s="71">
        <v>0</v>
      </c>
      <c r="BQ408" s="71">
        <v>0</v>
      </c>
      <c r="BR408" s="71">
        <f>+BE408+BM408</f>
        <v>0</v>
      </c>
      <c r="BS408" s="71">
        <f>+BF408+BN408</f>
        <v>0</v>
      </c>
      <c r="BT408" s="71">
        <f>+BG408+BO408</f>
        <v>0</v>
      </c>
      <c r="BU408" s="71">
        <f>+BH408+BP408</f>
        <v>0</v>
      </c>
      <c r="BV408" s="71">
        <f>+BI408+BQ408</f>
        <v>0</v>
      </c>
      <c r="BW408" s="71">
        <f>+BX408+BY408+BZ408+CA408</f>
        <v>0</v>
      </c>
      <c r="BX408" s="71">
        <v>0</v>
      </c>
      <c r="BY408" s="71">
        <v>0</v>
      </c>
      <c r="BZ408" s="71">
        <v>0</v>
      </c>
      <c r="CA408" s="71">
        <v>0</v>
      </c>
      <c r="CB408" s="71">
        <f>+BR408+BW408</f>
        <v>0</v>
      </c>
      <c r="CC408" s="71">
        <f>+BS408+BX408</f>
        <v>0</v>
      </c>
      <c r="CD408" s="71">
        <f>+BT408+BY408</f>
        <v>0</v>
      </c>
      <c r="CE408" s="71">
        <f>+BU408+BZ408</f>
        <v>0</v>
      </c>
      <c r="CF408" s="71">
        <f>+BV408+CA408</f>
        <v>0</v>
      </c>
      <c r="CG408" s="71">
        <f>+CH408+CI408+CJ408+CK408</f>
        <v>0</v>
      </c>
      <c r="CH408" s="71">
        <v>0</v>
      </c>
      <c r="CI408" s="71">
        <v>0</v>
      </c>
      <c r="CJ408" s="71">
        <v>0</v>
      </c>
      <c r="CK408" s="71">
        <v>0</v>
      </c>
      <c r="CL408" s="71">
        <f>+CB408+CG408</f>
        <v>0</v>
      </c>
      <c r="CM408" s="71">
        <f>+CC408+CH408</f>
        <v>0</v>
      </c>
      <c r="CN408" s="71">
        <f>+CD408+CI408</f>
        <v>0</v>
      </c>
      <c r="CO408" s="71">
        <f>+CE408+CJ408</f>
        <v>0</v>
      </c>
      <c r="CP408" s="71">
        <f>+CF408+CK408</f>
        <v>0</v>
      </c>
      <c r="CQ408" s="71">
        <f>+CR408+CS408+CT408+CU408</f>
        <v>0</v>
      </c>
      <c r="CR408" s="71">
        <v>0</v>
      </c>
      <c r="CS408" s="71">
        <v>0</v>
      </c>
      <c r="CT408" s="71">
        <v>0</v>
      </c>
      <c r="CU408" s="71">
        <v>0</v>
      </c>
      <c r="CV408" s="71">
        <f>+CL408+CQ408</f>
        <v>0</v>
      </c>
      <c r="CW408" s="71">
        <f>+CM408+CR408</f>
        <v>0</v>
      </c>
      <c r="CX408" s="71">
        <f>+CN408+CS408</f>
        <v>0</v>
      </c>
      <c r="CY408" s="71">
        <f>+CO408+CT408</f>
        <v>0</v>
      </c>
      <c r="CZ408" s="71">
        <f>+CP408+CU408</f>
        <v>0</v>
      </c>
      <c r="DA408" s="70" t="s">
        <v>376</v>
      </c>
      <c r="DB408" s="56">
        <f>K408-CV408</f>
        <v>0</v>
      </c>
      <c r="DC408" s="55"/>
      <c r="DD408" s="7">
        <f>CV408/12</f>
        <v>0</v>
      </c>
      <c r="DE408" s="55"/>
    </row>
    <row r="409" spans="1:109" s="54" customFormat="1" ht="11.25" hidden="1" customHeight="1" x14ac:dyDescent="0.2">
      <c r="A409" s="98" t="str">
        <f>CONCATENATE("5401",H409)</f>
        <v>5401100103</v>
      </c>
      <c r="B409" s="65"/>
      <c r="C409" s="65"/>
      <c r="D409" s="65"/>
      <c r="E409" s="66"/>
      <c r="F409" s="66"/>
      <c r="G409" s="65"/>
      <c r="H409" s="70" t="s">
        <v>374</v>
      </c>
      <c r="I409" s="112" t="s">
        <v>375</v>
      </c>
      <c r="J409" s="62"/>
      <c r="K409" s="62"/>
      <c r="L409" s="62"/>
      <c r="M409" s="62"/>
      <c r="N409" s="62"/>
      <c r="O409" s="78">
        <f>K409-L409-M409-N409</f>
        <v>0</v>
      </c>
      <c r="P409" s="62"/>
      <c r="Q409" s="78"/>
      <c r="R409" s="62"/>
      <c r="S409" s="71">
        <f>+U409+V409+W409+Y409</f>
        <v>0</v>
      </c>
      <c r="T409" s="71">
        <f>X409+Z409</f>
        <v>0</v>
      </c>
      <c r="U409" s="71">
        <v>0</v>
      </c>
      <c r="V409" s="71">
        <v>0</v>
      </c>
      <c r="W409" s="71">
        <v>0</v>
      </c>
      <c r="X409" s="71">
        <v>0</v>
      </c>
      <c r="Y409" s="71">
        <v>0</v>
      </c>
      <c r="Z409" s="71">
        <v>0</v>
      </c>
      <c r="AA409" s="71">
        <f>+K409+S409</f>
        <v>0</v>
      </c>
      <c r="AB409" s="71">
        <f>+L409+U409</f>
        <v>0</v>
      </c>
      <c r="AC409" s="71">
        <f>+M409+V409</f>
        <v>0</v>
      </c>
      <c r="AD409" s="71">
        <f>+N409+W409</f>
        <v>0</v>
      </c>
      <c r="AE409" s="71">
        <f>+O409+Y409</f>
        <v>0</v>
      </c>
      <c r="AF409" s="71">
        <f>P409+X409</f>
        <v>0</v>
      </c>
      <c r="AG409" s="71">
        <f>+Q409+Z409</f>
        <v>0</v>
      </c>
      <c r="AH409" s="71">
        <f>AF409+AG409</f>
        <v>0</v>
      </c>
      <c r="AI409" s="71">
        <f>+AJ409+AK409+AL409+AN409</f>
        <v>0</v>
      </c>
      <c r="AJ409" s="71">
        <v>0</v>
      </c>
      <c r="AK409" s="71">
        <v>0</v>
      </c>
      <c r="AL409" s="71">
        <v>0</v>
      </c>
      <c r="AM409" s="71">
        <v>0</v>
      </c>
      <c r="AN409" s="71">
        <v>0</v>
      </c>
      <c r="AO409" s="71">
        <v>0</v>
      </c>
      <c r="AP409" s="71">
        <f>+AA409+AI409</f>
        <v>0</v>
      </c>
      <c r="AQ409" s="71">
        <f>+AB409+AJ409</f>
        <v>0</v>
      </c>
      <c r="AR409" s="71">
        <f>+AC409+AK409</f>
        <v>0</v>
      </c>
      <c r="AS409" s="71">
        <f>+AD409+AL409</f>
        <v>0</v>
      </c>
      <c r="AT409" s="71">
        <f>+AE409+AN409</f>
        <v>0</v>
      </c>
      <c r="AU409" s="71">
        <f>AF409+AM409</f>
        <v>0</v>
      </c>
      <c r="AV409" s="71">
        <f>AG409+AO409</f>
        <v>0</v>
      </c>
      <c r="AW409" s="71">
        <f>AU409+AV409</f>
        <v>0</v>
      </c>
      <c r="AX409" s="71">
        <f>+AY409+AZ409+BA409+BC409</f>
        <v>0</v>
      </c>
      <c r="AY409" s="71">
        <v>0</v>
      </c>
      <c r="AZ409" s="71">
        <v>0</v>
      </c>
      <c r="BA409" s="71">
        <v>0</v>
      </c>
      <c r="BB409" s="71"/>
      <c r="BC409" s="71">
        <v>0</v>
      </c>
      <c r="BD409" s="71"/>
      <c r="BE409" s="71">
        <f>+AP409+AX409</f>
        <v>0</v>
      </c>
      <c r="BF409" s="71">
        <f>+AQ409+AY409</f>
        <v>0</v>
      </c>
      <c r="BG409" s="71">
        <f>+AR409+AZ409</f>
        <v>0</v>
      </c>
      <c r="BH409" s="71">
        <f>+AS409+BA409</f>
        <v>0</v>
      </c>
      <c r="BI409" s="71">
        <f>+AT409+BC409</f>
        <v>0</v>
      </c>
      <c r="BJ409" s="71">
        <f>AU409+BB409</f>
        <v>0</v>
      </c>
      <c r="BK409" s="71">
        <f>AV409+BD409</f>
        <v>0</v>
      </c>
      <c r="BL409" s="71">
        <f>BJ409+BK409</f>
        <v>0</v>
      </c>
      <c r="BM409" s="71">
        <f>+BN409+BO409+BP409+BQ409</f>
        <v>0</v>
      </c>
      <c r="BN409" s="71">
        <v>0</v>
      </c>
      <c r="BO409" s="71">
        <v>0</v>
      </c>
      <c r="BP409" s="71">
        <v>0</v>
      </c>
      <c r="BQ409" s="71">
        <v>0</v>
      </c>
      <c r="BR409" s="71">
        <f>+BE409+BM409</f>
        <v>0</v>
      </c>
      <c r="BS409" s="71">
        <f>+BF409+BN409</f>
        <v>0</v>
      </c>
      <c r="BT409" s="71">
        <f>+BG409+BO409</f>
        <v>0</v>
      </c>
      <c r="BU409" s="71">
        <f>+BH409+BP409</f>
        <v>0</v>
      </c>
      <c r="BV409" s="71">
        <f>+BI409+BQ409</f>
        <v>0</v>
      </c>
      <c r="BW409" s="71">
        <f>+BX409+BY409+BZ409+CA409</f>
        <v>0</v>
      </c>
      <c r="BX409" s="71">
        <v>0</v>
      </c>
      <c r="BY409" s="71">
        <v>0</v>
      </c>
      <c r="BZ409" s="71">
        <v>0</v>
      </c>
      <c r="CA409" s="71">
        <v>0</v>
      </c>
      <c r="CB409" s="71">
        <f>+BR409+BW409</f>
        <v>0</v>
      </c>
      <c r="CC409" s="71">
        <f>+BS409+BX409</f>
        <v>0</v>
      </c>
      <c r="CD409" s="71">
        <f>+BT409+BY409</f>
        <v>0</v>
      </c>
      <c r="CE409" s="71">
        <f>+BU409+BZ409</f>
        <v>0</v>
      </c>
      <c r="CF409" s="71">
        <f>+BV409+CA409</f>
        <v>0</v>
      </c>
      <c r="CG409" s="71">
        <f>+CH409+CI409+CJ409+CK409</f>
        <v>0</v>
      </c>
      <c r="CH409" s="71">
        <v>0</v>
      </c>
      <c r="CI409" s="71">
        <v>0</v>
      </c>
      <c r="CJ409" s="71">
        <v>0</v>
      </c>
      <c r="CK409" s="71">
        <v>0</v>
      </c>
      <c r="CL409" s="71">
        <f>+CB409+CG409</f>
        <v>0</v>
      </c>
      <c r="CM409" s="71">
        <f>+CC409+CH409</f>
        <v>0</v>
      </c>
      <c r="CN409" s="71">
        <f>+CD409+CI409</f>
        <v>0</v>
      </c>
      <c r="CO409" s="71">
        <f>+CE409+CJ409</f>
        <v>0</v>
      </c>
      <c r="CP409" s="71">
        <f>+CF409+CK409</f>
        <v>0</v>
      </c>
      <c r="CQ409" s="71">
        <f>+CR409+CS409+CT409+CU409</f>
        <v>0</v>
      </c>
      <c r="CR409" s="71">
        <v>0</v>
      </c>
      <c r="CS409" s="71">
        <v>0</v>
      </c>
      <c r="CT409" s="71">
        <v>0</v>
      </c>
      <c r="CU409" s="71">
        <v>0</v>
      </c>
      <c r="CV409" s="71">
        <f>+CL409+CQ409</f>
        <v>0</v>
      </c>
      <c r="CW409" s="71">
        <f>+CM409+CR409</f>
        <v>0</v>
      </c>
      <c r="CX409" s="71">
        <f>+CN409+CS409</f>
        <v>0</v>
      </c>
      <c r="CY409" s="71">
        <f>+CO409+CT409</f>
        <v>0</v>
      </c>
      <c r="CZ409" s="71">
        <f>+CP409+CU409</f>
        <v>0</v>
      </c>
      <c r="DA409" s="70" t="s">
        <v>374</v>
      </c>
      <c r="DB409" s="56">
        <f>K409-CV409</f>
        <v>0</v>
      </c>
      <c r="DC409" s="55"/>
      <c r="DD409" s="7">
        <f>CV409/12</f>
        <v>0</v>
      </c>
      <c r="DE409" s="55"/>
    </row>
    <row r="410" spans="1:109" s="54" customFormat="1" ht="11.25" hidden="1" customHeight="1" x14ac:dyDescent="0.2">
      <c r="A410" s="98" t="str">
        <f>CONCATENATE("5401",H410)</f>
        <v>5401100104</v>
      </c>
      <c r="B410" s="65"/>
      <c r="C410" s="65"/>
      <c r="D410" s="65"/>
      <c r="E410" s="66"/>
      <c r="F410" s="66"/>
      <c r="G410" s="65"/>
      <c r="H410" s="70" t="s">
        <v>373</v>
      </c>
      <c r="I410" s="112" t="s">
        <v>155</v>
      </c>
      <c r="J410" s="62"/>
      <c r="K410" s="62"/>
      <c r="L410" s="62"/>
      <c r="M410" s="62"/>
      <c r="N410" s="62"/>
      <c r="O410" s="78">
        <f>K410-L410-M410-N410</f>
        <v>0</v>
      </c>
      <c r="P410" s="62"/>
      <c r="Q410" s="78"/>
      <c r="R410" s="62"/>
      <c r="S410" s="71">
        <f>+U410+V410+W410+Y410</f>
        <v>0</v>
      </c>
      <c r="T410" s="71">
        <f>X410+Z410</f>
        <v>0</v>
      </c>
      <c r="U410" s="71">
        <v>0</v>
      </c>
      <c r="V410" s="71">
        <v>0</v>
      </c>
      <c r="W410" s="71">
        <v>0</v>
      </c>
      <c r="X410" s="71">
        <v>0</v>
      </c>
      <c r="Y410" s="71">
        <v>0</v>
      </c>
      <c r="Z410" s="71">
        <v>0</v>
      </c>
      <c r="AA410" s="71">
        <f>+K410+S410</f>
        <v>0</v>
      </c>
      <c r="AB410" s="71">
        <f>+L410+U410</f>
        <v>0</v>
      </c>
      <c r="AC410" s="71">
        <f>+M410+V410</f>
        <v>0</v>
      </c>
      <c r="AD410" s="71">
        <f>+N410+W410</f>
        <v>0</v>
      </c>
      <c r="AE410" s="71">
        <f>+O410+Y410</f>
        <v>0</v>
      </c>
      <c r="AF410" s="71">
        <f>P410+X410</f>
        <v>0</v>
      </c>
      <c r="AG410" s="71">
        <f>+Q410+Z410</f>
        <v>0</v>
      </c>
      <c r="AH410" s="71">
        <f>AF410+AG410</f>
        <v>0</v>
      </c>
      <c r="AI410" s="71">
        <f>+AJ410+AK410+AL410+AN410</f>
        <v>0</v>
      </c>
      <c r="AJ410" s="71">
        <v>0</v>
      </c>
      <c r="AK410" s="71">
        <v>0</v>
      </c>
      <c r="AL410" s="71">
        <v>0</v>
      </c>
      <c r="AM410" s="71">
        <v>0</v>
      </c>
      <c r="AN410" s="71">
        <v>0</v>
      </c>
      <c r="AO410" s="71">
        <v>0</v>
      </c>
      <c r="AP410" s="71">
        <f>+AA410+AI410</f>
        <v>0</v>
      </c>
      <c r="AQ410" s="71">
        <f>+AB410+AJ410</f>
        <v>0</v>
      </c>
      <c r="AR410" s="71">
        <f>+AC410+AK410</f>
        <v>0</v>
      </c>
      <c r="AS410" s="71">
        <f>+AD410+AL410</f>
        <v>0</v>
      </c>
      <c r="AT410" s="71">
        <f>+AE410+AN410</f>
        <v>0</v>
      </c>
      <c r="AU410" s="71">
        <f>AF410+AM410</f>
        <v>0</v>
      </c>
      <c r="AV410" s="71">
        <f>AG410+AO410</f>
        <v>0</v>
      </c>
      <c r="AW410" s="71">
        <f>AU410+AV410</f>
        <v>0</v>
      </c>
      <c r="AX410" s="71">
        <f>+AY410+AZ410+BA410+BC410</f>
        <v>0</v>
      </c>
      <c r="AY410" s="71">
        <v>0</v>
      </c>
      <c r="AZ410" s="71">
        <v>0</v>
      </c>
      <c r="BA410" s="71">
        <v>0</v>
      </c>
      <c r="BB410" s="71"/>
      <c r="BC410" s="71">
        <v>0</v>
      </c>
      <c r="BD410" s="71"/>
      <c r="BE410" s="71">
        <f>+AP410+AX410</f>
        <v>0</v>
      </c>
      <c r="BF410" s="71">
        <f>+AQ410+AY410</f>
        <v>0</v>
      </c>
      <c r="BG410" s="71">
        <f>+AR410+AZ410</f>
        <v>0</v>
      </c>
      <c r="BH410" s="71">
        <f>+AS410+BA410</f>
        <v>0</v>
      </c>
      <c r="BI410" s="71">
        <f>+AT410+BC410</f>
        <v>0</v>
      </c>
      <c r="BJ410" s="71">
        <f>AU410+BB410</f>
        <v>0</v>
      </c>
      <c r="BK410" s="71">
        <f>AV410+BD410</f>
        <v>0</v>
      </c>
      <c r="BL410" s="71">
        <f>BJ410+BK410</f>
        <v>0</v>
      </c>
      <c r="BM410" s="71">
        <f>+BN410+BO410+BP410+BQ410</f>
        <v>0</v>
      </c>
      <c r="BN410" s="71">
        <v>0</v>
      </c>
      <c r="BO410" s="71">
        <v>0</v>
      </c>
      <c r="BP410" s="71">
        <v>0</v>
      </c>
      <c r="BQ410" s="71">
        <v>0</v>
      </c>
      <c r="BR410" s="71">
        <f>+BE410+BM410</f>
        <v>0</v>
      </c>
      <c r="BS410" s="71">
        <f>+BF410+BN410</f>
        <v>0</v>
      </c>
      <c r="BT410" s="71">
        <f>+BG410+BO410</f>
        <v>0</v>
      </c>
      <c r="BU410" s="71">
        <f>+BH410+BP410</f>
        <v>0</v>
      </c>
      <c r="BV410" s="71">
        <f>+BI410+BQ410</f>
        <v>0</v>
      </c>
      <c r="BW410" s="71">
        <f>+BX410+BY410+BZ410+CA410</f>
        <v>0</v>
      </c>
      <c r="BX410" s="71">
        <v>0</v>
      </c>
      <c r="BY410" s="71">
        <v>0</v>
      </c>
      <c r="BZ410" s="71">
        <v>0</v>
      </c>
      <c r="CA410" s="71">
        <v>0</v>
      </c>
      <c r="CB410" s="71">
        <f>+BR410+BW410</f>
        <v>0</v>
      </c>
      <c r="CC410" s="71">
        <f>+BS410+BX410</f>
        <v>0</v>
      </c>
      <c r="CD410" s="71">
        <f>+BT410+BY410</f>
        <v>0</v>
      </c>
      <c r="CE410" s="71">
        <f>+BU410+BZ410</f>
        <v>0</v>
      </c>
      <c r="CF410" s="71">
        <f>+BV410+CA410</f>
        <v>0</v>
      </c>
      <c r="CG410" s="71">
        <f>+CH410+CI410+CJ410+CK410</f>
        <v>0</v>
      </c>
      <c r="CH410" s="71">
        <v>0</v>
      </c>
      <c r="CI410" s="71">
        <v>0</v>
      </c>
      <c r="CJ410" s="71">
        <v>0</v>
      </c>
      <c r="CK410" s="71">
        <v>0</v>
      </c>
      <c r="CL410" s="71">
        <f>+CB410+CG410</f>
        <v>0</v>
      </c>
      <c r="CM410" s="71">
        <f>+CC410+CH410</f>
        <v>0</v>
      </c>
      <c r="CN410" s="71">
        <f>+CD410+CI410</f>
        <v>0</v>
      </c>
      <c r="CO410" s="71">
        <f>+CE410+CJ410</f>
        <v>0</v>
      </c>
      <c r="CP410" s="71">
        <f>+CF410+CK410</f>
        <v>0</v>
      </c>
      <c r="CQ410" s="71">
        <f>+CR410+CS410+CT410+CU410</f>
        <v>0</v>
      </c>
      <c r="CR410" s="71">
        <v>0</v>
      </c>
      <c r="CS410" s="71">
        <v>0</v>
      </c>
      <c r="CT410" s="71">
        <v>0</v>
      </c>
      <c r="CU410" s="71">
        <v>0</v>
      </c>
      <c r="CV410" s="71">
        <f>+CL410+CQ410</f>
        <v>0</v>
      </c>
      <c r="CW410" s="71">
        <f>+CM410+CR410</f>
        <v>0</v>
      </c>
      <c r="CX410" s="71">
        <f>+CN410+CS410</f>
        <v>0</v>
      </c>
      <c r="CY410" s="71">
        <f>+CO410+CT410</f>
        <v>0</v>
      </c>
      <c r="CZ410" s="71">
        <f>+CP410+CU410</f>
        <v>0</v>
      </c>
      <c r="DA410" s="70" t="s">
        <v>373</v>
      </c>
      <c r="DB410" s="56">
        <f>K410-CV410</f>
        <v>0</v>
      </c>
      <c r="DC410" s="55"/>
      <c r="DD410" s="7">
        <f>CV410/12</f>
        <v>0</v>
      </c>
      <c r="DE410" s="55"/>
    </row>
    <row r="411" spans="1:109" s="54" customFormat="1" ht="11.25" hidden="1" customHeight="1" x14ac:dyDescent="0.2">
      <c r="A411" s="98" t="str">
        <f>CONCATENATE("5401",H411)</f>
        <v>5401100106</v>
      </c>
      <c r="B411" s="65"/>
      <c r="C411" s="65"/>
      <c r="D411" s="65"/>
      <c r="E411" s="66"/>
      <c r="F411" s="66"/>
      <c r="G411" s="65"/>
      <c r="H411" s="70" t="s">
        <v>153</v>
      </c>
      <c r="I411" s="112" t="s">
        <v>154</v>
      </c>
      <c r="J411" s="62"/>
      <c r="K411" s="62"/>
      <c r="L411" s="62"/>
      <c r="M411" s="62"/>
      <c r="N411" s="62"/>
      <c r="O411" s="78">
        <f>K411-L411-M411-N411</f>
        <v>0</v>
      </c>
      <c r="P411" s="62"/>
      <c r="Q411" s="78"/>
      <c r="R411" s="62"/>
      <c r="S411" s="71">
        <f>+U411+V411+W411+Y411</f>
        <v>0</v>
      </c>
      <c r="T411" s="71">
        <f>X411+Z411</f>
        <v>0</v>
      </c>
      <c r="U411" s="71">
        <v>0</v>
      </c>
      <c r="V411" s="71">
        <v>0</v>
      </c>
      <c r="W411" s="71">
        <v>0</v>
      </c>
      <c r="X411" s="71">
        <v>0</v>
      </c>
      <c r="Y411" s="71">
        <v>0</v>
      </c>
      <c r="Z411" s="71">
        <v>0</v>
      </c>
      <c r="AA411" s="71">
        <f>+K411+S411</f>
        <v>0</v>
      </c>
      <c r="AB411" s="71">
        <f>+L411+U411</f>
        <v>0</v>
      </c>
      <c r="AC411" s="71">
        <f>+M411+V411</f>
        <v>0</v>
      </c>
      <c r="AD411" s="71">
        <f>+N411+W411</f>
        <v>0</v>
      </c>
      <c r="AE411" s="71">
        <f>+O411+Y411</f>
        <v>0</v>
      </c>
      <c r="AF411" s="71">
        <f>P411+X411</f>
        <v>0</v>
      </c>
      <c r="AG411" s="71">
        <f>+Q411+Z411</f>
        <v>0</v>
      </c>
      <c r="AH411" s="71">
        <f>AF411+AG411</f>
        <v>0</v>
      </c>
      <c r="AI411" s="71">
        <f>+AJ411+AK411+AL411+AN411</f>
        <v>0</v>
      </c>
      <c r="AJ411" s="71">
        <v>0</v>
      </c>
      <c r="AK411" s="71">
        <v>0</v>
      </c>
      <c r="AL411" s="71">
        <v>0</v>
      </c>
      <c r="AM411" s="71">
        <v>0</v>
      </c>
      <c r="AN411" s="71">
        <v>0</v>
      </c>
      <c r="AO411" s="71">
        <v>0</v>
      </c>
      <c r="AP411" s="71">
        <f>+AA411+AI411</f>
        <v>0</v>
      </c>
      <c r="AQ411" s="71">
        <f>+AB411+AJ411</f>
        <v>0</v>
      </c>
      <c r="AR411" s="71">
        <f>+AC411+AK411</f>
        <v>0</v>
      </c>
      <c r="AS411" s="71">
        <f>+AD411+AL411</f>
        <v>0</v>
      </c>
      <c r="AT411" s="71">
        <f>+AE411+AN411</f>
        <v>0</v>
      </c>
      <c r="AU411" s="71">
        <f>AF411+AM411</f>
        <v>0</v>
      </c>
      <c r="AV411" s="71">
        <f>AG411+AO411</f>
        <v>0</v>
      </c>
      <c r="AW411" s="71">
        <f>AU411+AV411</f>
        <v>0</v>
      </c>
      <c r="AX411" s="71">
        <f>+AY411+AZ411+BA411+BC411</f>
        <v>0</v>
      </c>
      <c r="AY411" s="71">
        <v>0</v>
      </c>
      <c r="AZ411" s="71">
        <v>0</v>
      </c>
      <c r="BA411" s="71">
        <v>0</v>
      </c>
      <c r="BB411" s="71"/>
      <c r="BC411" s="71">
        <v>0</v>
      </c>
      <c r="BD411" s="71"/>
      <c r="BE411" s="71">
        <f>+AP411+AX411</f>
        <v>0</v>
      </c>
      <c r="BF411" s="71">
        <f>+AQ411+AY411</f>
        <v>0</v>
      </c>
      <c r="BG411" s="71">
        <f>+AR411+AZ411</f>
        <v>0</v>
      </c>
      <c r="BH411" s="71">
        <f>+AS411+BA411</f>
        <v>0</v>
      </c>
      <c r="BI411" s="71">
        <f>+AT411+BC411</f>
        <v>0</v>
      </c>
      <c r="BJ411" s="71">
        <f>AU411+BB411</f>
        <v>0</v>
      </c>
      <c r="BK411" s="71">
        <f>AV411+BD411</f>
        <v>0</v>
      </c>
      <c r="BL411" s="71">
        <f>BJ411+BK411</f>
        <v>0</v>
      </c>
      <c r="BM411" s="71">
        <f>+BN411+BO411+BP411+BQ411</f>
        <v>0</v>
      </c>
      <c r="BN411" s="71">
        <v>0</v>
      </c>
      <c r="BO411" s="71">
        <v>0</v>
      </c>
      <c r="BP411" s="71">
        <v>0</v>
      </c>
      <c r="BQ411" s="71">
        <v>0</v>
      </c>
      <c r="BR411" s="71">
        <f>+BE411+BM411</f>
        <v>0</v>
      </c>
      <c r="BS411" s="71">
        <f>+BF411+BN411</f>
        <v>0</v>
      </c>
      <c r="BT411" s="71">
        <f>+BG411+BO411</f>
        <v>0</v>
      </c>
      <c r="BU411" s="71">
        <f>+BH411+BP411</f>
        <v>0</v>
      </c>
      <c r="BV411" s="71">
        <f>+BI411+BQ411</f>
        <v>0</v>
      </c>
      <c r="BW411" s="71">
        <f>+BX411+BY411+BZ411+CA411</f>
        <v>0</v>
      </c>
      <c r="BX411" s="71">
        <v>0</v>
      </c>
      <c r="BY411" s="71">
        <v>0</v>
      </c>
      <c r="BZ411" s="71">
        <v>0</v>
      </c>
      <c r="CA411" s="71">
        <v>0</v>
      </c>
      <c r="CB411" s="71">
        <f>+BR411+BW411</f>
        <v>0</v>
      </c>
      <c r="CC411" s="71">
        <f>+BS411+BX411</f>
        <v>0</v>
      </c>
      <c r="CD411" s="71">
        <f>+BT411+BY411</f>
        <v>0</v>
      </c>
      <c r="CE411" s="71">
        <f>+BU411+BZ411</f>
        <v>0</v>
      </c>
      <c r="CF411" s="71">
        <f>+BV411+CA411</f>
        <v>0</v>
      </c>
      <c r="CG411" s="71">
        <f>+CH411+CI411+CJ411+CK411</f>
        <v>0</v>
      </c>
      <c r="CH411" s="71">
        <v>0</v>
      </c>
      <c r="CI411" s="71">
        <v>0</v>
      </c>
      <c r="CJ411" s="71">
        <v>0</v>
      </c>
      <c r="CK411" s="71">
        <v>0</v>
      </c>
      <c r="CL411" s="71">
        <f>+CB411+CG411</f>
        <v>0</v>
      </c>
      <c r="CM411" s="71">
        <f>+CC411+CH411</f>
        <v>0</v>
      </c>
      <c r="CN411" s="71">
        <f>+CD411+CI411</f>
        <v>0</v>
      </c>
      <c r="CO411" s="71">
        <f>+CE411+CJ411</f>
        <v>0</v>
      </c>
      <c r="CP411" s="71">
        <f>+CF411+CK411</f>
        <v>0</v>
      </c>
      <c r="CQ411" s="71">
        <f>+CR411+CS411+CT411+CU411</f>
        <v>0</v>
      </c>
      <c r="CR411" s="71">
        <v>0</v>
      </c>
      <c r="CS411" s="71">
        <v>0</v>
      </c>
      <c r="CT411" s="71">
        <v>0</v>
      </c>
      <c r="CU411" s="71">
        <v>0</v>
      </c>
      <c r="CV411" s="71">
        <f>+CL411+CQ411</f>
        <v>0</v>
      </c>
      <c r="CW411" s="71">
        <f>+CM411+CR411</f>
        <v>0</v>
      </c>
      <c r="CX411" s="71">
        <f>+CN411+CS411</f>
        <v>0</v>
      </c>
      <c r="CY411" s="71">
        <f>+CO411+CT411</f>
        <v>0</v>
      </c>
      <c r="CZ411" s="71">
        <f>+CP411+CU411</f>
        <v>0</v>
      </c>
      <c r="DA411" s="70" t="s">
        <v>153</v>
      </c>
      <c r="DB411" s="56">
        <f>K411-CV411</f>
        <v>0</v>
      </c>
      <c r="DC411" s="55"/>
      <c r="DD411" s="7">
        <f>CV411/12</f>
        <v>0</v>
      </c>
      <c r="DE411" s="55"/>
    </row>
    <row r="412" spans="1:109" s="54" customFormat="1" ht="11.25" hidden="1" customHeight="1" x14ac:dyDescent="0.2">
      <c r="A412" s="98" t="str">
        <f>CONCATENATE("5401",H412)</f>
        <v>5401100107</v>
      </c>
      <c r="B412" s="65"/>
      <c r="C412" s="65"/>
      <c r="D412" s="65"/>
      <c r="E412" s="66"/>
      <c r="F412" s="66"/>
      <c r="G412" s="65"/>
      <c r="H412" s="70" t="s">
        <v>285</v>
      </c>
      <c r="I412" s="112" t="s">
        <v>152</v>
      </c>
      <c r="J412" s="62"/>
      <c r="K412" s="62"/>
      <c r="L412" s="62"/>
      <c r="M412" s="62"/>
      <c r="N412" s="62"/>
      <c r="O412" s="78">
        <f>K412-L412-M412-N412</f>
        <v>0</v>
      </c>
      <c r="P412" s="62"/>
      <c r="Q412" s="78"/>
      <c r="R412" s="62"/>
      <c r="S412" s="71">
        <f>+U412+V412+W412+Y412</f>
        <v>0</v>
      </c>
      <c r="T412" s="71">
        <f>X412+Z412</f>
        <v>0</v>
      </c>
      <c r="U412" s="71">
        <v>0</v>
      </c>
      <c r="V412" s="71">
        <v>0</v>
      </c>
      <c r="W412" s="71">
        <v>0</v>
      </c>
      <c r="X412" s="71">
        <v>0</v>
      </c>
      <c r="Y412" s="71">
        <v>0</v>
      </c>
      <c r="Z412" s="71">
        <v>0</v>
      </c>
      <c r="AA412" s="71">
        <f>+K412+S412</f>
        <v>0</v>
      </c>
      <c r="AB412" s="71">
        <f>+L412+U412</f>
        <v>0</v>
      </c>
      <c r="AC412" s="71">
        <f>+M412+V412</f>
        <v>0</v>
      </c>
      <c r="AD412" s="71">
        <f>+N412+W412</f>
        <v>0</v>
      </c>
      <c r="AE412" s="71">
        <f>+O412+Y412</f>
        <v>0</v>
      </c>
      <c r="AF412" s="71">
        <f>P412+X412</f>
        <v>0</v>
      </c>
      <c r="AG412" s="71">
        <f>+Q412+Z412</f>
        <v>0</v>
      </c>
      <c r="AH412" s="71">
        <f>AF412+AG412</f>
        <v>0</v>
      </c>
      <c r="AI412" s="71">
        <f>+AJ412+AK412+AL412+AN412</f>
        <v>0</v>
      </c>
      <c r="AJ412" s="71">
        <v>0</v>
      </c>
      <c r="AK412" s="71">
        <v>0</v>
      </c>
      <c r="AL412" s="71">
        <v>0</v>
      </c>
      <c r="AM412" s="71">
        <v>0</v>
      </c>
      <c r="AN412" s="71">
        <v>0</v>
      </c>
      <c r="AO412" s="71">
        <v>0</v>
      </c>
      <c r="AP412" s="71">
        <f>+AA412+AI412</f>
        <v>0</v>
      </c>
      <c r="AQ412" s="71">
        <f>+AB412+AJ412</f>
        <v>0</v>
      </c>
      <c r="AR412" s="71">
        <f>+AC412+AK412</f>
        <v>0</v>
      </c>
      <c r="AS412" s="71">
        <f>+AD412+AL412</f>
        <v>0</v>
      </c>
      <c r="AT412" s="71">
        <f>+AE412+AN412</f>
        <v>0</v>
      </c>
      <c r="AU412" s="71">
        <f>AF412+AM412</f>
        <v>0</v>
      </c>
      <c r="AV412" s="71">
        <f>AG412+AO412</f>
        <v>0</v>
      </c>
      <c r="AW412" s="71">
        <f>AU412+AV412</f>
        <v>0</v>
      </c>
      <c r="AX412" s="71">
        <f>+AY412+AZ412+BA412+BC412</f>
        <v>0</v>
      </c>
      <c r="AY412" s="71">
        <v>0</v>
      </c>
      <c r="AZ412" s="71">
        <v>0</v>
      </c>
      <c r="BA412" s="71">
        <v>0</v>
      </c>
      <c r="BB412" s="71"/>
      <c r="BC412" s="71">
        <v>0</v>
      </c>
      <c r="BD412" s="71"/>
      <c r="BE412" s="71">
        <f>+AP412+AX412</f>
        <v>0</v>
      </c>
      <c r="BF412" s="71">
        <f>+AQ412+AY412</f>
        <v>0</v>
      </c>
      <c r="BG412" s="71">
        <f>+AR412+AZ412</f>
        <v>0</v>
      </c>
      <c r="BH412" s="71">
        <f>+AS412+BA412</f>
        <v>0</v>
      </c>
      <c r="BI412" s="71">
        <f>+AT412+BC412</f>
        <v>0</v>
      </c>
      <c r="BJ412" s="71">
        <f>AU412+BB412</f>
        <v>0</v>
      </c>
      <c r="BK412" s="71">
        <f>AV412+BD412</f>
        <v>0</v>
      </c>
      <c r="BL412" s="71">
        <f>BJ412+BK412</f>
        <v>0</v>
      </c>
      <c r="BM412" s="71">
        <f>+BN412+BO412+BP412+BQ412</f>
        <v>0</v>
      </c>
      <c r="BN412" s="71">
        <v>0</v>
      </c>
      <c r="BO412" s="71">
        <v>0</v>
      </c>
      <c r="BP412" s="71">
        <v>0</v>
      </c>
      <c r="BQ412" s="71">
        <v>0</v>
      </c>
      <c r="BR412" s="71">
        <f>+BE412+BM412</f>
        <v>0</v>
      </c>
      <c r="BS412" s="71">
        <f>+BF412+BN412</f>
        <v>0</v>
      </c>
      <c r="BT412" s="71">
        <f>+BG412+BO412</f>
        <v>0</v>
      </c>
      <c r="BU412" s="71">
        <f>+BH412+BP412</f>
        <v>0</v>
      </c>
      <c r="BV412" s="71">
        <f>+BI412+BQ412</f>
        <v>0</v>
      </c>
      <c r="BW412" s="71">
        <f>+BX412+BY412+BZ412+CA412</f>
        <v>0</v>
      </c>
      <c r="BX412" s="71">
        <v>0</v>
      </c>
      <c r="BY412" s="71">
        <v>0</v>
      </c>
      <c r="BZ412" s="71">
        <v>0</v>
      </c>
      <c r="CA412" s="71">
        <v>0</v>
      </c>
      <c r="CB412" s="71">
        <f>+BR412+BW412</f>
        <v>0</v>
      </c>
      <c r="CC412" s="71">
        <f>+BS412+BX412</f>
        <v>0</v>
      </c>
      <c r="CD412" s="71">
        <f>+BT412+BY412</f>
        <v>0</v>
      </c>
      <c r="CE412" s="71">
        <f>+BU412+BZ412</f>
        <v>0</v>
      </c>
      <c r="CF412" s="71">
        <f>+BV412+CA412</f>
        <v>0</v>
      </c>
      <c r="CG412" s="71">
        <f>+CH412+CI412+CJ412+CK412</f>
        <v>0</v>
      </c>
      <c r="CH412" s="71">
        <v>0</v>
      </c>
      <c r="CI412" s="71">
        <v>0</v>
      </c>
      <c r="CJ412" s="71">
        <v>0</v>
      </c>
      <c r="CK412" s="71">
        <v>0</v>
      </c>
      <c r="CL412" s="71">
        <f>+CB412+CG412</f>
        <v>0</v>
      </c>
      <c r="CM412" s="71">
        <f>+CC412+CH412</f>
        <v>0</v>
      </c>
      <c r="CN412" s="71">
        <f>+CD412+CI412</f>
        <v>0</v>
      </c>
      <c r="CO412" s="71">
        <f>+CE412+CJ412</f>
        <v>0</v>
      </c>
      <c r="CP412" s="71">
        <f>+CF412+CK412</f>
        <v>0</v>
      </c>
      <c r="CQ412" s="71">
        <f>+CR412+CS412+CT412+CU412</f>
        <v>0</v>
      </c>
      <c r="CR412" s="71">
        <v>0</v>
      </c>
      <c r="CS412" s="71">
        <v>0</v>
      </c>
      <c r="CT412" s="71">
        <v>0</v>
      </c>
      <c r="CU412" s="71">
        <v>0</v>
      </c>
      <c r="CV412" s="71">
        <f>+CL412+CQ412</f>
        <v>0</v>
      </c>
      <c r="CW412" s="71">
        <f>+CM412+CR412</f>
        <v>0</v>
      </c>
      <c r="CX412" s="71">
        <f>+CN412+CS412</f>
        <v>0</v>
      </c>
      <c r="CY412" s="71">
        <f>+CO412+CT412</f>
        <v>0</v>
      </c>
      <c r="CZ412" s="71">
        <f>+CP412+CU412</f>
        <v>0</v>
      </c>
      <c r="DA412" s="70" t="s">
        <v>285</v>
      </c>
      <c r="DB412" s="56">
        <f>K412-CV412</f>
        <v>0</v>
      </c>
      <c r="DC412" s="55"/>
      <c r="DD412" s="7">
        <f>CV412/12</f>
        <v>0</v>
      </c>
      <c r="DE412" s="55"/>
    </row>
    <row r="413" spans="1:109" s="54" customFormat="1" ht="11.25" hidden="1" customHeight="1" x14ac:dyDescent="0.2">
      <c r="A413" s="98" t="str">
        <f>CONCATENATE("5401",H413)</f>
        <v>5401100108</v>
      </c>
      <c r="B413" s="65"/>
      <c r="C413" s="65"/>
      <c r="D413" s="65"/>
      <c r="E413" s="66"/>
      <c r="F413" s="66"/>
      <c r="G413" s="65"/>
      <c r="H413" s="70" t="s">
        <v>284</v>
      </c>
      <c r="I413" s="112" t="s">
        <v>283</v>
      </c>
      <c r="J413" s="62"/>
      <c r="K413" s="62"/>
      <c r="L413" s="62"/>
      <c r="M413" s="62"/>
      <c r="N413" s="62"/>
      <c r="O413" s="78">
        <f>K413-L413-M413-N413</f>
        <v>0</v>
      </c>
      <c r="P413" s="62"/>
      <c r="Q413" s="78"/>
      <c r="R413" s="62"/>
      <c r="S413" s="71">
        <f>+U413+V413+W413+Y413</f>
        <v>0</v>
      </c>
      <c r="T413" s="71">
        <f>X413+Z413</f>
        <v>0</v>
      </c>
      <c r="U413" s="71">
        <v>0</v>
      </c>
      <c r="V413" s="71">
        <v>0</v>
      </c>
      <c r="W413" s="71">
        <v>0</v>
      </c>
      <c r="X413" s="71">
        <v>0</v>
      </c>
      <c r="Y413" s="71">
        <v>0</v>
      </c>
      <c r="Z413" s="71">
        <v>0</v>
      </c>
      <c r="AA413" s="71">
        <f>+K413+S413</f>
        <v>0</v>
      </c>
      <c r="AB413" s="71">
        <f>+L413+U413</f>
        <v>0</v>
      </c>
      <c r="AC413" s="71">
        <f>+M413+V413</f>
        <v>0</v>
      </c>
      <c r="AD413" s="71">
        <f>+N413+W413</f>
        <v>0</v>
      </c>
      <c r="AE413" s="71">
        <f>+O413+Y413</f>
        <v>0</v>
      </c>
      <c r="AF413" s="71">
        <f>P413+X413</f>
        <v>0</v>
      </c>
      <c r="AG413" s="71">
        <f>+Q413+Z413</f>
        <v>0</v>
      </c>
      <c r="AH413" s="71">
        <f>AF413+AG413</f>
        <v>0</v>
      </c>
      <c r="AI413" s="71">
        <f>+AJ413+AK413+AL413+AN413</f>
        <v>0</v>
      </c>
      <c r="AJ413" s="71">
        <v>0</v>
      </c>
      <c r="AK413" s="71">
        <v>0</v>
      </c>
      <c r="AL413" s="71">
        <v>0</v>
      </c>
      <c r="AM413" s="71">
        <v>0</v>
      </c>
      <c r="AN413" s="71">
        <v>0</v>
      </c>
      <c r="AO413" s="71">
        <v>0</v>
      </c>
      <c r="AP413" s="71">
        <f>+AA413+AI413</f>
        <v>0</v>
      </c>
      <c r="AQ413" s="71">
        <f>+AB413+AJ413</f>
        <v>0</v>
      </c>
      <c r="AR413" s="71">
        <f>+AC413+AK413</f>
        <v>0</v>
      </c>
      <c r="AS413" s="71">
        <f>+AD413+AL413</f>
        <v>0</v>
      </c>
      <c r="AT413" s="71">
        <f>+AE413+AN413</f>
        <v>0</v>
      </c>
      <c r="AU413" s="71">
        <f>AF413+AM413</f>
        <v>0</v>
      </c>
      <c r="AV413" s="71">
        <f>AG413+AO413</f>
        <v>0</v>
      </c>
      <c r="AW413" s="71">
        <f>AU413+AV413</f>
        <v>0</v>
      </c>
      <c r="AX413" s="71">
        <f>+AY413+AZ413+BA413+BC413</f>
        <v>0</v>
      </c>
      <c r="AY413" s="71">
        <v>0</v>
      </c>
      <c r="AZ413" s="71">
        <v>0</v>
      </c>
      <c r="BA413" s="71">
        <v>0</v>
      </c>
      <c r="BB413" s="71"/>
      <c r="BC413" s="71">
        <v>0</v>
      </c>
      <c r="BD413" s="71"/>
      <c r="BE413" s="71">
        <f>+AP413+AX413</f>
        <v>0</v>
      </c>
      <c r="BF413" s="71">
        <f>+AQ413+AY413</f>
        <v>0</v>
      </c>
      <c r="BG413" s="71">
        <f>+AR413+AZ413</f>
        <v>0</v>
      </c>
      <c r="BH413" s="71">
        <f>+AS413+BA413</f>
        <v>0</v>
      </c>
      <c r="BI413" s="71">
        <f>+AT413+BC413</f>
        <v>0</v>
      </c>
      <c r="BJ413" s="71">
        <f>AU413+BB413</f>
        <v>0</v>
      </c>
      <c r="BK413" s="71">
        <f>AV413+BD413</f>
        <v>0</v>
      </c>
      <c r="BL413" s="71">
        <f>BJ413+BK413</f>
        <v>0</v>
      </c>
      <c r="BM413" s="71">
        <f>+BN413+BO413+BP413+BQ413</f>
        <v>0</v>
      </c>
      <c r="BN413" s="71">
        <v>0</v>
      </c>
      <c r="BO413" s="71">
        <v>0</v>
      </c>
      <c r="BP413" s="71">
        <v>0</v>
      </c>
      <c r="BQ413" s="71">
        <v>0</v>
      </c>
      <c r="BR413" s="71">
        <f>+BE413+BM413</f>
        <v>0</v>
      </c>
      <c r="BS413" s="71">
        <f>+BF413+BN413</f>
        <v>0</v>
      </c>
      <c r="BT413" s="71">
        <f>+BG413+BO413</f>
        <v>0</v>
      </c>
      <c r="BU413" s="71">
        <f>+BH413+BP413</f>
        <v>0</v>
      </c>
      <c r="BV413" s="71">
        <f>+BI413+BQ413</f>
        <v>0</v>
      </c>
      <c r="BW413" s="71">
        <f>+BX413+BY413+BZ413+CA413</f>
        <v>0</v>
      </c>
      <c r="BX413" s="71">
        <v>0</v>
      </c>
      <c r="BY413" s="71">
        <v>0</v>
      </c>
      <c r="BZ413" s="71">
        <v>0</v>
      </c>
      <c r="CA413" s="71">
        <v>0</v>
      </c>
      <c r="CB413" s="71">
        <f>+BR413+BW413</f>
        <v>0</v>
      </c>
      <c r="CC413" s="71">
        <f>+BS413+BX413</f>
        <v>0</v>
      </c>
      <c r="CD413" s="71">
        <f>+BT413+BY413</f>
        <v>0</v>
      </c>
      <c r="CE413" s="71">
        <f>+BU413+BZ413</f>
        <v>0</v>
      </c>
      <c r="CF413" s="71">
        <f>+BV413+CA413</f>
        <v>0</v>
      </c>
      <c r="CG413" s="71">
        <f>+CH413+CI413+CJ413+CK413</f>
        <v>0</v>
      </c>
      <c r="CH413" s="71">
        <v>0</v>
      </c>
      <c r="CI413" s="71">
        <v>0</v>
      </c>
      <c r="CJ413" s="71">
        <v>0</v>
      </c>
      <c r="CK413" s="71">
        <v>0</v>
      </c>
      <c r="CL413" s="71">
        <f>+CB413+CG413</f>
        <v>0</v>
      </c>
      <c r="CM413" s="71">
        <f>+CC413+CH413</f>
        <v>0</v>
      </c>
      <c r="CN413" s="71">
        <f>+CD413+CI413</f>
        <v>0</v>
      </c>
      <c r="CO413" s="71">
        <f>+CE413+CJ413</f>
        <v>0</v>
      </c>
      <c r="CP413" s="71">
        <f>+CF413+CK413</f>
        <v>0</v>
      </c>
      <c r="CQ413" s="71">
        <f>+CR413+CS413+CT413+CU413</f>
        <v>0</v>
      </c>
      <c r="CR413" s="71">
        <v>0</v>
      </c>
      <c r="CS413" s="71">
        <v>0</v>
      </c>
      <c r="CT413" s="71">
        <v>0</v>
      </c>
      <c r="CU413" s="71">
        <v>0</v>
      </c>
      <c r="CV413" s="71">
        <f>+CL413+CQ413</f>
        <v>0</v>
      </c>
      <c r="CW413" s="71">
        <f>+CM413+CR413</f>
        <v>0</v>
      </c>
      <c r="CX413" s="71">
        <f>+CN413+CS413</f>
        <v>0</v>
      </c>
      <c r="CY413" s="71">
        <f>+CO413+CT413</f>
        <v>0</v>
      </c>
      <c r="CZ413" s="71">
        <f>+CP413+CU413</f>
        <v>0</v>
      </c>
      <c r="DA413" s="70" t="s">
        <v>284</v>
      </c>
      <c r="DB413" s="56">
        <f>K413-CV413</f>
        <v>0</v>
      </c>
      <c r="DC413" s="55"/>
      <c r="DD413" s="7">
        <f>CV413/12</f>
        <v>0</v>
      </c>
      <c r="DE413" s="55"/>
    </row>
    <row r="414" spans="1:109" s="54" customFormat="1" ht="11.25" hidden="1" customHeight="1" x14ac:dyDescent="0.2">
      <c r="A414" s="98" t="str">
        <f>CONCATENATE("5401",H414)</f>
        <v>5401100110</v>
      </c>
      <c r="B414" s="65"/>
      <c r="C414" s="65"/>
      <c r="D414" s="65"/>
      <c r="E414" s="66"/>
      <c r="F414" s="66"/>
      <c r="G414" s="65"/>
      <c r="H414" s="70" t="s">
        <v>280</v>
      </c>
      <c r="I414" s="99" t="s">
        <v>279</v>
      </c>
      <c r="J414" s="62"/>
      <c r="K414" s="62"/>
      <c r="L414" s="62"/>
      <c r="M414" s="62"/>
      <c r="N414" s="62"/>
      <c r="O414" s="78">
        <f>K414-L414-M414-N414</f>
        <v>0</v>
      </c>
      <c r="P414" s="62"/>
      <c r="Q414" s="78"/>
      <c r="R414" s="62"/>
      <c r="S414" s="71">
        <f>+U414+V414+W414+Y414</f>
        <v>0</v>
      </c>
      <c r="T414" s="71">
        <f>X414+Z414</f>
        <v>0</v>
      </c>
      <c r="U414" s="71">
        <v>0</v>
      </c>
      <c r="V414" s="71">
        <v>0</v>
      </c>
      <c r="W414" s="71">
        <v>0</v>
      </c>
      <c r="X414" s="71">
        <v>0</v>
      </c>
      <c r="Y414" s="71">
        <v>0</v>
      </c>
      <c r="Z414" s="71">
        <v>0</v>
      </c>
      <c r="AA414" s="71">
        <f>+K414+S414</f>
        <v>0</v>
      </c>
      <c r="AB414" s="71">
        <f>+L414+U414</f>
        <v>0</v>
      </c>
      <c r="AC414" s="71">
        <f>+M414+V414</f>
        <v>0</v>
      </c>
      <c r="AD414" s="71">
        <f>+N414+W414</f>
        <v>0</v>
      </c>
      <c r="AE414" s="71">
        <f>+O414+Y414</f>
        <v>0</v>
      </c>
      <c r="AF414" s="71">
        <f>P414+X414</f>
        <v>0</v>
      </c>
      <c r="AG414" s="71">
        <f>+Q414+Z414</f>
        <v>0</v>
      </c>
      <c r="AH414" s="71">
        <f>AF414+AG414</f>
        <v>0</v>
      </c>
      <c r="AI414" s="71">
        <f>+AJ414+AK414+AL414+AN414</f>
        <v>0</v>
      </c>
      <c r="AJ414" s="71">
        <v>0</v>
      </c>
      <c r="AK414" s="71">
        <v>0</v>
      </c>
      <c r="AL414" s="71">
        <v>0</v>
      </c>
      <c r="AM414" s="71">
        <v>0</v>
      </c>
      <c r="AN414" s="71">
        <v>0</v>
      </c>
      <c r="AO414" s="71">
        <v>0</v>
      </c>
      <c r="AP414" s="71">
        <f>+AA414+AI414</f>
        <v>0</v>
      </c>
      <c r="AQ414" s="71">
        <f>+AB414+AJ414</f>
        <v>0</v>
      </c>
      <c r="AR414" s="71">
        <f>+AC414+AK414</f>
        <v>0</v>
      </c>
      <c r="AS414" s="71">
        <f>+AD414+AL414</f>
        <v>0</v>
      </c>
      <c r="AT414" s="71">
        <f>+AE414+AN414</f>
        <v>0</v>
      </c>
      <c r="AU414" s="71">
        <f>AF414+AM414</f>
        <v>0</v>
      </c>
      <c r="AV414" s="71">
        <f>AG414+AO414</f>
        <v>0</v>
      </c>
      <c r="AW414" s="71">
        <f>AU414+AV414</f>
        <v>0</v>
      </c>
      <c r="AX414" s="71">
        <f>+AY414+AZ414+BA414+BC414</f>
        <v>0</v>
      </c>
      <c r="AY414" s="71">
        <v>0</v>
      </c>
      <c r="AZ414" s="71">
        <v>0</v>
      </c>
      <c r="BA414" s="71">
        <v>0</v>
      </c>
      <c r="BB414" s="71"/>
      <c r="BC414" s="71">
        <v>0</v>
      </c>
      <c r="BD414" s="71"/>
      <c r="BE414" s="71">
        <f>+AP414+AX414</f>
        <v>0</v>
      </c>
      <c r="BF414" s="71">
        <f>+AQ414+AY414</f>
        <v>0</v>
      </c>
      <c r="BG414" s="71">
        <f>+AR414+AZ414</f>
        <v>0</v>
      </c>
      <c r="BH414" s="71">
        <f>+AS414+BA414</f>
        <v>0</v>
      </c>
      <c r="BI414" s="71">
        <f>+AT414+BC414</f>
        <v>0</v>
      </c>
      <c r="BJ414" s="71">
        <f>AU414+BB414</f>
        <v>0</v>
      </c>
      <c r="BK414" s="71">
        <f>AV414+BD414</f>
        <v>0</v>
      </c>
      <c r="BL414" s="71">
        <f>BJ414+BK414</f>
        <v>0</v>
      </c>
      <c r="BM414" s="71">
        <f>+BN414+BO414+BP414+BQ414</f>
        <v>0</v>
      </c>
      <c r="BN414" s="71">
        <v>0</v>
      </c>
      <c r="BO414" s="71">
        <v>0</v>
      </c>
      <c r="BP414" s="71">
        <v>0</v>
      </c>
      <c r="BQ414" s="71">
        <v>0</v>
      </c>
      <c r="BR414" s="71">
        <f>+BE414+BM414</f>
        <v>0</v>
      </c>
      <c r="BS414" s="71">
        <f>+BF414+BN414</f>
        <v>0</v>
      </c>
      <c r="BT414" s="71">
        <f>+BG414+BO414</f>
        <v>0</v>
      </c>
      <c r="BU414" s="71">
        <f>+BH414+BP414</f>
        <v>0</v>
      </c>
      <c r="BV414" s="71">
        <f>+BI414+BQ414</f>
        <v>0</v>
      </c>
      <c r="BW414" s="71">
        <f>+BX414+BY414+BZ414+CA414</f>
        <v>0</v>
      </c>
      <c r="BX414" s="71">
        <v>0</v>
      </c>
      <c r="BY414" s="71">
        <v>0</v>
      </c>
      <c r="BZ414" s="71">
        <v>0</v>
      </c>
      <c r="CA414" s="71">
        <v>0</v>
      </c>
      <c r="CB414" s="71">
        <f>+BR414+BW414</f>
        <v>0</v>
      </c>
      <c r="CC414" s="71">
        <f>+BS414+BX414</f>
        <v>0</v>
      </c>
      <c r="CD414" s="71">
        <f>+BT414+BY414</f>
        <v>0</v>
      </c>
      <c r="CE414" s="71">
        <f>+BU414+BZ414</f>
        <v>0</v>
      </c>
      <c r="CF414" s="71">
        <f>+BV414+CA414</f>
        <v>0</v>
      </c>
      <c r="CG414" s="71">
        <f>+CH414+CI414+CJ414+CK414</f>
        <v>0</v>
      </c>
      <c r="CH414" s="71">
        <v>0</v>
      </c>
      <c r="CI414" s="71">
        <v>0</v>
      </c>
      <c r="CJ414" s="71">
        <v>0</v>
      </c>
      <c r="CK414" s="71">
        <v>0</v>
      </c>
      <c r="CL414" s="71">
        <f>+CB414+CG414</f>
        <v>0</v>
      </c>
      <c r="CM414" s="71">
        <f>+CC414+CH414</f>
        <v>0</v>
      </c>
      <c r="CN414" s="71">
        <f>+CD414+CI414</f>
        <v>0</v>
      </c>
      <c r="CO414" s="71">
        <f>+CE414+CJ414</f>
        <v>0</v>
      </c>
      <c r="CP414" s="71">
        <f>+CF414+CK414</f>
        <v>0</v>
      </c>
      <c r="CQ414" s="71">
        <f>+CR414+CS414+CT414+CU414</f>
        <v>0</v>
      </c>
      <c r="CR414" s="71">
        <v>0</v>
      </c>
      <c r="CS414" s="71">
        <v>0</v>
      </c>
      <c r="CT414" s="71">
        <v>0</v>
      </c>
      <c r="CU414" s="71">
        <v>0</v>
      </c>
      <c r="CV414" s="71">
        <f>+CL414+CQ414</f>
        <v>0</v>
      </c>
      <c r="CW414" s="71">
        <f>+CM414+CR414</f>
        <v>0</v>
      </c>
      <c r="CX414" s="71">
        <f>+CN414+CS414</f>
        <v>0</v>
      </c>
      <c r="CY414" s="71">
        <f>+CO414+CT414</f>
        <v>0</v>
      </c>
      <c r="CZ414" s="71">
        <f>+CP414+CU414</f>
        <v>0</v>
      </c>
      <c r="DA414" s="70" t="s">
        <v>280</v>
      </c>
      <c r="DB414" s="56">
        <f>K414-CV414</f>
        <v>0</v>
      </c>
      <c r="DC414" s="55"/>
      <c r="DD414" s="7">
        <f>CV414/12</f>
        <v>0</v>
      </c>
      <c r="DE414" s="55"/>
    </row>
    <row r="415" spans="1:109" s="54" customFormat="1" ht="13.5" hidden="1" customHeight="1" x14ac:dyDescent="0.2">
      <c r="A415" s="98" t="str">
        <f>CONCATENATE("5401",H415)</f>
        <v>5401100112</v>
      </c>
      <c r="B415" s="65"/>
      <c r="C415" s="65"/>
      <c r="D415" s="65"/>
      <c r="E415" s="66"/>
      <c r="F415" s="66"/>
      <c r="G415" s="65"/>
      <c r="H415" s="70" t="s">
        <v>278</v>
      </c>
      <c r="I415" s="112" t="s">
        <v>277</v>
      </c>
      <c r="J415" s="62"/>
      <c r="K415" s="62"/>
      <c r="L415" s="62"/>
      <c r="M415" s="62"/>
      <c r="N415" s="62"/>
      <c r="O415" s="78">
        <f>K415-L415-M415-N415</f>
        <v>0</v>
      </c>
      <c r="P415" s="62"/>
      <c r="Q415" s="78"/>
      <c r="R415" s="62"/>
      <c r="S415" s="71">
        <f>+U415+V415+W415+Y415</f>
        <v>0</v>
      </c>
      <c r="T415" s="71">
        <f>X415+Z415</f>
        <v>0</v>
      </c>
      <c r="U415" s="71">
        <v>0</v>
      </c>
      <c r="V415" s="71">
        <v>0</v>
      </c>
      <c r="W415" s="71">
        <v>0</v>
      </c>
      <c r="X415" s="71">
        <v>0</v>
      </c>
      <c r="Y415" s="71">
        <v>0</v>
      </c>
      <c r="Z415" s="71">
        <v>0</v>
      </c>
      <c r="AA415" s="71">
        <f>+K415+S415</f>
        <v>0</v>
      </c>
      <c r="AB415" s="71">
        <f>+L415+U415</f>
        <v>0</v>
      </c>
      <c r="AC415" s="71">
        <f>+M415+V415</f>
        <v>0</v>
      </c>
      <c r="AD415" s="71">
        <f>+N415+W415</f>
        <v>0</v>
      </c>
      <c r="AE415" s="71">
        <f>+O415+Y415</f>
        <v>0</v>
      </c>
      <c r="AF415" s="71">
        <f>P415+X415</f>
        <v>0</v>
      </c>
      <c r="AG415" s="71">
        <f>+Q415+Z415</f>
        <v>0</v>
      </c>
      <c r="AH415" s="71">
        <f>AF415+AG415</f>
        <v>0</v>
      </c>
      <c r="AI415" s="71">
        <f>+AJ415+AK415+AL415+AN415</f>
        <v>0</v>
      </c>
      <c r="AJ415" s="71">
        <v>0</v>
      </c>
      <c r="AK415" s="71">
        <v>0</v>
      </c>
      <c r="AL415" s="71">
        <v>0</v>
      </c>
      <c r="AM415" s="71">
        <v>0</v>
      </c>
      <c r="AN415" s="71">
        <v>0</v>
      </c>
      <c r="AO415" s="71">
        <v>0</v>
      </c>
      <c r="AP415" s="71">
        <f>+AA415+AI415</f>
        <v>0</v>
      </c>
      <c r="AQ415" s="71">
        <f>+AB415+AJ415</f>
        <v>0</v>
      </c>
      <c r="AR415" s="71">
        <f>+AC415+AK415</f>
        <v>0</v>
      </c>
      <c r="AS415" s="71">
        <f>+AD415+AL415</f>
        <v>0</v>
      </c>
      <c r="AT415" s="71">
        <f>+AE415+AN415</f>
        <v>0</v>
      </c>
      <c r="AU415" s="71">
        <f>AF415+AM415</f>
        <v>0</v>
      </c>
      <c r="AV415" s="71">
        <f>AG415+AO415</f>
        <v>0</v>
      </c>
      <c r="AW415" s="71">
        <f>AU415+AV415</f>
        <v>0</v>
      </c>
      <c r="AX415" s="71">
        <f>+AY415+AZ415+BA415+BC415</f>
        <v>0</v>
      </c>
      <c r="AY415" s="71">
        <v>0</v>
      </c>
      <c r="AZ415" s="71">
        <v>0</v>
      </c>
      <c r="BA415" s="71">
        <v>0</v>
      </c>
      <c r="BB415" s="71"/>
      <c r="BC415" s="71">
        <v>0</v>
      </c>
      <c r="BD415" s="71"/>
      <c r="BE415" s="71">
        <f>+AP415+AX415</f>
        <v>0</v>
      </c>
      <c r="BF415" s="71">
        <f>+AQ415+AY415</f>
        <v>0</v>
      </c>
      <c r="BG415" s="71">
        <f>+AR415+AZ415</f>
        <v>0</v>
      </c>
      <c r="BH415" s="71">
        <f>+AS415+BA415</f>
        <v>0</v>
      </c>
      <c r="BI415" s="71">
        <f>+AT415+BC415</f>
        <v>0</v>
      </c>
      <c r="BJ415" s="71">
        <f>AU415+BB415</f>
        <v>0</v>
      </c>
      <c r="BK415" s="71">
        <f>AV415+BD415</f>
        <v>0</v>
      </c>
      <c r="BL415" s="71">
        <f>BJ415+BK415</f>
        <v>0</v>
      </c>
      <c r="BM415" s="71">
        <f>+BN415+BO415+BP415+BQ415</f>
        <v>0</v>
      </c>
      <c r="BN415" s="71">
        <v>0</v>
      </c>
      <c r="BO415" s="71">
        <v>0</v>
      </c>
      <c r="BP415" s="71">
        <v>0</v>
      </c>
      <c r="BQ415" s="71">
        <v>0</v>
      </c>
      <c r="BR415" s="71">
        <f>+BE415+BM415</f>
        <v>0</v>
      </c>
      <c r="BS415" s="71">
        <f>+BF415+BN415</f>
        <v>0</v>
      </c>
      <c r="BT415" s="71">
        <f>+BG415+BO415</f>
        <v>0</v>
      </c>
      <c r="BU415" s="71">
        <f>+BH415+BP415</f>
        <v>0</v>
      </c>
      <c r="BV415" s="71">
        <f>+BI415+BQ415</f>
        <v>0</v>
      </c>
      <c r="BW415" s="71">
        <f>+BX415+BY415+BZ415+CA415</f>
        <v>0</v>
      </c>
      <c r="BX415" s="71">
        <v>0</v>
      </c>
      <c r="BY415" s="71">
        <v>0</v>
      </c>
      <c r="BZ415" s="71">
        <v>0</v>
      </c>
      <c r="CA415" s="71">
        <v>0</v>
      </c>
      <c r="CB415" s="71">
        <f>+BR415+BW415</f>
        <v>0</v>
      </c>
      <c r="CC415" s="71">
        <f>+BS415+BX415</f>
        <v>0</v>
      </c>
      <c r="CD415" s="71">
        <f>+BT415+BY415</f>
        <v>0</v>
      </c>
      <c r="CE415" s="71">
        <f>+BU415+BZ415</f>
        <v>0</v>
      </c>
      <c r="CF415" s="71">
        <f>+BV415+CA415</f>
        <v>0</v>
      </c>
      <c r="CG415" s="71">
        <f>+CH415+CI415+CJ415+CK415</f>
        <v>0</v>
      </c>
      <c r="CH415" s="71">
        <v>0</v>
      </c>
      <c r="CI415" s="71">
        <v>0</v>
      </c>
      <c r="CJ415" s="71">
        <v>0</v>
      </c>
      <c r="CK415" s="71">
        <v>0</v>
      </c>
      <c r="CL415" s="71">
        <f>+CB415+CG415</f>
        <v>0</v>
      </c>
      <c r="CM415" s="71">
        <f>+CC415+CH415</f>
        <v>0</v>
      </c>
      <c r="CN415" s="71">
        <f>+CD415+CI415</f>
        <v>0</v>
      </c>
      <c r="CO415" s="71">
        <f>+CE415+CJ415</f>
        <v>0</v>
      </c>
      <c r="CP415" s="71">
        <f>+CF415+CK415</f>
        <v>0</v>
      </c>
      <c r="CQ415" s="71">
        <f>+CR415+CS415+CT415+CU415</f>
        <v>0</v>
      </c>
      <c r="CR415" s="71">
        <v>0</v>
      </c>
      <c r="CS415" s="71">
        <v>0</v>
      </c>
      <c r="CT415" s="71">
        <v>0</v>
      </c>
      <c r="CU415" s="71">
        <v>0</v>
      </c>
      <c r="CV415" s="71">
        <f>+CL415+CQ415</f>
        <v>0</v>
      </c>
      <c r="CW415" s="71">
        <f>+CM415+CR415</f>
        <v>0</v>
      </c>
      <c r="CX415" s="71">
        <f>+CN415+CS415</f>
        <v>0</v>
      </c>
      <c r="CY415" s="71">
        <f>+CO415+CT415</f>
        <v>0</v>
      </c>
      <c r="CZ415" s="71">
        <f>+CP415+CU415</f>
        <v>0</v>
      </c>
      <c r="DA415" s="70" t="s">
        <v>278</v>
      </c>
      <c r="DB415" s="56">
        <f>K415-CV415</f>
        <v>0</v>
      </c>
      <c r="DC415" s="55"/>
      <c r="DD415" s="7">
        <f>CV415/12</f>
        <v>0</v>
      </c>
      <c r="DE415" s="55"/>
    </row>
    <row r="416" spans="1:109" s="54" customFormat="1" ht="11.25" hidden="1" customHeight="1" x14ac:dyDescent="0.2">
      <c r="A416" s="98" t="str">
        <f>CONCATENATE("5401",H416)</f>
        <v>5401100113</v>
      </c>
      <c r="B416" s="65"/>
      <c r="C416" s="65"/>
      <c r="D416" s="65"/>
      <c r="E416" s="66"/>
      <c r="F416" s="66"/>
      <c r="G416" s="65"/>
      <c r="H416" s="70" t="s">
        <v>276</v>
      </c>
      <c r="I416" s="112" t="s">
        <v>150</v>
      </c>
      <c r="J416" s="62"/>
      <c r="K416" s="62"/>
      <c r="L416" s="62"/>
      <c r="M416" s="62"/>
      <c r="N416" s="62"/>
      <c r="O416" s="78">
        <f>K416-L416-M416-N416</f>
        <v>0</v>
      </c>
      <c r="P416" s="62"/>
      <c r="Q416" s="78"/>
      <c r="R416" s="62"/>
      <c r="S416" s="71">
        <f>+U416+V416+W416+Y416</f>
        <v>0</v>
      </c>
      <c r="T416" s="71">
        <f>X416+Z416</f>
        <v>0</v>
      </c>
      <c r="U416" s="71">
        <v>0</v>
      </c>
      <c r="V416" s="71">
        <v>0</v>
      </c>
      <c r="W416" s="71">
        <v>0</v>
      </c>
      <c r="X416" s="71">
        <v>0</v>
      </c>
      <c r="Y416" s="71">
        <v>0</v>
      </c>
      <c r="Z416" s="71">
        <v>0</v>
      </c>
      <c r="AA416" s="71">
        <f>+K416+S416</f>
        <v>0</v>
      </c>
      <c r="AB416" s="71">
        <f>+L416+U416</f>
        <v>0</v>
      </c>
      <c r="AC416" s="71">
        <f>+M416+V416</f>
        <v>0</v>
      </c>
      <c r="AD416" s="71">
        <f>+N416+W416</f>
        <v>0</v>
      </c>
      <c r="AE416" s="71">
        <f>+O416+Y416</f>
        <v>0</v>
      </c>
      <c r="AF416" s="71">
        <f>P416+X416</f>
        <v>0</v>
      </c>
      <c r="AG416" s="71">
        <f>+Q416+Z416</f>
        <v>0</v>
      </c>
      <c r="AH416" s="71">
        <f>AF416+AG416</f>
        <v>0</v>
      </c>
      <c r="AI416" s="71">
        <f>+AJ416+AK416+AL416+AN416</f>
        <v>0</v>
      </c>
      <c r="AJ416" s="71">
        <v>0</v>
      </c>
      <c r="AK416" s="71">
        <v>0</v>
      </c>
      <c r="AL416" s="71">
        <v>0</v>
      </c>
      <c r="AM416" s="71">
        <v>0</v>
      </c>
      <c r="AN416" s="71">
        <v>0</v>
      </c>
      <c r="AO416" s="71">
        <v>0</v>
      </c>
      <c r="AP416" s="71">
        <f>+AA416+AI416</f>
        <v>0</v>
      </c>
      <c r="AQ416" s="71">
        <f>+AB416+AJ416</f>
        <v>0</v>
      </c>
      <c r="AR416" s="71">
        <f>+AC416+AK416</f>
        <v>0</v>
      </c>
      <c r="AS416" s="71">
        <f>+AD416+AL416</f>
        <v>0</v>
      </c>
      <c r="AT416" s="71">
        <f>+AE416+AN416</f>
        <v>0</v>
      </c>
      <c r="AU416" s="71">
        <f>AF416+AM416</f>
        <v>0</v>
      </c>
      <c r="AV416" s="71">
        <f>AG416+AO416</f>
        <v>0</v>
      </c>
      <c r="AW416" s="71">
        <f>AU416+AV416</f>
        <v>0</v>
      </c>
      <c r="AX416" s="71">
        <f>+AY416+AZ416+BA416+BC416</f>
        <v>0</v>
      </c>
      <c r="AY416" s="71">
        <v>0</v>
      </c>
      <c r="AZ416" s="71">
        <v>0</v>
      </c>
      <c r="BA416" s="71">
        <v>0</v>
      </c>
      <c r="BB416" s="71"/>
      <c r="BC416" s="71">
        <v>0</v>
      </c>
      <c r="BD416" s="71"/>
      <c r="BE416" s="71">
        <f>+AP416+AX416</f>
        <v>0</v>
      </c>
      <c r="BF416" s="71">
        <f>+AQ416+AY416</f>
        <v>0</v>
      </c>
      <c r="BG416" s="71">
        <f>+AR416+AZ416</f>
        <v>0</v>
      </c>
      <c r="BH416" s="71">
        <f>+AS416+BA416</f>
        <v>0</v>
      </c>
      <c r="BI416" s="71">
        <f>+AT416+BC416</f>
        <v>0</v>
      </c>
      <c r="BJ416" s="71">
        <f>AU416+BB416</f>
        <v>0</v>
      </c>
      <c r="BK416" s="71">
        <f>AV416+BD416</f>
        <v>0</v>
      </c>
      <c r="BL416" s="71">
        <f>BJ416+BK416</f>
        <v>0</v>
      </c>
      <c r="BM416" s="71">
        <f>+BN416+BO416+BP416+BQ416</f>
        <v>0</v>
      </c>
      <c r="BN416" s="71">
        <v>0</v>
      </c>
      <c r="BO416" s="71">
        <v>0</v>
      </c>
      <c r="BP416" s="71">
        <v>0</v>
      </c>
      <c r="BQ416" s="71">
        <v>0</v>
      </c>
      <c r="BR416" s="71">
        <f>+BE416+BM416</f>
        <v>0</v>
      </c>
      <c r="BS416" s="71">
        <f>+BF416+BN416</f>
        <v>0</v>
      </c>
      <c r="BT416" s="71">
        <f>+BG416+BO416</f>
        <v>0</v>
      </c>
      <c r="BU416" s="71">
        <f>+BH416+BP416</f>
        <v>0</v>
      </c>
      <c r="BV416" s="71">
        <f>+BI416+BQ416</f>
        <v>0</v>
      </c>
      <c r="BW416" s="71">
        <f>+BX416+BY416+BZ416+CA416</f>
        <v>0</v>
      </c>
      <c r="BX416" s="71">
        <v>0</v>
      </c>
      <c r="BY416" s="71">
        <v>0</v>
      </c>
      <c r="BZ416" s="71">
        <v>0</v>
      </c>
      <c r="CA416" s="71">
        <v>0</v>
      </c>
      <c r="CB416" s="71">
        <f>+BR416+BW416</f>
        <v>0</v>
      </c>
      <c r="CC416" s="71">
        <f>+BS416+BX416</f>
        <v>0</v>
      </c>
      <c r="CD416" s="71">
        <f>+BT416+BY416</f>
        <v>0</v>
      </c>
      <c r="CE416" s="71">
        <f>+BU416+BZ416</f>
        <v>0</v>
      </c>
      <c r="CF416" s="71">
        <f>+BV416+CA416</f>
        <v>0</v>
      </c>
      <c r="CG416" s="71">
        <f>+CH416+CI416+CJ416+CK416</f>
        <v>0</v>
      </c>
      <c r="CH416" s="71">
        <v>0</v>
      </c>
      <c r="CI416" s="71">
        <v>0</v>
      </c>
      <c r="CJ416" s="71">
        <v>0</v>
      </c>
      <c r="CK416" s="71">
        <v>0</v>
      </c>
      <c r="CL416" s="71">
        <f>+CB416+CG416</f>
        <v>0</v>
      </c>
      <c r="CM416" s="71">
        <f>+CC416+CH416</f>
        <v>0</v>
      </c>
      <c r="CN416" s="71">
        <f>+CD416+CI416</f>
        <v>0</v>
      </c>
      <c r="CO416" s="71">
        <f>+CE416+CJ416</f>
        <v>0</v>
      </c>
      <c r="CP416" s="71">
        <f>+CF416+CK416</f>
        <v>0</v>
      </c>
      <c r="CQ416" s="71">
        <f>+CR416+CS416+CT416+CU416</f>
        <v>0</v>
      </c>
      <c r="CR416" s="71">
        <v>0</v>
      </c>
      <c r="CS416" s="71">
        <v>0</v>
      </c>
      <c r="CT416" s="71">
        <v>0</v>
      </c>
      <c r="CU416" s="71">
        <v>0</v>
      </c>
      <c r="CV416" s="71">
        <f>+CL416+CQ416</f>
        <v>0</v>
      </c>
      <c r="CW416" s="71">
        <f>+CM416+CR416</f>
        <v>0</v>
      </c>
      <c r="CX416" s="71">
        <f>+CN416+CS416</f>
        <v>0</v>
      </c>
      <c r="CY416" s="71">
        <f>+CO416+CT416</f>
        <v>0</v>
      </c>
      <c r="CZ416" s="71">
        <f>+CP416+CU416</f>
        <v>0</v>
      </c>
      <c r="DA416" s="70" t="s">
        <v>276</v>
      </c>
      <c r="DB416" s="56">
        <f>K416-CV416</f>
        <v>0</v>
      </c>
      <c r="DC416" s="55"/>
      <c r="DD416" s="7">
        <f>CV416/12</f>
        <v>0</v>
      </c>
      <c r="DE416" s="55"/>
    </row>
    <row r="417" spans="1:109" s="54" customFormat="1" ht="11.25" hidden="1" customHeight="1" x14ac:dyDescent="0.2">
      <c r="A417" s="98" t="str">
        <f>CONCATENATE("5401",H417)</f>
        <v>5401100130</v>
      </c>
      <c r="B417" s="65"/>
      <c r="C417" s="65"/>
      <c r="D417" s="65"/>
      <c r="E417" s="66"/>
      <c r="F417" s="66"/>
      <c r="G417" s="65"/>
      <c r="H417" s="70" t="s">
        <v>271</v>
      </c>
      <c r="I417" s="112" t="s">
        <v>149</v>
      </c>
      <c r="J417" s="62"/>
      <c r="K417" s="62"/>
      <c r="L417" s="62"/>
      <c r="M417" s="62"/>
      <c r="N417" s="62"/>
      <c r="O417" s="78">
        <f>K417-L417-M417-N417</f>
        <v>0</v>
      </c>
      <c r="P417" s="62"/>
      <c r="Q417" s="78"/>
      <c r="R417" s="62"/>
      <c r="S417" s="71">
        <f>+U417+V417+W417+Y417</f>
        <v>0</v>
      </c>
      <c r="T417" s="71">
        <f>X417+Z417</f>
        <v>0</v>
      </c>
      <c r="U417" s="71">
        <v>0</v>
      </c>
      <c r="V417" s="71">
        <v>0</v>
      </c>
      <c r="W417" s="71">
        <v>0</v>
      </c>
      <c r="X417" s="71">
        <v>0</v>
      </c>
      <c r="Y417" s="71">
        <v>0</v>
      </c>
      <c r="Z417" s="71">
        <v>0</v>
      </c>
      <c r="AA417" s="71">
        <f>+K417+S417</f>
        <v>0</v>
      </c>
      <c r="AB417" s="71">
        <f>+L417+U417</f>
        <v>0</v>
      </c>
      <c r="AC417" s="71">
        <f>+M417+V417</f>
        <v>0</v>
      </c>
      <c r="AD417" s="71">
        <f>+N417+W417</f>
        <v>0</v>
      </c>
      <c r="AE417" s="71">
        <f>+O417+Y417</f>
        <v>0</v>
      </c>
      <c r="AF417" s="71">
        <f>P417+X417</f>
        <v>0</v>
      </c>
      <c r="AG417" s="71">
        <f>+Q417+Z417</f>
        <v>0</v>
      </c>
      <c r="AH417" s="71">
        <f>AF417+AG417</f>
        <v>0</v>
      </c>
      <c r="AI417" s="71">
        <f>+AJ417+AK417+AL417+AN417</f>
        <v>0</v>
      </c>
      <c r="AJ417" s="71">
        <v>0</v>
      </c>
      <c r="AK417" s="71">
        <v>0</v>
      </c>
      <c r="AL417" s="71">
        <v>0</v>
      </c>
      <c r="AM417" s="71">
        <v>0</v>
      </c>
      <c r="AN417" s="71">
        <v>0</v>
      </c>
      <c r="AO417" s="71">
        <v>0</v>
      </c>
      <c r="AP417" s="71">
        <f>+AA417+AI417</f>
        <v>0</v>
      </c>
      <c r="AQ417" s="71">
        <f>+AB417+AJ417</f>
        <v>0</v>
      </c>
      <c r="AR417" s="71">
        <f>+AC417+AK417</f>
        <v>0</v>
      </c>
      <c r="AS417" s="71">
        <f>+AD417+AL417</f>
        <v>0</v>
      </c>
      <c r="AT417" s="71">
        <f>+AE417+AN417</f>
        <v>0</v>
      </c>
      <c r="AU417" s="71">
        <f>AF417+AM417</f>
        <v>0</v>
      </c>
      <c r="AV417" s="71">
        <f>AG417+AO417</f>
        <v>0</v>
      </c>
      <c r="AW417" s="71">
        <f>AU417+AV417</f>
        <v>0</v>
      </c>
      <c r="AX417" s="71">
        <f>+AY417+AZ417+BA417+BC417</f>
        <v>0</v>
      </c>
      <c r="AY417" s="71">
        <v>0</v>
      </c>
      <c r="AZ417" s="71">
        <v>0</v>
      </c>
      <c r="BA417" s="71">
        <v>0</v>
      </c>
      <c r="BB417" s="71"/>
      <c r="BC417" s="71">
        <v>0</v>
      </c>
      <c r="BD417" s="71"/>
      <c r="BE417" s="71">
        <f>+AP417+AX417</f>
        <v>0</v>
      </c>
      <c r="BF417" s="71">
        <f>+AQ417+AY417</f>
        <v>0</v>
      </c>
      <c r="BG417" s="71">
        <f>+AR417+AZ417</f>
        <v>0</v>
      </c>
      <c r="BH417" s="71">
        <f>+AS417+BA417</f>
        <v>0</v>
      </c>
      <c r="BI417" s="71">
        <f>+AT417+BC417</f>
        <v>0</v>
      </c>
      <c r="BJ417" s="71">
        <f>AU417+BB417</f>
        <v>0</v>
      </c>
      <c r="BK417" s="71">
        <f>AV417+BD417</f>
        <v>0</v>
      </c>
      <c r="BL417" s="71">
        <f>BJ417+BK417</f>
        <v>0</v>
      </c>
      <c r="BM417" s="71">
        <f>+BN417+BO417+BP417+BQ417</f>
        <v>0</v>
      </c>
      <c r="BN417" s="71">
        <v>0</v>
      </c>
      <c r="BO417" s="71">
        <v>0</v>
      </c>
      <c r="BP417" s="71">
        <v>0</v>
      </c>
      <c r="BQ417" s="71">
        <v>0</v>
      </c>
      <c r="BR417" s="71">
        <f>+BE417+BM417</f>
        <v>0</v>
      </c>
      <c r="BS417" s="71">
        <f>+BF417+BN417</f>
        <v>0</v>
      </c>
      <c r="BT417" s="71">
        <f>+BG417+BO417</f>
        <v>0</v>
      </c>
      <c r="BU417" s="71">
        <f>+BH417+BP417</f>
        <v>0</v>
      </c>
      <c r="BV417" s="71">
        <f>+BI417+BQ417</f>
        <v>0</v>
      </c>
      <c r="BW417" s="71">
        <f>+BX417+BY417+BZ417+CA417</f>
        <v>0</v>
      </c>
      <c r="BX417" s="71">
        <v>0</v>
      </c>
      <c r="BY417" s="71">
        <v>0</v>
      </c>
      <c r="BZ417" s="71">
        <v>0</v>
      </c>
      <c r="CA417" s="71">
        <v>0</v>
      </c>
      <c r="CB417" s="71">
        <f>+BR417+BW417</f>
        <v>0</v>
      </c>
      <c r="CC417" s="71">
        <f>+BS417+BX417</f>
        <v>0</v>
      </c>
      <c r="CD417" s="71">
        <f>+BT417+BY417</f>
        <v>0</v>
      </c>
      <c r="CE417" s="71">
        <f>+BU417+BZ417</f>
        <v>0</v>
      </c>
      <c r="CF417" s="71">
        <f>+BV417+CA417</f>
        <v>0</v>
      </c>
      <c r="CG417" s="71">
        <f>+CH417+CI417+CJ417+CK417</f>
        <v>0</v>
      </c>
      <c r="CH417" s="71">
        <v>0</v>
      </c>
      <c r="CI417" s="71">
        <v>0</v>
      </c>
      <c r="CJ417" s="71">
        <v>0</v>
      </c>
      <c r="CK417" s="71">
        <v>0</v>
      </c>
      <c r="CL417" s="71">
        <f>+CB417+CG417</f>
        <v>0</v>
      </c>
      <c r="CM417" s="71">
        <f>+CC417+CH417</f>
        <v>0</v>
      </c>
      <c r="CN417" s="71">
        <f>+CD417+CI417</f>
        <v>0</v>
      </c>
      <c r="CO417" s="71">
        <f>+CE417+CJ417</f>
        <v>0</v>
      </c>
      <c r="CP417" s="71">
        <f>+CF417+CK417</f>
        <v>0</v>
      </c>
      <c r="CQ417" s="71">
        <f>+CR417+CS417+CT417+CU417</f>
        <v>0</v>
      </c>
      <c r="CR417" s="71">
        <v>0</v>
      </c>
      <c r="CS417" s="71">
        <v>0</v>
      </c>
      <c r="CT417" s="71">
        <v>0</v>
      </c>
      <c r="CU417" s="71">
        <v>0</v>
      </c>
      <c r="CV417" s="71">
        <f>+CL417+CQ417</f>
        <v>0</v>
      </c>
      <c r="CW417" s="71">
        <f>+CM417+CR417</f>
        <v>0</v>
      </c>
      <c r="CX417" s="71">
        <f>+CN417+CS417</f>
        <v>0</v>
      </c>
      <c r="CY417" s="71">
        <f>+CO417+CT417</f>
        <v>0</v>
      </c>
      <c r="CZ417" s="71">
        <f>+CP417+CU417</f>
        <v>0</v>
      </c>
      <c r="DA417" s="70" t="s">
        <v>271</v>
      </c>
      <c r="DB417" s="56">
        <f>K417-CV417</f>
        <v>0</v>
      </c>
      <c r="DC417" s="55"/>
      <c r="DD417" s="7">
        <f>CV417/12</f>
        <v>0</v>
      </c>
      <c r="DE417" s="55"/>
    </row>
    <row r="418" spans="1:109" s="54" customFormat="1" ht="11.25" hidden="1" customHeight="1" x14ac:dyDescent="0.2">
      <c r="A418" s="67" t="str">
        <f>CONCATENATE("5401",H418)</f>
        <v>54011003</v>
      </c>
      <c r="B418" s="66"/>
      <c r="C418" s="66"/>
      <c r="D418" s="66"/>
      <c r="E418" s="66"/>
      <c r="F418" s="66"/>
      <c r="G418" s="65"/>
      <c r="H418" s="61">
        <v>1003</v>
      </c>
      <c r="I418" s="111" t="s">
        <v>266</v>
      </c>
      <c r="J418" s="62">
        <f>SUM(J419:J424)</f>
        <v>0</v>
      </c>
      <c r="K418" s="62">
        <f>SUM(K419:K424)</f>
        <v>0</v>
      </c>
      <c r="L418" s="62">
        <f>SUM(L419:L424)</f>
        <v>0</v>
      </c>
      <c r="M418" s="62">
        <f>SUM(M419:M424)</f>
        <v>0</v>
      </c>
      <c r="N418" s="62">
        <f>SUM(N419:N424)</f>
        <v>0</v>
      </c>
      <c r="O418" s="62">
        <f>SUM(O419:O424)</f>
        <v>0</v>
      </c>
      <c r="P418" s="62">
        <f>SUM(P419:P424)</f>
        <v>0</v>
      </c>
      <c r="Q418" s="62">
        <f>SUM(Q419:Q424)</f>
        <v>0</v>
      </c>
      <c r="R418" s="62">
        <f>SUM(R419:R424)</f>
        <v>0</v>
      </c>
      <c r="S418" s="62">
        <f>SUM(S419:S424)</f>
        <v>0</v>
      </c>
      <c r="T418" s="62">
        <f>SUM(T419:T424)</f>
        <v>0</v>
      </c>
      <c r="U418" s="62">
        <f>SUM(U419:U424)</f>
        <v>0</v>
      </c>
      <c r="V418" s="62">
        <f>SUM(V419:V424)</f>
        <v>0</v>
      </c>
      <c r="W418" s="62">
        <f>SUM(W419:W424)</f>
        <v>0</v>
      </c>
      <c r="X418" s="62">
        <f>SUM(X419:X424)</f>
        <v>0</v>
      </c>
      <c r="Y418" s="62">
        <f>SUM(Y419:Y424)</f>
        <v>0</v>
      </c>
      <c r="Z418" s="62">
        <f>SUM(Z419:Z424)</f>
        <v>0</v>
      </c>
      <c r="AA418" s="62">
        <f>SUM(AA419:AA424)</f>
        <v>0</v>
      </c>
      <c r="AB418" s="62">
        <f>SUM(AB419:AB424)</f>
        <v>0</v>
      </c>
      <c r="AC418" s="62">
        <f>SUM(AC419:AC424)</f>
        <v>0</v>
      </c>
      <c r="AD418" s="62">
        <f>SUM(AD419:AD424)</f>
        <v>0</v>
      </c>
      <c r="AE418" s="62">
        <f>SUM(AE419:AE424)</f>
        <v>0</v>
      </c>
      <c r="AF418" s="62">
        <f>SUM(AF419:AF424)</f>
        <v>0</v>
      </c>
      <c r="AG418" s="62">
        <f>SUM(AG419:AG424)</f>
        <v>0</v>
      </c>
      <c r="AH418" s="62">
        <f>SUM(AH419:AH424)</f>
        <v>0</v>
      </c>
      <c r="AI418" s="62">
        <f>SUM(AI419:AI424)</f>
        <v>0</v>
      </c>
      <c r="AJ418" s="62">
        <f>SUM(AJ419:AJ424)</f>
        <v>0</v>
      </c>
      <c r="AK418" s="62">
        <f>SUM(AK419:AK424)</f>
        <v>0</v>
      </c>
      <c r="AL418" s="62">
        <f>SUM(AL419:AL424)</f>
        <v>0</v>
      </c>
      <c r="AM418" s="62">
        <f>SUM(AM419:AM424)</f>
        <v>0</v>
      </c>
      <c r="AN418" s="62">
        <f>SUM(AN419:AN424)</f>
        <v>0</v>
      </c>
      <c r="AO418" s="62">
        <f>SUM(AO419:AO424)</f>
        <v>0</v>
      </c>
      <c r="AP418" s="62">
        <f>SUM(AP419:AP424)</f>
        <v>0</v>
      </c>
      <c r="AQ418" s="62">
        <f>SUM(AQ419:AQ424)</f>
        <v>0</v>
      </c>
      <c r="AR418" s="62">
        <f>SUM(AR419:AR424)</f>
        <v>0</v>
      </c>
      <c r="AS418" s="62">
        <f>SUM(AS419:AS424)</f>
        <v>0</v>
      </c>
      <c r="AT418" s="62">
        <f>SUM(AT419:AT424)</f>
        <v>0</v>
      </c>
      <c r="AU418" s="62">
        <f>SUM(AU419:AU424)</f>
        <v>0</v>
      </c>
      <c r="AV418" s="62">
        <f>SUM(AV419:AV424)</f>
        <v>0</v>
      </c>
      <c r="AW418" s="62">
        <f>SUM(AW419:AW424)</f>
        <v>0</v>
      </c>
      <c r="AX418" s="62">
        <f>SUM(AX419:AX424)</f>
        <v>0</v>
      </c>
      <c r="AY418" s="62">
        <f>SUM(AY419:AY424)</f>
        <v>0</v>
      </c>
      <c r="AZ418" s="62">
        <f>SUM(AZ419:AZ424)</f>
        <v>0</v>
      </c>
      <c r="BA418" s="62">
        <f>SUM(BA419:BA424)</f>
        <v>0</v>
      </c>
      <c r="BB418" s="62"/>
      <c r="BC418" s="62">
        <f>SUM(BC419:BC424)</f>
        <v>0</v>
      </c>
      <c r="BD418" s="62"/>
      <c r="BE418" s="62">
        <f>SUM(BE419:BE424)</f>
        <v>0</v>
      </c>
      <c r="BF418" s="62">
        <f>SUM(BF419:BF424)</f>
        <v>0</v>
      </c>
      <c r="BG418" s="62">
        <f>SUM(BG419:BG424)</f>
        <v>0</v>
      </c>
      <c r="BH418" s="62">
        <f>SUM(BH419:BH424)</f>
        <v>0</v>
      </c>
      <c r="BI418" s="62">
        <f>SUM(BI419:BI424)</f>
        <v>0</v>
      </c>
      <c r="BJ418" s="62">
        <f>SUM(BJ419:BJ424)</f>
        <v>0</v>
      </c>
      <c r="BK418" s="62">
        <f>SUM(BK419:BK424)</f>
        <v>0</v>
      </c>
      <c r="BL418" s="62">
        <f>SUM(BL419:BL424)</f>
        <v>0</v>
      </c>
      <c r="BM418" s="62">
        <f>SUM(BM419:BM424)</f>
        <v>0</v>
      </c>
      <c r="BN418" s="62">
        <f>SUM(BN419:BN424)</f>
        <v>0</v>
      </c>
      <c r="BO418" s="62">
        <f>SUM(BO419:BO424)</f>
        <v>0</v>
      </c>
      <c r="BP418" s="62">
        <f>SUM(BP419:BP424)</f>
        <v>0</v>
      </c>
      <c r="BQ418" s="62">
        <f>SUM(BQ419:BQ424)</f>
        <v>0</v>
      </c>
      <c r="BR418" s="62">
        <f>SUM(BR419:BR424)</f>
        <v>0</v>
      </c>
      <c r="BS418" s="62">
        <f>SUM(BS419:BS424)</f>
        <v>0</v>
      </c>
      <c r="BT418" s="62">
        <f>SUM(BT419:BT424)</f>
        <v>0</v>
      </c>
      <c r="BU418" s="62">
        <f>SUM(BU419:BU424)</f>
        <v>0</v>
      </c>
      <c r="BV418" s="62">
        <f>SUM(BV419:BV424)</f>
        <v>0</v>
      </c>
      <c r="BW418" s="62">
        <f>SUM(BW419:BW424)</f>
        <v>0</v>
      </c>
      <c r="BX418" s="62">
        <f>SUM(BX419:BX424)</f>
        <v>0</v>
      </c>
      <c r="BY418" s="62">
        <f>SUM(BY419:BY424)</f>
        <v>0</v>
      </c>
      <c r="BZ418" s="62">
        <f>SUM(BZ419:BZ424)</f>
        <v>0</v>
      </c>
      <c r="CA418" s="62">
        <f>SUM(CA419:CA424)</f>
        <v>0</v>
      </c>
      <c r="CB418" s="62">
        <f>SUM(CB419:CB424)</f>
        <v>0</v>
      </c>
      <c r="CC418" s="62">
        <f>SUM(CC419:CC424)</f>
        <v>0</v>
      </c>
      <c r="CD418" s="62">
        <f>SUM(CD419:CD424)</f>
        <v>0</v>
      </c>
      <c r="CE418" s="62">
        <f>SUM(CE419:CE424)</f>
        <v>0</v>
      </c>
      <c r="CF418" s="62">
        <f>SUM(CF419:CF424)</f>
        <v>0</v>
      </c>
      <c r="CG418" s="62">
        <f>SUM(CG419:CG424)</f>
        <v>0</v>
      </c>
      <c r="CH418" s="62">
        <f>SUM(CH419:CH424)</f>
        <v>0</v>
      </c>
      <c r="CI418" s="62">
        <f>SUM(CI419:CI424)</f>
        <v>0</v>
      </c>
      <c r="CJ418" s="62">
        <f>SUM(CJ419:CJ424)</f>
        <v>0</v>
      </c>
      <c r="CK418" s="62">
        <f>SUM(CK419:CK424)</f>
        <v>0</v>
      </c>
      <c r="CL418" s="62">
        <f>SUM(CL419:CL424)</f>
        <v>0</v>
      </c>
      <c r="CM418" s="62">
        <f>SUM(CM419:CM424)</f>
        <v>0</v>
      </c>
      <c r="CN418" s="62">
        <f>SUM(CN419:CN424)</f>
        <v>0</v>
      </c>
      <c r="CO418" s="62">
        <f>SUM(CO419:CO424)</f>
        <v>0</v>
      </c>
      <c r="CP418" s="62">
        <f>SUM(CP419:CP424)</f>
        <v>0</v>
      </c>
      <c r="CQ418" s="62">
        <f>SUM(CQ419:CQ424)</f>
        <v>0</v>
      </c>
      <c r="CR418" s="62">
        <f>SUM(CR419:CR424)</f>
        <v>0</v>
      </c>
      <c r="CS418" s="62">
        <f>SUM(CS419:CS424)</f>
        <v>0</v>
      </c>
      <c r="CT418" s="62">
        <f>SUM(CT419:CT424)</f>
        <v>0</v>
      </c>
      <c r="CU418" s="62">
        <f>SUM(CU419:CU424)</f>
        <v>0</v>
      </c>
      <c r="CV418" s="62">
        <f>SUM(CV419:CV424)</f>
        <v>0</v>
      </c>
      <c r="CW418" s="62">
        <f>SUM(CW419:CW424)</f>
        <v>0</v>
      </c>
      <c r="CX418" s="62">
        <f>SUM(CX419:CX424)</f>
        <v>0</v>
      </c>
      <c r="CY418" s="62">
        <f>SUM(CY419:CY424)</f>
        <v>0</v>
      </c>
      <c r="CZ418" s="62">
        <f>SUM(CZ419:CZ424)</f>
        <v>0</v>
      </c>
      <c r="DA418" s="61">
        <v>1003</v>
      </c>
      <c r="DB418" s="56">
        <f>K418-CV418</f>
        <v>0</v>
      </c>
      <c r="DC418" s="55"/>
      <c r="DD418" s="7">
        <f>CV418/12</f>
        <v>0</v>
      </c>
      <c r="DE418" s="55"/>
    </row>
    <row r="419" spans="1:109" s="54" customFormat="1" ht="11.25" hidden="1" customHeight="1" x14ac:dyDescent="0.2">
      <c r="A419" s="98" t="str">
        <f>CONCATENATE("5401",H419)</f>
        <v>5401100301</v>
      </c>
      <c r="B419" s="65"/>
      <c r="C419" s="65"/>
      <c r="D419" s="65"/>
      <c r="E419" s="66"/>
      <c r="F419" s="66"/>
      <c r="G419" s="65"/>
      <c r="H419" s="70" t="s">
        <v>265</v>
      </c>
      <c r="I419" s="112" t="s">
        <v>79</v>
      </c>
      <c r="J419" s="62"/>
      <c r="K419" s="62"/>
      <c r="L419" s="62"/>
      <c r="M419" s="62"/>
      <c r="N419" s="62"/>
      <c r="O419" s="78">
        <f>K419-L419-M419-N419</f>
        <v>0</v>
      </c>
      <c r="P419" s="62"/>
      <c r="Q419" s="78"/>
      <c r="R419" s="62"/>
      <c r="S419" s="71">
        <f>+U419+V419+W419+Y419</f>
        <v>0</v>
      </c>
      <c r="T419" s="71">
        <f>X419+Z419</f>
        <v>0</v>
      </c>
      <c r="U419" s="71">
        <v>0</v>
      </c>
      <c r="V419" s="71">
        <v>0</v>
      </c>
      <c r="W419" s="71">
        <v>0</v>
      </c>
      <c r="X419" s="71">
        <v>0</v>
      </c>
      <c r="Y419" s="71">
        <v>0</v>
      </c>
      <c r="Z419" s="71">
        <v>0</v>
      </c>
      <c r="AA419" s="71">
        <f>+K419+S419</f>
        <v>0</v>
      </c>
      <c r="AB419" s="71">
        <f>+L419+U419</f>
        <v>0</v>
      </c>
      <c r="AC419" s="71">
        <f>+M419+V419</f>
        <v>0</v>
      </c>
      <c r="AD419" s="71">
        <f>+N419+W419</f>
        <v>0</v>
      </c>
      <c r="AE419" s="71">
        <f>+O419+Y419</f>
        <v>0</v>
      </c>
      <c r="AF419" s="71">
        <f>P419+X419</f>
        <v>0</v>
      </c>
      <c r="AG419" s="71">
        <f>+Q419+Z419</f>
        <v>0</v>
      </c>
      <c r="AH419" s="71">
        <f>AF419+AG419</f>
        <v>0</v>
      </c>
      <c r="AI419" s="71">
        <f>+AJ419+AK419+AL419+AN419</f>
        <v>0</v>
      </c>
      <c r="AJ419" s="71">
        <v>0</v>
      </c>
      <c r="AK419" s="71">
        <v>0</v>
      </c>
      <c r="AL419" s="71">
        <v>0</v>
      </c>
      <c r="AM419" s="71">
        <v>0</v>
      </c>
      <c r="AN419" s="71">
        <v>0</v>
      </c>
      <c r="AO419" s="71">
        <v>0</v>
      </c>
      <c r="AP419" s="71">
        <f>+AA419+AI419</f>
        <v>0</v>
      </c>
      <c r="AQ419" s="71">
        <f>+AB419+AJ419</f>
        <v>0</v>
      </c>
      <c r="AR419" s="71">
        <f>+AC419+AK419</f>
        <v>0</v>
      </c>
      <c r="AS419" s="71">
        <f>+AD419+AL419</f>
        <v>0</v>
      </c>
      <c r="AT419" s="71">
        <f>+AE419+AN419</f>
        <v>0</v>
      </c>
      <c r="AU419" s="71">
        <f>AF419+AM419</f>
        <v>0</v>
      </c>
      <c r="AV419" s="71">
        <f>AG419+AO419</f>
        <v>0</v>
      </c>
      <c r="AW419" s="71">
        <f>AU419+AV419</f>
        <v>0</v>
      </c>
      <c r="AX419" s="71">
        <f>+AY419+AZ419+BA419+BC419</f>
        <v>0</v>
      </c>
      <c r="AY419" s="71">
        <v>0</v>
      </c>
      <c r="AZ419" s="71">
        <v>0</v>
      </c>
      <c r="BA419" s="71">
        <v>0</v>
      </c>
      <c r="BB419" s="71"/>
      <c r="BC419" s="71">
        <v>0</v>
      </c>
      <c r="BD419" s="71"/>
      <c r="BE419" s="71">
        <f>+AP419+AX419</f>
        <v>0</v>
      </c>
      <c r="BF419" s="71">
        <f>+AQ419+AY419</f>
        <v>0</v>
      </c>
      <c r="BG419" s="71">
        <f>+AR419+AZ419</f>
        <v>0</v>
      </c>
      <c r="BH419" s="71">
        <f>+AS419+BA419</f>
        <v>0</v>
      </c>
      <c r="BI419" s="71">
        <f>+AT419+BC419</f>
        <v>0</v>
      </c>
      <c r="BJ419" s="71">
        <f>AU419+BB419</f>
        <v>0</v>
      </c>
      <c r="BK419" s="71">
        <f>AV419+BD419</f>
        <v>0</v>
      </c>
      <c r="BL419" s="71">
        <f>BJ419+BK419</f>
        <v>0</v>
      </c>
      <c r="BM419" s="71">
        <f>+BN419+BO419+BP419+BQ419</f>
        <v>0</v>
      </c>
      <c r="BN419" s="71">
        <v>0</v>
      </c>
      <c r="BO419" s="71">
        <v>0</v>
      </c>
      <c r="BP419" s="71">
        <v>0</v>
      </c>
      <c r="BQ419" s="71">
        <v>0</v>
      </c>
      <c r="BR419" s="71">
        <f>+BE419+BM419</f>
        <v>0</v>
      </c>
      <c r="BS419" s="71">
        <f>+BF419+BN419</f>
        <v>0</v>
      </c>
      <c r="BT419" s="71">
        <f>+BG419+BO419</f>
        <v>0</v>
      </c>
      <c r="BU419" s="71">
        <f>+BH419+BP419</f>
        <v>0</v>
      </c>
      <c r="BV419" s="71">
        <f>+BI419+BQ419</f>
        <v>0</v>
      </c>
      <c r="BW419" s="71">
        <f>+BX419+BY419+BZ419+CA419</f>
        <v>0</v>
      </c>
      <c r="BX419" s="71">
        <v>0</v>
      </c>
      <c r="BY419" s="71">
        <v>0</v>
      </c>
      <c r="BZ419" s="71">
        <v>0</v>
      </c>
      <c r="CA419" s="71">
        <v>0</v>
      </c>
      <c r="CB419" s="71">
        <f>+BR419+BW419</f>
        <v>0</v>
      </c>
      <c r="CC419" s="71">
        <f>+BS419+BX419</f>
        <v>0</v>
      </c>
      <c r="CD419" s="71">
        <f>+BT419+BY419</f>
        <v>0</v>
      </c>
      <c r="CE419" s="71">
        <f>+BU419+BZ419</f>
        <v>0</v>
      </c>
      <c r="CF419" s="71">
        <f>+BV419+CA419</f>
        <v>0</v>
      </c>
      <c r="CG419" s="71">
        <f>+CH419+CI419+CJ419+CK419</f>
        <v>0</v>
      </c>
      <c r="CH419" s="71">
        <v>0</v>
      </c>
      <c r="CI419" s="71">
        <v>0</v>
      </c>
      <c r="CJ419" s="71">
        <v>0</v>
      </c>
      <c r="CK419" s="71">
        <v>0</v>
      </c>
      <c r="CL419" s="71">
        <f>+CB419+CG419</f>
        <v>0</v>
      </c>
      <c r="CM419" s="71">
        <f>+CC419+CH419</f>
        <v>0</v>
      </c>
      <c r="CN419" s="71">
        <f>+CD419+CI419</f>
        <v>0</v>
      </c>
      <c r="CO419" s="71">
        <f>+CE419+CJ419</f>
        <v>0</v>
      </c>
      <c r="CP419" s="71">
        <f>+CF419+CK419</f>
        <v>0</v>
      </c>
      <c r="CQ419" s="71">
        <f>+CR419+CS419+CT419+CU419</f>
        <v>0</v>
      </c>
      <c r="CR419" s="71">
        <v>0</v>
      </c>
      <c r="CS419" s="71">
        <v>0</v>
      </c>
      <c r="CT419" s="71">
        <v>0</v>
      </c>
      <c r="CU419" s="71">
        <v>0</v>
      </c>
      <c r="CV419" s="71">
        <f>+CL419+CQ419</f>
        <v>0</v>
      </c>
      <c r="CW419" s="71">
        <f>+CM419+CR419</f>
        <v>0</v>
      </c>
      <c r="CX419" s="71">
        <f>+CN419+CS419</f>
        <v>0</v>
      </c>
      <c r="CY419" s="71">
        <f>+CO419+CT419</f>
        <v>0</v>
      </c>
      <c r="CZ419" s="71">
        <f>+CP419+CU419</f>
        <v>0</v>
      </c>
      <c r="DA419" s="70" t="s">
        <v>265</v>
      </c>
      <c r="DB419" s="56">
        <f>K419-CV419</f>
        <v>0</v>
      </c>
      <c r="DC419" s="55"/>
      <c r="DD419" s="7">
        <f>CV419/12</f>
        <v>0</v>
      </c>
      <c r="DE419" s="55"/>
    </row>
    <row r="420" spans="1:109" s="54" customFormat="1" ht="11.25" hidden="1" customHeight="1" x14ac:dyDescent="0.2">
      <c r="A420" s="98" t="str">
        <f>CONCATENATE("5401",H420)</f>
        <v>5401100302</v>
      </c>
      <c r="B420" s="65"/>
      <c r="C420" s="65"/>
      <c r="D420" s="65"/>
      <c r="E420" s="66"/>
      <c r="F420" s="66"/>
      <c r="G420" s="65"/>
      <c r="H420" s="70" t="s">
        <v>264</v>
      </c>
      <c r="I420" s="112" t="s">
        <v>263</v>
      </c>
      <c r="J420" s="62"/>
      <c r="K420" s="62"/>
      <c r="L420" s="62"/>
      <c r="M420" s="62"/>
      <c r="N420" s="62"/>
      <c r="O420" s="78">
        <f>K420-L420-M420-N420</f>
        <v>0</v>
      </c>
      <c r="P420" s="62"/>
      <c r="Q420" s="78"/>
      <c r="R420" s="62"/>
      <c r="S420" s="71">
        <f>+U420+V420+W420+Y420</f>
        <v>0</v>
      </c>
      <c r="T420" s="71">
        <f>X420+Z420</f>
        <v>0</v>
      </c>
      <c r="U420" s="71">
        <v>0</v>
      </c>
      <c r="V420" s="71">
        <v>0</v>
      </c>
      <c r="W420" s="71">
        <v>0</v>
      </c>
      <c r="X420" s="71">
        <v>0</v>
      </c>
      <c r="Y420" s="71">
        <v>0</v>
      </c>
      <c r="Z420" s="71">
        <v>0</v>
      </c>
      <c r="AA420" s="71">
        <f>+K420+S420</f>
        <v>0</v>
      </c>
      <c r="AB420" s="71">
        <f>+L420+U420</f>
        <v>0</v>
      </c>
      <c r="AC420" s="71">
        <f>+M420+V420</f>
        <v>0</v>
      </c>
      <c r="AD420" s="71">
        <f>+N420+W420</f>
        <v>0</v>
      </c>
      <c r="AE420" s="71">
        <f>+O420+Y420</f>
        <v>0</v>
      </c>
      <c r="AF420" s="71">
        <f>P420+X420</f>
        <v>0</v>
      </c>
      <c r="AG420" s="71">
        <f>+Q420+Z420</f>
        <v>0</v>
      </c>
      <c r="AH420" s="71">
        <f>AF420+AG420</f>
        <v>0</v>
      </c>
      <c r="AI420" s="71">
        <f>+AJ420+AK420+AL420+AN420</f>
        <v>0</v>
      </c>
      <c r="AJ420" s="71">
        <v>0</v>
      </c>
      <c r="AK420" s="71">
        <v>0</v>
      </c>
      <c r="AL420" s="71">
        <v>0</v>
      </c>
      <c r="AM420" s="71">
        <v>0</v>
      </c>
      <c r="AN420" s="71">
        <v>0</v>
      </c>
      <c r="AO420" s="71">
        <v>0</v>
      </c>
      <c r="AP420" s="71">
        <f>+AA420+AI420</f>
        <v>0</v>
      </c>
      <c r="AQ420" s="71">
        <f>+AB420+AJ420</f>
        <v>0</v>
      </c>
      <c r="AR420" s="71">
        <f>+AC420+AK420</f>
        <v>0</v>
      </c>
      <c r="AS420" s="71">
        <f>+AD420+AL420</f>
        <v>0</v>
      </c>
      <c r="AT420" s="71">
        <f>+AE420+AN420</f>
        <v>0</v>
      </c>
      <c r="AU420" s="71">
        <f>AF420+AM420</f>
        <v>0</v>
      </c>
      <c r="AV420" s="71">
        <f>AG420+AO420</f>
        <v>0</v>
      </c>
      <c r="AW420" s="71">
        <f>AU420+AV420</f>
        <v>0</v>
      </c>
      <c r="AX420" s="71">
        <f>+AY420+AZ420+BA420+BC420</f>
        <v>0</v>
      </c>
      <c r="AY420" s="71">
        <v>0</v>
      </c>
      <c r="AZ420" s="71">
        <v>0</v>
      </c>
      <c r="BA420" s="71">
        <v>0</v>
      </c>
      <c r="BB420" s="71"/>
      <c r="BC420" s="71">
        <v>0</v>
      </c>
      <c r="BD420" s="71"/>
      <c r="BE420" s="71">
        <f>+AP420+AX420</f>
        <v>0</v>
      </c>
      <c r="BF420" s="71">
        <f>+AQ420+AY420</f>
        <v>0</v>
      </c>
      <c r="BG420" s="71">
        <f>+AR420+AZ420</f>
        <v>0</v>
      </c>
      <c r="BH420" s="71">
        <f>+AS420+BA420</f>
        <v>0</v>
      </c>
      <c r="BI420" s="71">
        <f>+AT420+BC420</f>
        <v>0</v>
      </c>
      <c r="BJ420" s="71">
        <f>AU420+BB420</f>
        <v>0</v>
      </c>
      <c r="BK420" s="71">
        <f>AV420+BD420</f>
        <v>0</v>
      </c>
      <c r="BL420" s="71">
        <f>BJ420+BK420</f>
        <v>0</v>
      </c>
      <c r="BM420" s="71">
        <f>+BN420+BO420+BP420+BQ420</f>
        <v>0</v>
      </c>
      <c r="BN420" s="71">
        <v>0</v>
      </c>
      <c r="BO420" s="71">
        <v>0</v>
      </c>
      <c r="BP420" s="71">
        <v>0</v>
      </c>
      <c r="BQ420" s="71">
        <v>0</v>
      </c>
      <c r="BR420" s="71">
        <f>+BE420+BM420</f>
        <v>0</v>
      </c>
      <c r="BS420" s="71">
        <f>+BF420+BN420</f>
        <v>0</v>
      </c>
      <c r="BT420" s="71">
        <f>+BG420+BO420</f>
        <v>0</v>
      </c>
      <c r="BU420" s="71">
        <f>+BH420+BP420</f>
        <v>0</v>
      </c>
      <c r="BV420" s="71">
        <f>+BI420+BQ420</f>
        <v>0</v>
      </c>
      <c r="BW420" s="71">
        <f>+BX420+BY420+BZ420+CA420</f>
        <v>0</v>
      </c>
      <c r="BX420" s="71">
        <v>0</v>
      </c>
      <c r="BY420" s="71">
        <v>0</v>
      </c>
      <c r="BZ420" s="71">
        <v>0</v>
      </c>
      <c r="CA420" s="71">
        <v>0</v>
      </c>
      <c r="CB420" s="71">
        <f>+BR420+BW420</f>
        <v>0</v>
      </c>
      <c r="CC420" s="71">
        <f>+BS420+BX420</f>
        <v>0</v>
      </c>
      <c r="CD420" s="71">
        <f>+BT420+BY420</f>
        <v>0</v>
      </c>
      <c r="CE420" s="71">
        <f>+BU420+BZ420</f>
        <v>0</v>
      </c>
      <c r="CF420" s="71">
        <f>+BV420+CA420</f>
        <v>0</v>
      </c>
      <c r="CG420" s="71">
        <f>+CH420+CI420+CJ420+CK420</f>
        <v>0</v>
      </c>
      <c r="CH420" s="71">
        <v>0</v>
      </c>
      <c r="CI420" s="71">
        <v>0</v>
      </c>
      <c r="CJ420" s="71">
        <v>0</v>
      </c>
      <c r="CK420" s="71">
        <v>0</v>
      </c>
      <c r="CL420" s="71">
        <f>+CB420+CG420</f>
        <v>0</v>
      </c>
      <c r="CM420" s="71">
        <f>+CC420+CH420</f>
        <v>0</v>
      </c>
      <c r="CN420" s="71">
        <f>+CD420+CI420</f>
        <v>0</v>
      </c>
      <c r="CO420" s="71">
        <f>+CE420+CJ420</f>
        <v>0</v>
      </c>
      <c r="CP420" s="71">
        <f>+CF420+CK420</f>
        <v>0</v>
      </c>
      <c r="CQ420" s="71">
        <f>+CR420+CS420+CT420+CU420</f>
        <v>0</v>
      </c>
      <c r="CR420" s="71">
        <v>0</v>
      </c>
      <c r="CS420" s="71">
        <v>0</v>
      </c>
      <c r="CT420" s="71">
        <v>0</v>
      </c>
      <c r="CU420" s="71">
        <v>0</v>
      </c>
      <c r="CV420" s="71">
        <f>+CL420+CQ420</f>
        <v>0</v>
      </c>
      <c r="CW420" s="71">
        <f>+CM420+CR420</f>
        <v>0</v>
      </c>
      <c r="CX420" s="71">
        <f>+CN420+CS420</f>
        <v>0</v>
      </c>
      <c r="CY420" s="71">
        <f>+CO420+CT420</f>
        <v>0</v>
      </c>
      <c r="CZ420" s="71">
        <f>+CP420+CU420</f>
        <v>0</v>
      </c>
      <c r="DA420" s="70" t="s">
        <v>264</v>
      </c>
      <c r="DB420" s="56">
        <f>K420-CV420</f>
        <v>0</v>
      </c>
      <c r="DC420" s="55"/>
      <c r="DD420" s="7">
        <f>CV420/12</f>
        <v>0</v>
      </c>
      <c r="DE420" s="55"/>
    </row>
    <row r="421" spans="1:109" s="54" customFormat="1" ht="11.25" hidden="1" customHeight="1" x14ac:dyDescent="0.2">
      <c r="A421" s="98" t="str">
        <f>CONCATENATE("5401",H421)</f>
        <v>5401100303</v>
      </c>
      <c r="B421" s="65"/>
      <c r="C421" s="65"/>
      <c r="D421" s="65"/>
      <c r="E421" s="66"/>
      <c r="F421" s="66"/>
      <c r="G421" s="65"/>
      <c r="H421" s="70" t="s">
        <v>262</v>
      </c>
      <c r="I421" s="112" t="s">
        <v>77</v>
      </c>
      <c r="J421" s="62"/>
      <c r="K421" s="62"/>
      <c r="L421" s="62"/>
      <c r="M421" s="62"/>
      <c r="N421" s="62"/>
      <c r="O421" s="78">
        <f>K421-L421-M421-N421</f>
        <v>0</v>
      </c>
      <c r="P421" s="62"/>
      <c r="Q421" s="78"/>
      <c r="R421" s="62"/>
      <c r="S421" s="71">
        <f>+U421+V421+W421+Y421</f>
        <v>0</v>
      </c>
      <c r="T421" s="71">
        <f>X421+Z421</f>
        <v>0</v>
      </c>
      <c r="U421" s="71">
        <v>0</v>
      </c>
      <c r="V421" s="71">
        <v>0</v>
      </c>
      <c r="W421" s="71">
        <v>0</v>
      </c>
      <c r="X421" s="71">
        <v>0</v>
      </c>
      <c r="Y421" s="71">
        <v>0</v>
      </c>
      <c r="Z421" s="71">
        <v>0</v>
      </c>
      <c r="AA421" s="71">
        <f>+K421+S421</f>
        <v>0</v>
      </c>
      <c r="AB421" s="71">
        <f>+L421+U421</f>
        <v>0</v>
      </c>
      <c r="AC421" s="71">
        <f>+M421+V421</f>
        <v>0</v>
      </c>
      <c r="AD421" s="71">
        <f>+N421+W421</f>
        <v>0</v>
      </c>
      <c r="AE421" s="71">
        <f>+O421+Y421</f>
        <v>0</v>
      </c>
      <c r="AF421" s="71">
        <f>P421+X421</f>
        <v>0</v>
      </c>
      <c r="AG421" s="71">
        <f>+Q421+Z421</f>
        <v>0</v>
      </c>
      <c r="AH421" s="71">
        <f>AF421+AG421</f>
        <v>0</v>
      </c>
      <c r="AI421" s="71">
        <f>+AJ421+AK421+AL421+AN421</f>
        <v>0</v>
      </c>
      <c r="AJ421" s="71">
        <v>0</v>
      </c>
      <c r="AK421" s="71">
        <v>0</v>
      </c>
      <c r="AL421" s="71">
        <v>0</v>
      </c>
      <c r="AM421" s="71">
        <v>0</v>
      </c>
      <c r="AN421" s="71">
        <v>0</v>
      </c>
      <c r="AO421" s="71">
        <v>0</v>
      </c>
      <c r="AP421" s="71">
        <f>+AA421+AI421</f>
        <v>0</v>
      </c>
      <c r="AQ421" s="71">
        <f>+AB421+AJ421</f>
        <v>0</v>
      </c>
      <c r="AR421" s="71">
        <f>+AC421+AK421</f>
        <v>0</v>
      </c>
      <c r="AS421" s="71">
        <f>+AD421+AL421</f>
        <v>0</v>
      </c>
      <c r="AT421" s="71">
        <f>+AE421+AN421</f>
        <v>0</v>
      </c>
      <c r="AU421" s="71">
        <f>AF421+AM421</f>
        <v>0</v>
      </c>
      <c r="AV421" s="71">
        <f>AG421+AO421</f>
        <v>0</v>
      </c>
      <c r="AW421" s="71">
        <f>AU421+AV421</f>
        <v>0</v>
      </c>
      <c r="AX421" s="71">
        <f>+AY421+AZ421+BA421+BC421</f>
        <v>0</v>
      </c>
      <c r="AY421" s="71">
        <v>0</v>
      </c>
      <c r="AZ421" s="71">
        <v>0</v>
      </c>
      <c r="BA421" s="71">
        <v>0</v>
      </c>
      <c r="BB421" s="71"/>
      <c r="BC421" s="71">
        <v>0</v>
      </c>
      <c r="BD421" s="71"/>
      <c r="BE421" s="71">
        <f>+AP421+AX421</f>
        <v>0</v>
      </c>
      <c r="BF421" s="71">
        <f>+AQ421+AY421</f>
        <v>0</v>
      </c>
      <c r="BG421" s="71">
        <f>+AR421+AZ421</f>
        <v>0</v>
      </c>
      <c r="BH421" s="71">
        <f>+AS421+BA421</f>
        <v>0</v>
      </c>
      <c r="BI421" s="71">
        <f>+AT421+BC421</f>
        <v>0</v>
      </c>
      <c r="BJ421" s="71">
        <f>AU421+BB421</f>
        <v>0</v>
      </c>
      <c r="BK421" s="71">
        <f>AV421+BD421</f>
        <v>0</v>
      </c>
      <c r="BL421" s="71">
        <f>BJ421+BK421</f>
        <v>0</v>
      </c>
      <c r="BM421" s="71">
        <f>+BN421+BO421+BP421+BQ421</f>
        <v>0</v>
      </c>
      <c r="BN421" s="71">
        <v>0</v>
      </c>
      <c r="BO421" s="71">
        <v>0</v>
      </c>
      <c r="BP421" s="71">
        <v>0</v>
      </c>
      <c r="BQ421" s="71">
        <v>0</v>
      </c>
      <c r="BR421" s="71">
        <f>+BE421+BM421</f>
        <v>0</v>
      </c>
      <c r="BS421" s="71">
        <f>+BF421+BN421</f>
        <v>0</v>
      </c>
      <c r="BT421" s="71">
        <f>+BG421+BO421</f>
        <v>0</v>
      </c>
      <c r="BU421" s="71">
        <f>+BH421+BP421</f>
        <v>0</v>
      </c>
      <c r="BV421" s="71">
        <f>+BI421+BQ421</f>
        <v>0</v>
      </c>
      <c r="BW421" s="71">
        <f>+BX421+BY421+BZ421+CA421</f>
        <v>0</v>
      </c>
      <c r="BX421" s="71">
        <v>0</v>
      </c>
      <c r="BY421" s="71">
        <v>0</v>
      </c>
      <c r="BZ421" s="71">
        <v>0</v>
      </c>
      <c r="CA421" s="71">
        <v>0</v>
      </c>
      <c r="CB421" s="71">
        <f>+BR421+BW421</f>
        <v>0</v>
      </c>
      <c r="CC421" s="71">
        <f>+BS421+BX421</f>
        <v>0</v>
      </c>
      <c r="CD421" s="71">
        <f>+BT421+BY421</f>
        <v>0</v>
      </c>
      <c r="CE421" s="71">
        <f>+BU421+BZ421</f>
        <v>0</v>
      </c>
      <c r="CF421" s="71">
        <f>+BV421+CA421</f>
        <v>0</v>
      </c>
      <c r="CG421" s="71">
        <f>+CH421+CI421+CJ421+CK421</f>
        <v>0</v>
      </c>
      <c r="CH421" s="71">
        <v>0</v>
      </c>
      <c r="CI421" s="71">
        <v>0</v>
      </c>
      <c r="CJ421" s="71">
        <v>0</v>
      </c>
      <c r="CK421" s="71">
        <v>0</v>
      </c>
      <c r="CL421" s="71">
        <f>+CB421+CG421</f>
        <v>0</v>
      </c>
      <c r="CM421" s="71">
        <f>+CC421+CH421</f>
        <v>0</v>
      </c>
      <c r="CN421" s="71">
        <f>+CD421+CI421</f>
        <v>0</v>
      </c>
      <c r="CO421" s="71">
        <f>+CE421+CJ421</f>
        <v>0</v>
      </c>
      <c r="CP421" s="71">
        <f>+CF421+CK421</f>
        <v>0</v>
      </c>
      <c r="CQ421" s="71">
        <f>+CR421+CS421+CT421+CU421</f>
        <v>0</v>
      </c>
      <c r="CR421" s="71">
        <v>0</v>
      </c>
      <c r="CS421" s="71">
        <v>0</v>
      </c>
      <c r="CT421" s="71">
        <v>0</v>
      </c>
      <c r="CU421" s="71">
        <v>0</v>
      </c>
      <c r="CV421" s="71">
        <f>+CL421+CQ421</f>
        <v>0</v>
      </c>
      <c r="CW421" s="71">
        <f>+CM421+CR421</f>
        <v>0</v>
      </c>
      <c r="CX421" s="71">
        <f>+CN421+CS421</f>
        <v>0</v>
      </c>
      <c r="CY421" s="71">
        <f>+CO421+CT421</f>
        <v>0</v>
      </c>
      <c r="CZ421" s="71">
        <f>+CP421+CU421</f>
        <v>0</v>
      </c>
      <c r="DA421" s="70" t="s">
        <v>262</v>
      </c>
      <c r="DB421" s="56">
        <f>K421-CV421</f>
        <v>0</v>
      </c>
      <c r="DC421" s="55"/>
      <c r="DD421" s="7">
        <f>CV421/12</f>
        <v>0</v>
      </c>
      <c r="DE421" s="55"/>
    </row>
    <row r="422" spans="1:109" s="54" customFormat="1" ht="22.5" hidden="1" customHeight="1" x14ac:dyDescent="0.2">
      <c r="A422" s="98" t="str">
        <f>CONCATENATE("5401",H422)</f>
        <v>5401100304</v>
      </c>
      <c r="B422" s="65"/>
      <c r="C422" s="65"/>
      <c r="D422" s="65"/>
      <c r="E422" s="66"/>
      <c r="F422" s="66"/>
      <c r="G422" s="65"/>
      <c r="H422" s="70" t="s">
        <v>261</v>
      </c>
      <c r="I422" s="100" t="s">
        <v>260</v>
      </c>
      <c r="J422" s="62"/>
      <c r="K422" s="62"/>
      <c r="L422" s="62"/>
      <c r="M422" s="62"/>
      <c r="N422" s="62"/>
      <c r="O422" s="78">
        <f>K422-L422-M422-N422</f>
        <v>0</v>
      </c>
      <c r="P422" s="62"/>
      <c r="Q422" s="78"/>
      <c r="R422" s="62"/>
      <c r="S422" s="71">
        <f>+U422+V422+W422+Y422</f>
        <v>0</v>
      </c>
      <c r="T422" s="71">
        <f>X422+Z422</f>
        <v>0</v>
      </c>
      <c r="U422" s="71">
        <v>0</v>
      </c>
      <c r="V422" s="71">
        <v>0</v>
      </c>
      <c r="W422" s="71">
        <v>0</v>
      </c>
      <c r="X422" s="71">
        <v>0</v>
      </c>
      <c r="Y422" s="71">
        <v>0</v>
      </c>
      <c r="Z422" s="71">
        <v>0</v>
      </c>
      <c r="AA422" s="71">
        <f>+K422+S422</f>
        <v>0</v>
      </c>
      <c r="AB422" s="71">
        <f>+L422+U422</f>
        <v>0</v>
      </c>
      <c r="AC422" s="71">
        <f>+M422+V422</f>
        <v>0</v>
      </c>
      <c r="AD422" s="71">
        <f>+N422+W422</f>
        <v>0</v>
      </c>
      <c r="AE422" s="71">
        <f>+O422+Y422</f>
        <v>0</v>
      </c>
      <c r="AF422" s="71">
        <f>P422+X422</f>
        <v>0</v>
      </c>
      <c r="AG422" s="71">
        <f>+Q422+Z422</f>
        <v>0</v>
      </c>
      <c r="AH422" s="71">
        <f>AF422+AG422</f>
        <v>0</v>
      </c>
      <c r="AI422" s="71">
        <f>+AJ422+AK422+AL422+AN422</f>
        <v>0</v>
      </c>
      <c r="AJ422" s="71">
        <v>0</v>
      </c>
      <c r="AK422" s="71">
        <v>0</v>
      </c>
      <c r="AL422" s="71">
        <v>0</v>
      </c>
      <c r="AM422" s="71">
        <v>0</v>
      </c>
      <c r="AN422" s="71">
        <v>0</v>
      </c>
      <c r="AO422" s="71">
        <v>0</v>
      </c>
      <c r="AP422" s="71">
        <f>+AA422+AI422</f>
        <v>0</v>
      </c>
      <c r="AQ422" s="71">
        <f>+AB422+AJ422</f>
        <v>0</v>
      </c>
      <c r="AR422" s="71">
        <f>+AC422+AK422</f>
        <v>0</v>
      </c>
      <c r="AS422" s="71">
        <f>+AD422+AL422</f>
        <v>0</v>
      </c>
      <c r="AT422" s="71">
        <f>+AE422+AN422</f>
        <v>0</v>
      </c>
      <c r="AU422" s="71">
        <f>AF422+AM422</f>
        <v>0</v>
      </c>
      <c r="AV422" s="71">
        <f>AG422+AO422</f>
        <v>0</v>
      </c>
      <c r="AW422" s="71">
        <f>AU422+AV422</f>
        <v>0</v>
      </c>
      <c r="AX422" s="71">
        <f>+AY422+AZ422+BA422+BC422</f>
        <v>0</v>
      </c>
      <c r="AY422" s="71">
        <v>0</v>
      </c>
      <c r="AZ422" s="71">
        <v>0</v>
      </c>
      <c r="BA422" s="71">
        <v>0</v>
      </c>
      <c r="BB422" s="71"/>
      <c r="BC422" s="71">
        <v>0</v>
      </c>
      <c r="BD422" s="71"/>
      <c r="BE422" s="71">
        <f>+AP422+AX422</f>
        <v>0</v>
      </c>
      <c r="BF422" s="71">
        <f>+AQ422+AY422</f>
        <v>0</v>
      </c>
      <c r="BG422" s="71">
        <f>+AR422+AZ422</f>
        <v>0</v>
      </c>
      <c r="BH422" s="71">
        <f>+AS422+BA422</f>
        <v>0</v>
      </c>
      <c r="BI422" s="71">
        <f>+AT422+BC422</f>
        <v>0</v>
      </c>
      <c r="BJ422" s="71">
        <f>AU422+BB422</f>
        <v>0</v>
      </c>
      <c r="BK422" s="71">
        <f>AV422+BD422</f>
        <v>0</v>
      </c>
      <c r="BL422" s="71">
        <f>BJ422+BK422</f>
        <v>0</v>
      </c>
      <c r="BM422" s="71">
        <f>+BN422+BO422+BP422+BQ422</f>
        <v>0</v>
      </c>
      <c r="BN422" s="71">
        <v>0</v>
      </c>
      <c r="BO422" s="71">
        <v>0</v>
      </c>
      <c r="BP422" s="71">
        <v>0</v>
      </c>
      <c r="BQ422" s="71">
        <v>0</v>
      </c>
      <c r="BR422" s="71">
        <f>+BE422+BM422</f>
        <v>0</v>
      </c>
      <c r="BS422" s="71">
        <f>+BF422+BN422</f>
        <v>0</v>
      </c>
      <c r="BT422" s="71">
        <f>+BG422+BO422</f>
        <v>0</v>
      </c>
      <c r="BU422" s="71">
        <f>+BH422+BP422</f>
        <v>0</v>
      </c>
      <c r="BV422" s="71">
        <f>+BI422+BQ422</f>
        <v>0</v>
      </c>
      <c r="BW422" s="71">
        <f>+BX422+BY422+BZ422+CA422</f>
        <v>0</v>
      </c>
      <c r="BX422" s="71">
        <v>0</v>
      </c>
      <c r="BY422" s="71">
        <v>0</v>
      </c>
      <c r="BZ422" s="71">
        <v>0</v>
      </c>
      <c r="CA422" s="71">
        <v>0</v>
      </c>
      <c r="CB422" s="71">
        <f>+BR422+BW422</f>
        <v>0</v>
      </c>
      <c r="CC422" s="71">
        <f>+BS422+BX422</f>
        <v>0</v>
      </c>
      <c r="CD422" s="71">
        <f>+BT422+BY422</f>
        <v>0</v>
      </c>
      <c r="CE422" s="71">
        <f>+BU422+BZ422</f>
        <v>0</v>
      </c>
      <c r="CF422" s="71">
        <f>+BV422+CA422</f>
        <v>0</v>
      </c>
      <c r="CG422" s="71">
        <f>+CH422+CI422+CJ422+CK422</f>
        <v>0</v>
      </c>
      <c r="CH422" s="71">
        <v>0</v>
      </c>
      <c r="CI422" s="71">
        <v>0</v>
      </c>
      <c r="CJ422" s="71">
        <v>0</v>
      </c>
      <c r="CK422" s="71">
        <v>0</v>
      </c>
      <c r="CL422" s="71">
        <f>+CB422+CG422</f>
        <v>0</v>
      </c>
      <c r="CM422" s="71">
        <f>+CC422+CH422</f>
        <v>0</v>
      </c>
      <c r="CN422" s="71">
        <f>+CD422+CI422</f>
        <v>0</v>
      </c>
      <c r="CO422" s="71">
        <f>+CE422+CJ422</f>
        <v>0</v>
      </c>
      <c r="CP422" s="71">
        <f>+CF422+CK422</f>
        <v>0</v>
      </c>
      <c r="CQ422" s="71">
        <f>+CR422+CS422+CT422+CU422</f>
        <v>0</v>
      </c>
      <c r="CR422" s="71">
        <v>0</v>
      </c>
      <c r="CS422" s="71">
        <v>0</v>
      </c>
      <c r="CT422" s="71">
        <v>0</v>
      </c>
      <c r="CU422" s="71">
        <v>0</v>
      </c>
      <c r="CV422" s="71">
        <f>+CL422+CQ422</f>
        <v>0</v>
      </c>
      <c r="CW422" s="71">
        <f>+CM422+CR422</f>
        <v>0</v>
      </c>
      <c r="CX422" s="71">
        <f>+CN422+CS422</f>
        <v>0</v>
      </c>
      <c r="CY422" s="71">
        <f>+CO422+CT422</f>
        <v>0</v>
      </c>
      <c r="CZ422" s="71">
        <f>+CP422+CU422</f>
        <v>0</v>
      </c>
      <c r="DA422" s="70" t="s">
        <v>261</v>
      </c>
      <c r="DB422" s="56">
        <f>K422-CV422</f>
        <v>0</v>
      </c>
      <c r="DC422" s="55"/>
      <c r="DD422" s="7">
        <f>CV422/12</f>
        <v>0</v>
      </c>
      <c r="DE422" s="55"/>
    </row>
    <row r="423" spans="1:109" s="54" customFormat="1" ht="11.25" hidden="1" customHeight="1" x14ac:dyDescent="0.2">
      <c r="A423" s="98" t="str">
        <f>CONCATENATE("5401",H423)</f>
        <v>5401100306</v>
      </c>
      <c r="B423" s="65"/>
      <c r="C423" s="65"/>
      <c r="D423" s="65"/>
      <c r="E423" s="66"/>
      <c r="F423" s="66"/>
      <c r="G423" s="65"/>
      <c r="H423" s="70" t="s">
        <v>75</v>
      </c>
      <c r="I423" s="100" t="s">
        <v>74</v>
      </c>
      <c r="J423" s="62"/>
      <c r="K423" s="62"/>
      <c r="L423" s="62"/>
      <c r="M423" s="62"/>
      <c r="N423" s="62"/>
      <c r="O423" s="78">
        <f>K423-L423-M423-N423</f>
        <v>0</v>
      </c>
      <c r="P423" s="62"/>
      <c r="Q423" s="78"/>
      <c r="R423" s="62"/>
      <c r="S423" s="71">
        <f>+U423+V423+W423+Y423</f>
        <v>0</v>
      </c>
      <c r="T423" s="71">
        <f>X423+Z423</f>
        <v>0</v>
      </c>
      <c r="U423" s="71">
        <v>0</v>
      </c>
      <c r="V423" s="71">
        <v>0</v>
      </c>
      <c r="W423" s="71">
        <v>0</v>
      </c>
      <c r="X423" s="71">
        <v>0</v>
      </c>
      <c r="Y423" s="71">
        <v>0</v>
      </c>
      <c r="Z423" s="71">
        <v>0</v>
      </c>
      <c r="AA423" s="71">
        <f>+K423+S423</f>
        <v>0</v>
      </c>
      <c r="AB423" s="71">
        <f>+L423+U423</f>
        <v>0</v>
      </c>
      <c r="AC423" s="71">
        <f>+M423+V423</f>
        <v>0</v>
      </c>
      <c r="AD423" s="71">
        <f>+N423+W423</f>
        <v>0</v>
      </c>
      <c r="AE423" s="71">
        <f>+O423+Y423</f>
        <v>0</v>
      </c>
      <c r="AF423" s="71">
        <f>P423+X423</f>
        <v>0</v>
      </c>
      <c r="AG423" s="71">
        <f>+Q423+Z423</f>
        <v>0</v>
      </c>
      <c r="AH423" s="71">
        <f>AF423+AG423</f>
        <v>0</v>
      </c>
      <c r="AI423" s="71">
        <f>+AJ423+AK423+AL423+AN423</f>
        <v>0</v>
      </c>
      <c r="AJ423" s="71">
        <v>0</v>
      </c>
      <c r="AK423" s="71">
        <v>0</v>
      </c>
      <c r="AL423" s="71">
        <v>0</v>
      </c>
      <c r="AM423" s="71">
        <v>0</v>
      </c>
      <c r="AN423" s="71">
        <v>0</v>
      </c>
      <c r="AO423" s="71">
        <v>0</v>
      </c>
      <c r="AP423" s="71">
        <f>+AA423+AI423</f>
        <v>0</v>
      </c>
      <c r="AQ423" s="71">
        <f>+AB423+AJ423</f>
        <v>0</v>
      </c>
      <c r="AR423" s="71">
        <f>+AC423+AK423</f>
        <v>0</v>
      </c>
      <c r="AS423" s="71">
        <f>+AD423+AL423</f>
        <v>0</v>
      </c>
      <c r="AT423" s="71">
        <f>+AE423+AN423</f>
        <v>0</v>
      </c>
      <c r="AU423" s="71">
        <f>AF423+AM423</f>
        <v>0</v>
      </c>
      <c r="AV423" s="71">
        <f>AG423+AO423</f>
        <v>0</v>
      </c>
      <c r="AW423" s="71">
        <f>AU423+AV423</f>
        <v>0</v>
      </c>
      <c r="AX423" s="71">
        <f>+AY423+AZ423+BA423+BC423</f>
        <v>0</v>
      </c>
      <c r="AY423" s="71">
        <v>0</v>
      </c>
      <c r="AZ423" s="71">
        <v>0</v>
      </c>
      <c r="BA423" s="71">
        <v>0</v>
      </c>
      <c r="BB423" s="71"/>
      <c r="BC423" s="71">
        <v>0</v>
      </c>
      <c r="BD423" s="71"/>
      <c r="BE423" s="71">
        <f>+AP423+AX423</f>
        <v>0</v>
      </c>
      <c r="BF423" s="71">
        <f>+AQ423+AY423</f>
        <v>0</v>
      </c>
      <c r="BG423" s="71">
        <f>+AR423+AZ423</f>
        <v>0</v>
      </c>
      <c r="BH423" s="71">
        <f>+AS423+BA423</f>
        <v>0</v>
      </c>
      <c r="BI423" s="71">
        <f>+AT423+BC423</f>
        <v>0</v>
      </c>
      <c r="BJ423" s="71">
        <f>AU423+BB423</f>
        <v>0</v>
      </c>
      <c r="BK423" s="71">
        <f>AV423+BD423</f>
        <v>0</v>
      </c>
      <c r="BL423" s="71">
        <f>BJ423+BK423</f>
        <v>0</v>
      </c>
      <c r="BM423" s="71">
        <f>+BN423+BO423+BP423+BQ423</f>
        <v>0</v>
      </c>
      <c r="BN423" s="71">
        <v>0</v>
      </c>
      <c r="BO423" s="71">
        <v>0</v>
      </c>
      <c r="BP423" s="71">
        <v>0</v>
      </c>
      <c r="BQ423" s="71">
        <v>0</v>
      </c>
      <c r="BR423" s="71">
        <f>+BE423+BM423</f>
        <v>0</v>
      </c>
      <c r="BS423" s="71">
        <f>+BF423+BN423</f>
        <v>0</v>
      </c>
      <c r="BT423" s="71">
        <f>+BG423+BO423</f>
        <v>0</v>
      </c>
      <c r="BU423" s="71">
        <f>+BH423+BP423</f>
        <v>0</v>
      </c>
      <c r="BV423" s="71">
        <f>+BI423+BQ423</f>
        <v>0</v>
      </c>
      <c r="BW423" s="71">
        <f>+BX423+BY423+BZ423+CA423</f>
        <v>0</v>
      </c>
      <c r="BX423" s="71">
        <v>0</v>
      </c>
      <c r="BY423" s="71">
        <v>0</v>
      </c>
      <c r="BZ423" s="71">
        <v>0</v>
      </c>
      <c r="CA423" s="71">
        <v>0</v>
      </c>
      <c r="CB423" s="71">
        <f>+BR423+BW423</f>
        <v>0</v>
      </c>
      <c r="CC423" s="71">
        <f>+BS423+BX423</f>
        <v>0</v>
      </c>
      <c r="CD423" s="71">
        <f>+BT423+BY423</f>
        <v>0</v>
      </c>
      <c r="CE423" s="71">
        <f>+BU423+BZ423</f>
        <v>0</v>
      </c>
      <c r="CF423" s="71">
        <f>+BV423+CA423</f>
        <v>0</v>
      </c>
      <c r="CG423" s="71">
        <f>+CH423+CI423+CJ423+CK423</f>
        <v>0</v>
      </c>
      <c r="CH423" s="71">
        <v>0</v>
      </c>
      <c r="CI423" s="71">
        <v>0</v>
      </c>
      <c r="CJ423" s="71">
        <v>0</v>
      </c>
      <c r="CK423" s="71">
        <v>0</v>
      </c>
      <c r="CL423" s="71">
        <f>+CB423+CG423</f>
        <v>0</v>
      </c>
      <c r="CM423" s="71">
        <f>+CC423+CH423</f>
        <v>0</v>
      </c>
      <c r="CN423" s="71">
        <f>+CD423+CI423</f>
        <v>0</v>
      </c>
      <c r="CO423" s="71">
        <f>+CE423+CJ423</f>
        <v>0</v>
      </c>
      <c r="CP423" s="71">
        <f>+CF423+CK423</f>
        <v>0</v>
      </c>
      <c r="CQ423" s="71">
        <f>+CR423+CS423+CT423+CU423</f>
        <v>0</v>
      </c>
      <c r="CR423" s="71">
        <v>0</v>
      </c>
      <c r="CS423" s="71">
        <v>0</v>
      </c>
      <c r="CT423" s="71">
        <v>0</v>
      </c>
      <c r="CU423" s="71">
        <v>0</v>
      </c>
      <c r="CV423" s="71">
        <f>+CL423+CQ423</f>
        <v>0</v>
      </c>
      <c r="CW423" s="71">
        <f>+CM423+CR423</f>
        <v>0</v>
      </c>
      <c r="CX423" s="71">
        <f>+CN423+CS423</f>
        <v>0</v>
      </c>
      <c r="CY423" s="71">
        <f>+CO423+CT423</f>
        <v>0</v>
      </c>
      <c r="CZ423" s="71">
        <f>+CP423+CU423</f>
        <v>0</v>
      </c>
      <c r="DA423" s="70" t="s">
        <v>75</v>
      </c>
      <c r="DB423" s="56">
        <f>K423-CV423</f>
        <v>0</v>
      </c>
      <c r="DC423" s="55"/>
      <c r="DD423" s="7">
        <f>CV423/12</f>
        <v>0</v>
      </c>
      <c r="DE423" s="55"/>
    </row>
    <row r="424" spans="1:109" s="54" customFormat="1" ht="22.5" hidden="1" customHeight="1" x14ac:dyDescent="0.2">
      <c r="A424" s="98" t="str">
        <f>CONCATENATE("5401",H424)</f>
        <v>5401100307</v>
      </c>
      <c r="B424" s="65"/>
      <c r="C424" s="65"/>
      <c r="D424" s="65"/>
      <c r="E424" s="66"/>
      <c r="F424" s="66"/>
      <c r="G424" s="65"/>
      <c r="H424" s="70" t="s">
        <v>259</v>
      </c>
      <c r="I424" s="100" t="s">
        <v>372</v>
      </c>
      <c r="J424" s="62"/>
      <c r="K424" s="62"/>
      <c r="L424" s="62"/>
      <c r="M424" s="62"/>
      <c r="N424" s="62"/>
      <c r="O424" s="78">
        <f>K424-L424-M424-N424</f>
        <v>0</v>
      </c>
      <c r="P424" s="62"/>
      <c r="Q424" s="78"/>
      <c r="R424" s="62"/>
      <c r="S424" s="71">
        <f>+U424+V424+W424+Y424</f>
        <v>0</v>
      </c>
      <c r="T424" s="71">
        <f>X424+Z424</f>
        <v>0</v>
      </c>
      <c r="U424" s="71">
        <v>0</v>
      </c>
      <c r="V424" s="71">
        <v>0</v>
      </c>
      <c r="W424" s="71">
        <v>0</v>
      </c>
      <c r="X424" s="71">
        <v>0</v>
      </c>
      <c r="Y424" s="71">
        <v>0</v>
      </c>
      <c r="Z424" s="71">
        <v>0</v>
      </c>
      <c r="AA424" s="71">
        <f>+K424+S424</f>
        <v>0</v>
      </c>
      <c r="AB424" s="71">
        <f>+L424+U424</f>
        <v>0</v>
      </c>
      <c r="AC424" s="71">
        <f>+M424+V424</f>
        <v>0</v>
      </c>
      <c r="AD424" s="71">
        <f>+N424+W424</f>
        <v>0</v>
      </c>
      <c r="AE424" s="71">
        <f>+O424+Y424</f>
        <v>0</v>
      </c>
      <c r="AF424" s="71">
        <f>P424+X424</f>
        <v>0</v>
      </c>
      <c r="AG424" s="71">
        <f>+Q424+Z424</f>
        <v>0</v>
      </c>
      <c r="AH424" s="71">
        <f>AF424+AG424</f>
        <v>0</v>
      </c>
      <c r="AI424" s="71">
        <f>+AJ424+AK424+AL424+AN424</f>
        <v>0</v>
      </c>
      <c r="AJ424" s="71">
        <v>0</v>
      </c>
      <c r="AK424" s="71">
        <v>0</v>
      </c>
      <c r="AL424" s="71">
        <v>0</v>
      </c>
      <c r="AM424" s="71">
        <v>0</v>
      </c>
      <c r="AN424" s="71">
        <v>0</v>
      </c>
      <c r="AO424" s="71">
        <v>0</v>
      </c>
      <c r="AP424" s="71">
        <f>+AA424+AI424</f>
        <v>0</v>
      </c>
      <c r="AQ424" s="71">
        <f>+AB424+AJ424</f>
        <v>0</v>
      </c>
      <c r="AR424" s="71">
        <f>+AC424+AK424</f>
        <v>0</v>
      </c>
      <c r="AS424" s="71">
        <f>+AD424+AL424</f>
        <v>0</v>
      </c>
      <c r="AT424" s="71">
        <f>+AE424+AN424</f>
        <v>0</v>
      </c>
      <c r="AU424" s="71">
        <f>AF424+AM424</f>
        <v>0</v>
      </c>
      <c r="AV424" s="71">
        <f>AG424+AO424</f>
        <v>0</v>
      </c>
      <c r="AW424" s="71">
        <f>AU424+AV424</f>
        <v>0</v>
      </c>
      <c r="AX424" s="71">
        <f>+AY424+AZ424+BA424+BC424</f>
        <v>0</v>
      </c>
      <c r="AY424" s="71">
        <v>0</v>
      </c>
      <c r="AZ424" s="71">
        <v>0</v>
      </c>
      <c r="BA424" s="71">
        <v>0</v>
      </c>
      <c r="BB424" s="71"/>
      <c r="BC424" s="71">
        <v>0</v>
      </c>
      <c r="BD424" s="71"/>
      <c r="BE424" s="71">
        <f>+AP424+AX424</f>
        <v>0</v>
      </c>
      <c r="BF424" s="71">
        <f>+AQ424+AY424</f>
        <v>0</v>
      </c>
      <c r="BG424" s="71">
        <f>+AR424+AZ424</f>
        <v>0</v>
      </c>
      <c r="BH424" s="71">
        <f>+AS424+BA424</f>
        <v>0</v>
      </c>
      <c r="BI424" s="71">
        <f>+AT424+BC424</f>
        <v>0</v>
      </c>
      <c r="BJ424" s="71">
        <f>AU424+BB424</f>
        <v>0</v>
      </c>
      <c r="BK424" s="71">
        <f>AV424+BD424</f>
        <v>0</v>
      </c>
      <c r="BL424" s="71">
        <f>BJ424+BK424</f>
        <v>0</v>
      </c>
      <c r="BM424" s="71">
        <f>+BN424+BO424+BP424+BQ424</f>
        <v>0</v>
      </c>
      <c r="BN424" s="71">
        <v>0</v>
      </c>
      <c r="BO424" s="71">
        <v>0</v>
      </c>
      <c r="BP424" s="71">
        <v>0</v>
      </c>
      <c r="BQ424" s="71">
        <v>0</v>
      </c>
      <c r="BR424" s="71">
        <f>+BE424+BM424</f>
        <v>0</v>
      </c>
      <c r="BS424" s="71">
        <f>+BF424+BN424</f>
        <v>0</v>
      </c>
      <c r="BT424" s="71">
        <f>+BG424+BO424</f>
        <v>0</v>
      </c>
      <c r="BU424" s="71">
        <f>+BH424+BP424</f>
        <v>0</v>
      </c>
      <c r="BV424" s="71">
        <f>+BI424+BQ424</f>
        <v>0</v>
      </c>
      <c r="BW424" s="71">
        <f>+BX424+BY424+BZ424+CA424</f>
        <v>0</v>
      </c>
      <c r="BX424" s="71">
        <v>0</v>
      </c>
      <c r="BY424" s="71">
        <v>0</v>
      </c>
      <c r="BZ424" s="71">
        <v>0</v>
      </c>
      <c r="CA424" s="71">
        <v>0</v>
      </c>
      <c r="CB424" s="71">
        <f>+BR424+BW424</f>
        <v>0</v>
      </c>
      <c r="CC424" s="71">
        <f>+BS424+BX424</f>
        <v>0</v>
      </c>
      <c r="CD424" s="71">
        <f>+BT424+BY424</f>
        <v>0</v>
      </c>
      <c r="CE424" s="71">
        <f>+BU424+BZ424</f>
        <v>0</v>
      </c>
      <c r="CF424" s="71">
        <f>+BV424+CA424</f>
        <v>0</v>
      </c>
      <c r="CG424" s="71">
        <f>+CH424+CI424+CJ424+CK424</f>
        <v>0</v>
      </c>
      <c r="CH424" s="71">
        <v>0</v>
      </c>
      <c r="CI424" s="71">
        <v>0</v>
      </c>
      <c r="CJ424" s="71">
        <v>0</v>
      </c>
      <c r="CK424" s="71">
        <v>0</v>
      </c>
      <c r="CL424" s="71">
        <f>+CB424+CG424</f>
        <v>0</v>
      </c>
      <c r="CM424" s="71">
        <f>+CC424+CH424</f>
        <v>0</v>
      </c>
      <c r="CN424" s="71">
        <f>+CD424+CI424</f>
        <v>0</v>
      </c>
      <c r="CO424" s="71">
        <f>+CE424+CJ424</f>
        <v>0</v>
      </c>
      <c r="CP424" s="71">
        <f>+CF424+CK424</f>
        <v>0</v>
      </c>
      <c r="CQ424" s="71">
        <f>+CR424+CS424+CT424+CU424</f>
        <v>0</v>
      </c>
      <c r="CR424" s="71">
        <v>0</v>
      </c>
      <c r="CS424" s="71">
        <v>0</v>
      </c>
      <c r="CT424" s="71">
        <v>0</v>
      </c>
      <c r="CU424" s="71">
        <v>0</v>
      </c>
      <c r="CV424" s="71">
        <f>+CL424+CQ424</f>
        <v>0</v>
      </c>
      <c r="CW424" s="71">
        <f>+CM424+CR424</f>
        <v>0</v>
      </c>
      <c r="CX424" s="71">
        <f>+CN424+CS424</f>
        <v>0</v>
      </c>
      <c r="CY424" s="71">
        <f>+CO424+CT424</f>
        <v>0</v>
      </c>
      <c r="CZ424" s="71">
        <f>+CP424+CU424</f>
        <v>0</v>
      </c>
      <c r="DA424" s="70" t="s">
        <v>259</v>
      </c>
      <c r="DB424" s="56">
        <f>K424-CV424</f>
        <v>0</v>
      </c>
      <c r="DC424" s="55"/>
      <c r="DD424" s="7">
        <f>CV424/12</f>
        <v>0</v>
      </c>
      <c r="DE424" s="55"/>
    </row>
    <row r="425" spans="1:109" s="54" customFormat="1" ht="11.25" hidden="1" customHeight="1" x14ac:dyDescent="0.2">
      <c r="A425" s="67" t="str">
        <f>CONCATENATE("5401",H425)</f>
        <v>540120</v>
      </c>
      <c r="B425" s="66"/>
      <c r="C425" s="66"/>
      <c r="D425" s="66"/>
      <c r="E425" s="66"/>
      <c r="F425" s="66"/>
      <c r="G425" s="65"/>
      <c r="H425" s="61" t="s">
        <v>73</v>
      </c>
      <c r="I425" s="95" t="s">
        <v>72</v>
      </c>
      <c r="J425" s="62">
        <f>+J426+J436+J438+J441+J442+J443+J444</f>
        <v>0</v>
      </c>
      <c r="K425" s="62">
        <f>+K426+K436+K438+K441+K442+K443+K444</f>
        <v>0</v>
      </c>
      <c r="L425" s="62">
        <f>+L426+L436+L438+L441+L442+L443+L444</f>
        <v>0</v>
      </c>
      <c r="M425" s="62">
        <f>+M426+M436+M438+M441+M442+M443+M444</f>
        <v>0</v>
      </c>
      <c r="N425" s="62">
        <f>+N426+N436+N438+N441+N442+N443+N444</f>
        <v>0</v>
      </c>
      <c r="O425" s="62">
        <f>+O426+O436+O438+O441+O442+O443+O444</f>
        <v>0</v>
      </c>
      <c r="P425" s="62">
        <f>+P426+P436+P438+P441+P442+P443+P444</f>
        <v>0</v>
      </c>
      <c r="Q425" s="62">
        <f>+Q426+Q436+Q438+Q441+Q442+Q443+Q444</f>
        <v>0</v>
      </c>
      <c r="R425" s="62">
        <f>+R426+R436+R438+R441+R442+R443+R444</f>
        <v>0</v>
      </c>
      <c r="S425" s="62">
        <f>+S426+S436+S438+S441+S442+S443+S444</f>
        <v>0</v>
      </c>
      <c r="T425" s="62">
        <f>+T426+T436+T438+T441+T442+T443+T444</f>
        <v>0</v>
      </c>
      <c r="U425" s="62">
        <f>+U426+U436+U438+U441+U442+U443+U444</f>
        <v>0</v>
      </c>
      <c r="V425" s="62">
        <f>+V426+V436+V438+V441+V442+V443+V444</f>
        <v>0</v>
      </c>
      <c r="W425" s="62">
        <f>+W426+W436+W438+W441+W442+W443+W444</f>
        <v>0</v>
      </c>
      <c r="X425" s="62">
        <f>+X426+X436+X438+X441+X442+X443+X444</f>
        <v>0</v>
      </c>
      <c r="Y425" s="62">
        <f>+Y426+Y436+Y438+Y441+Y442+Y443+Y444</f>
        <v>0</v>
      </c>
      <c r="Z425" s="62">
        <f>+Z426+Z436+Z438+Z441+Z442+Z443+Z444</f>
        <v>0</v>
      </c>
      <c r="AA425" s="62">
        <f>+AA426+AA436+AA438+AA441+AA442+AA443+AA444</f>
        <v>0</v>
      </c>
      <c r="AB425" s="62">
        <f>+AB426+AB436+AB438+AB441+AB442+AB443+AB444</f>
        <v>0</v>
      </c>
      <c r="AC425" s="62">
        <f>+AC426+AC436+AC438+AC441+AC442+AC443+AC444</f>
        <v>0</v>
      </c>
      <c r="AD425" s="62">
        <f>+AD426+AD436+AD438+AD441+AD442+AD443+AD444</f>
        <v>0</v>
      </c>
      <c r="AE425" s="62">
        <f>+AE426+AE436+AE438+AE441+AE442+AE443+AE444</f>
        <v>0</v>
      </c>
      <c r="AF425" s="62">
        <f>+AF426+AF436+AF438+AF441+AF442+AF443+AF444</f>
        <v>0</v>
      </c>
      <c r="AG425" s="62">
        <f>+AG426+AG436+AG438+AG441+AG442+AG443+AG444</f>
        <v>0</v>
      </c>
      <c r="AH425" s="62">
        <f>+AH426+AH436+AH438+AH441+AH442+AH443+AH444</f>
        <v>0</v>
      </c>
      <c r="AI425" s="62">
        <f>+AI426+AI436+AI438+AI441+AI442+AI443+AI444</f>
        <v>0</v>
      </c>
      <c r="AJ425" s="62">
        <f>+AJ426+AJ436+AJ438+AJ441+AJ442+AJ443+AJ444</f>
        <v>0</v>
      </c>
      <c r="AK425" s="62">
        <f>+AK426+AK436+AK438+AK441+AK442+AK443+AK444</f>
        <v>0</v>
      </c>
      <c r="AL425" s="62">
        <f>+AL426+AL436+AL438+AL441+AL442+AL443+AL444</f>
        <v>0</v>
      </c>
      <c r="AM425" s="62">
        <f>+AM426+AM436+AM438+AM441+AM442+AM443+AM444</f>
        <v>0</v>
      </c>
      <c r="AN425" s="62">
        <f>+AN426+AN436+AN438+AN441+AN442+AN443+AN444</f>
        <v>0</v>
      </c>
      <c r="AO425" s="62">
        <f>+AO426+AO436+AO438+AO441+AO442+AO443+AO444</f>
        <v>0</v>
      </c>
      <c r="AP425" s="62">
        <f>+AP426+AP436+AP438+AP441+AP442+AP443+AP444</f>
        <v>0</v>
      </c>
      <c r="AQ425" s="62">
        <f>+AQ426+AQ436+AQ438+AQ441+AQ442+AQ443+AQ444</f>
        <v>0</v>
      </c>
      <c r="AR425" s="62">
        <f>+AR426+AR436+AR438+AR441+AR442+AR443+AR444</f>
        <v>0</v>
      </c>
      <c r="AS425" s="62">
        <f>+AS426+AS436+AS438+AS441+AS442+AS443+AS444</f>
        <v>0</v>
      </c>
      <c r="AT425" s="62">
        <f>+AT426+AT436+AT438+AT441+AT442+AT443+AT444</f>
        <v>0</v>
      </c>
      <c r="AU425" s="62">
        <f>+AU426+AU436+AU438+AU441+AU442+AU443+AU444</f>
        <v>0</v>
      </c>
      <c r="AV425" s="62">
        <f>+AV426+AV436+AV438+AV441+AV442+AV443+AV444</f>
        <v>0</v>
      </c>
      <c r="AW425" s="62">
        <f>+AW426+AW436+AW438+AW441+AW442+AW443+AW444</f>
        <v>0</v>
      </c>
      <c r="AX425" s="62">
        <f>+AX426+AX436+AX438+AX441+AX442+AX443+AX444</f>
        <v>0</v>
      </c>
      <c r="AY425" s="62">
        <f>+AY426+AY436+AY438+AY441+AY442+AY443+AY444</f>
        <v>0</v>
      </c>
      <c r="AZ425" s="62">
        <f>+AZ426+AZ436+AZ438+AZ441+AZ442+AZ443+AZ444</f>
        <v>0</v>
      </c>
      <c r="BA425" s="62">
        <f>+BA426+BA436+BA438+BA441+BA442+BA443+BA444</f>
        <v>0</v>
      </c>
      <c r="BB425" s="62"/>
      <c r="BC425" s="62">
        <f>+BC426+BC436+BC438+BC441+BC442+BC443+BC444</f>
        <v>0</v>
      </c>
      <c r="BD425" s="62"/>
      <c r="BE425" s="62">
        <f>+BE426+BE436+BE438+BE441+BE442+BE443+BE444</f>
        <v>0</v>
      </c>
      <c r="BF425" s="62">
        <f>+BF426+BF436+BF438+BF441+BF442+BF443+BF444</f>
        <v>0</v>
      </c>
      <c r="BG425" s="62">
        <f>+BG426+BG436+BG438+BG441+BG442+BG443+BG444</f>
        <v>0</v>
      </c>
      <c r="BH425" s="62">
        <f>+BH426+BH436+BH438+BH441+BH442+BH443+BH444</f>
        <v>0</v>
      </c>
      <c r="BI425" s="62">
        <f>+BI426+BI436+BI438+BI441+BI442+BI443+BI444</f>
        <v>0</v>
      </c>
      <c r="BJ425" s="62">
        <f>+BJ426+BJ436+BJ438+BJ441+BJ442+BJ443+BJ444</f>
        <v>0</v>
      </c>
      <c r="BK425" s="62">
        <f>+BK426+BK436+BK438+BK441+BK442+BK443+BK444</f>
        <v>0</v>
      </c>
      <c r="BL425" s="62">
        <f>+BL426+BL436+BL438+BL441+BL442+BL443+BL444</f>
        <v>0</v>
      </c>
      <c r="BM425" s="62">
        <f>+BM426+BM436+BM438+BM441+BM442+BM443+BM444</f>
        <v>0</v>
      </c>
      <c r="BN425" s="62">
        <f>+BN426+BN436+BN438+BN441+BN442+BN443+BN444</f>
        <v>0</v>
      </c>
      <c r="BO425" s="62">
        <f>+BO426+BO436+BO438+BO441+BO442+BO443+BO444</f>
        <v>0</v>
      </c>
      <c r="BP425" s="62">
        <f>+BP426+BP436+BP438+BP441+BP442+BP443+BP444</f>
        <v>0</v>
      </c>
      <c r="BQ425" s="62">
        <f>+BQ426+BQ436+BQ438+BQ441+BQ442+BQ443+BQ444</f>
        <v>0</v>
      </c>
      <c r="BR425" s="62">
        <f>+BR426+BR436+BR438+BR441+BR442+BR443+BR444</f>
        <v>0</v>
      </c>
      <c r="BS425" s="62">
        <f>+BS426+BS436+BS438+BS441+BS442+BS443+BS444</f>
        <v>0</v>
      </c>
      <c r="BT425" s="62">
        <f>+BT426+BT436+BT438+BT441+BT442+BT443+BT444</f>
        <v>0</v>
      </c>
      <c r="BU425" s="62">
        <f>+BU426+BU436+BU438+BU441+BU442+BU443+BU444</f>
        <v>0</v>
      </c>
      <c r="BV425" s="62">
        <f>+BV426+BV436+BV438+BV441+BV442+BV443+BV444</f>
        <v>0</v>
      </c>
      <c r="BW425" s="62">
        <f>+BW426+BW436+BW438+BW441+BW442+BW443+BW444</f>
        <v>0</v>
      </c>
      <c r="BX425" s="62">
        <f>+BX426+BX436+BX438+BX441+BX442+BX443+BX444</f>
        <v>0</v>
      </c>
      <c r="BY425" s="62">
        <f>+BY426+BY436+BY438+BY441+BY442+BY443+BY444</f>
        <v>0</v>
      </c>
      <c r="BZ425" s="62">
        <f>+BZ426+BZ436+BZ438+BZ441+BZ442+BZ443+BZ444</f>
        <v>0</v>
      </c>
      <c r="CA425" s="62">
        <f>+CA426+CA436+CA438+CA441+CA442+CA443+CA444</f>
        <v>0</v>
      </c>
      <c r="CB425" s="62">
        <f>+CB426+CB436+CB438+CB441+CB442+CB443+CB444</f>
        <v>0</v>
      </c>
      <c r="CC425" s="62">
        <f>+CC426+CC436+CC438+CC441+CC442+CC443+CC444</f>
        <v>0</v>
      </c>
      <c r="CD425" s="62">
        <f>+CD426+CD436+CD438+CD441+CD442+CD443+CD444</f>
        <v>0</v>
      </c>
      <c r="CE425" s="62">
        <f>+CE426+CE436+CE438+CE441+CE442+CE443+CE444</f>
        <v>0</v>
      </c>
      <c r="CF425" s="62">
        <f>+CF426+CF436+CF438+CF441+CF442+CF443+CF444</f>
        <v>0</v>
      </c>
      <c r="CG425" s="62">
        <f>+CG426+CG436+CG438+CG441+CG442+CG443+CG444</f>
        <v>0</v>
      </c>
      <c r="CH425" s="62">
        <f>+CH426+CH436+CH438+CH441+CH442+CH443+CH444</f>
        <v>0</v>
      </c>
      <c r="CI425" s="62">
        <f>+CI426+CI436+CI438+CI441+CI442+CI443+CI444</f>
        <v>0</v>
      </c>
      <c r="CJ425" s="62">
        <f>+CJ426+CJ436+CJ438+CJ441+CJ442+CJ443+CJ444</f>
        <v>0</v>
      </c>
      <c r="CK425" s="62">
        <f>+CK426+CK436+CK438+CK441+CK442+CK443+CK444</f>
        <v>0</v>
      </c>
      <c r="CL425" s="62">
        <f>+CL426+CL436+CL438+CL441+CL442+CL443+CL444</f>
        <v>0</v>
      </c>
      <c r="CM425" s="62">
        <f>+CM426+CM436+CM438+CM441+CM442+CM443+CM444</f>
        <v>0</v>
      </c>
      <c r="CN425" s="62">
        <f>+CN426+CN436+CN438+CN441+CN442+CN443+CN444</f>
        <v>0</v>
      </c>
      <c r="CO425" s="62">
        <f>+CO426+CO436+CO438+CO441+CO442+CO443+CO444</f>
        <v>0</v>
      </c>
      <c r="CP425" s="62">
        <f>+CP426+CP436+CP438+CP441+CP442+CP443+CP444</f>
        <v>0</v>
      </c>
      <c r="CQ425" s="62">
        <f>+CQ426+CQ436+CQ438+CQ441+CQ442+CQ443+CQ444</f>
        <v>0</v>
      </c>
      <c r="CR425" s="62">
        <f>+CR426+CR436+CR438+CR441+CR442+CR443+CR444</f>
        <v>0</v>
      </c>
      <c r="CS425" s="62">
        <f>+CS426+CS436+CS438+CS441+CS442+CS443+CS444</f>
        <v>0</v>
      </c>
      <c r="CT425" s="62">
        <f>+CT426+CT436+CT438+CT441+CT442+CT443+CT444</f>
        <v>0</v>
      </c>
      <c r="CU425" s="62">
        <f>+CU426+CU436+CU438+CU441+CU442+CU443+CU444</f>
        <v>0</v>
      </c>
      <c r="CV425" s="62">
        <f>+CV426+CV436+CV438+CV441+CV442+CV443+CV444</f>
        <v>0</v>
      </c>
      <c r="CW425" s="62">
        <f>+CW426+CW436+CW438+CW441+CW442+CW443+CW444</f>
        <v>0</v>
      </c>
      <c r="CX425" s="62">
        <f>+CX426+CX436+CX438+CX441+CX442+CX443+CX444</f>
        <v>0</v>
      </c>
      <c r="CY425" s="62">
        <f>+CY426+CY436+CY438+CY441+CY442+CY443+CY444</f>
        <v>0</v>
      </c>
      <c r="CZ425" s="62">
        <f>+CZ426+CZ436+CZ438+CZ441+CZ442+CZ443+CZ444</f>
        <v>0</v>
      </c>
      <c r="DA425" s="61" t="s">
        <v>73</v>
      </c>
      <c r="DB425" s="56">
        <f>K425-CV425</f>
        <v>0</v>
      </c>
      <c r="DC425" s="55"/>
      <c r="DD425" s="7">
        <f>CV425/12</f>
        <v>0</v>
      </c>
      <c r="DE425" s="55"/>
    </row>
    <row r="426" spans="1:109" s="54" customFormat="1" ht="11.25" hidden="1" customHeight="1" x14ac:dyDescent="0.2">
      <c r="A426" s="67" t="str">
        <f>CONCATENATE("5401",H426)</f>
        <v>54012001</v>
      </c>
      <c r="B426" s="66"/>
      <c r="C426" s="66"/>
      <c r="D426" s="66"/>
      <c r="E426" s="66"/>
      <c r="F426" s="66"/>
      <c r="G426" s="65"/>
      <c r="H426" s="61">
        <v>2001</v>
      </c>
      <c r="I426" s="82" t="s">
        <v>71</v>
      </c>
      <c r="J426" s="62">
        <f>SUM(J427:J435)</f>
        <v>0</v>
      </c>
      <c r="K426" s="62">
        <f>SUM(K427:K435)</f>
        <v>0</v>
      </c>
      <c r="L426" s="62">
        <f>SUM(L427:L435)</f>
        <v>0</v>
      </c>
      <c r="M426" s="62">
        <f>SUM(M427:M435)</f>
        <v>0</v>
      </c>
      <c r="N426" s="62">
        <f>SUM(N427:N435)</f>
        <v>0</v>
      </c>
      <c r="O426" s="62">
        <f>SUM(O427:O435)</f>
        <v>0</v>
      </c>
      <c r="P426" s="62">
        <f>SUM(P427:P435)</f>
        <v>0</v>
      </c>
      <c r="Q426" s="62">
        <f>SUM(Q427:Q435)</f>
        <v>0</v>
      </c>
      <c r="R426" s="62">
        <f>SUM(R427:R435)</f>
        <v>0</v>
      </c>
      <c r="S426" s="62">
        <f>SUM(S427:S435)</f>
        <v>0</v>
      </c>
      <c r="T426" s="62">
        <f>SUM(T427:T435)</f>
        <v>0</v>
      </c>
      <c r="U426" s="62">
        <f>SUM(U427:U435)</f>
        <v>0</v>
      </c>
      <c r="V426" s="62">
        <f>SUM(V427:V435)</f>
        <v>0</v>
      </c>
      <c r="W426" s="62">
        <f>SUM(W427:W435)</f>
        <v>0</v>
      </c>
      <c r="X426" s="62">
        <f>SUM(X427:X435)</f>
        <v>0</v>
      </c>
      <c r="Y426" s="62">
        <f>SUM(Y427:Y435)</f>
        <v>0</v>
      </c>
      <c r="Z426" s="62">
        <f>SUM(Z427:Z435)</f>
        <v>0</v>
      </c>
      <c r="AA426" s="62">
        <f>SUM(AA427:AA435)</f>
        <v>0</v>
      </c>
      <c r="AB426" s="62">
        <f>SUM(AB427:AB435)</f>
        <v>0</v>
      </c>
      <c r="AC426" s="62">
        <f>SUM(AC427:AC435)</f>
        <v>0</v>
      </c>
      <c r="AD426" s="62">
        <f>SUM(AD427:AD435)</f>
        <v>0</v>
      </c>
      <c r="AE426" s="62">
        <f>SUM(AE427:AE435)</f>
        <v>0</v>
      </c>
      <c r="AF426" s="62">
        <f>SUM(AF427:AF435)</f>
        <v>0</v>
      </c>
      <c r="AG426" s="62">
        <f>SUM(AG427:AG435)</f>
        <v>0</v>
      </c>
      <c r="AH426" s="62">
        <f>SUM(AH427:AH435)</f>
        <v>0</v>
      </c>
      <c r="AI426" s="62">
        <f>SUM(AI427:AI435)</f>
        <v>0</v>
      </c>
      <c r="AJ426" s="62">
        <f>SUM(AJ427:AJ435)</f>
        <v>0</v>
      </c>
      <c r="AK426" s="62">
        <f>SUM(AK427:AK435)</f>
        <v>0</v>
      </c>
      <c r="AL426" s="62">
        <f>SUM(AL427:AL435)</f>
        <v>0</v>
      </c>
      <c r="AM426" s="62">
        <f>SUM(AM427:AM435)</f>
        <v>0</v>
      </c>
      <c r="AN426" s="62">
        <f>SUM(AN427:AN435)</f>
        <v>0</v>
      </c>
      <c r="AO426" s="62">
        <f>SUM(AO427:AO435)</f>
        <v>0</v>
      </c>
      <c r="AP426" s="62">
        <f>SUM(AP427:AP435)</f>
        <v>0</v>
      </c>
      <c r="AQ426" s="62">
        <f>SUM(AQ427:AQ435)</f>
        <v>0</v>
      </c>
      <c r="AR426" s="62">
        <f>SUM(AR427:AR435)</f>
        <v>0</v>
      </c>
      <c r="AS426" s="62">
        <f>SUM(AS427:AS435)</f>
        <v>0</v>
      </c>
      <c r="AT426" s="62">
        <f>SUM(AT427:AT435)</f>
        <v>0</v>
      </c>
      <c r="AU426" s="62">
        <f>SUM(AU427:AU435)</f>
        <v>0</v>
      </c>
      <c r="AV426" s="62">
        <f>SUM(AV427:AV435)</f>
        <v>0</v>
      </c>
      <c r="AW426" s="62">
        <f>SUM(AW427:AW435)</f>
        <v>0</v>
      </c>
      <c r="AX426" s="62">
        <f>SUM(AX427:AX435)</f>
        <v>0</v>
      </c>
      <c r="AY426" s="62">
        <f>SUM(AY427:AY435)</f>
        <v>0</v>
      </c>
      <c r="AZ426" s="62">
        <f>SUM(AZ427:AZ435)</f>
        <v>0</v>
      </c>
      <c r="BA426" s="62">
        <f>SUM(BA427:BA435)</f>
        <v>0</v>
      </c>
      <c r="BB426" s="62"/>
      <c r="BC426" s="62">
        <f>SUM(BC427:BC435)</f>
        <v>0</v>
      </c>
      <c r="BD426" s="62"/>
      <c r="BE426" s="62">
        <f>SUM(BE427:BE435)</f>
        <v>0</v>
      </c>
      <c r="BF426" s="62">
        <f>SUM(BF427:BF435)</f>
        <v>0</v>
      </c>
      <c r="BG426" s="62">
        <f>SUM(BG427:BG435)</f>
        <v>0</v>
      </c>
      <c r="BH426" s="62">
        <f>SUM(BH427:BH435)</f>
        <v>0</v>
      </c>
      <c r="BI426" s="62">
        <f>SUM(BI427:BI435)</f>
        <v>0</v>
      </c>
      <c r="BJ426" s="62">
        <f>SUM(BJ427:BJ435)</f>
        <v>0</v>
      </c>
      <c r="BK426" s="62">
        <f>SUM(BK427:BK435)</f>
        <v>0</v>
      </c>
      <c r="BL426" s="62">
        <f>SUM(BL427:BL435)</f>
        <v>0</v>
      </c>
      <c r="BM426" s="62">
        <f>SUM(BM427:BM435)</f>
        <v>0</v>
      </c>
      <c r="BN426" s="62">
        <f>SUM(BN427:BN435)</f>
        <v>0</v>
      </c>
      <c r="BO426" s="62">
        <f>SUM(BO427:BO435)</f>
        <v>0</v>
      </c>
      <c r="BP426" s="62">
        <f>SUM(BP427:BP435)</f>
        <v>0</v>
      </c>
      <c r="BQ426" s="62">
        <f>SUM(BQ427:BQ435)</f>
        <v>0</v>
      </c>
      <c r="BR426" s="62">
        <f>SUM(BR427:BR435)</f>
        <v>0</v>
      </c>
      <c r="BS426" s="62">
        <f>SUM(BS427:BS435)</f>
        <v>0</v>
      </c>
      <c r="BT426" s="62">
        <f>SUM(BT427:BT435)</f>
        <v>0</v>
      </c>
      <c r="BU426" s="62">
        <f>SUM(BU427:BU435)</f>
        <v>0</v>
      </c>
      <c r="BV426" s="62">
        <f>SUM(BV427:BV435)</f>
        <v>0</v>
      </c>
      <c r="BW426" s="62">
        <f>SUM(BW427:BW435)</f>
        <v>0</v>
      </c>
      <c r="BX426" s="62">
        <f>SUM(BX427:BX435)</f>
        <v>0</v>
      </c>
      <c r="BY426" s="62">
        <f>SUM(BY427:BY435)</f>
        <v>0</v>
      </c>
      <c r="BZ426" s="62">
        <f>SUM(BZ427:BZ435)</f>
        <v>0</v>
      </c>
      <c r="CA426" s="62">
        <f>SUM(CA427:CA435)</f>
        <v>0</v>
      </c>
      <c r="CB426" s="62">
        <f>SUM(CB427:CB435)</f>
        <v>0</v>
      </c>
      <c r="CC426" s="62">
        <f>SUM(CC427:CC435)</f>
        <v>0</v>
      </c>
      <c r="CD426" s="62">
        <f>SUM(CD427:CD435)</f>
        <v>0</v>
      </c>
      <c r="CE426" s="62">
        <f>SUM(CE427:CE435)</f>
        <v>0</v>
      </c>
      <c r="CF426" s="62">
        <f>SUM(CF427:CF435)</f>
        <v>0</v>
      </c>
      <c r="CG426" s="62">
        <f>SUM(CG427:CG435)</f>
        <v>0</v>
      </c>
      <c r="CH426" s="62">
        <f>SUM(CH427:CH435)</f>
        <v>0</v>
      </c>
      <c r="CI426" s="62">
        <f>SUM(CI427:CI435)</f>
        <v>0</v>
      </c>
      <c r="CJ426" s="62">
        <f>SUM(CJ427:CJ435)</f>
        <v>0</v>
      </c>
      <c r="CK426" s="62">
        <f>SUM(CK427:CK435)</f>
        <v>0</v>
      </c>
      <c r="CL426" s="62">
        <f>SUM(CL427:CL435)</f>
        <v>0</v>
      </c>
      <c r="CM426" s="62">
        <f>SUM(CM427:CM435)</f>
        <v>0</v>
      </c>
      <c r="CN426" s="62">
        <f>SUM(CN427:CN435)</f>
        <v>0</v>
      </c>
      <c r="CO426" s="62">
        <f>SUM(CO427:CO435)</f>
        <v>0</v>
      </c>
      <c r="CP426" s="62">
        <f>SUM(CP427:CP435)</f>
        <v>0</v>
      </c>
      <c r="CQ426" s="62">
        <f>SUM(CQ427:CQ435)</f>
        <v>0</v>
      </c>
      <c r="CR426" s="62">
        <f>SUM(CR427:CR435)</f>
        <v>0</v>
      </c>
      <c r="CS426" s="62">
        <f>SUM(CS427:CS435)</f>
        <v>0</v>
      </c>
      <c r="CT426" s="62">
        <f>SUM(CT427:CT435)</f>
        <v>0</v>
      </c>
      <c r="CU426" s="62">
        <f>SUM(CU427:CU435)</f>
        <v>0</v>
      </c>
      <c r="CV426" s="62">
        <f>SUM(CV427:CV435)</f>
        <v>0</v>
      </c>
      <c r="CW426" s="62">
        <f>SUM(CW427:CW435)</f>
        <v>0</v>
      </c>
      <c r="CX426" s="62">
        <f>SUM(CX427:CX435)</f>
        <v>0</v>
      </c>
      <c r="CY426" s="62">
        <f>SUM(CY427:CY435)</f>
        <v>0</v>
      </c>
      <c r="CZ426" s="62">
        <f>SUM(CZ427:CZ435)</f>
        <v>0</v>
      </c>
      <c r="DA426" s="61">
        <v>2001</v>
      </c>
      <c r="DB426" s="56">
        <f>K426-CV426</f>
        <v>0</v>
      </c>
      <c r="DC426" s="55"/>
      <c r="DD426" s="7">
        <f>CV426/12</f>
        <v>0</v>
      </c>
      <c r="DE426" s="55"/>
    </row>
    <row r="427" spans="1:109" s="54" customFormat="1" ht="11.25" hidden="1" customHeight="1" x14ac:dyDescent="0.2">
      <c r="A427" s="98" t="str">
        <f>CONCATENATE("5401",H427)</f>
        <v>5401200101</v>
      </c>
      <c r="B427" s="65"/>
      <c r="C427" s="65"/>
      <c r="D427" s="65"/>
      <c r="E427" s="66"/>
      <c r="F427" s="66"/>
      <c r="G427" s="65"/>
      <c r="H427" s="70" t="s">
        <v>70</v>
      </c>
      <c r="I427" s="100" t="s">
        <v>69</v>
      </c>
      <c r="J427" s="62"/>
      <c r="K427" s="62"/>
      <c r="L427" s="62"/>
      <c r="M427" s="62"/>
      <c r="N427" s="62"/>
      <c r="O427" s="78">
        <f>K427-L427-M427-N427</f>
        <v>0</v>
      </c>
      <c r="P427" s="62"/>
      <c r="Q427" s="78"/>
      <c r="R427" s="62"/>
      <c r="S427" s="71">
        <f>+U427+V427+W427+Y427</f>
        <v>0</v>
      </c>
      <c r="T427" s="71">
        <f>X427+Z427</f>
        <v>0</v>
      </c>
      <c r="U427" s="71">
        <v>0</v>
      </c>
      <c r="V427" s="71">
        <v>0</v>
      </c>
      <c r="W427" s="71">
        <v>0</v>
      </c>
      <c r="X427" s="71">
        <v>0</v>
      </c>
      <c r="Y427" s="71">
        <v>0</v>
      </c>
      <c r="Z427" s="71">
        <v>0</v>
      </c>
      <c r="AA427" s="71">
        <f>+K427+S427</f>
        <v>0</v>
      </c>
      <c r="AB427" s="71">
        <f>+L427+U427</f>
        <v>0</v>
      </c>
      <c r="AC427" s="71">
        <f>+M427+V427</f>
        <v>0</v>
      </c>
      <c r="AD427" s="71">
        <f>+N427+W427</f>
        <v>0</v>
      </c>
      <c r="AE427" s="71">
        <f>+O427+Y427</f>
        <v>0</v>
      </c>
      <c r="AF427" s="71">
        <f>P427+X427</f>
        <v>0</v>
      </c>
      <c r="AG427" s="71">
        <f>+Q427+Z427</f>
        <v>0</v>
      </c>
      <c r="AH427" s="71">
        <f>AF427+AG427</f>
        <v>0</v>
      </c>
      <c r="AI427" s="71">
        <f>+AJ427+AK427+AL427+AN427</f>
        <v>0</v>
      </c>
      <c r="AJ427" s="71">
        <v>0</v>
      </c>
      <c r="AK427" s="71">
        <v>0</v>
      </c>
      <c r="AL427" s="71">
        <v>0</v>
      </c>
      <c r="AM427" s="71">
        <v>0</v>
      </c>
      <c r="AN427" s="71">
        <v>0</v>
      </c>
      <c r="AO427" s="71">
        <v>0</v>
      </c>
      <c r="AP427" s="71">
        <f>+AA427+AI427</f>
        <v>0</v>
      </c>
      <c r="AQ427" s="71">
        <f>+AB427+AJ427</f>
        <v>0</v>
      </c>
      <c r="AR427" s="71">
        <f>+AC427+AK427</f>
        <v>0</v>
      </c>
      <c r="AS427" s="71">
        <f>+AD427+AL427</f>
        <v>0</v>
      </c>
      <c r="AT427" s="71">
        <f>+AE427+AN427</f>
        <v>0</v>
      </c>
      <c r="AU427" s="71">
        <f>AF427+AM427</f>
        <v>0</v>
      </c>
      <c r="AV427" s="71">
        <f>AG427+AO427</f>
        <v>0</v>
      </c>
      <c r="AW427" s="71">
        <f>AU427+AV427</f>
        <v>0</v>
      </c>
      <c r="AX427" s="71">
        <f>+AY427+AZ427+BA427+BC427</f>
        <v>0</v>
      </c>
      <c r="AY427" s="71">
        <v>0</v>
      </c>
      <c r="AZ427" s="71">
        <v>0</v>
      </c>
      <c r="BA427" s="71">
        <v>0</v>
      </c>
      <c r="BB427" s="71"/>
      <c r="BC427" s="71">
        <v>0</v>
      </c>
      <c r="BD427" s="71"/>
      <c r="BE427" s="71">
        <f>+AP427+AX427</f>
        <v>0</v>
      </c>
      <c r="BF427" s="71">
        <f>+AQ427+AY427</f>
        <v>0</v>
      </c>
      <c r="BG427" s="71">
        <f>+AR427+AZ427</f>
        <v>0</v>
      </c>
      <c r="BH427" s="71">
        <f>+AS427+BA427</f>
        <v>0</v>
      </c>
      <c r="BI427" s="71">
        <f>+AT427+BC427</f>
        <v>0</v>
      </c>
      <c r="BJ427" s="71">
        <f>AU427+BB427</f>
        <v>0</v>
      </c>
      <c r="BK427" s="71">
        <f>AV427+BD427</f>
        <v>0</v>
      </c>
      <c r="BL427" s="71">
        <f>BJ427+BK427</f>
        <v>0</v>
      </c>
      <c r="BM427" s="71">
        <f>+BN427+BO427+BP427+BQ427</f>
        <v>0</v>
      </c>
      <c r="BN427" s="71">
        <v>0</v>
      </c>
      <c r="BO427" s="71">
        <v>0</v>
      </c>
      <c r="BP427" s="71">
        <v>0</v>
      </c>
      <c r="BQ427" s="71">
        <v>0</v>
      </c>
      <c r="BR427" s="71">
        <f>+BE427+BM427</f>
        <v>0</v>
      </c>
      <c r="BS427" s="71">
        <f>+BF427+BN427</f>
        <v>0</v>
      </c>
      <c r="BT427" s="71">
        <f>+BG427+BO427</f>
        <v>0</v>
      </c>
      <c r="BU427" s="71">
        <f>+BH427+BP427</f>
        <v>0</v>
      </c>
      <c r="BV427" s="71">
        <f>+BI427+BQ427</f>
        <v>0</v>
      </c>
      <c r="BW427" s="71">
        <f>+BX427+BY427+BZ427+CA427</f>
        <v>0</v>
      </c>
      <c r="BX427" s="71">
        <v>0</v>
      </c>
      <c r="BY427" s="71">
        <v>0</v>
      </c>
      <c r="BZ427" s="71">
        <v>0</v>
      </c>
      <c r="CA427" s="71">
        <v>0</v>
      </c>
      <c r="CB427" s="71">
        <f>+BR427+BW427</f>
        <v>0</v>
      </c>
      <c r="CC427" s="71">
        <f>+BS427+BX427</f>
        <v>0</v>
      </c>
      <c r="CD427" s="71">
        <f>+BT427+BY427</f>
        <v>0</v>
      </c>
      <c r="CE427" s="71">
        <f>+BU427+BZ427</f>
        <v>0</v>
      </c>
      <c r="CF427" s="71">
        <f>+BV427+CA427</f>
        <v>0</v>
      </c>
      <c r="CG427" s="71">
        <f>+CH427+CI427+CJ427+CK427</f>
        <v>0</v>
      </c>
      <c r="CH427" s="71">
        <v>0</v>
      </c>
      <c r="CI427" s="71">
        <v>0</v>
      </c>
      <c r="CJ427" s="71">
        <v>0</v>
      </c>
      <c r="CK427" s="71">
        <v>0</v>
      </c>
      <c r="CL427" s="71">
        <f>+CB427+CG427</f>
        <v>0</v>
      </c>
      <c r="CM427" s="71">
        <f>+CC427+CH427</f>
        <v>0</v>
      </c>
      <c r="CN427" s="71">
        <f>+CD427+CI427</f>
        <v>0</v>
      </c>
      <c r="CO427" s="71">
        <f>+CE427+CJ427</f>
        <v>0</v>
      </c>
      <c r="CP427" s="71">
        <f>+CF427+CK427</f>
        <v>0</v>
      </c>
      <c r="CQ427" s="71">
        <f>+CR427+CS427+CT427+CU427</f>
        <v>0</v>
      </c>
      <c r="CR427" s="71">
        <v>0</v>
      </c>
      <c r="CS427" s="71">
        <v>0</v>
      </c>
      <c r="CT427" s="71">
        <v>0</v>
      </c>
      <c r="CU427" s="71">
        <v>0</v>
      </c>
      <c r="CV427" s="71">
        <f>+CL427+CQ427</f>
        <v>0</v>
      </c>
      <c r="CW427" s="71">
        <f>+CM427+CR427</f>
        <v>0</v>
      </c>
      <c r="CX427" s="71">
        <f>+CN427+CS427</f>
        <v>0</v>
      </c>
      <c r="CY427" s="71">
        <f>+CO427+CT427</f>
        <v>0</v>
      </c>
      <c r="CZ427" s="71">
        <f>+CP427+CU427</f>
        <v>0</v>
      </c>
      <c r="DA427" s="70" t="s">
        <v>70</v>
      </c>
      <c r="DB427" s="56">
        <f>K427-CV427</f>
        <v>0</v>
      </c>
      <c r="DC427" s="55"/>
      <c r="DD427" s="7">
        <f>CV427/12</f>
        <v>0</v>
      </c>
      <c r="DE427" s="55"/>
    </row>
    <row r="428" spans="1:109" s="54" customFormat="1" ht="11.25" hidden="1" customHeight="1" x14ac:dyDescent="0.2">
      <c r="A428" s="98" t="str">
        <f>CONCATENATE("5401",H428)</f>
        <v>5401200102</v>
      </c>
      <c r="B428" s="65"/>
      <c r="C428" s="65"/>
      <c r="D428" s="65"/>
      <c r="E428" s="66"/>
      <c r="F428" s="66"/>
      <c r="G428" s="65"/>
      <c r="H428" s="70" t="s">
        <v>68</v>
      </c>
      <c r="I428" s="100" t="s">
        <v>67</v>
      </c>
      <c r="J428" s="62"/>
      <c r="K428" s="62"/>
      <c r="L428" s="62"/>
      <c r="M428" s="62"/>
      <c r="N428" s="62"/>
      <c r="O428" s="78">
        <f>K428-L428-M428-N428</f>
        <v>0</v>
      </c>
      <c r="P428" s="62"/>
      <c r="Q428" s="78"/>
      <c r="R428" s="62"/>
      <c r="S428" s="71">
        <f>+U428+V428+W428+Y428</f>
        <v>0</v>
      </c>
      <c r="T428" s="71">
        <f>X428+Z428</f>
        <v>0</v>
      </c>
      <c r="U428" s="71">
        <v>0</v>
      </c>
      <c r="V428" s="71">
        <v>0</v>
      </c>
      <c r="W428" s="71">
        <v>0</v>
      </c>
      <c r="X428" s="71">
        <v>0</v>
      </c>
      <c r="Y428" s="71">
        <v>0</v>
      </c>
      <c r="Z428" s="71">
        <v>0</v>
      </c>
      <c r="AA428" s="71">
        <f>+K428+S428</f>
        <v>0</v>
      </c>
      <c r="AB428" s="71">
        <f>+L428+U428</f>
        <v>0</v>
      </c>
      <c r="AC428" s="71">
        <f>+M428+V428</f>
        <v>0</v>
      </c>
      <c r="AD428" s="71">
        <f>+N428+W428</f>
        <v>0</v>
      </c>
      <c r="AE428" s="71">
        <f>+O428+Y428</f>
        <v>0</v>
      </c>
      <c r="AF428" s="71">
        <f>P428+X428</f>
        <v>0</v>
      </c>
      <c r="AG428" s="71">
        <f>+Q428+Z428</f>
        <v>0</v>
      </c>
      <c r="AH428" s="71">
        <f>AF428+AG428</f>
        <v>0</v>
      </c>
      <c r="AI428" s="71">
        <f>+AJ428+AK428+AL428+AN428</f>
        <v>0</v>
      </c>
      <c r="AJ428" s="71">
        <v>0</v>
      </c>
      <c r="AK428" s="71">
        <v>0</v>
      </c>
      <c r="AL428" s="71">
        <v>0</v>
      </c>
      <c r="AM428" s="71">
        <v>0</v>
      </c>
      <c r="AN428" s="71">
        <v>0</v>
      </c>
      <c r="AO428" s="71">
        <v>0</v>
      </c>
      <c r="AP428" s="71">
        <f>+AA428+AI428</f>
        <v>0</v>
      </c>
      <c r="AQ428" s="71">
        <f>+AB428+AJ428</f>
        <v>0</v>
      </c>
      <c r="AR428" s="71">
        <f>+AC428+AK428</f>
        <v>0</v>
      </c>
      <c r="AS428" s="71">
        <f>+AD428+AL428</f>
        <v>0</v>
      </c>
      <c r="AT428" s="71">
        <f>+AE428+AN428</f>
        <v>0</v>
      </c>
      <c r="AU428" s="71">
        <f>AF428+AM428</f>
        <v>0</v>
      </c>
      <c r="AV428" s="71">
        <f>AG428+AO428</f>
        <v>0</v>
      </c>
      <c r="AW428" s="71">
        <f>AU428+AV428</f>
        <v>0</v>
      </c>
      <c r="AX428" s="71">
        <f>+AY428+AZ428+BA428+BC428</f>
        <v>0</v>
      </c>
      <c r="AY428" s="71">
        <v>0</v>
      </c>
      <c r="AZ428" s="71">
        <v>0</v>
      </c>
      <c r="BA428" s="71">
        <v>0</v>
      </c>
      <c r="BB428" s="71"/>
      <c r="BC428" s="71">
        <v>0</v>
      </c>
      <c r="BD428" s="71"/>
      <c r="BE428" s="71">
        <f>+AP428+AX428</f>
        <v>0</v>
      </c>
      <c r="BF428" s="71">
        <f>+AQ428+AY428</f>
        <v>0</v>
      </c>
      <c r="BG428" s="71">
        <f>+AR428+AZ428</f>
        <v>0</v>
      </c>
      <c r="BH428" s="71">
        <f>+AS428+BA428</f>
        <v>0</v>
      </c>
      <c r="BI428" s="71">
        <f>+AT428+BC428</f>
        <v>0</v>
      </c>
      <c r="BJ428" s="71">
        <f>AU428+BB428</f>
        <v>0</v>
      </c>
      <c r="BK428" s="71">
        <f>AV428+BD428</f>
        <v>0</v>
      </c>
      <c r="BL428" s="71">
        <f>BJ428+BK428</f>
        <v>0</v>
      </c>
      <c r="BM428" s="71">
        <f>+BN428+BO428+BP428+BQ428</f>
        <v>0</v>
      </c>
      <c r="BN428" s="71">
        <v>0</v>
      </c>
      <c r="BO428" s="71">
        <v>0</v>
      </c>
      <c r="BP428" s="71">
        <v>0</v>
      </c>
      <c r="BQ428" s="71">
        <v>0</v>
      </c>
      <c r="BR428" s="71">
        <f>+BE428+BM428</f>
        <v>0</v>
      </c>
      <c r="BS428" s="71">
        <f>+BF428+BN428</f>
        <v>0</v>
      </c>
      <c r="BT428" s="71">
        <f>+BG428+BO428</f>
        <v>0</v>
      </c>
      <c r="BU428" s="71">
        <f>+BH428+BP428</f>
        <v>0</v>
      </c>
      <c r="BV428" s="71">
        <f>+BI428+BQ428</f>
        <v>0</v>
      </c>
      <c r="BW428" s="71">
        <f>+BX428+BY428+BZ428+CA428</f>
        <v>0</v>
      </c>
      <c r="BX428" s="71">
        <v>0</v>
      </c>
      <c r="BY428" s="71">
        <v>0</v>
      </c>
      <c r="BZ428" s="71">
        <v>0</v>
      </c>
      <c r="CA428" s="71">
        <v>0</v>
      </c>
      <c r="CB428" s="71">
        <f>+BR428+BW428</f>
        <v>0</v>
      </c>
      <c r="CC428" s="71">
        <f>+BS428+BX428</f>
        <v>0</v>
      </c>
      <c r="CD428" s="71">
        <f>+BT428+BY428</f>
        <v>0</v>
      </c>
      <c r="CE428" s="71">
        <f>+BU428+BZ428</f>
        <v>0</v>
      </c>
      <c r="CF428" s="71">
        <f>+BV428+CA428</f>
        <v>0</v>
      </c>
      <c r="CG428" s="71">
        <f>+CH428+CI428+CJ428+CK428</f>
        <v>0</v>
      </c>
      <c r="CH428" s="71">
        <v>0</v>
      </c>
      <c r="CI428" s="71">
        <v>0</v>
      </c>
      <c r="CJ428" s="71">
        <v>0</v>
      </c>
      <c r="CK428" s="71">
        <v>0</v>
      </c>
      <c r="CL428" s="71">
        <f>+CB428+CG428</f>
        <v>0</v>
      </c>
      <c r="CM428" s="71">
        <f>+CC428+CH428</f>
        <v>0</v>
      </c>
      <c r="CN428" s="71">
        <f>+CD428+CI428</f>
        <v>0</v>
      </c>
      <c r="CO428" s="71">
        <f>+CE428+CJ428</f>
        <v>0</v>
      </c>
      <c r="CP428" s="71">
        <f>+CF428+CK428</f>
        <v>0</v>
      </c>
      <c r="CQ428" s="71">
        <f>+CR428+CS428+CT428+CU428</f>
        <v>0</v>
      </c>
      <c r="CR428" s="71">
        <v>0</v>
      </c>
      <c r="CS428" s="71">
        <v>0</v>
      </c>
      <c r="CT428" s="71">
        <v>0</v>
      </c>
      <c r="CU428" s="71">
        <v>0</v>
      </c>
      <c r="CV428" s="71">
        <f>+CL428+CQ428</f>
        <v>0</v>
      </c>
      <c r="CW428" s="71">
        <f>+CM428+CR428</f>
        <v>0</v>
      </c>
      <c r="CX428" s="71">
        <f>+CN428+CS428</f>
        <v>0</v>
      </c>
      <c r="CY428" s="71">
        <f>+CO428+CT428</f>
        <v>0</v>
      </c>
      <c r="CZ428" s="71">
        <f>+CP428+CU428</f>
        <v>0</v>
      </c>
      <c r="DA428" s="70" t="s">
        <v>68</v>
      </c>
      <c r="DB428" s="56">
        <f>K428-CV428</f>
        <v>0</v>
      </c>
      <c r="DC428" s="55"/>
      <c r="DD428" s="7">
        <f>CV428/12</f>
        <v>0</v>
      </c>
      <c r="DE428" s="55"/>
    </row>
    <row r="429" spans="1:109" s="54" customFormat="1" ht="11.25" hidden="1" customHeight="1" x14ac:dyDescent="0.2">
      <c r="A429" s="98" t="str">
        <f>CONCATENATE("5401",H429)</f>
        <v>5401200103</v>
      </c>
      <c r="B429" s="65"/>
      <c r="C429" s="65"/>
      <c r="D429" s="65"/>
      <c r="E429" s="66"/>
      <c r="F429" s="66"/>
      <c r="G429" s="65"/>
      <c r="H429" s="70" t="s">
        <v>66</v>
      </c>
      <c r="I429" s="100" t="s">
        <v>65</v>
      </c>
      <c r="J429" s="62"/>
      <c r="K429" s="62"/>
      <c r="L429" s="62"/>
      <c r="M429" s="62"/>
      <c r="N429" s="62"/>
      <c r="O429" s="78">
        <f>K429-L429-M429-N429</f>
        <v>0</v>
      </c>
      <c r="P429" s="62"/>
      <c r="Q429" s="78"/>
      <c r="R429" s="62"/>
      <c r="S429" s="71">
        <f>+U429+V429+W429+Y429</f>
        <v>0</v>
      </c>
      <c r="T429" s="71">
        <f>X429+Z429</f>
        <v>0</v>
      </c>
      <c r="U429" s="71">
        <v>0</v>
      </c>
      <c r="V429" s="71">
        <v>0</v>
      </c>
      <c r="W429" s="71">
        <v>0</v>
      </c>
      <c r="X429" s="71">
        <v>0</v>
      </c>
      <c r="Y429" s="71">
        <v>0</v>
      </c>
      <c r="Z429" s="71">
        <v>0</v>
      </c>
      <c r="AA429" s="71">
        <f>+K429+S429</f>
        <v>0</v>
      </c>
      <c r="AB429" s="71">
        <f>+L429+U429</f>
        <v>0</v>
      </c>
      <c r="AC429" s="71">
        <f>+M429+V429</f>
        <v>0</v>
      </c>
      <c r="AD429" s="71">
        <f>+N429+W429</f>
        <v>0</v>
      </c>
      <c r="AE429" s="71">
        <f>+O429+Y429</f>
        <v>0</v>
      </c>
      <c r="AF429" s="71">
        <f>P429+X429</f>
        <v>0</v>
      </c>
      <c r="AG429" s="71">
        <f>+Q429+Z429</f>
        <v>0</v>
      </c>
      <c r="AH429" s="71">
        <f>AF429+AG429</f>
        <v>0</v>
      </c>
      <c r="AI429" s="71">
        <f>+AJ429+AK429+AL429+AN429</f>
        <v>0</v>
      </c>
      <c r="AJ429" s="71">
        <v>0</v>
      </c>
      <c r="AK429" s="71">
        <v>0</v>
      </c>
      <c r="AL429" s="71">
        <v>0</v>
      </c>
      <c r="AM429" s="71">
        <v>0</v>
      </c>
      <c r="AN429" s="71">
        <v>0</v>
      </c>
      <c r="AO429" s="71">
        <v>0</v>
      </c>
      <c r="AP429" s="71">
        <f>+AA429+AI429</f>
        <v>0</v>
      </c>
      <c r="AQ429" s="71">
        <f>+AB429+AJ429</f>
        <v>0</v>
      </c>
      <c r="AR429" s="71">
        <f>+AC429+AK429</f>
        <v>0</v>
      </c>
      <c r="AS429" s="71">
        <f>+AD429+AL429</f>
        <v>0</v>
      </c>
      <c r="AT429" s="71">
        <f>+AE429+AN429</f>
        <v>0</v>
      </c>
      <c r="AU429" s="71">
        <f>AF429+AM429</f>
        <v>0</v>
      </c>
      <c r="AV429" s="71">
        <f>AG429+AO429</f>
        <v>0</v>
      </c>
      <c r="AW429" s="71">
        <f>AU429+AV429</f>
        <v>0</v>
      </c>
      <c r="AX429" s="71">
        <f>+AY429+AZ429+BA429+BC429</f>
        <v>0</v>
      </c>
      <c r="AY429" s="71">
        <v>0</v>
      </c>
      <c r="AZ429" s="71">
        <v>0</v>
      </c>
      <c r="BA429" s="71">
        <v>0</v>
      </c>
      <c r="BB429" s="71"/>
      <c r="BC429" s="71">
        <v>0</v>
      </c>
      <c r="BD429" s="71"/>
      <c r="BE429" s="71">
        <f>+AP429+AX429</f>
        <v>0</v>
      </c>
      <c r="BF429" s="71">
        <f>+AQ429+AY429</f>
        <v>0</v>
      </c>
      <c r="BG429" s="71">
        <f>+AR429+AZ429</f>
        <v>0</v>
      </c>
      <c r="BH429" s="71">
        <f>+AS429+BA429</f>
        <v>0</v>
      </c>
      <c r="BI429" s="71">
        <f>+AT429+BC429</f>
        <v>0</v>
      </c>
      <c r="BJ429" s="71">
        <f>AU429+BB429</f>
        <v>0</v>
      </c>
      <c r="BK429" s="71">
        <f>AV429+BD429</f>
        <v>0</v>
      </c>
      <c r="BL429" s="71">
        <f>BJ429+BK429</f>
        <v>0</v>
      </c>
      <c r="BM429" s="71">
        <f>+BN429+BO429+BP429+BQ429</f>
        <v>0</v>
      </c>
      <c r="BN429" s="71">
        <v>0</v>
      </c>
      <c r="BO429" s="71">
        <v>0</v>
      </c>
      <c r="BP429" s="71">
        <v>0</v>
      </c>
      <c r="BQ429" s="71">
        <v>0</v>
      </c>
      <c r="BR429" s="71">
        <f>+BE429+BM429</f>
        <v>0</v>
      </c>
      <c r="BS429" s="71">
        <f>+BF429+BN429</f>
        <v>0</v>
      </c>
      <c r="BT429" s="71">
        <f>+BG429+BO429</f>
        <v>0</v>
      </c>
      <c r="BU429" s="71">
        <f>+BH429+BP429</f>
        <v>0</v>
      </c>
      <c r="BV429" s="71">
        <f>+BI429+BQ429</f>
        <v>0</v>
      </c>
      <c r="BW429" s="71">
        <f>+BX429+BY429+BZ429+CA429</f>
        <v>0</v>
      </c>
      <c r="BX429" s="71">
        <v>0</v>
      </c>
      <c r="BY429" s="71">
        <v>0</v>
      </c>
      <c r="BZ429" s="71">
        <v>0</v>
      </c>
      <c r="CA429" s="71">
        <v>0</v>
      </c>
      <c r="CB429" s="71">
        <f>+BR429+BW429</f>
        <v>0</v>
      </c>
      <c r="CC429" s="71">
        <f>+BS429+BX429</f>
        <v>0</v>
      </c>
      <c r="CD429" s="71">
        <f>+BT429+BY429</f>
        <v>0</v>
      </c>
      <c r="CE429" s="71">
        <f>+BU429+BZ429</f>
        <v>0</v>
      </c>
      <c r="CF429" s="71">
        <f>+BV429+CA429</f>
        <v>0</v>
      </c>
      <c r="CG429" s="71">
        <f>+CH429+CI429+CJ429+CK429</f>
        <v>0</v>
      </c>
      <c r="CH429" s="71">
        <v>0</v>
      </c>
      <c r="CI429" s="71">
        <v>0</v>
      </c>
      <c r="CJ429" s="71">
        <v>0</v>
      </c>
      <c r="CK429" s="71">
        <v>0</v>
      </c>
      <c r="CL429" s="71">
        <f>+CB429+CG429</f>
        <v>0</v>
      </c>
      <c r="CM429" s="71">
        <f>+CC429+CH429</f>
        <v>0</v>
      </c>
      <c r="CN429" s="71">
        <f>+CD429+CI429</f>
        <v>0</v>
      </c>
      <c r="CO429" s="71">
        <f>+CE429+CJ429</f>
        <v>0</v>
      </c>
      <c r="CP429" s="71">
        <f>+CF429+CK429</f>
        <v>0</v>
      </c>
      <c r="CQ429" s="71">
        <f>+CR429+CS429+CT429+CU429</f>
        <v>0</v>
      </c>
      <c r="CR429" s="71">
        <v>0</v>
      </c>
      <c r="CS429" s="71">
        <v>0</v>
      </c>
      <c r="CT429" s="71">
        <v>0</v>
      </c>
      <c r="CU429" s="71">
        <v>0</v>
      </c>
      <c r="CV429" s="71">
        <f>+CL429+CQ429</f>
        <v>0</v>
      </c>
      <c r="CW429" s="71">
        <f>+CM429+CR429</f>
        <v>0</v>
      </c>
      <c r="CX429" s="71">
        <f>+CN429+CS429</f>
        <v>0</v>
      </c>
      <c r="CY429" s="71">
        <f>+CO429+CT429</f>
        <v>0</v>
      </c>
      <c r="CZ429" s="71">
        <f>+CP429+CU429</f>
        <v>0</v>
      </c>
      <c r="DA429" s="70" t="s">
        <v>66</v>
      </c>
      <c r="DB429" s="56">
        <f>K429-CV429</f>
        <v>0</v>
      </c>
      <c r="DC429" s="55"/>
      <c r="DD429" s="7">
        <f>CV429/12</f>
        <v>0</v>
      </c>
      <c r="DE429" s="55"/>
    </row>
    <row r="430" spans="1:109" s="54" customFormat="1" ht="11.25" hidden="1" customHeight="1" x14ac:dyDescent="0.2">
      <c r="A430" s="98" t="str">
        <f>CONCATENATE("5401",H430)</f>
        <v>5401200104</v>
      </c>
      <c r="B430" s="65"/>
      <c r="C430" s="65"/>
      <c r="D430" s="65"/>
      <c r="E430" s="66"/>
      <c r="F430" s="66"/>
      <c r="G430" s="65"/>
      <c r="H430" s="70" t="s">
        <v>64</v>
      </c>
      <c r="I430" s="100" t="s">
        <v>63</v>
      </c>
      <c r="J430" s="62"/>
      <c r="K430" s="62"/>
      <c r="L430" s="62"/>
      <c r="M430" s="62"/>
      <c r="N430" s="62"/>
      <c r="O430" s="78">
        <f>K430-L430-M430-N430</f>
        <v>0</v>
      </c>
      <c r="P430" s="62"/>
      <c r="Q430" s="78"/>
      <c r="R430" s="62"/>
      <c r="S430" s="71">
        <f>+U430+V430+W430+Y430</f>
        <v>0</v>
      </c>
      <c r="T430" s="71">
        <f>X430+Z430</f>
        <v>0</v>
      </c>
      <c r="U430" s="71">
        <v>0</v>
      </c>
      <c r="V430" s="71">
        <v>0</v>
      </c>
      <c r="W430" s="71">
        <v>0</v>
      </c>
      <c r="X430" s="71">
        <v>0</v>
      </c>
      <c r="Y430" s="71">
        <v>0</v>
      </c>
      <c r="Z430" s="71">
        <v>0</v>
      </c>
      <c r="AA430" s="71">
        <f>+K430+S430</f>
        <v>0</v>
      </c>
      <c r="AB430" s="71">
        <f>+L430+U430</f>
        <v>0</v>
      </c>
      <c r="AC430" s="71">
        <f>+M430+V430</f>
        <v>0</v>
      </c>
      <c r="AD430" s="71">
        <f>+N430+W430</f>
        <v>0</v>
      </c>
      <c r="AE430" s="71">
        <f>+O430+Y430</f>
        <v>0</v>
      </c>
      <c r="AF430" s="71">
        <f>P430+X430</f>
        <v>0</v>
      </c>
      <c r="AG430" s="71">
        <f>+Q430+Z430</f>
        <v>0</v>
      </c>
      <c r="AH430" s="71">
        <f>AF430+AG430</f>
        <v>0</v>
      </c>
      <c r="AI430" s="71">
        <f>+AJ430+AK430+AL430+AN430</f>
        <v>0</v>
      </c>
      <c r="AJ430" s="71">
        <v>0</v>
      </c>
      <c r="AK430" s="71">
        <v>0</v>
      </c>
      <c r="AL430" s="71">
        <v>0</v>
      </c>
      <c r="AM430" s="71">
        <v>0</v>
      </c>
      <c r="AN430" s="71">
        <v>0</v>
      </c>
      <c r="AO430" s="71">
        <v>0</v>
      </c>
      <c r="AP430" s="71">
        <f>+AA430+AI430</f>
        <v>0</v>
      </c>
      <c r="AQ430" s="71">
        <f>+AB430+AJ430</f>
        <v>0</v>
      </c>
      <c r="AR430" s="71">
        <f>+AC430+AK430</f>
        <v>0</v>
      </c>
      <c r="AS430" s="71">
        <f>+AD430+AL430</f>
        <v>0</v>
      </c>
      <c r="AT430" s="71">
        <f>+AE430+AN430</f>
        <v>0</v>
      </c>
      <c r="AU430" s="71">
        <f>AF430+AM430</f>
        <v>0</v>
      </c>
      <c r="AV430" s="71">
        <f>AG430+AO430</f>
        <v>0</v>
      </c>
      <c r="AW430" s="71">
        <f>AU430+AV430</f>
        <v>0</v>
      </c>
      <c r="AX430" s="71">
        <f>+AY430+AZ430+BA430+BC430</f>
        <v>0</v>
      </c>
      <c r="AY430" s="71">
        <v>0</v>
      </c>
      <c r="AZ430" s="71">
        <v>0</v>
      </c>
      <c r="BA430" s="71">
        <v>0</v>
      </c>
      <c r="BB430" s="71"/>
      <c r="BC430" s="71">
        <v>0</v>
      </c>
      <c r="BD430" s="71"/>
      <c r="BE430" s="71">
        <f>+AP430+AX430</f>
        <v>0</v>
      </c>
      <c r="BF430" s="71">
        <f>+AQ430+AY430</f>
        <v>0</v>
      </c>
      <c r="BG430" s="71">
        <f>+AR430+AZ430</f>
        <v>0</v>
      </c>
      <c r="BH430" s="71">
        <f>+AS430+BA430</f>
        <v>0</v>
      </c>
      <c r="BI430" s="71">
        <f>+AT430+BC430</f>
        <v>0</v>
      </c>
      <c r="BJ430" s="71">
        <f>AU430+BB430</f>
        <v>0</v>
      </c>
      <c r="BK430" s="71">
        <f>AV430+BD430</f>
        <v>0</v>
      </c>
      <c r="BL430" s="71">
        <f>BJ430+BK430</f>
        <v>0</v>
      </c>
      <c r="BM430" s="71">
        <f>+BN430+BO430+BP430+BQ430</f>
        <v>0</v>
      </c>
      <c r="BN430" s="71">
        <v>0</v>
      </c>
      <c r="BO430" s="71">
        <v>0</v>
      </c>
      <c r="BP430" s="71">
        <v>0</v>
      </c>
      <c r="BQ430" s="71">
        <v>0</v>
      </c>
      <c r="BR430" s="71">
        <f>+BE430+BM430</f>
        <v>0</v>
      </c>
      <c r="BS430" s="71">
        <f>+BF430+BN430</f>
        <v>0</v>
      </c>
      <c r="BT430" s="71">
        <f>+BG430+BO430</f>
        <v>0</v>
      </c>
      <c r="BU430" s="71">
        <f>+BH430+BP430</f>
        <v>0</v>
      </c>
      <c r="BV430" s="71">
        <f>+BI430+BQ430</f>
        <v>0</v>
      </c>
      <c r="BW430" s="71">
        <f>+BX430+BY430+BZ430+CA430</f>
        <v>0</v>
      </c>
      <c r="BX430" s="71">
        <v>0</v>
      </c>
      <c r="BY430" s="71">
        <v>0</v>
      </c>
      <c r="BZ430" s="71">
        <v>0</v>
      </c>
      <c r="CA430" s="71">
        <v>0</v>
      </c>
      <c r="CB430" s="71">
        <f>+BR430+BW430</f>
        <v>0</v>
      </c>
      <c r="CC430" s="71">
        <f>+BS430+BX430</f>
        <v>0</v>
      </c>
      <c r="CD430" s="71">
        <f>+BT430+BY430</f>
        <v>0</v>
      </c>
      <c r="CE430" s="71">
        <f>+BU430+BZ430</f>
        <v>0</v>
      </c>
      <c r="CF430" s="71">
        <f>+BV430+CA430</f>
        <v>0</v>
      </c>
      <c r="CG430" s="71">
        <f>+CH430+CI430+CJ430+CK430</f>
        <v>0</v>
      </c>
      <c r="CH430" s="71">
        <v>0</v>
      </c>
      <c r="CI430" s="71">
        <v>0</v>
      </c>
      <c r="CJ430" s="71">
        <v>0</v>
      </c>
      <c r="CK430" s="71">
        <v>0</v>
      </c>
      <c r="CL430" s="71">
        <f>+CB430+CG430</f>
        <v>0</v>
      </c>
      <c r="CM430" s="71">
        <f>+CC430+CH430</f>
        <v>0</v>
      </c>
      <c r="CN430" s="71">
        <f>+CD430+CI430</f>
        <v>0</v>
      </c>
      <c r="CO430" s="71">
        <f>+CE430+CJ430</f>
        <v>0</v>
      </c>
      <c r="CP430" s="71">
        <f>+CF430+CK430</f>
        <v>0</v>
      </c>
      <c r="CQ430" s="71">
        <f>+CR430+CS430+CT430+CU430</f>
        <v>0</v>
      </c>
      <c r="CR430" s="71">
        <v>0</v>
      </c>
      <c r="CS430" s="71">
        <v>0</v>
      </c>
      <c r="CT430" s="71">
        <v>0</v>
      </c>
      <c r="CU430" s="71">
        <v>0</v>
      </c>
      <c r="CV430" s="71">
        <f>+CL430+CQ430</f>
        <v>0</v>
      </c>
      <c r="CW430" s="71">
        <f>+CM430+CR430</f>
        <v>0</v>
      </c>
      <c r="CX430" s="71">
        <f>+CN430+CS430</f>
        <v>0</v>
      </c>
      <c r="CY430" s="71">
        <f>+CO430+CT430</f>
        <v>0</v>
      </c>
      <c r="CZ430" s="71">
        <f>+CP430+CU430</f>
        <v>0</v>
      </c>
      <c r="DA430" s="70" t="s">
        <v>64</v>
      </c>
      <c r="DB430" s="56">
        <f>K430-CV430</f>
        <v>0</v>
      </c>
      <c r="DC430" s="55"/>
      <c r="DD430" s="7">
        <f>CV430/12</f>
        <v>0</v>
      </c>
      <c r="DE430" s="55"/>
    </row>
    <row r="431" spans="1:109" s="54" customFormat="1" ht="11.25" hidden="1" customHeight="1" x14ac:dyDescent="0.2">
      <c r="A431" s="98" t="str">
        <f>CONCATENATE("5401",H431)</f>
        <v>5401200105</v>
      </c>
      <c r="B431" s="65"/>
      <c r="C431" s="65"/>
      <c r="D431" s="65"/>
      <c r="E431" s="66"/>
      <c r="F431" s="66"/>
      <c r="G431" s="65"/>
      <c r="H431" s="70" t="s">
        <v>62</v>
      </c>
      <c r="I431" s="100" t="s">
        <v>61</v>
      </c>
      <c r="J431" s="62"/>
      <c r="K431" s="62"/>
      <c r="L431" s="62"/>
      <c r="M431" s="62"/>
      <c r="N431" s="62"/>
      <c r="O431" s="78">
        <f>K431-L431-M431-N431</f>
        <v>0</v>
      </c>
      <c r="P431" s="62"/>
      <c r="Q431" s="78"/>
      <c r="R431" s="62"/>
      <c r="S431" s="71">
        <f>+U431+V431+W431+Y431</f>
        <v>0</v>
      </c>
      <c r="T431" s="71">
        <f>X431+Z431</f>
        <v>0</v>
      </c>
      <c r="U431" s="71">
        <v>0</v>
      </c>
      <c r="V431" s="71">
        <v>0</v>
      </c>
      <c r="W431" s="71">
        <v>0</v>
      </c>
      <c r="X431" s="71">
        <v>0</v>
      </c>
      <c r="Y431" s="71">
        <v>0</v>
      </c>
      <c r="Z431" s="71">
        <v>0</v>
      </c>
      <c r="AA431" s="71">
        <f>+K431+S431</f>
        <v>0</v>
      </c>
      <c r="AB431" s="71">
        <f>+L431+U431</f>
        <v>0</v>
      </c>
      <c r="AC431" s="71">
        <f>+M431+V431</f>
        <v>0</v>
      </c>
      <c r="AD431" s="71">
        <f>+N431+W431</f>
        <v>0</v>
      </c>
      <c r="AE431" s="71">
        <f>+O431+Y431</f>
        <v>0</v>
      </c>
      <c r="AF431" s="71">
        <f>P431+X431</f>
        <v>0</v>
      </c>
      <c r="AG431" s="71">
        <f>+Q431+Z431</f>
        <v>0</v>
      </c>
      <c r="AH431" s="71">
        <f>AF431+AG431</f>
        <v>0</v>
      </c>
      <c r="AI431" s="71">
        <f>+AJ431+AK431+AL431+AN431</f>
        <v>0</v>
      </c>
      <c r="AJ431" s="71">
        <v>0</v>
      </c>
      <c r="AK431" s="71">
        <v>0</v>
      </c>
      <c r="AL431" s="71">
        <v>0</v>
      </c>
      <c r="AM431" s="71">
        <v>0</v>
      </c>
      <c r="AN431" s="71">
        <v>0</v>
      </c>
      <c r="AO431" s="71">
        <v>0</v>
      </c>
      <c r="AP431" s="71">
        <f>+AA431+AI431</f>
        <v>0</v>
      </c>
      <c r="AQ431" s="71">
        <f>+AB431+AJ431</f>
        <v>0</v>
      </c>
      <c r="AR431" s="71">
        <f>+AC431+AK431</f>
        <v>0</v>
      </c>
      <c r="AS431" s="71">
        <f>+AD431+AL431</f>
        <v>0</v>
      </c>
      <c r="AT431" s="71">
        <f>+AE431+AN431</f>
        <v>0</v>
      </c>
      <c r="AU431" s="71">
        <f>AF431+AM431</f>
        <v>0</v>
      </c>
      <c r="AV431" s="71">
        <f>AG431+AO431</f>
        <v>0</v>
      </c>
      <c r="AW431" s="71">
        <f>AU431+AV431</f>
        <v>0</v>
      </c>
      <c r="AX431" s="71">
        <f>+AY431+AZ431+BA431+BC431</f>
        <v>0</v>
      </c>
      <c r="AY431" s="71">
        <v>0</v>
      </c>
      <c r="AZ431" s="71">
        <v>0</v>
      </c>
      <c r="BA431" s="71">
        <v>0</v>
      </c>
      <c r="BB431" s="71"/>
      <c r="BC431" s="71">
        <v>0</v>
      </c>
      <c r="BD431" s="71"/>
      <c r="BE431" s="71">
        <f>+AP431+AX431</f>
        <v>0</v>
      </c>
      <c r="BF431" s="71">
        <f>+AQ431+AY431</f>
        <v>0</v>
      </c>
      <c r="BG431" s="71">
        <f>+AR431+AZ431</f>
        <v>0</v>
      </c>
      <c r="BH431" s="71">
        <f>+AS431+BA431</f>
        <v>0</v>
      </c>
      <c r="BI431" s="71">
        <f>+AT431+BC431</f>
        <v>0</v>
      </c>
      <c r="BJ431" s="71">
        <f>AU431+BB431</f>
        <v>0</v>
      </c>
      <c r="BK431" s="71">
        <f>AV431+BD431</f>
        <v>0</v>
      </c>
      <c r="BL431" s="71">
        <f>BJ431+BK431</f>
        <v>0</v>
      </c>
      <c r="BM431" s="71">
        <f>+BN431+BO431+BP431+BQ431</f>
        <v>0</v>
      </c>
      <c r="BN431" s="71">
        <v>0</v>
      </c>
      <c r="BO431" s="71">
        <v>0</v>
      </c>
      <c r="BP431" s="71">
        <v>0</v>
      </c>
      <c r="BQ431" s="71">
        <v>0</v>
      </c>
      <c r="BR431" s="71">
        <f>+BE431+BM431</f>
        <v>0</v>
      </c>
      <c r="BS431" s="71">
        <f>+BF431+BN431</f>
        <v>0</v>
      </c>
      <c r="BT431" s="71">
        <f>+BG431+BO431</f>
        <v>0</v>
      </c>
      <c r="BU431" s="71">
        <f>+BH431+BP431</f>
        <v>0</v>
      </c>
      <c r="BV431" s="71">
        <f>+BI431+BQ431</f>
        <v>0</v>
      </c>
      <c r="BW431" s="71">
        <f>+BX431+BY431+BZ431+CA431</f>
        <v>0</v>
      </c>
      <c r="BX431" s="71">
        <v>0</v>
      </c>
      <c r="BY431" s="71">
        <v>0</v>
      </c>
      <c r="BZ431" s="71">
        <v>0</v>
      </c>
      <c r="CA431" s="71">
        <v>0</v>
      </c>
      <c r="CB431" s="71">
        <f>+BR431+BW431</f>
        <v>0</v>
      </c>
      <c r="CC431" s="71">
        <f>+BS431+BX431</f>
        <v>0</v>
      </c>
      <c r="CD431" s="71">
        <f>+BT431+BY431</f>
        <v>0</v>
      </c>
      <c r="CE431" s="71">
        <f>+BU431+BZ431</f>
        <v>0</v>
      </c>
      <c r="CF431" s="71">
        <f>+BV431+CA431</f>
        <v>0</v>
      </c>
      <c r="CG431" s="71">
        <f>+CH431+CI431+CJ431+CK431</f>
        <v>0</v>
      </c>
      <c r="CH431" s="71">
        <v>0</v>
      </c>
      <c r="CI431" s="71">
        <v>0</v>
      </c>
      <c r="CJ431" s="71">
        <v>0</v>
      </c>
      <c r="CK431" s="71">
        <v>0</v>
      </c>
      <c r="CL431" s="71">
        <f>+CB431+CG431</f>
        <v>0</v>
      </c>
      <c r="CM431" s="71">
        <f>+CC431+CH431</f>
        <v>0</v>
      </c>
      <c r="CN431" s="71">
        <f>+CD431+CI431</f>
        <v>0</v>
      </c>
      <c r="CO431" s="71">
        <f>+CE431+CJ431</f>
        <v>0</v>
      </c>
      <c r="CP431" s="71">
        <f>+CF431+CK431</f>
        <v>0</v>
      </c>
      <c r="CQ431" s="71">
        <f>+CR431+CS431+CT431+CU431</f>
        <v>0</v>
      </c>
      <c r="CR431" s="71">
        <v>0</v>
      </c>
      <c r="CS431" s="71">
        <v>0</v>
      </c>
      <c r="CT431" s="71">
        <v>0</v>
      </c>
      <c r="CU431" s="71">
        <v>0</v>
      </c>
      <c r="CV431" s="71">
        <f>+CL431+CQ431</f>
        <v>0</v>
      </c>
      <c r="CW431" s="71">
        <f>+CM431+CR431</f>
        <v>0</v>
      </c>
      <c r="CX431" s="71">
        <f>+CN431+CS431</f>
        <v>0</v>
      </c>
      <c r="CY431" s="71">
        <f>+CO431+CT431</f>
        <v>0</v>
      </c>
      <c r="CZ431" s="71">
        <f>+CP431+CU431</f>
        <v>0</v>
      </c>
      <c r="DA431" s="70" t="s">
        <v>62</v>
      </c>
      <c r="DB431" s="56">
        <f>K431-CV431</f>
        <v>0</v>
      </c>
      <c r="DC431" s="55"/>
      <c r="DD431" s="7">
        <f>CV431/12</f>
        <v>0</v>
      </c>
      <c r="DE431" s="55"/>
    </row>
    <row r="432" spans="1:109" s="54" customFormat="1" ht="11.25" hidden="1" customHeight="1" x14ac:dyDescent="0.2">
      <c r="A432" s="98" t="str">
        <f>CONCATENATE("5401",H432)</f>
        <v>5401200106</v>
      </c>
      <c r="B432" s="65"/>
      <c r="C432" s="65"/>
      <c r="D432" s="65"/>
      <c r="E432" s="66"/>
      <c r="F432" s="66"/>
      <c r="G432" s="65"/>
      <c r="H432" s="70" t="s">
        <v>60</v>
      </c>
      <c r="I432" s="100" t="s">
        <v>59</v>
      </c>
      <c r="J432" s="62"/>
      <c r="K432" s="62"/>
      <c r="L432" s="62"/>
      <c r="M432" s="62"/>
      <c r="N432" s="62"/>
      <c r="O432" s="78">
        <f>K432-L432-M432-N432</f>
        <v>0</v>
      </c>
      <c r="P432" s="62"/>
      <c r="Q432" s="78"/>
      <c r="R432" s="62"/>
      <c r="S432" s="71">
        <f>+U432+V432+W432+Y432</f>
        <v>0</v>
      </c>
      <c r="T432" s="71">
        <f>X432+Z432</f>
        <v>0</v>
      </c>
      <c r="U432" s="71">
        <v>0</v>
      </c>
      <c r="V432" s="71">
        <v>0</v>
      </c>
      <c r="W432" s="71">
        <v>0</v>
      </c>
      <c r="X432" s="71">
        <v>0</v>
      </c>
      <c r="Y432" s="71">
        <v>0</v>
      </c>
      <c r="Z432" s="71">
        <v>0</v>
      </c>
      <c r="AA432" s="71">
        <f>+K432+S432</f>
        <v>0</v>
      </c>
      <c r="AB432" s="71">
        <f>+L432+U432</f>
        <v>0</v>
      </c>
      <c r="AC432" s="71">
        <f>+M432+V432</f>
        <v>0</v>
      </c>
      <c r="AD432" s="71">
        <f>+N432+W432</f>
        <v>0</v>
      </c>
      <c r="AE432" s="71">
        <f>+O432+Y432</f>
        <v>0</v>
      </c>
      <c r="AF432" s="71">
        <f>P432+X432</f>
        <v>0</v>
      </c>
      <c r="AG432" s="71">
        <f>+Q432+Z432</f>
        <v>0</v>
      </c>
      <c r="AH432" s="71">
        <f>AF432+AG432</f>
        <v>0</v>
      </c>
      <c r="AI432" s="71">
        <f>+AJ432+AK432+AL432+AN432</f>
        <v>0</v>
      </c>
      <c r="AJ432" s="71">
        <v>0</v>
      </c>
      <c r="AK432" s="71">
        <v>0</v>
      </c>
      <c r="AL432" s="71">
        <v>0</v>
      </c>
      <c r="AM432" s="71">
        <v>0</v>
      </c>
      <c r="AN432" s="71">
        <v>0</v>
      </c>
      <c r="AO432" s="71">
        <v>0</v>
      </c>
      <c r="AP432" s="71">
        <f>+AA432+AI432</f>
        <v>0</v>
      </c>
      <c r="AQ432" s="71">
        <f>+AB432+AJ432</f>
        <v>0</v>
      </c>
      <c r="AR432" s="71">
        <f>+AC432+AK432</f>
        <v>0</v>
      </c>
      <c r="AS432" s="71">
        <f>+AD432+AL432</f>
        <v>0</v>
      </c>
      <c r="AT432" s="71">
        <f>+AE432+AN432</f>
        <v>0</v>
      </c>
      <c r="AU432" s="71">
        <f>AF432+AM432</f>
        <v>0</v>
      </c>
      <c r="AV432" s="71">
        <f>AG432+AO432</f>
        <v>0</v>
      </c>
      <c r="AW432" s="71">
        <f>AU432+AV432</f>
        <v>0</v>
      </c>
      <c r="AX432" s="71">
        <f>+AY432+AZ432+BA432+BC432</f>
        <v>0</v>
      </c>
      <c r="AY432" s="71">
        <v>0</v>
      </c>
      <c r="AZ432" s="71">
        <v>0</v>
      </c>
      <c r="BA432" s="71">
        <v>0</v>
      </c>
      <c r="BB432" s="71"/>
      <c r="BC432" s="71">
        <v>0</v>
      </c>
      <c r="BD432" s="71"/>
      <c r="BE432" s="71">
        <f>+AP432+AX432</f>
        <v>0</v>
      </c>
      <c r="BF432" s="71">
        <f>+AQ432+AY432</f>
        <v>0</v>
      </c>
      <c r="BG432" s="71">
        <f>+AR432+AZ432</f>
        <v>0</v>
      </c>
      <c r="BH432" s="71">
        <f>+AS432+BA432</f>
        <v>0</v>
      </c>
      <c r="BI432" s="71">
        <f>+AT432+BC432</f>
        <v>0</v>
      </c>
      <c r="BJ432" s="71">
        <f>AU432+BB432</f>
        <v>0</v>
      </c>
      <c r="BK432" s="71">
        <f>AV432+BD432</f>
        <v>0</v>
      </c>
      <c r="BL432" s="71">
        <f>BJ432+BK432</f>
        <v>0</v>
      </c>
      <c r="BM432" s="71">
        <f>+BN432+BO432+BP432+BQ432</f>
        <v>0</v>
      </c>
      <c r="BN432" s="71">
        <v>0</v>
      </c>
      <c r="BO432" s="71">
        <v>0</v>
      </c>
      <c r="BP432" s="71">
        <v>0</v>
      </c>
      <c r="BQ432" s="71">
        <v>0</v>
      </c>
      <c r="BR432" s="71">
        <f>+BE432+BM432</f>
        <v>0</v>
      </c>
      <c r="BS432" s="71">
        <f>+BF432+BN432</f>
        <v>0</v>
      </c>
      <c r="BT432" s="71">
        <f>+BG432+BO432</f>
        <v>0</v>
      </c>
      <c r="BU432" s="71">
        <f>+BH432+BP432</f>
        <v>0</v>
      </c>
      <c r="BV432" s="71">
        <f>+BI432+BQ432</f>
        <v>0</v>
      </c>
      <c r="BW432" s="71">
        <f>+BX432+BY432+BZ432+CA432</f>
        <v>0</v>
      </c>
      <c r="BX432" s="71">
        <v>0</v>
      </c>
      <c r="BY432" s="71">
        <v>0</v>
      </c>
      <c r="BZ432" s="71">
        <v>0</v>
      </c>
      <c r="CA432" s="71">
        <v>0</v>
      </c>
      <c r="CB432" s="71">
        <f>+BR432+BW432</f>
        <v>0</v>
      </c>
      <c r="CC432" s="71">
        <f>+BS432+BX432</f>
        <v>0</v>
      </c>
      <c r="CD432" s="71">
        <f>+BT432+BY432</f>
        <v>0</v>
      </c>
      <c r="CE432" s="71">
        <f>+BU432+BZ432</f>
        <v>0</v>
      </c>
      <c r="CF432" s="71">
        <f>+BV432+CA432</f>
        <v>0</v>
      </c>
      <c r="CG432" s="71">
        <f>+CH432+CI432+CJ432+CK432</f>
        <v>0</v>
      </c>
      <c r="CH432" s="71">
        <v>0</v>
      </c>
      <c r="CI432" s="71">
        <v>0</v>
      </c>
      <c r="CJ432" s="71">
        <v>0</v>
      </c>
      <c r="CK432" s="71">
        <v>0</v>
      </c>
      <c r="CL432" s="71">
        <f>+CB432+CG432</f>
        <v>0</v>
      </c>
      <c r="CM432" s="71">
        <f>+CC432+CH432</f>
        <v>0</v>
      </c>
      <c r="CN432" s="71">
        <f>+CD432+CI432</f>
        <v>0</v>
      </c>
      <c r="CO432" s="71">
        <f>+CE432+CJ432</f>
        <v>0</v>
      </c>
      <c r="CP432" s="71">
        <f>+CF432+CK432</f>
        <v>0</v>
      </c>
      <c r="CQ432" s="71">
        <f>+CR432+CS432+CT432+CU432</f>
        <v>0</v>
      </c>
      <c r="CR432" s="71">
        <v>0</v>
      </c>
      <c r="CS432" s="71">
        <v>0</v>
      </c>
      <c r="CT432" s="71">
        <v>0</v>
      </c>
      <c r="CU432" s="71">
        <v>0</v>
      </c>
      <c r="CV432" s="71">
        <f>+CL432+CQ432</f>
        <v>0</v>
      </c>
      <c r="CW432" s="71">
        <f>+CM432+CR432</f>
        <v>0</v>
      </c>
      <c r="CX432" s="71">
        <f>+CN432+CS432</f>
        <v>0</v>
      </c>
      <c r="CY432" s="71">
        <f>+CO432+CT432</f>
        <v>0</v>
      </c>
      <c r="CZ432" s="71">
        <f>+CP432+CU432</f>
        <v>0</v>
      </c>
      <c r="DA432" s="70" t="s">
        <v>60</v>
      </c>
      <c r="DB432" s="56">
        <f>K432-CV432</f>
        <v>0</v>
      </c>
      <c r="DC432" s="55"/>
      <c r="DD432" s="7">
        <f>CV432/12</f>
        <v>0</v>
      </c>
      <c r="DE432" s="55"/>
    </row>
    <row r="433" spans="1:109" s="54" customFormat="1" ht="11.25" hidden="1" customHeight="1" x14ac:dyDescent="0.2">
      <c r="A433" s="98" t="str">
        <f>CONCATENATE("5401",H433)</f>
        <v>5401200108</v>
      </c>
      <c r="B433" s="65"/>
      <c r="C433" s="65"/>
      <c r="D433" s="65"/>
      <c r="E433" s="66"/>
      <c r="F433" s="66"/>
      <c r="G433" s="65"/>
      <c r="H433" s="70" t="s">
        <v>58</v>
      </c>
      <c r="I433" s="100" t="s">
        <v>57</v>
      </c>
      <c r="J433" s="62"/>
      <c r="K433" s="62"/>
      <c r="L433" s="62"/>
      <c r="M433" s="62"/>
      <c r="N433" s="62"/>
      <c r="O433" s="78">
        <f>K433-L433-M433-N433</f>
        <v>0</v>
      </c>
      <c r="P433" s="62"/>
      <c r="Q433" s="78"/>
      <c r="R433" s="62"/>
      <c r="S433" s="71">
        <f>+U433+V433+W433+Y433</f>
        <v>0</v>
      </c>
      <c r="T433" s="71">
        <f>X433+Z433</f>
        <v>0</v>
      </c>
      <c r="U433" s="71">
        <v>0</v>
      </c>
      <c r="V433" s="71">
        <v>0</v>
      </c>
      <c r="W433" s="71">
        <v>0</v>
      </c>
      <c r="X433" s="71">
        <v>0</v>
      </c>
      <c r="Y433" s="71">
        <v>0</v>
      </c>
      <c r="Z433" s="71">
        <v>0</v>
      </c>
      <c r="AA433" s="71">
        <f>+K433+S433</f>
        <v>0</v>
      </c>
      <c r="AB433" s="71">
        <f>+L433+U433</f>
        <v>0</v>
      </c>
      <c r="AC433" s="71">
        <f>+M433+V433</f>
        <v>0</v>
      </c>
      <c r="AD433" s="71">
        <f>+N433+W433</f>
        <v>0</v>
      </c>
      <c r="AE433" s="71">
        <f>+O433+Y433</f>
        <v>0</v>
      </c>
      <c r="AF433" s="71">
        <f>P433+X433</f>
        <v>0</v>
      </c>
      <c r="AG433" s="71">
        <f>+Q433+Z433</f>
        <v>0</v>
      </c>
      <c r="AH433" s="71">
        <f>AF433+AG433</f>
        <v>0</v>
      </c>
      <c r="AI433" s="71">
        <f>+AJ433+AK433+AL433+AN433</f>
        <v>0</v>
      </c>
      <c r="AJ433" s="71">
        <v>0</v>
      </c>
      <c r="AK433" s="71">
        <v>0</v>
      </c>
      <c r="AL433" s="71">
        <v>0</v>
      </c>
      <c r="AM433" s="71">
        <v>0</v>
      </c>
      <c r="AN433" s="71">
        <v>0</v>
      </c>
      <c r="AO433" s="71">
        <v>0</v>
      </c>
      <c r="AP433" s="71">
        <f>+AA433+AI433</f>
        <v>0</v>
      </c>
      <c r="AQ433" s="71">
        <f>+AB433+AJ433</f>
        <v>0</v>
      </c>
      <c r="AR433" s="71">
        <f>+AC433+AK433</f>
        <v>0</v>
      </c>
      <c r="AS433" s="71">
        <f>+AD433+AL433</f>
        <v>0</v>
      </c>
      <c r="AT433" s="71">
        <f>+AE433+AN433</f>
        <v>0</v>
      </c>
      <c r="AU433" s="71">
        <f>AF433+AM433</f>
        <v>0</v>
      </c>
      <c r="AV433" s="71">
        <f>AG433+AO433</f>
        <v>0</v>
      </c>
      <c r="AW433" s="71">
        <f>AU433+AV433</f>
        <v>0</v>
      </c>
      <c r="AX433" s="71">
        <f>+AY433+AZ433+BA433+BC433</f>
        <v>0</v>
      </c>
      <c r="AY433" s="71">
        <v>0</v>
      </c>
      <c r="AZ433" s="71">
        <v>0</v>
      </c>
      <c r="BA433" s="71">
        <v>0</v>
      </c>
      <c r="BB433" s="71"/>
      <c r="BC433" s="71">
        <v>0</v>
      </c>
      <c r="BD433" s="71"/>
      <c r="BE433" s="71">
        <f>+AP433+AX433</f>
        <v>0</v>
      </c>
      <c r="BF433" s="71">
        <f>+AQ433+AY433</f>
        <v>0</v>
      </c>
      <c r="BG433" s="71">
        <f>+AR433+AZ433</f>
        <v>0</v>
      </c>
      <c r="BH433" s="71">
        <f>+AS433+BA433</f>
        <v>0</v>
      </c>
      <c r="BI433" s="71">
        <f>+AT433+BC433</f>
        <v>0</v>
      </c>
      <c r="BJ433" s="71">
        <f>AU433+BB433</f>
        <v>0</v>
      </c>
      <c r="BK433" s="71">
        <f>AV433+BD433</f>
        <v>0</v>
      </c>
      <c r="BL433" s="71">
        <f>BJ433+BK433</f>
        <v>0</v>
      </c>
      <c r="BM433" s="71">
        <f>+BN433+BO433+BP433+BQ433</f>
        <v>0</v>
      </c>
      <c r="BN433" s="71">
        <v>0</v>
      </c>
      <c r="BO433" s="71">
        <v>0</v>
      </c>
      <c r="BP433" s="71">
        <v>0</v>
      </c>
      <c r="BQ433" s="71">
        <v>0</v>
      </c>
      <c r="BR433" s="71">
        <f>+BE433+BM433</f>
        <v>0</v>
      </c>
      <c r="BS433" s="71">
        <f>+BF433+BN433</f>
        <v>0</v>
      </c>
      <c r="BT433" s="71">
        <f>+BG433+BO433</f>
        <v>0</v>
      </c>
      <c r="BU433" s="71">
        <f>+BH433+BP433</f>
        <v>0</v>
      </c>
      <c r="BV433" s="71">
        <f>+BI433+BQ433</f>
        <v>0</v>
      </c>
      <c r="BW433" s="71">
        <f>+BX433+BY433+BZ433+CA433</f>
        <v>0</v>
      </c>
      <c r="BX433" s="71">
        <v>0</v>
      </c>
      <c r="BY433" s="71">
        <v>0</v>
      </c>
      <c r="BZ433" s="71">
        <v>0</v>
      </c>
      <c r="CA433" s="71">
        <v>0</v>
      </c>
      <c r="CB433" s="71">
        <f>+BR433+BW433</f>
        <v>0</v>
      </c>
      <c r="CC433" s="71">
        <f>+BS433+BX433</f>
        <v>0</v>
      </c>
      <c r="CD433" s="71">
        <f>+BT433+BY433</f>
        <v>0</v>
      </c>
      <c r="CE433" s="71">
        <f>+BU433+BZ433</f>
        <v>0</v>
      </c>
      <c r="CF433" s="71">
        <f>+BV433+CA433</f>
        <v>0</v>
      </c>
      <c r="CG433" s="71">
        <f>+CH433+CI433+CJ433+CK433</f>
        <v>0</v>
      </c>
      <c r="CH433" s="71">
        <v>0</v>
      </c>
      <c r="CI433" s="71">
        <v>0</v>
      </c>
      <c r="CJ433" s="71">
        <v>0</v>
      </c>
      <c r="CK433" s="71">
        <v>0</v>
      </c>
      <c r="CL433" s="71">
        <f>+CB433+CG433</f>
        <v>0</v>
      </c>
      <c r="CM433" s="71">
        <f>+CC433+CH433</f>
        <v>0</v>
      </c>
      <c r="CN433" s="71">
        <f>+CD433+CI433</f>
        <v>0</v>
      </c>
      <c r="CO433" s="71">
        <f>+CE433+CJ433</f>
        <v>0</v>
      </c>
      <c r="CP433" s="71">
        <f>+CF433+CK433</f>
        <v>0</v>
      </c>
      <c r="CQ433" s="71">
        <f>+CR433+CS433+CT433+CU433</f>
        <v>0</v>
      </c>
      <c r="CR433" s="71">
        <v>0</v>
      </c>
      <c r="CS433" s="71">
        <v>0</v>
      </c>
      <c r="CT433" s="71">
        <v>0</v>
      </c>
      <c r="CU433" s="71">
        <v>0</v>
      </c>
      <c r="CV433" s="71">
        <f>+CL433+CQ433</f>
        <v>0</v>
      </c>
      <c r="CW433" s="71">
        <f>+CM433+CR433</f>
        <v>0</v>
      </c>
      <c r="CX433" s="71">
        <f>+CN433+CS433</f>
        <v>0</v>
      </c>
      <c r="CY433" s="71">
        <f>+CO433+CT433</f>
        <v>0</v>
      </c>
      <c r="CZ433" s="71">
        <f>+CP433+CU433</f>
        <v>0</v>
      </c>
      <c r="DA433" s="70" t="s">
        <v>58</v>
      </c>
      <c r="DB433" s="56">
        <f>K433-CV433</f>
        <v>0</v>
      </c>
      <c r="DC433" s="55"/>
      <c r="DD433" s="7">
        <f>CV433/12</f>
        <v>0</v>
      </c>
      <c r="DE433" s="55"/>
    </row>
    <row r="434" spans="1:109" s="54" customFormat="1" ht="22.5" hidden="1" customHeight="1" x14ac:dyDescent="0.2">
      <c r="A434" s="98" t="str">
        <f>CONCATENATE("5401",H434)</f>
        <v>5401200109</v>
      </c>
      <c r="B434" s="65"/>
      <c r="C434" s="65"/>
      <c r="D434" s="65"/>
      <c r="E434" s="66"/>
      <c r="F434" s="66"/>
      <c r="G434" s="65"/>
      <c r="H434" s="70" t="s">
        <v>56</v>
      </c>
      <c r="I434" s="100" t="s">
        <v>55</v>
      </c>
      <c r="J434" s="62"/>
      <c r="K434" s="62"/>
      <c r="L434" s="62"/>
      <c r="M434" s="62"/>
      <c r="N434" s="62"/>
      <c r="O434" s="78">
        <f>K434-L434-M434-N434</f>
        <v>0</v>
      </c>
      <c r="P434" s="62"/>
      <c r="Q434" s="78"/>
      <c r="R434" s="62"/>
      <c r="S434" s="71">
        <f>+U434+V434+W434+Y434</f>
        <v>0</v>
      </c>
      <c r="T434" s="71">
        <f>X434+Z434</f>
        <v>0</v>
      </c>
      <c r="U434" s="71">
        <v>0</v>
      </c>
      <c r="V434" s="71">
        <v>0</v>
      </c>
      <c r="W434" s="71">
        <v>0</v>
      </c>
      <c r="X434" s="71">
        <v>0</v>
      </c>
      <c r="Y434" s="71">
        <v>0</v>
      </c>
      <c r="Z434" s="71">
        <v>0</v>
      </c>
      <c r="AA434" s="71">
        <f>+K434+S434</f>
        <v>0</v>
      </c>
      <c r="AB434" s="71">
        <f>+L434+U434</f>
        <v>0</v>
      </c>
      <c r="AC434" s="71">
        <f>+M434+V434</f>
        <v>0</v>
      </c>
      <c r="AD434" s="71">
        <f>+N434+W434</f>
        <v>0</v>
      </c>
      <c r="AE434" s="71">
        <f>+O434+Y434</f>
        <v>0</v>
      </c>
      <c r="AF434" s="71">
        <f>P434+X434</f>
        <v>0</v>
      </c>
      <c r="AG434" s="71">
        <f>+Q434+Z434</f>
        <v>0</v>
      </c>
      <c r="AH434" s="71">
        <f>AF434+AG434</f>
        <v>0</v>
      </c>
      <c r="AI434" s="71">
        <f>+AJ434+AK434+AL434+AN434</f>
        <v>0</v>
      </c>
      <c r="AJ434" s="71">
        <v>0</v>
      </c>
      <c r="AK434" s="71">
        <v>0</v>
      </c>
      <c r="AL434" s="71">
        <v>0</v>
      </c>
      <c r="AM434" s="71">
        <v>0</v>
      </c>
      <c r="AN434" s="71">
        <v>0</v>
      </c>
      <c r="AO434" s="71">
        <v>0</v>
      </c>
      <c r="AP434" s="71">
        <f>+AA434+AI434</f>
        <v>0</v>
      </c>
      <c r="AQ434" s="71">
        <f>+AB434+AJ434</f>
        <v>0</v>
      </c>
      <c r="AR434" s="71">
        <f>+AC434+AK434</f>
        <v>0</v>
      </c>
      <c r="AS434" s="71">
        <f>+AD434+AL434</f>
        <v>0</v>
      </c>
      <c r="AT434" s="71">
        <f>+AE434+AN434</f>
        <v>0</v>
      </c>
      <c r="AU434" s="71">
        <f>AF434+AM434</f>
        <v>0</v>
      </c>
      <c r="AV434" s="71">
        <f>AG434+AO434</f>
        <v>0</v>
      </c>
      <c r="AW434" s="71">
        <f>AU434+AV434</f>
        <v>0</v>
      </c>
      <c r="AX434" s="71">
        <f>+AY434+AZ434+BA434+BC434</f>
        <v>0</v>
      </c>
      <c r="AY434" s="71">
        <v>0</v>
      </c>
      <c r="AZ434" s="71">
        <v>0</v>
      </c>
      <c r="BA434" s="71">
        <v>0</v>
      </c>
      <c r="BB434" s="71"/>
      <c r="BC434" s="71">
        <v>0</v>
      </c>
      <c r="BD434" s="71"/>
      <c r="BE434" s="71">
        <f>+AP434+AX434</f>
        <v>0</v>
      </c>
      <c r="BF434" s="71">
        <f>+AQ434+AY434</f>
        <v>0</v>
      </c>
      <c r="BG434" s="71">
        <f>+AR434+AZ434</f>
        <v>0</v>
      </c>
      <c r="BH434" s="71">
        <f>+AS434+BA434</f>
        <v>0</v>
      </c>
      <c r="BI434" s="71">
        <f>+AT434+BC434</f>
        <v>0</v>
      </c>
      <c r="BJ434" s="71">
        <f>AU434+BB434</f>
        <v>0</v>
      </c>
      <c r="BK434" s="71">
        <f>AV434+BD434</f>
        <v>0</v>
      </c>
      <c r="BL434" s="71">
        <f>BJ434+BK434</f>
        <v>0</v>
      </c>
      <c r="BM434" s="71">
        <f>+BN434+BO434+BP434+BQ434</f>
        <v>0</v>
      </c>
      <c r="BN434" s="71">
        <v>0</v>
      </c>
      <c r="BO434" s="71">
        <v>0</v>
      </c>
      <c r="BP434" s="71">
        <v>0</v>
      </c>
      <c r="BQ434" s="71">
        <v>0</v>
      </c>
      <c r="BR434" s="71">
        <f>+BE434+BM434</f>
        <v>0</v>
      </c>
      <c r="BS434" s="71">
        <f>+BF434+BN434</f>
        <v>0</v>
      </c>
      <c r="BT434" s="71">
        <f>+BG434+BO434</f>
        <v>0</v>
      </c>
      <c r="BU434" s="71">
        <f>+BH434+BP434</f>
        <v>0</v>
      </c>
      <c r="BV434" s="71">
        <f>+BI434+BQ434</f>
        <v>0</v>
      </c>
      <c r="BW434" s="71">
        <f>+BX434+BY434+BZ434+CA434</f>
        <v>0</v>
      </c>
      <c r="BX434" s="71">
        <v>0</v>
      </c>
      <c r="BY434" s="71">
        <v>0</v>
      </c>
      <c r="BZ434" s="71">
        <v>0</v>
      </c>
      <c r="CA434" s="71">
        <v>0</v>
      </c>
      <c r="CB434" s="71">
        <f>+BR434+BW434</f>
        <v>0</v>
      </c>
      <c r="CC434" s="71">
        <f>+BS434+BX434</f>
        <v>0</v>
      </c>
      <c r="CD434" s="71">
        <f>+BT434+BY434</f>
        <v>0</v>
      </c>
      <c r="CE434" s="71">
        <f>+BU434+BZ434</f>
        <v>0</v>
      </c>
      <c r="CF434" s="71">
        <f>+BV434+CA434</f>
        <v>0</v>
      </c>
      <c r="CG434" s="71">
        <f>+CH434+CI434+CJ434+CK434</f>
        <v>0</v>
      </c>
      <c r="CH434" s="71">
        <v>0</v>
      </c>
      <c r="CI434" s="71">
        <v>0</v>
      </c>
      <c r="CJ434" s="71">
        <v>0</v>
      </c>
      <c r="CK434" s="71">
        <v>0</v>
      </c>
      <c r="CL434" s="71">
        <f>+CB434+CG434</f>
        <v>0</v>
      </c>
      <c r="CM434" s="71">
        <f>+CC434+CH434</f>
        <v>0</v>
      </c>
      <c r="CN434" s="71">
        <f>+CD434+CI434</f>
        <v>0</v>
      </c>
      <c r="CO434" s="71">
        <f>+CE434+CJ434</f>
        <v>0</v>
      </c>
      <c r="CP434" s="71">
        <f>+CF434+CK434</f>
        <v>0</v>
      </c>
      <c r="CQ434" s="71">
        <f>+CR434+CS434+CT434+CU434</f>
        <v>0</v>
      </c>
      <c r="CR434" s="71">
        <v>0</v>
      </c>
      <c r="CS434" s="71">
        <v>0</v>
      </c>
      <c r="CT434" s="71">
        <v>0</v>
      </c>
      <c r="CU434" s="71">
        <v>0</v>
      </c>
      <c r="CV434" s="71">
        <f>+CL434+CQ434</f>
        <v>0</v>
      </c>
      <c r="CW434" s="71">
        <f>+CM434+CR434</f>
        <v>0</v>
      </c>
      <c r="CX434" s="71">
        <f>+CN434+CS434</f>
        <v>0</v>
      </c>
      <c r="CY434" s="71">
        <f>+CO434+CT434</f>
        <v>0</v>
      </c>
      <c r="CZ434" s="71">
        <f>+CP434+CU434</f>
        <v>0</v>
      </c>
      <c r="DA434" s="70" t="s">
        <v>56</v>
      </c>
      <c r="DB434" s="56">
        <f>K434-CV434</f>
        <v>0</v>
      </c>
      <c r="DC434" s="55"/>
      <c r="DD434" s="7">
        <f>CV434/12</f>
        <v>0</v>
      </c>
      <c r="DE434" s="55"/>
    </row>
    <row r="435" spans="1:109" s="54" customFormat="1" ht="22.5" hidden="1" customHeight="1" x14ac:dyDescent="0.2">
      <c r="A435" s="98" t="str">
        <f>CONCATENATE("5401",H435)</f>
        <v>5401200130</v>
      </c>
      <c r="B435" s="65"/>
      <c r="C435" s="65"/>
      <c r="D435" s="65"/>
      <c r="E435" s="66"/>
      <c r="F435" s="66"/>
      <c r="G435" s="65"/>
      <c r="H435" s="70" t="s">
        <v>54</v>
      </c>
      <c r="I435" s="100" t="s">
        <v>53</v>
      </c>
      <c r="J435" s="62"/>
      <c r="K435" s="62"/>
      <c r="L435" s="62"/>
      <c r="M435" s="62"/>
      <c r="N435" s="62"/>
      <c r="O435" s="78">
        <f>K435-L435-M435-N435</f>
        <v>0</v>
      </c>
      <c r="P435" s="62"/>
      <c r="Q435" s="78"/>
      <c r="R435" s="62"/>
      <c r="S435" s="71">
        <f>+U435+V435+W435+Y435</f>
        <v>0</v>
      </c>
      <c r="T435" s="71">
        <f>X435+Z435</f>
        <v>0</v>
      </c>
      <c r="U435" s="71">
        <v>0</v>
      </c>
      <c r="V435" s="71">
        <v>0</v>
      </c>
      <c r="W435" s="71">
        <v>0</v>
      </c>
      <c r="X435" s="71">
        <v>0</v>
      </c>
      <c r="Y435" s="71">
        <v>0</v>
      </c>
      <c r="Z435" s="71">
        <v>0</v>
      </c>
      <c r="AA435" s="71">
        <f>+K435+S435</f>
        <v>0</v>
      </c>
      <c r="AB435" s="71">
        <f>+L435+U435</f>
        <v>0</v>
      </c>
      <c r="AC435" s="71">
        <f>+M435+V435</f>
        <v>0</v>
      </c>
      <c r="AD435" s="71">
        <f>+N435+W435</f>
        <v>0</v>
      </c>
      <c r="AE435" s="71">
        <f>+O435+Y435</f>
        <v>0</v>
      </c>
      <c r="AF435" s="71">
        <f>P435+X435</f>
        <v>0</v>
      </c>
      <c r="AG435" s="71">
        <f>+Q435+Z435</f>
        <v>0</v>
      </c>
      <c r="AH435" s="71">
        <f>AF435+AG435</f>
        <v>0</v>
      </c>
      <c r="AI435" s="71">
        <f>+AJ435+AK435+AL435+AN435</f>
        <v>0</v>
      </c>
      <c r="AJ435" s="71">
        <v>0</v>
      </c>
      <c r="AK435" s="71">
        <v>0</v>
      </c>
      <c r="AL435" s="71">
        <v>0</v>
      </c>
      <c r="AM435" s="71">
        <v>0</v>
      </c>
      <c r="AN435" s="71">
        <v>0</v>
      </c>
      <c r="AO435" s="71">
        <v>0</v>
      </c>
      <c r="AP435" s="71">
        <f>+AA435+AI435</f>
        <v>0</v>
      </c>
      <c r="AQ435" s="71">
        <f>+AB435+AJ435</f>
        <v>0</v>
      </c>
      <c r="AR435" s="71">
        <f>+AC435+AK435</f>
        <v>0</v>
      </c>
      <c r="AS435" s="71">
        <f>+AD435+AL435</f>
        <v>0</v>
      </c>
      <c r="AT435" s="71">
        <f>+AE435+AN435</f>
        <v>0</v>
      </c>
      <c r="AU435" s="71">
        <f>AF435+AM435</f>
        <v>0</v>
      </c>
      <c r="AV435" s="71">
        <f>AG435+AO435</f>
        <v>0</v>
      </c>
      <c r="AW435" s="71">
        <f>AU435+AV435</f>
        <v>0</v>
      </c>
      <c r="AX435" s="71">
        <f>+AY435+AZ435+BA435+BC435</f>
        <v>0</v>
      </c>
      <c r="AY435" s="71">
        <v>0</v>
      </c>
      <c r="AZ435" s="71">
        <v>0</v>
      </c>
      <c r="BA435" s="71">
        <v>0</v>
      </c>
      <c r="BB435" s="71"/>
      <c r="BC435" s="71">
        <v>0</v>
      </c>
      <c r="BD435" s="71"/>
      <c r="BE435" s="71">
        <f>+AP435+AX435</f>
        <v>0</v>
      </c>
      <c r="BF435" s="71">
        <f>+AQ435+AY435</f>
        <v>0</v>
      </c>
      <c r="BG435" s="71">
        <f>+AR435+AZ435</f>
        <v>0</v>
      </c>
      <c r="BH435" s="71">
        <f>+AS435+BA435</f>
        <v>0</v>
      </c>
      <c r="BI435" s="71">
        <f>+AT435+BC435</f>
        <v>0</v>
      </c>
      <c r="BJ435" s="71">
        <f>AU435+BB435</f>
        <v>0</v>
      </c>
      <c r="BK435" s="71">
        <f>AV435+BD435</f>
        <v>0</v>
      </c>
      <c r="BL435" s="71">
        <f>BJ435+BK435</f>
        <v>0</v>
      </c>
      <c r="BM435" s="71">
        <f>+BN435+BO435+BP435+BQ435</f>
        <v>0</v>
      </c>
      <c r="BN435" s="71">
        <v>0</v>
      </c>
      <c r="BO435" s="71">
        <v>0</v>
      </c>
      <c r="BP435" s="71">
        <v>0</v>
      </c>
      <c r="BQ435" s="71">
        <v>0</v>
      </c>
      <c r="BR435" s="71">
        <f>+BE435+BM435</f>
        <v>0</v>
      </c>
      <c r="BS435" s="71">
        <f>+BF435+BN435</f>
        <v>0</v>
      </c>
      <c r="BT435" s="71">
        <f>+BG435+BO435</f>
        <v>0</v>
      </c>
      <c r="BU435" s="71">
        <f>+BH435+BP435</f>
        <v>0</v>
      </c>
      <c r="BV435" s="71">
        <f>+BI435+BQ435</f>
        <v>0</v>
      </c>
      <c r="BW435" s="71">
        <f>+BX435+BY435+BZ435+CA435</f>
        <v>0</v>
      </c>
      <c r="BX435" s="71">
        <v>0</v>
      </c>
      <c r="BY435" s="71">
        <v>0</v>
      </c>
      <c r="BZ435" s="71">
        <v>0</v>
      </c>
      <c r="CA435" s="71">
        <v>0</v>
      </c>
      <c r="CB435" s="71">
        <f>+BR435+BW435</f>
        <v>0</v>
      </c>
      <c r="CC435" s="71">
        <f>+BS435+BX435</f>
        <v>0</v>
      </c>
      <c r="CD435" s="71">
        <f>+BT435+BY435</f>
        <v>0</v>
      </c>
      <c r="CE435" s="71">
        <f>+BU435+BZ435</f>
        <v>0</v>
      </c>
      <c r="CF435" s="71">
        <f>+BV435+CA435</f>
        <v>0</v>
      </c>
      <c r="CG435" s="71">
        <f>+CH435+CI435+CJ435+CK435</f>
        <v>0</v>
      </c>
      <c r="CH435" s="71">
        <v>0</v>
      </c>
      <c r="CI435" s="71">
        <v>0</v>
      </c>
      <c r="CJ435" s="71">
        <v>0</v>
      </c>
      <c r="CK435" s="71">
        <v>0</v>
      </c>
      <c r="CL435" s="71">
        <f>+CB435+CG435</f>
        <v>0</v>
      </c>
      <c r="CM435" s="71">
        <f>+CC435+CH435</f>
        <v>0</v>
      </c>
      <c r="CN435" s="71">
        <f>+CD435+CI435</f>
        <v>0</v>
      </c>
      <c r="CO435" s="71">
        <f>+CE435+CJ435</f>
        <v>0</v>
      </c>
      <c r="CP435" s="71">
        <f>+CF435+CK435</f>
        <v>0</v>
      </c>
      <c r="CQ435" s="71">
        <f>+CR435+CS435+CT435+CU435</f>
        <v>0</v>
      </c>
      <c r="CR435" s="71">
        <v>0</v>
      </c>
      <c r="CS435" s="71">
        <v>0</v>
      </c>
      <c r="CT435" s="71">
        <v>0</v>
      </c>
      <c r="CU435" s="71">
        <v>0</v>
      </c>
      <c r="CV435" s="71">
        <f>+CL435+CQ435</f>
        <v>0</v>
      </c>
      <c r="CW435" s="71">
        <f>+CM435+CR435</f>
        <v>0</v>
      </c>
      <c r="CX435" s="71">
        <f>+CN435+CS435</f>
        <v>0</v>
      </c>
      <c r="CY435" s="71">
        <f>+CO435+CT435</f>
        <v>0</v>
      </c>
      <c r="CZ435" s="71">
        <f>+CP435+CU435</f>
        <v>0</v>
      </c>
      <c r="DA435" s="70" t="s">
        <v>54</v>
      </c>
      <c r="DB435" s="56">
        <f>K435-CV435</f>
        <v>0</v>
      </c>
      <c r="DC435" s="55"/>
      <c r="DD435" s="7">
        <f>CV435/12</f>
        <v>0</v>
      </c>
      <c r="DE435" s="55"/>
    </row>
    <row r="436" spans="1:109" s="54" customFormat="1" ht="11.25" hidden="1" customHeight="1" x14ac:dyDescent="0.2">
      <c r="A436" s="67" t="str">
        <f>CONCATENATE("5401",H436)</f>
        <v>54012005</v>
      </c>
      <c r="B436" s="66"/>
      <c r="C436" s="66"/>
      <c r="D436" s="66"/>
      <c r="E436" s="66"/>
      <c r="F436" s="66"/>
      <c r="G436" s="65"/>
      <c r="H436" s="61">
        <v>2005</v>
      </c>
      <c r="I436" s="82" t="s">
        <v>51</v>
      </c>
      <c r="J436" s="62">
        <f>J437</f>
        <v>0</v>
      </c>
      <c r="K436" s="62">
        <f>K437</f>
        <v>0</v>
      </c>
      <c r="L436" s="62">
        <f>L437</f>
        <v>0</v>
      </c>
      <c r="M436" s="62">
        <f>M437</f>
        <v>0</v>
      </c>
      <c r="N436" s="62">
        <f>N437</f>
        <v>0</v>
      </c>
      <c r="O436" s="62">
        <f>O437</f>
        <v>0</v>
      </c>
      <c r="P436" s="62">
        <f>P437</f>
        <v>0</v>
      </c>
      <c r="Q436" s="62">
        <f>Q437</f>
        <v>0</v>
      </c>
      <c r="R436" s="62">
        <f>R437</f>
        <v>0</v>
      </c>
      <c r="S436" s="62">
        <f>S437</f>
        <v>0</v>
      </c>
      <c r="T436" s="62">
        <f>T437</f>
        <v>0</v>
      </c>
      <c r="U436" s="62">
        <f>U437</f>
        <v>0</v>
      </c>
      <c r="V436" s="62">
        <f>V437</f>
        <v>0</v>
      </c>
      <c r="W436" s="62">
        <f>W437</f>
        <v>0</v>
      </c>
      <c r="X436" s="62">
        <f>X437</f>
        <v>0</v>
      </c>
      <c r="Y436" s="62">
        <f>Y437</f>
        <v>0</v>
      </c>
      <c r="Z436" s="62">
        <f>Z437</f>
        <v>0</v>
      </c>
      <c r="AA436" s="62">
        <f>AA437</f>
        <v>0</v>
      </c>
      <c r="AB436" s="62">
        <f>AB437</f>
        <v>0</v>
      </c>
      <c r="AC436" s="62">
        <f>AC437</f>
        <v>0</v>
      </c>
      <c r="AD436" s="62">
        <f>AD437</f>
        <v>0</v>
      </c>
      <c r="AE436" s="62">
        <f>AE437</f>
        <v>0</v>
      </c>
      <c r="AF436" s="62">
        <f>AF437</f>
        <v>0</v>
      </c>
      <c r="AG436" s="62">
        <f>AG437</f>
        <v>0</v>
      </c>
      <c r="AH436" s="62">
        <f>AH437</f>
        <v>0</v>
      </c>
      <c r="AI436" s="62">
        <f>AI437</f>
        <v>0</v>
      </c>
      <c r="AJ436" s="62">
        <f>AJ437</f>
        <v>0</v>
      </c>
      <c r="AK436" s="62">
        <f>AK437</f>
        <v>0</v>
      </c>
      <c r="AL436" s="62">
        <f>AL437</f>
        <v>0</v>
      </c>
      <c r="AM436" s="62">
        <f>AM437</f>
        <v>0</v>
      </c>
      <c r="AN436" s="62">
        <f>AN437</f>
        <v>0</v>
      </c>
      <c r="AO436" s="62">
        <f>AO437</f>
        <v>0</v>
      </c>
      <c r="AP436" s="62">
        <f>AP437</f>
        <v>0</v>
      </c>
      <c r="AQ436" s="62">
        <f>AQ437</f>
        <v>0</v>
      </c>
      <c r="AR436" s="62">
        <f>AR437</f>
        <v>0</v>
      </c>
      <c r="AS436" s="62">
        <f>AS437</f>
        <v>0</v>
      </c>
      <c r="AT436" s="62">
        <f>AT437</f>
        <v>0</v>
      </c>
      <c r="AU436" s="62">
        <f>AU437</f>
        <v>0</v>
      </c>
      <c r="AV436" s="62">
        <f>AV437</f>
        <v>0</v>
      </c>
      <c r="AW436" s="62">
        <f>AW437</f>
        <v>0</v>
      </c>
      <c r="AX436" s="62">
        <f>AX437</f>
        <v>0</v>
      </c>
      <c r="AY436" s="62">
        <f>AY437</f>
        <v>0</v>
      </c>
      <c r="AZ436" s="62">
        <f>AZ437</f>
        <v>0</v>
      </c>
      <c r="BA436" s="62">
        <f>BA437</f>
        <v>0</v>
      </c>
      <c r="BB436" s="62"/>
      <c r="BC436" s="62">
        <f>BC437</f>
        <v>0</v>
      </c>
      <c r="BD436" s="62"/>
      <c r="BE436" s="62">
        <f>BE437</f>
        <v>0</v>
      </c>
      <c r="BF436" s="62">
        <f>BF437</f>
        <v>0</v>
      </c>
      <c r="BG436" s="62">
        <f>BG437</f>
        <v>0</v>
      </c>
      <c r="BH436" s="62">
        <f>BH437</f>
        <v>0</v>
      </c>
      <c r="BI436" s="62">
        <f>BI437</f>
        <v>0</v>
      </c>
      <c r="BJ436" s="62">
        <f>BJ437</f>
        <v>0</v>
      </c>
      <c r="BK436" s="62">
        <f>BK437</f>
        <v>0</v>
      </c>
      <c r="BL436" s="62">
        <f>BL437</f>
        <v>0</v>
      </c>
      <c r="BM436" s="62">
        <f>BM437</f>
        <v>0</v>
      </c>
      <c r="BN436" s="62">
        <f>BN437</f>
        <v>0</v>
      </c>
      <c r="BO436" s="62">
        <f>BO437</f>
        <v>0</v>
      </c>
      <c r="BP436" s="62">
        <f>BP437</f>
        <v>0</v>
      </c>
      <c r="BQ436" s="62">
        <f>BQ437</f>
        <v>0</v>
      </c>
      <c r="BR436" s="62">
        <f>BR437</f>
        <v>0</v>
      </c>
      <c r="BS436" s="62">
        <f>BS437</f>
        <v>0</v>
      </c>
      <c r="BT436" s="62">
        <f>BT437</f>
        <v>0</v>
      </c>
      <c r="BU436" s="62">
        <f>BU437</f>
        <v>0</v>
      </c>
      <c r="BV436" s="62">
        <f>BV437</f>
        <v>0</v>
      </c>
      <c r="BW436" s="62">
        <f>BW437</f>
        <v>0</v>
      </c>
      <c r="BX436" s="62">
        <f>BX437</f>
        <v>0</v>
      </c>
      <c r="BY436" s="62">
        <f>BY437</f>
        <v>0</v>
      </c>
      <c r="BZ436" s="62">
        <f>BZ437</f>
        <v>0</v>
      </c>
      <c r="CA436" s="62">
        <f>CA437</f>
        <v>0</v>
      </c>
      <c r="CB436" s="62">
        <f>CB437</f>
        <v>0</v>
      </c>
      <c r="CC436" s="62">
        <f>CC437</f>
        <v>0</v>
      </c>
      <c r="CD436" s="62">
        <f>CD437</f>
        <v>0</v>
      </c>
      <c r="CE436" s="62">
        <f>CE437</f>
        <v>0</v>
      </c>
      <c r="CF436" s="62">
        <f>CF437</f>
        <v>0</v>
      </c>
      <c r="CG436" s="62">
        <f>CG437</f>
        <v>0</v>
      </c>
      <c r="CH436" s="62">
        <f>CH437</f>
        <v>0</v>
      </c>
      <c r="CI436" s="62">
        <f>CI437</f>
        <v>0</v>
      </c>
      <c r="CJ436" s="62">
        <f>CJ437</f>
        <v>0</v>
      </c>
      <c r="CK436" s="62">
        <f>CK437</f>
        <v>0</v>
      </c>
      <c r="CL436" s="62">
        <f>CL437</f>
        <v>0</v>
      </c>
      <c r="CM436" s="62">
        <f>CM437</f>
        <v>0</v>
      </c>
      <c r="CN436" s="62">
        <f>CN437</f>
        <v>0</v>
      </c>
      <c r="CO436" s="62">
        <f>CO437</f>
        <v>0</v>
      </c>
      <c r="CP436" s="62">
        <f>CP437</f>
        <v>0</v>
      </c>
      <c r="CQ436" s="62">
        <f>CQ437</f>
        <v>0</v>
      </c>
      <c r="CR436" s="62">
        <f>CR437</f>
        <v>0</v>
      </c>
      <c r="CS436" s="62">
        <f>CS437</f>
        <v>0</v>
      </c>
      <c r="CT436" s="62">
        <f>CT437</f>
        <v>0</v>
      </c>
      <c r="CU436" s="62">
        <f>CU437</f>
        <v>0</v>
      </c>
      <c r="CV436" s="62">
        <f>CV437</f>
        <v>0</v>
      </c>
      <c r="CW436" s="62">
        <f>CW437</f>
        <v>0</v>
      </c>
      <c r="CX436" s="62">
        <f>CX437</f>
        <v>0</v>
      </c>
      <c r="CY436" s="62">
        <f>CY437</f>
        <v>0</v>
      </c>
      <c r="CZ436" s="62">
        <f>CZ437</f>
        <v>0</v>
      </c>
      <c r="DA436" s="61">
        <v>2005</v>
      </c>
      <c r="DB436" s="56">
        <f>K436-CV436</f>
        <v>0</v>
      </c>
      <c r="DC436" s="55"/>
      <c r="DD436" s="7">
        <f>CV436/12</f>
        <v>0</v>
      </c>
      <c r="DE436" s="55"/>
    </row>
    <row r="437" spans="1:109" s="54" customFormat="1" ht="11.25" hidden="1" customHeight="1" x14ac:dyDescent="0.2">
      <c r="A437" s="98" t="str">
        <f>CONCATENATE("5401",H437)</f>
        <v>5401200530</v>
      </c>
      <c r="B437" s="65"/>
      <c r="C437" s="65"/>
      <c r="D437" s="65"/>
      <c r="E437" s="66"/>
      <c r="F437" s="66"/>
      <c r="G437" s="65"/>
      <c r="H437" s="70" t="s">
        <v>50</v>
      </c>
      <c r="I437" s="100" t="s">
        <v>49</v>
      </c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  <c r="AD437" s="62"/>
      <c r="AE437" s="62"/>
      <c r="AF437" s="62"/>
      <c r="AG437" s="62"/>
      <c r="AH437" s="62"/>
      <c r="AI437" s="62"/>
      <c r="AJ437" s="62"/>
      <c r="AK437" s="62"/>
      <c r="AL437" s="62"/>
      <c r="AM437" s="62"/>
      <c r="AN437" s="62"/>
      <c r="AO437" s="62"/>
      <c r="AP437" s="62"/>
      <c r="AQ437" s="62"/>
      <c r="AR437" s="62"/>
      <c r="AS437" s="62"/>
      <c r="AT437" s="62"/>
      <c r="AU437" s="62"/>
      <c r="AV437" s="62"/>
      <c r="AW437" s="62"/>
      <c r="AX437" s="62"/>
      <c r="AY437" s="62"/>
      <c r="AZ437" s="62"/>
      <c r="BA437" s="62"/>
      <c r="BB437" s="62"/>
      <c r="BC437" s="62"/>
      <c r="BD437" s="62"/>
      <c r="BE437" s="62"/>
      <c r="BF437" s="62"/>
      <c r="BG437" s="62"/>
      <c r="BH437" s="62"/>
      <c r="BI437" s="62"/>
      <c r="BJ437" s="62"/>
      <c r="BK437" s="62"/>
      <c r="BL437" s="62"/>
      <c r="BM437" s="62"/>
      <c r="BN437" s="62"/>
      <c r="BO437" s="62"/>
      <c r="BP437" s="62"/>
      <c r="BQ437" s="62"/>
      <c r="BR437" s="62"/>
      <c r="BS437" s="62"/>
      <c r="BT437" s="62"/>
      <c r="BU437" s="62"/>
      <c r="BV437" s="62"/>
      <c r="BW437" s="62"/>
      <c r="BX437" s="62"/>
      <c r="BY437" s="62"/>
      <c r="BZ437" s="62"/>
      <c r="CA437" s="62"/>
      <c r="CB437" s="62"/>
      <c r="CC437" s="62"/>
      <c r="CD437" s="62"/>
      <c r="CE437" s="62"/>
      <c r="CF437" s="62"/>
      <c r="CG437" s="62"/>
      <c r="CH437" s="62"/>
      <c r="CI437" s="62"/>
      <c r="CJ437" s="62"/>
      <c r="CK437" s="62"/>
      <c r="CL437" s="62"/>
      <c r="CM437" s="62"/>
      <c r="CN437" s="62"/>
      <c r="CO437" s="62"/>
      <c r="CP437" s="62"/>
      <c r="CQ437" s="62"/>
      <c r="CR437" s="62"/>
      <c r="CS437" s="62"/>
      <c r="CT437" s="62"/>
      <c r="CU437" s="62"/>
      <c r="CV437" s="62"/>
      <c r="CW437" s="62"/>
      <c r="CX437" s="62"/>
      <c r="CY437" s="62"/>
      <c r="CZ437" s="62"/>
      <c r="DA437" s="70" t="s">
        <v>50</v>
      </c>
      <c r="DB437" s="56">
        <f>K437-CV437</f>
        <v>0</v>
      </c>
      <c r="DC437" s="55"/>
      <c r="DD437" s="7">
        <f>CV437/12</f>
        <v>0</v>
      </c>
      <c r="DE437" s="55"/>
    </row>
    <row r="438" spans="1:109" s="54" customFormat="1" ht="11.25" hidden="1" customHeight="1" x14ac:dyDescent="0.2">
      <c r="A438" s="67" t="str">
        <f>CONCATENATE("5401",H438)</f>
        <v>54012006</v>
      </c>
      <c r="B438" s="66"/>
      <c r="C438" s="66"/>
      <c r="D438" s="66"/>
      <c r="E438" s="66"/>
      <c r="F438" s="66"/>
      <c r="G438" s="65"/>
      <c r="H438" s="61">
        <v>2006</v>
      </c>
      <c r="I438" s="82" t="s">
        <v>48</v>
      </c>
      <c r="J438" s="62">
        <f>SUM(J439:J440)</f>
        <v>0</v>
      </c>
      <c r="K438" s="62">
        <f>SUM(K439:K440)</f>
        <v>0</v>
      </c>
      <c r="L438" s="62">
        <f>SUM(L439:L440)</f>
        <v>0</v>
      </c>
      <c r="M438" s="62">
        <f>SUM(M439:M440)</f>
        <v>0</v>
      </c>
      <c r="N438" s="62">
        <f>SUM(N439:N440)</f>
        <v>0</v>
      </c>
      <c r="O438" s="62">
        <f>SUM(O439:O440)</f>
        <v>0</v>
      </c>
      <c r="P438" s="62">
        <f>SUM(P439:P440)</f>
        <v>0</v>
      </c>
      <c r="Q438" s="62">
        <f>SUM(Q439:Q440)</f>
        <v>0</v>
      </c>
      <c r="R438" s="62">
        <f>SUM(R439:R440)</f>
        <v>0</v>
      </c>
      <c r="S438" s="62">
        <f>SUM(S439:S440)</f>
        <v>0</v>
      </c>
      <c r="T438" s="62">
        <f>SUM(T439:T440)</f>
        <v>0</v>
      </c>
      <c r="U438" s="62">
        <f>SUM(U439:U440)</f>
        <v>0</v>
      </c>
      <c r="V438" s="62">
        <f>SUM(V439:V440)</f>
        <v>0</v>
      </c>
      <c r="W438" s="62">
        <f>SUM(W439:W440)</f>
        <v>0</v>
      </c>
      <c r="X438" s="62">
        <f>SUM(X439:X440)</f>
        <v>0</v>
      </c>
      <c r="Y438" s="62">
        <f>SUM(Y439:Y440)</f>
        <v>0</v>
      </c>
      <c r="Z438" s="62">
        <f>SUM(Z439:Z440)</f>
        <v>0</v>
      </c>
      <c r="AA438" s="62">
        <f>SUM(AA439:AA440)</f>
        <v>0</v>
      </c>
      <c r="AB438" s="62">
        <f>SUM(AB439:AB440)</f>
        <v>0</v>
      </c>
      <c r="AC438" s="62">
        <f>SUM(AC439:AC440)</f>
        <v>0</v>
      </c>
      <c r="AD438" s="62">
        <f>SUM(AD439:AD440)</f>
        <v>0</v>
      </c>
      <c r="AE438" s="62">
        <f>SUM(AE439:AE440)</f>
        <v>0</v>
      </c>
      <c r="AF438" s="62">
        <f>SUM(AF439:AF440)</f>
        <v>0</v>
      </c>
      <c r="AG438" s="62">
        <f>SUM(AG439:AG440)</f>
        <v>0</v>
      </c>
      <c r="AH438" s="62">
        <f>SUM(AH439:AH440)</f>
        <v>0</v>
      </c>
      <c r="AI438" s="62">
        <f>SUM(AI439:AI440)</f>
        <v>0</v>
      </c>
      <c r="AJ438" s="62">
        <f>SUM(AJ439:AJ440)</f>
        <v>0</v>
      </c>
      <c r="AK438" s="62">
        <f>SUM(AK439:AK440)</f>
        <v>0</v>
      </c>
      <c r="AL438" s="62">
        <f>SUM(AL439:AL440)</f>
        <v>0</v>
      </c>
      <c r="AM438" s="62">
        <f>SUM(AM439:AM440)</f>
        <v>0</v>
      </c>
      <c r="AN438" s="62">
        <f>SUM(AN439:AN440)</f>
        <v>0</v>
      </c>
      <c r="AO438" s="62">
        <f>SUM(AO439:AO440)</f>
        <v>0</v>
      </c>
      <c r="AP438" s="62">
        <f>SUM(AP439:AP440)</f>
        <v>0</v>
      </c>
      <c r="AQ438" s="62">
        <f>SUM(AQ439:AQ440)</f>
        <v>0</v>
      </c>
      <c r="AR438" s="62">
        <f>SUM(AR439:AR440)</f>
        <v>0</v>
      </c>
      <c r="AS438" s="62">
        <f>SUM(AS439:AS440)</f>
        <v>0</v>
      </c>
      <c r="AT438" s="62">
        <f>SUM(AT439:AT440)</f>
        <v>0</v>
      </c>
      <c r="AU438" s="62">
        <f>SUM(AU439:AU440)</f>
        <v>0</v>
      </c>
      <c r="AV438" s="62">
        <f>SUM(AV439:AV440)</f>
        <v>0</v>
      </c>
      <c r="AW438" s="62">
        <f>SUM(AW439:AW440)</f>
        <v>0</v>
      </c>
      <c r="AX438" s="62">
        <f>SUM(AX439:AX440)</f>
        <v>0</v>
      </c>
      <c r="AY438" s="62">
        <f>SUM(AY439:AY440)</f>
        <v>0</v>
      </c>
      <c r="AZ438" s="62">
        <f>SUM(AZ439:AZ440)</f>
        <v>0</v>
      </c>
      <c r="BA438" s="62">
        <f>SUM(BA439:BA440)</f>
        <v>0</v>
      </c>
      <c r="BB438" s="62"/>
      <c r="BC438" s="62">
        <f>SUM(BC439:BC440)</f>
        <v>0</v>
      </c>
      <c r="BD438" s="62"/>
      <c r="BE438" s="62">
        <f>SUM(BE439:BE440)</f>
        <v>0</v>
      </c>
      <c r="BF438" s="62">
        <f>SUM(BF439:BF440)</f>
        <v>0</v>
      </c>
      <c r="BG438" s="62">
        <f>SUM(BG439:BG440)</f>
        <v>0</v>
      </c>
      <c r="BH438" s="62">
        <f>SUM(BH439:BH440)</f>
        <v>0</v>
      </c>
      <c r="BI438" s="62">
        <f>SUM(BI439:BI440)</f>
        <v>0</v>
      </c>
      <c r="BJ438" s="62">
        <f>SUM(BJ439:BJ440)</f>
        <v>0</v>
      </c>
      <c r="BK438" s="62">
        <f>SUM(BK439:BK440)</f>
        <v>0</v>
      </c>
      <c r="BL438" s="62">
        <f>SUM(BL439:BL440)</f>
        <v>0</v>
      </c>
      <c r="BM438" s="62">
        <f>SUM(BM439:BM440)</f>
        <v>0</v>
      </c>
      <c r="BN438" s="62">
        <f>SUM(BN439:BN440)</f>
        <v>0</v>
      </c>
      <c r="BO438" s="62">
        <f>SUM(BO439:BO440)</f>
        <v>0</v>
      </c>
      <c r="BP438" s="62">
        <f>SUM(BP439:BP440)</f>
        <v>0</v>
      </c>
      <c r="BQ438" s="62">
        <f>SUM(BQ439:BQ440)</f>
        <v>0</v>
      </c>
      <c r="BR438" s="62">
        <f>SUM(BR439:BR440)</f>
        <v>0</v>
      </c>
      <c r="BS438" s="62">
        <f>SUM(BS439:BS440)</f>
        <v>0</v>
      </c>
      <c r="BT438" s="62">
        <f>SUM(BT439:BT440)</f>
        <v>0</v>
      </c>
      <c r="BU438" s="62">
        <f>SUM(BU439:BU440)</f>
        <v>0</v>
      </c>
      <c r="BV438" s="62">
        <f>SUM(BV439:BV440)</f>
        <v>0</v>
      </c>
      <c r="BW438" s="62">
        <f>SUM(BW439:BW440)</f>
        <v>0</v>
      </c>
      <c r="BX438" s="62">
        <f>SUM(BX439:BX440)</f>
        <v>0</v>
      </c>
      <c r="BY438" s="62">
        <f>SUM(BY439:BY440)</f>
        <v>0</v>
      </c>
      <c r="BZ438" s="62">
        <f>SUM(BZ439:BZ440)</f>
        <v>0</v>
      </c>
      <c r="CA438" s="62">
        <f>SUM(CA439:CA440)</f>
        <v>0</v>
      </c>
      <c r="CB438" s="62">
        <f>SUM(CB439:CB440)</f>
        <v>0</v>
      </c>
      <c r="CC438" s="62">
        <f>SUM(CC439:CC440)</f>
        <v>0</v>
      </c>
      <c r="CD438" s="62">
        <f>SUM(CD439:CD440)</f>
        <v>0</v>
      </c>
      <c r="CE438" s="62">
        <f>SUM(CE439:CE440)</f>
        <v>0</v>
      </c>
      <c r="CF438" s="62">
        <f>SUM(CF439:CF440)</f>
        <v>0</v>
      </c>
      <c r="CG438" s="62">
        <f>SUM(CG439:CG440)</f>
        <v>0</v>
      </c>
      <c r="CH438" s="62">
        <f>SUM(CH439:CH440)</f>
        <v>0</v>
      </c>
      <c r="CI438" s="62">
        <f>SUM(CI439:CI440)</f>
        <v>0</v>
      </c>
      <c r="CJ438" s="62">
        <f>SUM(CJ439:CJ440)</f>
        <v>0</v>
      </c>
      <c r="CK438" s="62">
        <f>SUM(CK439:CK440)</f>
        <v>0</v>
      </c>
      <c r="CL438" s="62">
        <f>SUM(CL439:CL440)</f>
        <v>0</v>
      </c>
      <c r="CM438" s="62">
        <f>SUM(CM439:CM440)</f>
        <v>0</v>
      </c>
      <c r="CN438" s="62">
        <f>SUM(CN439:CN440)</f>
        <v>0</v>
      </c>
      <c r="CO438" s="62">
        <f>SUM(CO439:CO440)</f>
        <v>0</v>
      </c>
      <c r="CP438" s="62">
        <f>SUM(CP439:CP440)</f>
        <v>0</v>
      </c>
      <c r="CQ438" s="62">
        <f>SUM(CQ439:CQ440)</f>
        <v>0</v>
      </c>
      <c r="CR438" s="62">
        <f>SUM(CR439:CR440)</f>
        <v>0</v>
      </c>
      <c r="CS438" s="62">
        <f>SUM(CS439:CS440)</f>
        <v>0</v>
      </c>
      <c r="CT438" s="62">
        <f>SUM(CT439:CT440)</f>
        <v>0</v>
      </c>
      <c r="CU438" s="62">
        <f>SUM(CU439:CU440)</f>
        <v>0</v>
      </c>
      <c r="CV438" s="62">
        <f>SUM(CV439:CV440)</f>
        <v>0</v>
      </c>
      <c r="CW438" s="62">
        <f>SUM(CW439:CW440)</f>
        <v>0</v>
      </c>
      <c r="CX438" s="62">
        <f>SUM(CX439:CX440)</f>
        <v>0</v>
      </c>
      <c r="CY438" s="62">
        <f>SUM(CY439:CY440)</f>
        <v>0</v>
      </c>
      <c r="CZ438" s="62">
        <f>SUM(CZ439:CZ440)</f>
        <v>0</v>
      </c>
      <c r="DA438" s="61">
        <v>2006</v>
      </c>
      <c r="DB438" s="56">
        <f>K438-CV438</f>
        <v>0</v>
      </c>
      <c r="DC438" s="55"/>
      <c r="DD438" s="7">
        <f>CV438/12</f>
        <v>0</v>
      </c>
      <c r="DE438" s="55"/>
    </row>
    <row r="439" spans="1:109" s="54" customFormat="1" ht="11.25" hidden="1" customHeight="1" x14ac:dyDescent="0.2">
      <c r="A439" s="98" t="str">
        <f>CONCATENATE("5401",H439)</f>
        <v>5401200601</v>
      </c>
      <c r="B439" s="65"/>
      <c r="C439" s="65"/>
      <c r="D439" s="65"/>
      <c r="E439" s="66"/>
      <c r="F439" s="66"/>
      <c r="G439" s="65"/>
      <c r="H439" s="70" t="s">
        <v>47</v>
      </c>
      <c r="I439" s="100" t="s">
        <v>46</v>
      </c>
      <c r="J439" s="62"/>
      <c r="K439" s="62"/>
      <c r="L439" s="62"/>
      <c r="M439" s="62"/>
      <c r="N439" s="62"/>
      <c r="O439" s="78">
        <f>K439-L439-M439-N439</f>
        <v>0</v>
      </c>
      <c r="P439" s="62"/>
      <c r="Q439" s="78"/>
      <c r="R439" s="62"/>
      <c r="S439" s="71">
        <f>+U439+V439+W439+Y439</f>
        <v>0</v>
      </c>
      <c r="T439" s="71">
        <f>X439+Z439</f>
        <v>0</v>
      </c>
      <c r="U439" s="71">
        <v>0</v>
      </c>
      <c r="V439" s="71">
        <v>0</v>
      </c>
      <c r="W439" s="71">
        <v>0</v>
      </c>
      <c r="X439" s="71">
        <v>0</v>
      </c>
      <c r="Y439" s="71">
        <v>0</v>
      </c>
      <c r="Z439" s="71">
        <v>0</v>
      </c>
      <c r="AA439" s="71">
        <f>+K439+S439</f>
        <v>0</v>
      </c>
      <c r="AB439" s="71">
        <f>+L439+U439</f>
        <v>0</v>
      </c>
      <c r="AC439" s="71">
        <f>+M439+V439</f>
        <v>0</v>
      </c>
      <c r="AD439" s="71">
        <f>+N439+W439</f>
        <v>0</v>
      </c>
      <c r="AE439" s="71">
        <f>+O439+Y439</f>
        <v>0</v>
      </c>
      <c r="AF439" s="71">
        <f>P439+X439</f>
        <v>0</v>
      </c>
      <c r="AG439" s="71">
        <f>+Q439+Z439</f>
        <v>0</v>
      </c>
      <c r="AH439" s="71">
        <f>AF439+AG439</f>
        <v>0</v>
      </c>
      <c r="AI439" s="71">
        <f>+AJ439+AK439+AL439+AN439</f>
        <v>0</v>
      </c>
      <c r="AJ439" s="71">
        <v>0</v>
      </c>
      <c r="AK439" s="71">
        <v>0</v>
      </c>
      <c r="AL439" s="71">
        <v>0</v>
      </c>
      <c r="AM439" s="71">
        <v>0</v>
      </c>
      <c r="AN439" s="71">
        <v>0</v>
      </c>
      <c r="AO439" s="71">
        <v>0</v>
      </c>
      <c r="AP439" s="71">
        <f>+AA439+AI439</f>
        <v>0</v>
      </c>
      <c r="AQ439" s="71">
        <f>+AB439+AJ439</f>
        <v>0</v>
      </c>
      <c r="AR439" s="71">
        <f>+AC439+AK439</f>
        <v>0</v>
      </c>
      <c r="AS439" s="71">
        <f>+AD439+AL439</f>
        <v>0</v>
      </c>
      <c r="AT439" s="71">
        <f>+AE439+AN439</f>
        <v>0</v>
      </c>
      <c r="AU439" s="71">
        <f>AF439+AM439</f>
        <v>0</v>
      </c>
      <c r="AV439" s="71">
        <f>AG439+AO439</f>
        <v>0</v>
      </c>
      <c r="AW439" s="71">
        <f>AU439+AV439</f>
        <v>0</v>
      </c>
      <c r="AX439" s="71">
        <f>+AY439+AZ439+BA439+BC439</f>
        <v>0</v>
      </c>
      <c r="AY439" s="71">
        <v>0</v>
      </c>
      <c r="AZ439" s="71">
        <v>0</v>
      </c>
      <c r="BA439" s="71">
        <v>0</v>
      </c>
      <c r="BB439" s="71"/>
      <c r="BC439" s="71">
        <v>0</v>
      </c>
      <c r="BD439" s="71"/>
      <c r="BE439" s="71">
        <f>+AP439+AX439</f>
        <v>0</v>
      </c>
      <c r="BF439" s="71">
        <f>+AQ439+AY439</f>
        <v>0</v>
      </c>
      <c r="BG439" s="71">
        <f>+AR439+AZ439</f>
        <v>0</v>
      </c>
      <c r="BH439" s="71">
        <f>+AS439+BA439</f>
        <v>0</v>
      </c>
      <c r="BI439" s="71">
        <f>+AT439+BC439</f>
        <v>0</v>
      </c>
      <c r="BJ439" s="71">
        <f>AU439+BB439</f>
        <v>0</v>
      </c>
      <c r="BK439" s="71">
        <f>AV439+BD439</f>
        <v>0</v>
      </c>
      <c r="BL439" s="71">
        <f>BJ439+BK439</f>
        <v>0</v>
      </c>
      <c r="BM439" s="71">
        <f>+BN439+BO439+BP439+BQ439</f>
        <v>0</v>
      </c>
      <c r="BN439" s="71">
        <v>0</v>
      </c>
      <c r="BO439" s="71">
        <v>0</v>
      </c>
      <c r="BP439" s="71">
        <v>0</v>
      </c>
      <c r="BQ439" s="71">
        <v>0</v>
      </c>
      <c r="BR439" s="71">
        <f>+BE439+BM439</f>
        <v>0</v>
      </c>
      <c r="BS439" s="71">
        <f>+BF439+BN439</f>
        <v>0</v>
      </c>
      <c r="BT439" s="71">
        <f>+BG439+BO439</f>
        <v>0</v>
      </c>
      <c r="BU439" s="71">
        <f>+BH439+BP439</f>
        <v>0</v>
      </c>
      <c r="BV439" s="71">
        <f>+BI439+BQ439</f>
        <v>0</v>
      </c>
      <c r="BW439" s="71">
        <f>+BX439+BY439+BZ439+CA439</f>
        <v>0</v>
      </c>
      <c r="BX439" s="71">
        <v>0</v>
      </c>
      <c r="BY439" s="71">
        <v>0</v>
      </c>
      <c r="BZ439" s="71">
        <v>0</v>
      </c>
      <c r="CA439" s="71">
        <v>0</v>
      </c>
      <c r="CB439" s="71">
        <f>+BR439+BW439</f>
        <v>0</v>
      </c>
      <c r="CC439" s="71">
        <f>+BS439+BX439</f>
        <v>0</v>
      </c>
      <c r="CD439" s="71">
        <f>+BT439+BY439</f>
        <v>0</v>
      </c>
      <c r="CE439" s="71">
        <f>+BU439+BZ439</f>
        <v>0</v>
      </c>
      <c r="CF439" s="71">
        <f>+BV439+CA439</f>
        <v>0</v>
      </c>
      <c r="CG439" s="71">
        <f>+CH439+CI439+CJ439+CK439</f>
        <v>0</v>
      </c>
      <c r="CH439" s="71">
        <v>0</v>
      </c>
      <c r="CI439" s="71">
        <v>0</v>
      </c>
      <c r="CJ439" s="71">
        <v>0</v>
      </c>
      <c r="CK439" s="71">
        <v>0</v>
      </c>
      <c r="CL439" s="71">
        <f>+CB439+CG439</f>
        <v>0</v>
      </c>
      <c r="CM439" s="71">
        <f>+CC439+CH439</f>
        <v>0</v>
      </c>
      <c r="CN439" s="71">
        <f>+CD439+CI439</f>
        <v>0</v>
      </c>
      <c r="CO439" s="71">
        <f>+CE439+CJ439</f>
        <v>0</v>
      </c>
      <c r="CP439" s="71">
        <f>+CF439+CK439</f>
        <v>0</v>
      </c>
      <c r="CQ439" s="71">
        <f>+CR439+CS439+CT439+CU439</f>
        <v>0</v>
      </c>
      <c r="CR439" s="71">
        <v>0</v>
      </c>
      <c r="CS439" s="71">
        <v>0</v>
      </c>
      <c r="CT439" s="71">
        <v>0</v>
      </c>
      <c r="CU439" s="71">
        <v>0</v>
      </c>
      <c r="CV439" s="71">
        <f>+CL439+CQ439</f>
        <v>0</v>
      </c>
      <c r="CW439" s="71">
        <f>+CM439+CR439</f>
        <v>0</v>
      </c>
      <c r="CX439" s="71">
        <f>+CN439+CS439</f>
        <v>0</v>
      </c>
      <c r="CY439" s="71">
        <f>+CO439+CT439</f>
        <v>0</v>
      </c>
      <c r="CZ439" s="71">
        <f>+CP439+CU439</f>
        <v>0</v>
      </c>
      <c r="DA439" s="70" t="s">
        <v>47</v>
      </c>
      <c r="DB439" s="56">
        <f>K439-CV439</f>
        <v>0</v>
      </c>
      <c r="DC439" s="55"/>
      <c r="DD439" s="7">
        <f>CV439/12</f>
        <v>0</v>
      </c>
      <c r="DE439" s="55"/>
    </row>
    <row r="440" spans="1:109" s="54" customFormat="1" ht="11.25" hidden="1" customHeight="1" x14ac:dyDescent="0.2">
      <c r="A440" s="98" t="str">
        <f>CONCATENATE("5401",H440)</f>
        <v>5401200602</v>
      </c>
      <c r="B440" s="65"/>
      <c r="C440" s="65"/>
      <c r="D440" s="65"/>
      <c r="E440" s="66"/>
      <c r="F440" s="66"/>
      <c r="G440" s="65"/>
      <c r="H440" s="70" t="s">
        <v>45</v>
      </c>
      <c r="I440" s="100" t="s">
        <v>44</v>
      </c>
      <c r="J440" s="62"/>
      <c r="K440" s="62"/>
      <c r="L440" s="62"/>
      <c r="M440" s="62"/>
      <c r="N440" s="62"/>
      <c r="O440" s="78">
        <f>K440-L440-M440-N440</f>
        <v>0</v>
      </c>
      <c r="P440" s="62"/>
      <c r="Q440" s="78"/>
      <c r="R440" s="62"/>
      <c r="S440" s="71">
        <f>+U440+V440+W440+Y440</f>
        <v>0</v>
      </c>
      <c r="T440" s="71">
        <f>X440+Z440</f>
        <v>0</v>
      </c>
      <c r="U440" s="71">
        <v>0</v>
      </c>
      <c r="V440" s="71">
        <v>0</v>
      </c>
      <c r="W440" s="71">
        <v>0</v>
      </c>
      <c r="X440" s="71">
        <v>0</v>
      </c>
      <c r="Y440" s="71">
        <v>0</v>
      </c>
      <c r="Z440" s="71">
        <v>0</v>
      </c>
      <c r="AA440" s="71">
        <f>+K440+S440</f>
        <v>0</v>
      </c>
      <c r="AB440" s="71">
        <f>+L440+U440</f>
        <v>0</v>
      </c>
      <c r="AC440" s="71">
        <f>+M440+V440</f>
        <v>0</v>
      </c>
      <c r="AD440" s="71">
        <f>+N440+W440</f>
        <v>0</v>
      </c>
      <c r="AE440" s="71">
        <f>+O440+Y440</f>
        <v>0</v>
      </c>
      <c r="AF440" s="71">
        <f>P440+X440</f>
        <v>0</v>
      </c>
      <c r="AG440" s="71">
        <f>+Q440+Z440</f>
        <v>0</v>
      </c>
      <c r="AH440" s="71">
        <f>AF440+AG440</f>
        <v>0</v>
      </c>
      <c r="AI440" s="71">
        <f>+AJ440+AK440+AL440+AN440</f>
        <v>0</v>
      </c>
      <c r="AJ440" s="71">
        <v>0</v>
      </c>
      <c r="AK440" s="71">
        <v>0</v>
      </c>
      <c r="AL440" s="71">
        <v>0</v>
      </c>
      <c r="AM440" s="71">
        <v>0</v>
      </c>
      <c r="AN440" s="71">
        <v>0</v>
      </c>
      <c r="AO440" s="71">
        <v>0</v>
      </c>
      <c r="AP440" s="71">
        <f>+AA440+AI440</f>
        <v>0</v>
      </c>
      <c r="AQ440" s="71">
        <f>+AB440+AJ440</f>
        <v>0</v>
      </c>
      <c r="AR440" s="71">
        <f>+AC440+AK440</f>
        <v>0</v>
      </c>
      <c r="AS440" s="71">
        <f>+AD440+AL440</f>
        <v>0</v>
      </c>
      <c r="AT440" s="71">
        <f>+AE440+AN440</f>
        <v>0</v>
      </c>
      <c r="AU440" s="71">
        <f>AF440+AM440</f>
        <v>0</v>
      </c>
      <c r="AV440" s="71">
        <f>AG440+AO440</f>
        <v>0</v>
      </c>
      <c r="AW440" s="71">
        <f>AU440+AV440</f>
        <v>0</v>
      </c>
      <c r="AX440" s="71">
        <f>+AY440+AZ440+BA440+BC440</f>
        <v>0</v>
      </c>
      <c r="AY440" s="71">
        <v>0</v>
      </c>
      <c r="AZ440" s="71">
        <v>0</v>
      </c>
      <c r="BA440" s="71">
        <v>0</v>
      </c>
      <c r="BB440" s="71"/>
      <c r="BC440" s="71">
        <v>0</v>
      </c>
      <c r="BD440" s="71"/>
      <c r="BE440" s="71">
        <f>+AP440+AX440</f>
        <v>0</v>
      </c>
      <c r="BF440" s="71">
        <f>+AQ440+AY440</f>
        <v>0</v>
      </c>
      <c r="BG440" s="71">
        <f>+AR440+AZ440</f>
        <v>0</v>
      </c>
      <c r="BH440" s="71">
        <f>+AS440+BA440</f>
        <v>0</v>
      </c>
      <c r="BI440" s="71">
        <f>+AT440+BC440</f>
        <v>0</v>
      </c>
      <c r="BJ440" s="71">
        <f>AU440+BB440</f>
        <v>0</v>
      </c>
      <c r="BK440" s="71">
        <f>AV440+BD440</f>
        <v>0</v>
      </c>
      <c r="BL440" s="71">
        <f>BJ440+BK440</f>
        <v>0</v>
      </c>
      <c r="BM440" s="71">
        <f>+BN440+BO440+BP440+BQ440</f>
        <v>0</v>
      </c>
      <c r="BN440" s="71">
        <v>0</v>
      </c>
      <c r="BO440" s="71">
        <v>0</v>
      </c>
      <c r="BP440" s="71">
        <v>0</v>
      </c>
      <c r="BQ440" s="71">
        <v>0</v>
      </c>
      <c r="BR440" s="71">
        <f>+BE440+BM440</f>
        <v>0</v>
      </c>
      <c r="BS440" s="71">
        <f>+BF440+BN440</f>
        <v>0</v>
      </c>
      <c r="BT440" s="71">
        <f>+BG440+BO440</f>
        <v>0</v>
      </c>
      <c r="BU440" s="71">
        <f>+BH440+BP440</f>
        <v>0</v>
      </c>
      <c r="BV440" s="71">
        <f>+BI440+BQ440</f>
        <v>0</v>
      </c>
      <c r="BW440" s="71">
        <f>+BX440+BY440+BZ440+CA440</f>
        <v>0</v>
      </c>
      <c r="BX440" s="71">
        <v>0</v>
      </c>
      <c r="BY440" s="71">
        <v>0</v>
      </c>
      <c r="BZ440" s="71">
        <v>0</v>
      </c>
      <c r="CA440" s="71">
        <v>0</v>
      </c>
      <c r="CB440" s="71">
        <f>+BR440+BW440</f>
        <v>0</v>
      </c>
      <c r="CC440" s="71">
        <f>+BS440+BX440</f>
        <v>0</v>
      </c>
      <c r="CD440" s="71">
        <f>+BT440+BY440</f>
        <v>0</v>
      </c>
      <c r="CE440" s="71">
        <f>+BU440+BZ440</f>
        <v>0</v>
      </c>
      <c r="CF440" s="71">
        <f>+BV440+CA440</f>
        <v>0</v>
      </c>
      <c r="CG440" s="71">
        <f>+CH440+CI440+CJ440+CK440</f>
        <v>0</v>
      </c>
      <c r="CH440" s="71">
        <v>0</v>
      </c>
      <c r="CI440" s="71">
        <v>0</v>
      </c>
      <c r="CJ440" s="71">
        <v>0</v>
      </c>
      <c r="CK440" s="71">
        <v>0</v>
      </c>
      <c r="CL440" s="71">
        <f>+CB440+CG440</f>
        <v>0</v>
      </c>
      <c r="CM440" s="71">
        <f>+CC440+CH440</f>
        <v>0</v>
      </c>
      <c r="CN440" s="71">
        <f>+CD440+CI440</f>
        <v>0</v>
      </c>
      <c r="CO440" s="71">
        <f>+CE440+CJ440</f>
        <v>0</v>
      </c>
      <c r="CP440" s="71">
        <f>+CF440+CK440</f>
        <v>0</v>
      </c>
      <c r="CQ440" s="71">
        <f>+CR440+CS440+CT440+CU440</f>
        <v>0</v>
      </c>
      <c r="CR440" s="71">
        <v>0</v>
      </c>
      <c r="CS440" s="71">
        <v>0</v>
      </c>
      <c r="CT440" s="71">
        <v>0</v>
      </c>
      <c r="CU440" s="71">
        <v>0</v>
      </c>
      <c r="CV440" s="71">
        <f>+CL440+CQ440</f>
        <v>0</v>
      </c>
      <c r="CW440" s="71">
        <f>+CM440+CR440</f>
        <v>0</v>
      </c>
      <c r="CX440" s="71">
        <f>+CN440+CS440</f>
        <v>0</v>
      </c>
      <c r="CY440" s="71">
        <f>+CO440+CT440</f>
        <v>0</v>
      </c>
      <c r="CZ440" s="71">
        <f>+CP440+CU440</f>
        <v>0</v>
      </c>
      <c r="DA440" s="70" t="s">
        <v>45</v>
      </c>
      <c r="DB440" s="56">
        <f>K440-CV440</f>
        <v>0</v>
      </c>
      <c r="DC440" s="55"/>
      <c r="DD440" s="7">
        <f>CV440/12</f>
        <v>0</v>
      </c>
      <c r="DE440" s="55"/>
    </row>
    <row r="441" spans="1:109" s="54" customFormat="1" ht="11.25" hidden="1" customHeight="1" x14ac:dyDescent="0.2">
      <c r="A441" s="67" t="str">
        <f>CONCATENATE("5401",H441)</f>
        <v>54012011</v>
      </c>
      <c r="B441" s="66"/>
      <c r="C441" s="66"/>
      <c r="D441" s="66"/>
      <c r="E441" s="66"/>
      <c r="F441" s="66"/>
      <c r="G441" s="65"/>
      <c r="H441" s="61">
        <v>2011</v>
      </c>
      <c r="I441" s="82" t="s">
        <v>43</v>
      </c>
      <c r="J441" s="62"/>
      <c r="K441" s="62"/>
      <c r="L441" s="62"/>
      <c r="M441" s="62"/>
      <c r="N441" s="62"/>
      <c r="O441" s="78">
        <f>K441-L441-M441-N441</f>
        <v>0</v>
      </c>
      <c r="P441" s="62"/>
      <c r="Q441" s="78"/>
      <c r="R441" s="62"/>
      <c r="S441" s="71">
        <f>+U441+V441+W441+Y441</f>
        <v>0</v>
      </c>
      <c r="T441" s="71">
        <f>X441+Z441</f>
        <v>0</v>
      </c>
      <c r="U441" s="71">
        <v>0</v>
      </c>
      <c r="V441" s="71">
        <v>0</v>
      </c>
      <c r="W441" s="71">
        <v>0</v>
      </c>
      <c r="X441" s="71">
        <v>0</v>
      </c>
      <c r="Y441" s="71">
        <v>0</v>
      </c>
      <c r="Z441" s="71">
        <v>0</v>
      </c>
      <c r="AA441" s="71">
        <f>+K441+S441</f>
        <v>0</v>
      </c>
      <c r="AB441" s="71">
        <f>+L441+U441</f>
        <v>0</v>
      </c>
      <c r="AC441" s="71">
        <f>+M441+V441</f>
        <v>0</v>
      </c>
      <c r="AD441" s="71">
        <f>+N441+W441</f>
        <v>0</v>
      </c>
      <c r="AE441" s="71">
        <f>+O441+Y441</f>
        <v>0</v>
      </c>
      <c r="AF441" s="71">
        <f>P441+X441</f>
        <v>0</v>
      </c>
      <c r="AG441" s="71">
        <f>+Q441+Z441</f>
        <v>0</v>
      </c>
      <c r="AH441" s="71">
        <f>AF441+AG441</f>
        <v>0</v>
      </c>
      <c r="AI441" s="71">
        <f>+AJ441+AK441+AL441+AN441</f>
        <v>0</v>
      </c>
      <c r="AJ441" s="71">
        <v>0</v>
      </c>
      <c r="AK441" s="71">
        <v>0</v>
      </c>
      <c r="AL441" s="71">
        <v>0</v>
      </c>
      <c r="AM441" s="71">
        <v>0</v>
      </c>
      <c r="AN441" s="71">
        <v>0</v>
      </c>
      <c r="AO441" s="71">
        <v>0</v>
      </c>
      <c r="AP441" s="71">
        <f>+AA441+AI441</f>
        <v>0</v>
      </c>
      <c r="AQ441" s="71">
        <f>+AB441+AJ441</f>
        <v>0</v>
      </c>
      <c r="AR441" s="71">
        <f>+AC441+AK441</f>
        <v>0</v>
      </c>
      <c r="AS441" s="71">
        <f>+AD441+AL441</f>
        <v>0</v>
      </c>
      <c r="AT441" s="71">
        <f>+AE441+AN441</f>
        <v>0</v>
      </c>
      <c r="AU441" s="71">
        <f>AF441+AM441</f>
        <v>0</v>
      </c>
      <c r="AV441" s="71">
        <f>AG441+AO441</f>
        <v>0</v>
      </c>
      <c r="AW441" s="71">
        <f>AU441+AV441</f>
        <v>0</v>
      </c>
      <c r="AX441" s="71">
        <f>+AY441+AZ441+BA441+BC441</f>
        <v>0</v>
      </c>
      <c r="AY441" s="71">
        <v>0</v>
      </c>
      <c r="AZ441" s="71">
        <v>0</v>
      </c>
      <c r="BA441" s="71">
        <v>0</v>
      </c>
      <c r="BB441" s="71"/>
      <c r="BC441" s="71">
        <v>0</v>
      </c>
      <c r="BD441" s="71"/>
      <c r="BE441" s="71">
        <f>+AP441+AX441</f>
        <v>0</v>
      </c>
      <c r="BF441" s="71">
        <f>+AQ441+AY441</f>
        <v>0</v>
      </c>
      <c r="BG441" s="71">
        <f>+AR441+AZ441</f>
        <v>0</v>
      </c>
      <c r="BH441" s="71">
        <f>+AS441+BA441</f>
        <v>0</v>
      </c>
      <c r="BI441" s="71">
        <f>+AT441+BC441</f>
        <v>0</v>
      </c>
      <c r="BJ441" s="71">
        <f>AU441+BB441</f>
        <v>0</v>
      </c>
      <c r="BK441" s="71">
        <f>AV441+BD441</f>
        <v>0</v>
      </c>
      <c r="BL441" s="71">
        <f>BJ441+BK441</f>
        <v>0</v>
      </c>
      <c r="BM441" s="71">
        <f>+BN441+BO441+BP441+BQ441</f>
        <v>0</v>
      </c>
      <c r="BN441" s="71">
        <v>0</v>
      </c>
      <c r="BO441" s="71">
        <v>0</v>
      </c>
      <c r="BP441" s="71">
        <v>0</v>
      </c>
      <c r="BQ441" s="71">
        <v>0</v>
      </c>
      <c r="BR441" s="71">
        <f>+BE441+BM441</f>
        <v>0</v>
      </c>
      <c r="BS441" s="71">
        <f>+BF441+BN441</f>
        <v>0</v>
      </c>
      <c r="BT441" s="71">
        <f>+BG441+BO441</f>
        <v>0</v>
      </c>
      <c r="BU441" s="71">
        <f>+BH441+BP441</f>
        <v>0</v>
      </c>
      <c r="BV441" s="71">
        <f>+BI441+BQ441</f>
        <v>0</v>
      </c>
      <c r="BW441" s="71">
        <f>+BX441+BY441+BZ441+CA441</f>
        <v>0</v>
      </c>
      <c r="BX441" s="71">
        <v>0</v>
      </c>
      <c r="BY441" s="71">
        <v>0</v>
      </c>
      <c r="BZ441" s="71">
        <v>0</v>
      </c>
      <c r="CA441" s="71">
        <v>0</v>
      </c>
      <c r="CB441" s="71">
        <f>+BR441+BW441</f>
        <v>0</v>
      </c>
      <c r="CC441" s="71">
        <f>+BS441+BX441</f>
        <v>0</v>
      </c>
      <c r="CD441" s="71">
        <f>+BT441+BY441</f>
        <v>0</v>
      </c>
      <c r="CE441" s="71">
        <f>+BU441+BZ441</f>
        <v>0</v>
      </c>
      <c r="CF441" s="71">
        <f>+BV441+CA441</f>
        <v>0</v>
      </c>
      <c r="CG441" s="71">
        <f>+CH441+CI441+CJ441+CK441</f>
        <v>0</v>
      </c>
      <c r="CH441" s="71">
        <v>0</v>
      </c>
      <c r="CI441" s="71">
        <v>0</v>
      </c>
      <c r="CJ441" s="71">
        <v>0</v>
      </c>
      <c r="CK441" s="71">
        <v>0</v>
      </c>
      <c r="CL441" s="71">
        <f>+CB441+CG441</f>
        <v>0</v>
      </c>
      <c r="CM441" s="71">
        <f>+CC441+CH441</f>
        <v>0</v>
      </c>
      <c r="CN441" s="71">
        <f>+CD441+CI441</f>
        <v>0</v>
      </c>
      <c r="CO441" s="71">
        <f>+CE441+CJ441</f>
        <v>0</v>
      </c>
      <c r="CP441" s="71">
        <f>+CF441+CK441</f>
        <v>0</v>
      </c>
      <c r="CQ441" s="71">
        <f>+CR441+CS441+CT441+CU441</f>
        <v>0</v>
      </c>
      <c r="CR441" s="71">
        <v>0</v>
      </c>
      <c r="CS441" s="71">
        <v>0</v>
      </c>
      <c r="CT441" s="71">
        <v>0</v>
      </c>
      <c r="CU441" s="71">
        <v>0</v>
      </c>
      <c r="CV441" s="71">
        <f>+CL441+CQ441</f>
        <v>0</v>
      </c>
      <c r="CW441" s="71">
        <f>+CM441+CR441</f>
        <v>0</v>
      </c>
      <c r="CX441" s="71">
        <f>+CN441+CS441</f>
        <v>0</v>
      </c>
      <c r="CY441" s="71">
        <f>+CO441+CT441</f>
        <v>0</v>
      </c>
      <c r="CZ441" s="71">
        <f>+CP441+CU441</f>
        <v>0</v>
      </c>
      <c r="DA441" s="61">
        <v>2011</v>
      </c>
      <c r="DB441" s="56">
        <f>K441-CV441</f>
        <v>0</v>
      </c>
      <c r="DC441" s="55"/>
      <c r="DD441" s="7">
        <f>CV441/12</f>
        <v>0</v>
      </c>
      <c r="DE441" s="55"/>
    </row>
    <row r="442" spans="1:109" s="54" customFormat="1" ht="11.25" hidden="1" customHeight="1" x14ac:dyDescent="0.2">
      <c r="A442" s="67" t="str">
        <f>CONCATENATE("5401",H442)</f>
        <v>54012013</v>
      </c>
      <c r="B442" s="66"/>
      <c r="C442" s="66"/>
      <c r="D442" s="66"/>
      <c r="E442" s="66"/>
      <c r="F442" s="66"/>
      <c r="G442" s="65"/>
      <c r="H442" s="61">
        <v>2013</v>
      </c>
      <c r="I442" s="82" t="s">
        <v>39</v>
      </c>
      <c r="J442" s="62"/>
      <c r="K442" s="62"/>
      <c r="L442" s="62"/>
      <c r="M442" s="62"/>
      <c r="N442" s="62"/>
      <c r="O442" s="78">
        <f>K442-L442-M442-N442</f>
        <v>0</v>
      </c>
      <c r="P442" s="62"/>
      <c r="Q442" s="78"/>
      <c r="R442" s="62"/>
      <c r="S442" s="71">
        <f>+U442+V442+W442+Y442</f>
        <v>0</v>
      </c>
      <c r="T442" s="71">
        <f>X442+Z442</f>
        <v>0</v>
      </c>
      <c r="U442" s="71">
        <v>0</v>
      </c>
      <c r="V442" s="71">
        <v>0</v>
      </c>
      <c r="W442" s="71">
        <v>0</v>
      </c>
      <c r="X442" s="71">
        <v>0</v>
      </c>
      <c r="Y442" s="71">
        <v>0</v>
      </c>
      <c r="Z442" s="71">
        <v>0</v>
      </c>
      <c r="AA442" s="71">
        <f>+K442+S442</f>
        <v>0</v>
      </c>
      <c r="AB442" s="71">
        <f>+L442+U442</f>
        <v>0</v>
      </c>
      <c r="AC442" s="71">
        <f>+M442+V442</f>
        <v>0</v>
      </c>
      <c r="AD442" s="71">
        <f>+N442+W442</f>
        <v>0</v>
      </c>
      <c r="AE442" s="71">
        <f>+O442+Y442</f>
        <v>0</v>
      </c>
      <c r="AF442" s="71">
        <f>P442+X442</f>
        <v>0</v>
      </c>
      <c r="AG442" s="71">
        <f>+Q442+Z442</f>
        <v>0</v>
      </c>
      <c r="AH442" s="71">
        <f>AF442+AG442</f>
        <v>0</v>
      </c>
      <c r="AI442" s="71">
        <f>+AJ442+AK442+AL442+AN442</f>
        <v>0</v>
      </c>
      <c r="AJ442" s="71">
        <v>0</v>
      </c>
      <c r="AK442" s="71">
        <v>0</v>
      </c>
      <c r="AL442" s="71">
        <v>0</v>
      </c>
      <c r="AM442" s="71">
        <v>0</v>
      </c>
      <c r="AN442" s="71">
        <v>0</v>
      </c>
      <c r="AO442" s="71">
        <v>0</v>
      </c>
      <c r="AP442" s="71">
        <f>+AA442+AI442</f>
        <v>0</v>
      </c>
      <c r="AQ442" s="71">
        <f>+AB442+AJ442</f>
        <v>0</v>
      </c>
      <c r="AR442" s="71">
        <f>+AC442+AK442</f>
        <v>0</v>
      </c>
      <c r="AS442" s="71">
        <f>+AD442+AL442</f>
        <v>0</v>
      </c>
      <c r="AT442" s="71">
        <f>+AE442+AN442</f>
        <v>0</v>
      </c>
      <c r="AU442" s="71">
        <f>AF442+AM442</f>
        <v>0</v>
      </c>
      <c r="AV442" s="71">
        <f>AG442+AO442</f>
        <v>0</v>
      </c>
      <c r="AW442" s="71">
        <f>AU442+AV442</f>
        <v>0</v>
      </c>
      <c r="AX442" s="71">
        <f>+AY442+AZ442+BA442+BC442</f>
        <v>0</v>
      </c>
      <c r="AY442" s="71">
        <v>0</v>
      </c>
      <c r="AZ442" s="71">
        <v>0</v>
      </c>
      <c r="BA442" s="71">
        <v>0</v>
      </c>
      <c r="BB442" s="71"/>
      <c r="BC442" s="71">
        <v>0</v>
      </c>
      <c r="BD442" s="71"/>
      <c r="BE442" s="71">
        <f>+AP442+AX442</f>
        <v>0</v>
      </c>
      <c r="BF442" s="71">
        <f>+AQ442+AY442</f>
        <v>0</v>
      </c>
      <c r="BG442" s="71">
        <f>+AR442+AZ442</f>
        <v>0</v>
      </c>
      <c r="BH442" s="71">
        <f>+AS442+BA442</f>
        <v>0</v>
      </c>
      <c r="BI442" s="71">
        <f>+AT442+BC442</f>
        <v>0</v>
      </c>
      <c r="BJ442" s="71">
        <f>AU442+BB442</f>
        <v>0</v>
      </c>
      <c r="BK442" s="71">
        <f>AV442+BD442</f>
        <v>0</v>
      </c>
      <c r="BL442" s="71">
        <f>BJ442+BK442</f>
        <v>0</v>
      </c>
      <c r="BM442" s="71">
        <f>+BN442+BO442+BP442+BQ442</f>
        <v>0</v>
      </c>
      <c r="BN442" s="71">
        <v>0</v>
      </c>
      <c r="BO442" s="71">
        <v>0</v>
      </c>
      <c r="BP442" s="71">
        <v>0</v>
      </c>
      <c r="BQ442" s="71">
        <v>0</v>
      </c>
      <c r="BR442" s="71">
        <f>+BE442+BM442</f>
        <v>0</v>
      </c>
      <c r="BS442" s="71">
        <f>+BF442+BN442</f>
        <v>0</v>
      </c>
      <c r="BT442" s="71">
        <f>+BG442+BO442</f>
        <v>0</v>
      </c>
      <c r="BU442" s="71">
        <f>+BH442+BP442</f>
        <v>0</v>
      </c>
      <c r="BV442" s="71">
        <f>+BI442+BQ442</f>
        <v>0</v>
      </c>
      <c r="BW442" s="71">
        <f>+BX442+BY442+BZ442+CA442</f>
        <v>0</v>
      </c>
      <c r="BX442" s="71">
        <v>0</v>
      </c>
      <c r="BY442" s="71">
        <v>0</v>
      </c>
      <c r="BZ442" s="71">
        <v>0</v>
      </c>
      <c r="CA442" s="71">
        <v>0</v>
      </c>
      <c r="CB442" s="71">
        <f>+BR442+BW442</f>
        <v>0</v>
      </c>
      <c r="CC442" s="71">
        <f>+BS442+BX442</f>
        <v>0</v>
      </c>
      <c r="CD442" s="71">
        <f>+BT442+BY442</f>
        <v>0</v>
      </c>
      <c r="CE442" s="71">
        <f>+BU442+BZ442</f>
        <v>0</v>
      </c>
      <c r="CF442" s="71">
        <f>+BV442+CA442</f>
        <v>0</v>
      </c>
      <c r="CG442" s="71">
        <f>+CH442+CI442+CJ442+CK442</f>
        <v>0</v>
      </c>
      <c r="CH442" s="71">
        <v>0</v>
      </c>
      <c r="CI442" s="71">
        <v>0</v>
      </c>
      <c r="CJ442" s="71">
        <v>0</v>
      </c>
      <c r="CK442" s="71">
        <v>0</v>
      </c>
      <c r="CL442" s="71">
        <f>+CB442+CG442</f>
        <v>0</v>
      </c>
      <c r="CM442" s="71">
        <f>+CC442+CH442</f>
        <v>0</v>
      </c>
      <c r="CN442" s="71">
        <f>+CD442+CI442</f>
        <v>0</v>
      </c>
      <c r="CO442" s="71">
        <f>+CE442+CJ442</f>
        <v>0</v>
      </c>
      <c r="CP442" s="71">
        <f>+CF442+CK442</f>
        <v>0</v>
      </c>
      <c r="CQ442" s="71">
        <f>+CR442+CS442+CT442+CU442</f>
        <v>0</v>
      </c>
      <c r="CR442" s="71">
        <v>0</v>
      </c>
      <c r="CS442" s="71">
        <v>0</v>
      </c>
      <c r="CT442" s="71">
        <v>0</v>
      </c>
      <c r="CU442" s="71">
        <v>0</v>
      </c>
      <c r="CV442" s="71">
        <f>+CL442+CQ442</f>
        <v>0</v>
      </c>
      <c r="CW442" s="71">
        <f>+CM442+CR442</f>
        <v>0</v>
      </c>
      <c r="CX442" s="71">
        <f>+CN442+CS442</f>
        <v>0</v>
      </c>
      <c r="CY442" s="71">
        <f>+CO442+CT442</f>
        <v>0</v>
      </c>
      <c r="CZ442" s="71">
        <f>+CP442+CU442</f>
        <v>0</v>
      </c>
      <c r="DA442" s="61">
        <v>2013</v>
      </c>
      <c r="DB442" s="56">
        <f>K442-CV442</f>
        <v>0</v>
      </c>
      <c r="DC442" s="55"/>
      <c r="DD442" s="7">
        <f>CV442/12</f>
        <v>0</v>
      </c>
      <c r="DE442" s="55"/>
    </row>
    <row r="443" spans="1:109" s="54" customFormat="1" ht="11.25" hidden="1" customHeight="1" x14ac:dyDescent="0.2">
      <c r="A443" s="67" t="str">
        <f>CONCATENATE("5401",H443)</f>
        <v>54012016</v>
      </c>
      <c r="B443" s="66"/>
      <c r="C443" s="66"/>
      <c r="D443" s="66"/>
      <c r="E443" s="66"/>
      <c r="F443" s="66"/>
      <c r="G443" s="65"/>
      <c r="H443" s="61">
        <v>2016</v>
      </c>
      <c r="I443" s="82" t="s">
        <v>36</v>
      </c>
      <c r="J443" s="62"/>
      <c r="K443" s="62"/>
      <c r="L443" s="62"/>
      <c r="M443" s="62"/>
      <c r="N443" s="62"/>
      <c r="O443" s="78">
        <f>K443-L443-M443-N443</f>
        <v>0</v>
      </c>
      <c r="P443" s="62"/>
      <c r="Q443" s="78"/>
      <c r="R443" s="62"/>
      <c r="S443" s="71">
        <f>+U443+V443+W443+Y443</f>
        <v>0</v>
      </c>
      <c r="T443" s="71">
        <f>X443+Z443</f>
        <v>0</v>
      </c>
      <c r="U443" s="71">
        <v>0</v>
      </c>
      <c r="V443" s="71">
        <v>0</v>
      </c>
      <c r="W443" s="71">
        <v>0</v>
      </c>
      <c r="X443" s="71">
        <v>0</v>
      </c>
      <c r="Y443" s="71">
        <v>0</v>
      </c>
      <c r="Z443" s="71">
        <v>0</v>
      </c>
      <c r="AA443" s="71">
        <f>+K443+S443</f>
        <v>0</v>
      </c>
      <c r="AB443" s="71">
        <f>+L443+U443</f>
        <v>0</v>
      </c>
      <c r="AC443" s="71">
        <f>+M443+V443</f>
        <v>0</v>
      </c>
      <c r="AD443" s="71">
        <f>+N443+W443</f>
        <v>0</v>
      </c>
      <c r="AE443" s="71">
        <f>+O443+Y443</f>
        <v>0</v>
      </c>
      <c r="AF443" s="71">
        <f>P443+X443</f>
        <v>0</v>
      </c>
      <c r="AG443" s="71">
        <f>+Q443+Z443</f>
        <v>0</v>
      </c>
      <c r="AH443" s="71">
        <f>AF443+AG443</f>
        <v>0</v>
      </c>
      <c r="AI443" s="71">
        <f>+AJ443+AK443+AL443+AN443</f>
        <v>0</v>
      </c>
      <c r="AJ443" s="71">
        <v>0</v>
      </c>
      <c r="AK443" s="71">
        <v>0</v>
      </c>
      <c r="AL443" s="71">
        <v>0</v>
      </c>
      <c r="AM443" s="71">
        <v>0</v>
      </c>
      <c r="AN443" s="71">
        <v>0</v>
      </c>
      <c r="AO443" s="71">
        <v>0</v>
      </c>
      <c r="AP443" s="71">
        <f>+AA443+AI443</f>
        <v>0</v>
      </c>
      <c r="AQ443" s="71">
        <f>+AB443+AJ443</f>
        <v>0</v>
      </c>
      <c r="AR443" s="71">
        <f>+AC443+AK443</f>
        <v>0</v>
      </c>
      <c r="AS443" s="71">
        <f>+AD443+AL443</f>
        <v>0</v>
      </c>
      <c r="AT443" s="71">
        <f>+AE443+AN443</f>
        <v>0</v>
      </c>
      <c r="AU443" s="71">
        <f>AF443+AM443</f>
        <v>0</v>
      </c>
      <c r="AV443" s="71">
        <f>AG443+AO443</f>
        <v>0</v>
      </c>
      <c r="AW443" s="71">
        <f>AU443+AV443</f>
        <v>0</v>
      </c>
      <c r="AX443" s="71">
        <f>+AY443+AZ443+BA443+BC443</f>
        <v>0</v>
      </c>
      <c r="AY443" s="71">
        <v>0</v>
      </c>
      <c r="AZ443" s="71">
        <v>0</v>
      </c>
      <c r="BA443" s="71">
        <v>0</v>
      </c>
      <c r="BB443" s="71"/>
      <c r="BC443" s="71">
        <v>0</v>
      </c>
      <c r="BD443" s="71"/>
      <c r="BE443" s="71">
        <f>+AP443+AX443</f>
        <v>0</v>
      </c>
      <c r="BF443" s="71">
        <f>+AQ443+AY443</f>
        <v>0</v>
      </c>
      <c r="BG443" s="71">
        <f>+AR443+AZ443</f>
        <v>0</v>
      </c>
      <c r="BH443" s="71">
        <f>+AS443+BA443</f>
        <v>0</v>
      </c>
      <c r="BI443" s="71">
        <f>+AT443+BC443</f>
        <v>0</v>
      </c>
      <c r="BJ443" s="71">
        <f>AU443+BB443</f>
        <v>0</v>
      </c>
      <c r="BK443" s="71">
        <f>AV443+BD443</f>
        <v>0</v>
      </c>
      <c r="BL443" s="71">
        <f>BJ443+BK443</f>
        <v>0</v>
      </c>
      <c r="BM443" s="71">
        <f>+BN443+BO443+BP443+BQ443</f>
        <v>0</v>
      </c>
      <c r="BN443" s="71">
        <v>0</v>
      </c>
      <c r="BO443" s="71">
        <v>0</v>
      </c>
      <c r="BP443" s="71">
        <v>0</v>
      </c>
      <c r="BQ443" s="71">
        <v>0</v>
      </c>
      <c r="BR443" s="71">
        <f>+BE443+BM443</f>
        <v>0</v>
      </c>
      <c r="BS443" s="71">
        <f>+BF443+BN443</f>
        <v>0</v>
      </c>
      <c r="BT443" s="71">
        <f>+BG443+BO443</f>
        <v>0</v>
      </c>
      <c r="BU443" s="71">
        <f>+BH443+BP443</f>
        <v>0</v>
      </c>
      <c r="BV443" s="71">
        <f>+BI443+BQ443</f>
        <v>0</v>
      </c>
      <c r="BW443" s="71">
        <f>+BX443+BY443+BZ443+CA443</f>
        <v>0</v>
      </c>
      <c r="BX443" s="71">
        <v>0</v>
      </c>
      <c r="BY443" s="71">
        <v>0</v>
      </c>
      <c r="BZ443" s="71">
        <v>0</v>
      </c>
      <c r="CA443" s="71">
        <v>0</v>
      </c>
      <c r="CB443" s="71">
        <f>+BR443+BW443</f>
        <v>0</v>
      </c>
      <c r="CC443" s="71">
        <f>+BS443+BX443</f>
        <v>0</v>
      </c>
      <c r="CD443" s="71">
        <f>+BT443+BY443</f>
        <v>0</v>
      </c>
      <c r="CE443" s="71">
        <f>+BU443+BZ443</f>
        <v>0</v>
      </c>
      <c r="CF443" s="71">
        <f>+BV443+CA443</f>
        <v>0</v>
      </c>
      <c r="CG443" s="71">
        <f>+CH443+CI443+CJ443+CK443</f>
        <v>0</v>
      </c>
      <c r="CH443" s="71">
        <v>0</v>
      </c>
      <c r="CI443" s="71">
        <v>0</v>
      </c>
      <c r="CJ443" s="71">
        <v>0</v>
      </c>
      <c r="CK443" s="71">
        <v>0</v>
      </c>
      <c r="CL443" s="71">
        <f>+CB443+CG443</f>
        <v>0</v>
      </c>
      <c r="CM443" s="71">
        <f>+CC443+CH443</f>
        <v>0</v>
      </c>
      <c r="CN443" s="71">
        <f>+CD443+CI443</f>
        <v>0</v>
      </c>
      <c r="CO443" s="71">
        <f>+CE443+CJ443</f>
        <v>0</v>
      </c>
      <c r="CP443" s="71">
        <f>+CF443+CK443</f>
        <v>0</v>
      </c>
      <c r="CQ443" s="71">
        <f>+CR443+CS443+CT443+CU443</f>
        <v>0</v>
      </c>
      <c r="CR443" s="71">
        <v>0</v>
      </c>
      <c r="CS443" s="71">
        <v>0</v>
      </c>
      <c r="CT443" s="71">
        <v>0</v>
      </c>
      <c r="CU443" s="71">
        <v>0</v>
      </c>
      <c r="CV443" s="71">
        <f>+CL443+CQ443</f>
        <v>0</v>
      </c>
      <c r="CW443" s="71">
        <f>+CM443+CR443</f>
        <v>0</v>
      </c>
      <c r="CX443" s="71">
        <f>+CN443+CS443</f>
        <v>0</v>
      </c>
      <c r="CY443" s="71">
        <f>+CO443+CT443</f>
        <v>0</v>
      </c>
      <c r="CZ443" s="71">
        <f>+CP443+CU443</f>
        <v>0</v>
      </c>
      <c r="DA443" s="61">
        <v>2016</v>
      </c>
      <c r="DB443" s="56">
        <f>K443-CV443</f>
        <v>0</v>
      </c>
      <c r="DC443" s="55"/>
      <c r="DD443" s="7">
        <f>CV443/12</f>
        <v>0</v>
      </c>
      <c r="DE443" s="55"/>
    </row>
    <row r="444" spans="1:109" s="54" customFormat="1" ht="11.25" hidden="1" customHeight="1" x14ac:dyDescent="0.2">
      <c r="A444" s="67" t="str">
        <f>CONCATENATE("5401",H444)</f>
        <v>54012030</v>
      </c>
      <c r="B444" s="66"/>
      <c r="C444" s="66"/>
      <c r="D444" s="66"/>
      <c r="E444" s="66"/>
      <c r="F444" s="66"/>
      <c r="G444" s="65"/>
      <c r="H444" s="61">
        <v>2030</v>
      </c>
      <c r="I444" s="82" t="s">
        <v>35</v>
      </c>
      <c r="J444" s="62">
        <f>SUM(J445:J448)</f>
        <v>0</v>
      </c>
      <c r="K444" s="62">
        <f>SUM(K445:K448)</f>
        <v>0</v>
      </c>
      <c r="L444" s="62">
        <f>SUM(L445:L448)</f>
        <v>0</v>
      </c>
      <c r="M444" s="62">
        <f>SUM(M445:M448)</f>
        <v>0</v>
      </c>
      <c r="N444" s="62">
        <f>SUM(N445:N448)</f>
        <v>0</v>
      </c>
      <c r="O444" s="62">
        <f>SUM(O445:O448)</f>
        <v>0</v>
      </c>
      <c r="P444" s="62">
        <f>SUM(P445:P448)</f>
        <v>0</v>
      </c>
      <c r="Q444" s="62">
        <f>SUM(Q445:Q448)</f>
        <v>0</v>
      </c>
      <c r="R444" s="62">
        <f>SUM(R445:R448)</f>
        <v>0</v>
      </c>
      <c r="S444" s="62">
        <f>SUM(S445:S448)</f>
        <v>0</v>
      </c>
      <c r="T444" s="62">
        <f>SUM(T445:T448)</f>
        <v>0</v>
      </c>
      <c r="U444" s="62">
        <f>SUM(U445:U448)</f>
        <v>0</v>
      </c>
      <c r="V444" s="62">
        <f>SUM(V445:V448)</f>
        <v>0</v>
      </c>
      <c r="W444" s="62">
        <f>SUM(W445:W448)</f>
        <v>0</v>
      </c>
      <c r="X444" s="62">
        <f>SUM(X445:X448)</f>
        <v>0</v>
      </c>
      <c r="Y444" s="62">
        <f>SUM(Y445:Y448)</f>
        <v>0</v>
      </c>
      <c r="Z444" s="62">
        <f>SUM(Z445:Z448)</f>
        <v>0</v>
      </c>
      <c r="AA444" s="62">
        <f>SUM(AA445:AA448)</f>
        <v>0</v>
      </c>
      <c r="AB444" s="62">
        <f>SUM(AB445:AB448)</f>
        <v>0</v>
      </c>
      <c r="AC444" s="62">
        <f>SUM(AC445:AC448)</f>
        <v>0</v>
      </c>
      <c r="AD444" s="62">
        <f>SUM(AD445:AD448)</f>
        <v>0</v>
      </c>
      <c r="AE444" s="62">
        <f>SUM(AE445:AE448)</f>
        <v>0</v>
      </c>
      <c r="AF444" s="62">
        <f>SUM(AF445:AF448)</f>
        <v>0</v>
      </c>
      <c r="AG444" s="62">
        <f>SUM(AG445:AG448)</f>
        <v>0</v>
      </c>
      <c r="AH444" s="62">
        <f>SUM(AH445:AH448)</f>
        <v>0</v>
      </c>
      <c r="AI444" s="62">
        <f>SUM(AI445:AI448)</f>
        <v>0</v>
      </c>
      <c r="AJ444" s="62">
        <f>SUM(AJ445:AJ448)</f>
        <v>0</v>
      </c>
      <c r="AK444" s="62">
        <f>SUM(AK445:AK448)</f>
        <v>0</v>
      </c>
      <c r="AL444" s="62">
        <f>SUM(AL445:AL448)</f>
        <v>0</v>
      </c>
      <c r="AM444" s="62">
        <f>SUM(AM445:AM448)</f>
        <v>0</v>
      </c>
      <c r="AN444" s="62">
        <f>SUM(AN445:AN448)</f>
        <v>0</v>
      </c>
      <c r="AO444" s="62">
        <f>SUM(AO445:AO448)</f>
        <v>0</v>
      </c>
      <c r="AP444" s="62">
        <f>SUM(AP445:AP448)</f>
        <v>0</v>
      </c>
      <c r="AQ444" s="62">
        <f>SUM(AQ445:AQ448)</f>
        <v>0</v>
      </c>
      <c r="AR444" s="62">
        <f>SUM(AR445:AR448)</f>
        <v>0</v>
      </c>
      <c r="AS444" s="62">
        <f>SUM(AS445:AS448)</f>
        <v>0</v>
      </c>
      <c r="AT444" s="62">
        <f>SUM(AT445:AT448)</f>
        <v>0</v>
      </c>
      <c r="AU444" s="62">
        <f>SUM(AU445:AU448)</f>
        <v>0</v>
      </c>
      <c r="AV444" s="62">
        <f>SUM(AV445:AV448)</f>
        <v>0</v>
      </c>
      <c r="AW444" s="62">
        <f>SUM(AW445:AW448)</f>
        <v>0</v>
      </c>
      <c r="AX444" s="62">
        <f>SUM(AX445:AX448)</f>
        <v>0</v>
      </c>
      <c r="AY444" s="62">
        <f>SUM(AY445:AY448)</f>
        <v>0</v>
      </c>
      <c r="AZ444" s="62">
        <f>SUM(AZ445:AZ448)</f>
        <v>0</v>
      </c>
      <c r="BA444" s="62">
        <f>SUM(BA445:BA448)</f>
        <v>0</v>
      </c>
      <c r="BB444" s="62"/>
      <c r="BC444" s="62">
        <f>SUM(BC445:BC448)</f>
        <v>0</v>
      </c>
      <c r="BD444" s="62"/>
      <c r="BE444" s="62">
        <f>SUM(BE445:BE448)</f>
        <v>0</v>
      </c>
      <c r="BF444" s="62">
        <f>SUM(BF445:BF448)</f>
        <v>0</v>
      </c>
      <c r="BG444" s="62">
        <f>SUM(BG445:BG448)</f>
        <v>0</v>
      </c>
      <c r="BH444" s="62">
        <f>SUM(BH445:BH448)</f>
        <v>0</v>
      </c>
      <c r="BI444" s="62">
        <f>SUM(BI445:BI448)</f>
        <v>0</v>
      </c>
      <c r="BJ444" s="62">
        <f>SUM(BJ445:BJ448)</f>
        <v>0</v>
      </c>
      <c r="BK444" s="62">
        <f>SUM(BK445:BK448)</f>
        <v>0</v>
      </c>
      <c r="BL444" s="62">
        <f>SUM(BL445:BL448)</f>
        <v>0</v>
      </c>
      <c r="BM444" s="62">
        <f>SUM(BM445:BM448)</f>
        <v>0</v>
      </c>
      <c r="BN444" s="62">
        <f>SUM(BN445:BN448)</f>
        <v>0</v>
      </c>
      <c r="BO444" s="62">
        <f>SUM(BO445:BO448)</f>
        <v>0</v>
      </c>
      <c r="BP444" s="62">
        <f>SUM(BP445:BP448)</f>
        <v>0</v>
      </c>
      <c r="BQ444" s="62">
        <f>SUM(BQ445:BQ448)</f>
        <v>0</v>
      </c>
      <c r="BR444" s="62">
        <f>SUM(BR445:BR448)</f>
        <v>0</v>
      </c>
      <c r="BS444" s="62">
        <f>SUM(BS445:BS448)</f>
        <v>0</v>
      </c>
      <c r="BT444" s="62">
        <f>SUM(BT445:BT448)</f>
        <v>0</v>
      </c>
      <c r="BU444" s="62">
        <f>SUM(BU445:BU448)</f>
        <v>0</v>
      </c>
      <c r="BV444" s="62">
        <f>SUM(BV445:BV448)</f>
        <v>0</v>
      </c>
      <c r="BW444" s="62">
        <f>SUM(BW445:BW448)</f>
        <v>0</v>
      </c>
      <c r="BX444" s="62">
        <f>SUM(BX445:BX448)</f>
        <v>0</v>
      </c>
      <c r="BY444" s="62">
        <f>SUM(BY445:BY448)</f>
        <v>0</v>
      </c>
      <c r="BZ444" s="62">
        <f>SUM(BZ445:BZ448)</f>
        <v>0</v>
      </c>
      <c r="CA444" s="62">
        <f>SUM(CA445:CA448)</f>
        <v>0</v>
      </c>
      <c r="CB444" s="62">
        <f>SUM(CB445:CB448)</f>
        <v>0</v>
      </c>
      <c r="CC444" s="62">
        <f>SUM(CC445:CC448)</f>
        <v>0</v>
      </c>
      <c r="CD444" s="62">
        <f>SUM(CD445:CD448)</f>
        <v>0</v>
      </c>
      <c r="CE444" s="62">
        <f>SUM(CE445:CE448)</f>
        <v>0</v>
      </c>
      <c r="CF444" s="62">
        <f>SUM(CF445:CF448)</f>
        <v>0</v>
      </c>
      <c r="CG444" s="62">
        <f>SUM(CG445:CG448)</f>
        <v>0</v>
      </c>
      <c r="CH444" s="62">
        <f>SUM(CH445:CH448)</f>
        <v>0</v>
      </c>
      <c r="CI444" s="62">
        <f>SUM(CI445:CI448)</f>
        <v>0</v>
      </c>
      <c r="CJ444" s="62">
        <f>SUM(CJ445:CJ448)</f>
        <v>0</v>
      </c>
      <c r="CK444" s="62">
        <f>SUM(CK445:CK448)</f>
        <v>0</v>
      </c>
      <c r="CL444" s="62">
        <f>SUM(CL445:CL448)</f>
        <v>0</v>
      </c>
      <c r="CM444" s="62">
        <f>SUM(CM445:CM448)</f>
        <v>0</v>
      </c>
      <c r="CN444" s="62">
        <f>SUM(CN445:CN448)</f>
        <v>0</v>
      </c>
      <c r="CO444" s="62">
        <f>SUM(CO445:CO448)</f>
        <v>0</v>
      </c>
      <c r="CP444" s="62">
        <f>SUM(CP445:CP448)</f>
        <v>0</v>
      </c>
      <c r="CQ444" s="62">
        <f>SUM(CQ445:CQ448)</f>
        <v>0</v>
      </c>
      <c r="CR444" s="62">
        <f>SUM(CR445:CR448)</f>
        <v>0</v>
      </c>
      <c r="CS444" s="62">
        <f>SUM(CS445:CS448)</f>
        <v>0</v>
      </c>
      <c r="CT444" s="62">
        <f>SUM(CT445:CT448)</f>
        <v>0</v>
      </c>
      <c r="CU444" s="62">
        <f>SUM(CU445:CU448)</f>
        <v>0</v>
      </c>
      <c r="CV444" s="62">
        <f>SUM(CV445:CV448)</f>
        <v>0</v>
      </c>
      <c r="CW444" s="62">
        <f>SUM(CW445:CW448)</f>
        <v>0</v>
      </c>
      <c r="CX444" s="62">
        <f>SUM(CX445:CX448)</f>
        <v>0</v>
      </c>
      <c r="CY444" s="62">
        <f>SUM(CY445:CY448)</f>
        <v>0</v>
      </c>
      <c r="CZ444" s="62">
        <f>SUM(CZ445:CZ448)</f>
        <v>0</v>
      </c>
      <c r="DA444" s="61">
        <v>2030</v>
      </c>
      <c r="DB444" s="56">
        <f>K444-CV444</f>
        <v>0</v>
      </c>
      <c r="DC444" s="55"/>
      <c r="DD444" s="7">
        <f>CV444/12</f>
        <v>0</v>
      </c>
      <c r="DE444" s="55"/>
    </row>
    <row r="445" spans="1:109" s="54" customFormat="1" ht="11.25" hidden="1" customHeight="1" x14ac:dyDescent="0.2">
      <c r="A445" s="98" t="str">
        <f>CONCATENATE("5401",H445)</f>
        <v>5401203001</v>
      </c>
      <c r="B445" s="65"/>
      <c r="C445" s="65"/>
      <c r="D445" s="65"/>
      <c r="E445" s="66"/>
      <c r="F445" s="66"/>
      <c r="G445" s="65"/>
      <c r="H445" s="70" t="s">
        <v>34</v>
      </c>
      <c r="I445" s="100" t="s">
        <v>33</v>
      </c>
      <c r="J445" s="62"/>
      <c r="K445" s="62"/>
      <c r="L445" s="62"/>
      <c r="M445" s="62"/>
      <c r="N445" s="62"/>
      <c r="O445" s="78">
        <f>K445-L445-M445-N445</f>
        <v>0</v>
      </c>
      <c r="P445" s="62"/>
      <c r="Q445" s="78"/>
      <c r="R445" s="62"/>
      <c r="S445" s="71">
        <f>+U445+V445+W445+Y445</f>
        <v>0</v>
      </c>
      <c r="T445" s="71">
        <f>X445+Z445</f>
        <v>0</v>
      </c>
      <c r="U445" s="71">
        <v>0</v>
      </c>
      <c r="V445" s="71">
        <v>0</v>
      </c>
      <c r="W445" s="71">
        <v>0</v>
      </c>
      <c r="X445" s="71">
        <v>0</v>
      </c>
      <c r="Y445" s="71">
        <v>0</v>
      </c>
      <c r="Z445" s="71">
        <v>0</v>
      </c>
      <c r="AA445" s="71">
        <f>+K445+S445</f>
        <v>0</v>
      </c>
      <c r="AB445" s="71">
        <f>+L445+U445</f>
        <v>0</v>
      </c>
      <c r="AC445" s="71">
        <f>+M445+V445</f>
        <v>0</v>
      </c>
      <c r="AD445" s="71">
        <f>+N445+W445</f>
        <v>0</v>
      </c>
      <c r="AE445" s="71">
        <f>+O445+Y445</f>
        <v>0</v>
      </c>
      <c r="AF445" s="71">
        <f>P445+X445</f>
        <v>0</v>
      </c>
      <c r="AG445" s="71">
        <f>+Q445+Z445</f>
        <v>0</v>
      </c>
      <c r="AH445" s="71">
        <f>AF445+AG445</f>
        <v>0</v>
      </c>
      <c r="AI445" s="71">
        <f>+AJ445+AK445+AL445+AN445</f>
        <v>0</v>
      </c>
      <c r="AJ445" s="71">
        <v>0</v>
      </c>
      <c r="AK445" s="71">
        <v>0</v>
      </c>
      <c r="AL445" s="71">
        <v>0</v>
      </c>
      <c r="AM445" s="71">
        <v>0</v>
      </c>
      <c r="AN445" s="71">
        <v>0</v>
      </c>
      <c r="AO445" s="71">
        <v>0</v>
      </c>
      <c r="AP445" s="71">
        <f>+AA445+AI445</f>
        <v>0</v>
      </c>
      <c r="AQ445" s="71">
        <f>+AB445+AJ445</f>
        <v>0</v>
      </c>
      <c r="AR445" s="71">
        <f>+AC445+AK445</f>
        <v>0</v>
      </c>
      <c r="AS445" s="71">
        <f>+AD445+AL445</f>
        <v>0</v>
      </c>
      <c r="AT445" s="71">
        <f>+AE445+AN445</f>
        <v>0</v>
      </c>
      <c r="AU445" s="71">
        <f>AF445+AM445</f>
        <v>0</v>
      </c>
      <c r="AV445" s="71">
        <f>AG445+AO445</f>
        <v>0</v>
      </c>
      <c r="AW445" s="71">
        <f>AU445+AV445</f>
        <v>0</v>
      </c>
      <c r="AX445" s="71">
        <f>+AY445+AZ445+BA445+BC445</f>
        <v>0</v>
      </c>
      <c r="AY445" s="71">
        <v>0</v>
      </c>
      <c r="AZ445" s="71">
        <v>0</v>
      </c>
      <c r="BA445" s="71">
        <v>0</v>
      </c>
      <c r="BB445" s="71"/>
      <c r="BC445" s="71">
        <v>0</v>
      </c>
      <c r="BD445" s="71"/>
      <c r="BE445" s="71">
        <f>+AP445+AX445</f>
        <v>0</v>
      </c>
      <c r="BF445" s="71">
        <f>+AQ445+AY445</f>
        <v>0</v>
      </c>
      <c r="BG445" s="71">
        <f>+AR445+AZ445</f>
        <v>0</v>
      </c>
      <c r="BH445" s="71">
        <f>+AS445+BA445</f>
        <v>0</v>
      </c>
      <c r="BI445" s="71">
        <f>+AT445+BC445</f>
        <v>0</v>
      </c>
      <c r="BJ445" s="71">
        <f>AU445+BB445</f>
        <v>0</v>
      </c>
      <c r="BK445" s="71">
        <f>AV445+BD445</f>
        <v>0</v>
      </c>
      <c r="BL445" s="71">
        <f>BJ445+BK445</f>
        <v>0</v>
      </c>
      <c r="BM445" s="71">
        <f>+BN445+BO445+BP445+BQ445</f>
        <v>0</v>
      </c>
      <c r="BN445" s="71">
        <v>0</v>
      </c>
      <c r="BO445" s="71">
        <v>0</v>
      </c>
      <c r="BP445" s="71">
        <v>0</v>
      </c>
      <c r="BQ445" s="71">
        <v>0</v>
      </c>
      <c r="BR445" s="71">
        <f>+BE445+BM445</f>
        <v>0</v>
      </c>
      <c r="BS445" s="71">
        <f>+BF445+BN445</f>
        <v>0</v>
      </c>
      <c r="BT445" s="71">
        <f>+BG445+BO445</f>
        <v>0</v>
      </c>
      <c r="BU445" s="71">
        <f>+BH445+BP445</f>
        <v>0</v>
      </c>
      <c r="BV445" s="71">
        <f>+BI445+BQ445</f>
        <v>0</v>
      </c>
      <c r="BW445" s="71">
        <f>+BX445+BY445+BZ445+CA445</f>
        <v>0</v>
      </c>
      <c r="BX445" s="71">
        <v>0</v>
      </c>
      <c r="BY445" s="71">
        <v>0</v>
      </c>
      <c r="BZ445" s="71">
        <v>0</v>
      </c>
      <c r="CA445" s="71">
        <v>0</v>
      </c>
      <c r="CB445" s="71">
        <f>+BR445+BW445</f>
        <v>0</v>
      </c>
      <c r="CC445" s="71">
        <f>+BS445+BX445</f>
        <v>0</v>
      </c>
      <c r="CD445" s="71">
        <f>+BT445+BY445</f>
        <v>0</v>
      </c>
      <c r="CE445" s="71">
        <f>+BU445+BZ445</f>
        <v>0</v>
      </c>
      <c r="CF445" s="71">
        <f>+BV445+CA445</f>
        <v>0</v>
      </c>
      <c r="CG445" s="71">
        <f>+CH445+CI445+CJ445+CK445</f>
        <v>0</v>
      </c>
      <c r="CH445" s="71">
        <v>0</v>
      </c>
      <c r="CI445" s="71">
        <v>0</v>
      </c>
      <c r="CJ445" s="71">
        <v>0</v>
      </c>
      <c r="CK445" s="71">
        <v>0</v>
      </c>
      <c r="CL445" s="71">
        <f>+CB445+CG445</f>
        <v>0</v>
      </c>
      <c r="CM445" s="71">
        <f>+CC445+CH445</f>
        <v>0</v>
      </c>
      <c r="CN445" s="71">
        <f>+CD445+CI445</f>
        <v>0</v>
      </c>
      <c r="CO445" s="71">
        <f>+CE445+CJ445</f>
        <v>0</v>
      </c>
      <c r="CP445" s="71">
        <f>+CF445+CK445</f>
        <v>0</v>
      </c>
      <c r="CQ445" s="71">
        <f>+CR445+CS445+CT445+CU445</f>
        <v>0</v>
      </c>
      <c r="CR445" s="71">
        <v>0</v>
      </c>
      <c r="CS445" s="71">
        <v>0</v>
      </c>
      <c r="CT445" s="71">
        <v>0</v>
      </c>
      <c r="CU445" s="71">
        <v>0</v>
      </c>
      <c r="CV445" s="71">
        <f>+CL445+CQ445</f>
        <v>0</v>
      </c>
      <c r="CW445" s="71">
        <f>+CM445+CR445</f>
        <v>0</v>
      </c>
      <c r="CX445" s="71">
        <f>+CN445+CS445</f>
        <v>0</v>
      </c>
      <c r="CY445" s="71">
        <f>+CO445+CT445</f>
        <v>0</v>
      </c>
      <c r="CZ445" s="71">
        <f>+CP445+CU445</f>
        <v>0</v>
      </c>
      <c r="DA445" s="70" t="s">
        <v>34</v>
      </c>
      <c r="DB445" s="56">
        <f>K445-CV445</f>
        <v>0</v>
      </c>
      <c r="DC445" s="55"/>
      <c r="DD445" s="7">
        <f>CV445/12</f>
        <v>0</v>
      </c>
      <c r="DE445" s="55"/>
    </row>
    <row r="446" spans="1:109" s="54" customFormat="1" ht="11.25" hidden="1" customHeight="1" x14ac:dyDescent="0.2">
      <c r="A446" s="98" t="str">
        <f>CONCATENATE("5401",H446)</f>
        <v>5401203002</v>
      </c>
      <c r="B446" s="65"/>
      <c r="C446" s="65"/>
      <c r="D446" s="65"/>
      <c r="E446" s="66"/>
      <c r="F446" s="66"/>
      <c r="G446" s="65"/>
      <c r="H446" s="70" t="s">
        <v>32</v>
      </c>
      <c r="I446" s="100" t="s">
        <v>31</v>
      </c>
      <c r="J446" s="62"/>
      <c r="K446" s="62"/>
      <c r="L446" s="62"/>
      <c r="M446" s="62"/>
      <c r="N446" s="62"/>
      <c r="O446" s="78">
        <f>K446-L446-M446-N446</f>
        <v>0</v>
      </c>
      <c r="P446" s="62"/>
      <c r="Q446" s="78"/>
      <c r="R446" s="62"/>
      <c r="S446" s="71">
        <f>+U446+V446+W446+Y446</f>
        <v>0</v>
      </c>
      <c r="T446" s="71">
        <f>X446+Z446</f>
        <v>0</v>
      </c>
      <c r="U446" s="71">
        <v>0</v>
      </c>
      <c r="V446" s="71">
        <v>0</v>
      </c>
      <c r="W446" s="71">
        <v>0</v>
      </c>
      <c r="X446" s="71">
        <v>0</v>
      </c>
      <c r="Y446" s="71">
        <v>0</v>
      </c>
      <c r="Z446" s="71">
        <v>0</v>
      </c>
      <c r="AA446" s="71">
        <f>+K446+S446</f>
        <v>0</v>
      </c>
      <c r="AB446" s="71">
        <f>+L446+U446</f>
        <v>0</v>
      </c>
      <c r="AC446" s="71">
        <f>+M446+V446</f>
        <v>0</v>
      </c>
      <c r="AD446" s="71">
        <f>+N446+W446</f>
        <v>0</v>
      </c>
      <c r="AE446" s="71">
        <f>+O446+Y446</f>
        <v>0</v>
      </c>
      <c r="AF446" s="71">
        <f>P446+X446</f>
        <v>0</v>
      </c>
      <c r="AG446" s="71">
        <f>+Q446+Z446</f>
        <v>0</v>
      </c>
      <c r="AH446" s="71">
        <f>AF446+AG446</f>
        <v>0</v>
      </c>
      <c r="AI446" s="71">
        <f>+AJ446+AK446+AL446+AN446</f>
        <v>0</v>
      </c>
      <c r="AJ446" s="71">
        <v>0</v>
      </c>
      <c r="AK446" s="71">
        <v>0</v>
      </c>
      <c r="AL446" s="71">
        <v>0</v>
      </c>
      <c r="AM446" s="71">
        <v>0</v>
      </c>
      <c r="AN446" s="71">
        <v>0</v>
      </c>
      <c r="AO446" s="71">
        <v>0</v>
      </c>
      <c r="AP446" s="71">
        <f>+AA446+AI446</f>
        <v>0</v>
      </c>
      <c r="AQ446" s="71">
        <f>+AB446+AJ446</f>
        <v>0</v>
      </c>
      <c r="AR446" s="71">
        <f>+AC446+AK446</f>
        <v>0</v>
      </c>
      <c r="AS446" s="71">
        <f>+AD446+AL446</f>
        <v>0</v>
      </c>
      <c r="AT446" s="71">
        <f>+AE446+AN446</f>
        <v>0</v>
      </c>
      <c r="AU446" s="71">
        <f>AF446+AM446</f>
        <v>0</v>
      </c>
      <c r="AV446" s="71">
        <f>AG446+AO446</f>
        <v>0</v>
      </c>
      <c r="AW446" s="71">
        <f>AU446+AV446</f>
        <v>0</v>
      </c>
      <c r="AX446" s="71">
        <f>+AY446+AZ446+BA446+BC446</f>
        <v>0</v>
      </c>
      <c r="AY446" s="71">
        <v>0</v>
      </c>
      <c r="AZ446" s="71">
        <v>0</v>
      </c>
      <c r="BA446" s="71">
        <v>0</v>
      </c>
      <c r="BB446" s="71"/>
      <c r="BC446" s="71">
        <v>0</v>
      </c>
      <c r="BD446" s="71"/>
      <c r="BE446" s="71">
        <f>+AP446+AX446</f>
        <v>0</v>
      </c>
      <c r="BF446" s="71">
        <f>+AQ446+AY446</f>
        <v>0</v>
      </c>
      <c r="BG446" s="71">
        <f>+AR446+AZ446</f>
        <v>0</v>
      </c>
      <c r="BH446" s="71">
        <f>+AS446+BA446</f>
        <v>0</v>
      </c>
      <c r="BI446" s="71">
        <f>+AT446+BC446</f>
        <v>0</v>
      </c>
      <c r="BJ446" s="71">
        <f>AU446+BB446</f>
        <v>0</v>
      </c>
      <c r="BK446" s="71">
        <f>AV446+BD446</f>
        <v>0</v>
      </c>
      <c r="BL446" s="71">
        <f>BJ446+BK446</f>
        <v>0</v>
      </c>
      <c r="BM446" s="71">
        <f>+BN446+BO446+BP446+BQ446</f>
        <v>0</v>
      </c>
      <c r="BN446" s="71">
        <v>0</v>
      </c>
      <c r="BO446" s="71">
        <v>0</v>
      </c>
      <c r="BP446" s="71">
        <v>0</v>
      </c>
      <c r="BQ446" s="71">
        <v>0</v>
      </c>
      <c r="BR446" s="71">
        <f>+BE446+BM446</f>
        <v>0</v>
      </c>
      <c r="BS446" s="71">
        <f>+BF446+BN446</f>
        <v>0</v>
      </c>
      <c r="BT446" s="71">
        <f>+BG446+BO446</f>
        <v>0</v>
      </c>
      <c r="BU446" s="71">
        <f>+BH446+BP446</f>
        <v>0</v>
      </c>
      <c r="BV446" s="71">
        <f>+BI446+BQ446</f>
        <v>0</v>
      </c>
      <c r="BW446" s="71">
        <f>+BX446+BY446+BZ446+CA446</f>
        <v>0</v>
      </c>
      <c r="BX446" s="71">
        <v>0</v>
      </c>
      <c r="BY446" s="71">
        <v>0</v>
      </c>
      <c r="BZ446" s="71">
        <v>0</v>
      </c>
      <c r="CA446" s="71">
        <v>0</v>
      </c>
      <c r="CB446" s="71">
        <f>+BR446+BW446</f>
        <v>0</v>
      </c>
      <c r="CC446" s="71">
        <f>+BS446+BX446</f>
        <v>0</v>
      </c>
      <c r="CD446" s="71">
        <f>+BT446+BY446</f>
        <v>0</v>
      </c>
      <c r="CE446" s="71">
        <f>+BU446+BZ446</f>
        <v>0</v>
      </c>
      <c r="CF446" s="71">
        <f>+BV446+CA446</f>
        <v>0</v>
      </c>
      <c r="CG446" s="71">
        <f>+CH446+CI446+CJ446+CK446</f>
        <v>0</v>
      </c>
      <c r="CH446" s="71">
        <v>0</v>
      </c>
      <c r="CI446" s="71">
        <v>0</v>
      </c>
      <c r="CJ446" s="71">
        <v>0</v>
      </c>
      <c r="CK446" s="71">
        <v>0</v>
      </c>
      <c r="CL446" s="71">
        <f>+CB446+CG446</f>
        <v>0</v>
      </c>
      <c r="CM446" s="71">
        <f>+CC446+CH446</f>
        <v>0</v>
      </c>
      <c r="CN446" s="71">
        <f>+CD446+CI446</f>
        <v>0</v>
      </c>
      <c r="CO446" s="71">
        <f>+CE446+CJ446</f>
        <v>0</v>
      </c>
      <c r="CP446" s="71">
        <f>+CF446+CK446</f>
        <v>0</v>
      </c>
      <c r="CQ446" s="71">
        <f>+CR446+CS446+CT446+CU446</f>
        <v>0</v>
      </c>
      <c r="CR446" s="71">
        <v>0</v>
      </c>
      <c r="CS446" s="71">
        <v>0</v>
      </c>
      <c r="CT446" s="71">
        <v>0</v>
      </c>
      <c r="CU446" s="71">
        <v>0</v>
      </c>
      <c r="CV446" s="71">
        <f>+CL446+CQ446</f>
        <v>0</v>
      </c>
      <c r="CW446" s="71">
        <f>+CM446+CR446</f>
        <v>0</v>
      </c>
      <c r="CX446" s="71">
        <f>+CN446+CS446</f>
        <v>0</v>
      </c>
      <c r="CY446" s="71">
        <f>+CO446+CT446</f>
        <v>0</v>
      </c>
      <c r="CZ446" s="71">
        <f>+CP446+CU446</f>
        <v>0</v>
      </c>
      <c r="DA446" s="70" t="s">
        <v>32</v>
      </c>
      <c r="DB446" s="56">
        <f>K446-CV446</f>
        <v>0</v>
      </c>
      <c r="DC446" s="55"/>
      <c r="DD446" s="7">
        <f>CV446/12</f>
        <v>0</v>
      </c>
      <c r="DE446" s="55"/>
    </row>
    <row r="447" spans="1:109" s="54" customFormat="1" ht="11.25" hidden="1" customHeight="1" x14ac:dyDescent="0.2">
      <c r="A447" s="98" t="str">
        <f>CONCATENATE("5401",H447)</f>
        <v>5401203003</v>
      </c>
      <c r="B447" s="65"/>
      <c r="C447" s="65"/>
      <c r="D447" s="65"/>
      <c r="E447" s="66"/>
      <c r="F447" s="66"/>
      <c r="G447" s="65"/>
      <c r="H447" s="70" t="s">
        <v>247</v>
      </c>
      <c r="I447" s="100" t="s">
        <v>246</v>
      </c>
      <c r="J447" s="62"/>
      <c r="K447" s="62"/>
      <c r="L447" s="62"/>
      <c r="M447" s="62"/>
      <c r="N447" s="62"/>
      <c r="O447" s="78">
        <f>K447-L447-M447-N447</f>
        <v>0</v>
      </c>
      <c r="P447" s="62"/>
      <c r="Q447" s="78"/>
      <c r="R447" s="62"/>
      <c r="S447" s="71">
        <f>+U447+V447+W447+Y447</f>
        <v>0</v>
      </c>
      <c r="T447" s="71">
        <f>X447+Z447</f>
        <v>0</v>
      </c>
      <c r="U447" s="71">
        <v>0</v>
      </c>
      <c r="V447" s="71">
        <v>0</v>
      </c>
      <c r="W447" s="71">
        <v>0</v>
      </c>
      <c r="X447" s="71">
        <v>0</v>
      </c>
      <c r="Y447" s="71">
        <v>0</v>
      </c>
      <c r="Z447" s="71">
        <v>0</v>
      </c>
      <c r="AA447" s="71">
        <f>+K447+S447</f>
        <v>0</v>
      </c>
      <c r="AB447" s="71">
        <f>+L447+U447</f>
        <v>0</v>
      </c>
      <c r="AC447" s="71">
        <f>+M447+V447</f>
        <v>0</v>
      </c>
      <c r="AD447" s="71">
        <f>+N447+W447</f>
        <v>0</v>
      </c>
      <c r="AE447" s="71">
        <f>+O447+Y447</f>
        <v>0</v>
      </c>
      <c r="AF447" s="71">
        <f>P447+X447</f>
        <v>0</v>
      </c>
      <c r="AG447" s="71">
        <f>+Q447+Z447</f>
        <v>0</v>
      </c>
      <c r="AH447" s="71">
        <f>AF447+AG447</f>
        <v>0</v>
      </c>
      <c r="AI447" s="71">
        <f>+AJ447+AK447+AL447+AN447</f>
        <v>0</v>
      </c>
      <c r="AJ447" s="71">
        <v>0</v>
      </c>
      <c r="AK447" s="71">
        <v>0</v>
      </c>
      <c r="AL447" s="71">
        <v>0</v>
      </c>
      <c r="AM447" s="71">
        <v>0</v>
      </c>
      <c r="AN447" s="71">
        <v>0</v>
      </c>
      <c r="AO447" s="71">
        <v>0</v>
      </c>
      <c r="AP447" s="71">
        <f>+AA447+AI447</f>
        <v>0</v>
      </c>
      <c r="AQ447" s="71">
        <f>+AB447+AJ447</f>
        <v>0</v>
      </c>
      <c r="AR447" s="71">
        <f>+AC447+AK447</f>
        <v>0</v>
      </c>
      <c r="AS447" s="71">
        <f>+AD447+AL447</f>
        <v>0</v>
      </c>
      <c r="AT447" s="71">
        <f>+AE447+AN447</f>
        <v>0</v>
      </c>
      <c r="AU447" s="71">
        <f>AF447+AM447</f>
        <v>0</v>
      </c>
      <c r="AV447" s="71">
        <f>AG447+AO447</f>
        <v>0</v>
      </c>
      <c r="AW447" s="71">
        <f>AU447+AV447</f>
        <v>0</v>
      </c>
      <c r="AX447" s="71">
        <f>+AY447+AZ447+BA447+BC447</f>
        <v>0</v>
      </c>
      <c r="AY447" s="71">
        <v>0</v>
      </c>
      <c r="AZ447" s="71">
        <v>0</v>
      </c>
      <c r="BA447" s="71">
        <v>0</v>
      </c>
      <c r="BB447" s="71"/>
      <c r="BC447" s="71">
        <v>0</v>
      </c>
      <c r="BD447" s="71"/>
      <c r="BE447" s="71">
        <f>+AP447+AX447</f>
        <v>0</v>
      </c>
      <c r="BF447" s="71">
        <f>+AQ447+AY447</f>
        <v>0</v>
      </c>
      <c r="BG447" s="71">
        <f>+AR447+AZ447</f>
        <v>0</v>
      </c>
      <c r="BH447" s="71">
        <f>+AS447+BA447</f>
        <v>0</v>
      </c>
      <c r="BI447" s="71">
        <f>+AT447+BC447</f>
        <v>0</v>
      </c>
      <c r="BJ447" s="71">
        <f>AU447+BB447</f>
        <v>0</v>
      </c>
      <c r="BK447" s="71">
        <f>AV447+BD447</f>
        <v>0</v>
      </c>
      <c r="BL447" s="71">
        <f>BJ447+BK447</f>
        <v>0</v>
      </c>
      <c r="BM447" s="71">
        <f>+BN447+BO447+BP447+BQ447</f>
        <v>0</v>
      </c>
      <c r="BN447" s="71">
        <v>0</v>
      </c>
      <c r="BO447" s="71">
        <v>0</v>
      </c>
      <c r="BP447" s="71">
        <v>0</v>
      </c>
      <c r="BQ447" s="71">
        <v>0</v>
      </c>
      <c r="BR447" s="71">
        <f>+BE447+BM447</f>
        <v>0</v>
      </c>
      <c r="BS447" s="71">
        <f>+BF447+BN447</f>
        <v>0</v>
      </c>
      <c r="BT447" s="71">
        <f>+BG447+BO447</f>
        <v>0</v>
      </c>
      <c r="BU447" s="71">
        <f>+BH447+BP447</f>
        <v>0</v>
      </c>
      <c r="BV447" s="71">
        <f>+BI447+BQ447</f>
        <v>0</v>
      </c>
      <c r="BW447" s="71">
        <f>+BX447+BY447+BZ447+CA447</f>
        <v>0</v>
      </c>
      <c r="BX447" s="71">
        <v>0</v>
      </c>
      <c r="BY447" s="71">
        <v>0</v>
      </c>
      <c r="BZ447" s="71">
        <v>0</v>
      </c>
      <c r="CA447" s="71">
        <v>0</v>
      </c>
      <c r="CB447" s="71">
        <f>+BR447+BW447</f>
        <v>0</v>
      </c>
      <c r="CC447" s="71">
        <f>+BS447+BX447</f>
        <v>0</v>
      </c>
      <c r="CD447" s="71">
        <f>+BT447+BY447</f>
        <v>0</v>
      </c>
      <c r="CE447" s="71">
        <f>+BU447+BZ447</f>
        <v>0</v>
      </c>
      <c r="CF447" s="71">
        <f>+BV447+CA447</f>
        <v>0</v>
      </c>
      <c r="CG447" s="71">
        <f>+CH447+CI447+CJ447+CK447</f>
        <v>0</v>
      </c>
      <c r="CH447" s="71">
        <v>0</v>
      </c>
      <c r="CI447" s="71">
        <v>0</v>
      </c>
      <c r="CJ447" s="71">
        <v>0</v>
      </c>
      <c r="CK447" s="71">
        <v>0</v>
      </c>
      <c r="CL447" s="71">
        <f>+CB447+CG447</f>
        <v>0</v>
      </c>
      <c r="CM447" s="71">
        <f>+CC447+CH447</f>
        <v>0</v>
      </c>
      <c r="CN447" s="71">
        <f>+CD447+CI447</f>
        <v>0</v>
      </c>
      <c r="CO447" s="71">
        <f>+CE447+CJ447</f>
        <v>0</v>
      </c>
      <c r="CP447" s="71">
        <f>+CF447+CK447</f>
        <v>0</v>
      </c>
      <c r="CQ447" s="71">
        <f>+CR447+CS447+CT447+CU447</f>
        <v>0</v>
      </c>
      <c r="CR447" s="71">
        <v>0</v>
      </c>
      <c r="CS447" s="71">
        <v>0</v>
      </c>
      <c r="CT447" s="71">
        <v>0</v>
      </c>
      <c r="CU447" s="71">
        <v>0</v>
      </c>
      <c r="CV447" s="71">
        <f>+CL447+CQ447</f>
        <v>0</v>
      </c>
      <c r="CW447" s="71">
        <f>+CM447+CR447</f>
        <v>0</v>
      </c>
      <c r="CX447" s="71">
        <f>+CN447+CS447</f>
        <v>0</v>
      </c>
      <c r="CY447" s="71">
        <f>+CO447+CT447</f>
        <v>0</v>
      </c>
      <c r="CZ447" s="71">
        <f>+CP447+CU447</f>
        <v>0</v>
      </c>
      <c r="DA447" s="70" t="s">
        <v>247</v>
      </c>
      <c r="DB447" s="56">
        <f>K447-CV447</f>
        <v>0</v>
      </c>
      <c r="DC447" s="55"/>
      <c r="DD447" s="7">
        <f>CV447/12</f>
        <v>0</v>
      </c>
      <c r="DE447" s="55"/>
    </row>
    <row r="448" spans="1:109" s="54" customFormat="1" ht="11.25" hidden="1" customHeight="1" x14ac:dyDescent="0.2">
      <c r="A448" s="98" t="str">
        <f>CONCATENATE("5401",H448)</f>
        <v>5401203030</v>
      </c>
      <c r="B448" s="65"/>
      <c r="C448" s="65"/>
      <c r="D448" s="65"/>
      <c r="E448" s="66"/>
      <c r="F448" s="66"/>
      <c r="G448" s="65"/>
      <c r="H448" s="70" t="s">
        <v>30</v>
      </c>
      <c r="I448" s="100" t="s">
        <v>29</v>
      </c>
      <c r="J448" s="62"/>
      <c r="K448" s="62"/>
      <c r="L448" s="62"/>
      <c r="M448" s="62"/>
      <c r="N448" s="62"/>
      <c r="O448" s="78">
        <f>K448-L448-M448-N448</f>
        <v>0</v>
      </c>
      <c r="P448" s="62"/>
      <c r="Q448" s="78"/>
      <c r="R448" s="62"/>
      <c r="S448" s="71">
        <f>+U448+V448+W448+Y448</f>
        <v>0</v>
      </c>
      <c r="T448" s="71">
        <f>X448+Z448</f>
        <v>0</v>
      </c>
      <c r="U448" s="71">
        <v>0</v>
      </c>
      <c r="V448" s="71">
        <v>0</v>
      </c>
      <c r="W448" s="71">
        <v>0</v>
      </c>
      <c r="X448" s="71">
        <v>0</v>
      </c>
      <c r="Y448" s="71">
        <v>0</v>
      </c>
      <c r="Z448" s="71">
        <v>0</v>
      </c>
      <c r="AA448" s="71">
        <f>+K448+S448</f>
        <v>0</v>
      </c>
      <c r="AB448" s="71">
        <f>+L448+U448</f>
        <v>0</v>
      </c>
      <c r="AC448" s="71">
        <f>+M448+V448</f>
        <v>0</v>
      </c>
      <c r="AD448" s="71">
        <f>+N448+W448</f>
        <v>0</v>
      </c>
      <c r="AE448" s="71">
        <f>+O448+Y448</f>
        <v>0</v>
      </c>
      <c r="AF448" s="71">
        <f>P448+X448</f>
        <v>0</v>
      </c>
      <c r="AG448" s="71">
        <f>+Q448+Z448</f>
        <v>0</v>
      </c>
      <c r="AH448" s="71">
        <f>AF448+AG448</f>
        <v>0</v>
      </c>
      <c r="AI448" s="71">
        <f>+AJ448+AK448+AL448+AN448</f>
        <v>0</v>
      </c>
      <c r="AJ448" s="71">
        <v>0</v>
      </c>
      <c r="AK448" s="71">
        <v>0</v>
      </c>
      <c r="AL448" s="71">
        <v>0</v>
      </c>
      <c r="AM448" s="71">
        <v>0</v>
      </c>
      <c r="AN448" s="71">
        <v>0</v>
      </c>
      <c r="AO448" s="71">
        <v>0</v>
      </c>
      <c r="AP448" s="71">
        <f>+AA448+AI448</f>
        <v>0</v>
      </c>
      <c r="AQ448" s="71">
        <f>+AB448+AJ448</f>
        <v>0</v>
      </c>
      <c r="AR448" s="71">
        <f>+AC448+AK448</f>
        <v>0</v>
      </c>
      <c r="AS448" s="71">
        <f>+AD448+AL448</f>
        <v>0</v>
      </c>
      <c r="AT448" s="71">
        <f>+AE448+AN448</f>
        <v>0</v>
      </c>
      <c r="AU448" s="71">
        <f>AF448+AM448</f>
        <v>0</v>
      </c>
      <c r="AV448" s="71">
        <f>AG448+AO448</f>
        <v>0</v>
      </c>
      <c r="AW448" s="71">
        <f>AU448+AV448</f>
        <v>0</v>
      </c>
      <c r="AX448" s="71">
        <f>+AY448+AZ448+BA448+BC448</f>
        <v>0</v>
      </c>
      <c r="AY448" s="71">
        <v>0</v>
      </c>
      <c r="AZ448" s="71">
        <v>0</v>
      </c>
      <c r="BA448" s="71">
        <v>0</v>
      </c>
      <c r="BB448" s="71"/>
      <c r="BC448" s="71">
        <v>0</v>
      </c>
      <c r="BD448" s="71"/>
      <c r="BE448" s="71">
        <f>+AP448+AX448</f>
        <v>0</v>
      </c>
      <c r="BF448" s="71">
        <f>+AQ448+AY448</f>
        <v>0</v>
      </c>
      <c r="BG448" s="71">
        <f>+AR448+AZ448</f>
        <v>0</v>
      </c>
      <c r="BH448" s="71">
        <f>+AS448+BA448</f>
        <v>0</v>
      </c>
      <c r="BI448" s="71">
        <f>+AT448+BC448</f>
        <v>0</v>
      </c>
      <c r="BJ448" s="71">
        <f>AU448+BB448</f>
        <v>0</v>
      </c>
      <c r="BK448" s="71">
        <f>AV448+BD448</f>
        <v>0</v>
      </c>
      <c r="BL448" s="71">
        <f>BJ448+BK448</f>
        <v>0</v>
      </c>
      <c r="BM448" s="71">
        <f>+BN448+BO448+BP448+BQ448</f>
        <v>0</v>
      </c>
      <c r="BN448" s="71">
        <v>0</v>
      </c>
      <c r="BO448" s="71">
        <v>0</v>
      </c>
      <c r="BP448" s="71">
        <v>0</v>
      </c>
      <c r="BQ448" s="71">
        <v>0</v>
      </c>
      <c r="BR448" s="71">
        <f>+BE448+BM448</f>
        <v>0</v>
      </c>
      <c r="BS448" s="71">
        <f>+BF448+BN448</f>
        <v>0</v>
      </c>
      <c r="BT448" s="71">
        <f>+BG448+BO448</f>
        <v>0</v>
      </c>
      <c r="BU448" s="71">
        <f>+BH448+BP448</f>
        <v>0</v>
      </c>
      <c r="BV448" s="71">
        <f>+BI448+BQ448</f>
        <v>0</v>
      </c>
      <c r="BW448" s="71">
        <f>+BX448+BY448+BZ448+CA448</f>
        <v>0</v>
      </c>
      <c r="BX448" s="71">
        <v>0</v>
      </c>
      <c r="BY448" s="71">
        <v>0</v>
      </c>
      <c r="BZ448" s="71">
        <v>0</v>
      </c>
      <c r="CA448" s="71">
        <v>0</v>
      </c>
      <c r="CB448" s="71">
        <f>+BR448+BW448</f>
        <v>0</v>
      </c>
      <c r="CC448" s="71">
        <f>+BS448+BX448</f>
        <v>0</v>
      </c>
      <c r="CD448" s="71">
        <f>+BT448+BY448</f>
        <v>0</v>
      </c>
      <c r="CE448" s="71">
        <f>+BU448+BZ448</f>
        <v>0</v>
      </c>
      <c r="CF448" s="71">
        <f>+BV448+CA448</f>
        <v>0</v>
      </c>
      <c r="CG448" s="71">
        <f>+CH448+CI448+CJ448+CK448</f>
        <v>0</v>
      </c>
      <c r="CH448" s="71">
        <v>0</v>
      </c>
      <c r="CI448" s="71">
        <v>0</v>
      </c>
      <c r="CJ448" s="71">
        <v>0</v>
      </c>
      <c r="CK448" s="71">
        <v>0</v>
      </c>
      <c r="CL448" s="71">
        <f>+CB448+CG448</f>
        <v>0</v>
      </c>
      <c r="CM448" s="71">
        <f>+CC448+CH448</f>
        <v>0</v>
      </c>
      <c r="CN448" s="71">
        <f>+CD448+CI448</f>
        <v>0</v>
      </c>
      <c r="CO448" s="71">
        <f>+CE448+CJ448</f>
        <v>0</v>
      </c>
      <c r="CP448" s="71">
        <f>+CF448+CK448</f>
        <v>0</v>
      </c>
      <c r="CQ448" s="71">
        <f>+CR448+CS448+CT448+CU448</f>
        <v>0</v>
      </c>
      <c r="CR448" s="71">
        <v>0</v>
      </c>
      <c r="CS448" s="71">
        <v>0</v>
      </c>
      <c r="CT448" s="71">
        <v>0</v>
      </c>
      <c r="CU448" s="71">
        <v>0</v>
      </c>
      <c r="CV448" s="71">
        <f>+CL448+CQ448</f>
        <v>0</v>
      </c>
      <c r="CW448" s="71">
        <f>+CM448+CR448</f>
        <v>0</v>
      </c>
      <c r="CX448" s="71">
        <f>+CN448+CS448</f>
        <v>0</v>
      </c>
      <c r="CY448" s="71">
        <f>+CO448+CT448</f>
        <v>0</v>
      </c>
      <c r="CZ448" s="71">
        <f>+CP448+CU448</f>
        <v>0</v>
      </c>
      <c r="DA448" s="70" t="s">
        <v>30</v>
      </c>
      <c r="DB448" s="56">
        <f>K448-CV448</f>
        <v>0</v>
      </c>
      <c r="DC448" s="55"/>
      <c r="DD448" s="7">
        <f>CV448/12</f>
        <v>0</v>
      </c>
      <c r="DE448" s="55"/>
    </row>
    <row r="449" spans="1:109" s="54" customFormat="1" ht="14.25" hidden="1" customHeight="1" x14ac:dyDescent="0.2">
      <c r="A449" s="67" t="str">
        <f>CONCATENATE("5401",H449)</f>
        <v>540155</v>
      </c>
      <c r="B449" s="66"/>
      <c r="C449" s="66"/>
      <c r="D449" s="66"/>
      <c r="E449" s="66"/>
      <c r="F449" s="66"/>
      <c r="G449" s="65"/>
      <c r="H449" s="61" t="s">
        <v>28</v>
      </c>
      <c r="I449" s="82" t="s">
        <v>27</v>
      </c>
      <c r="J449" s="62">
        <f>J450</f>
        <v>0</v>
      </c>
      <c r="K449" s="62">
        <f>K450</f>
        <v>0</v>
      </c>
      <c r="L449" s="62">
        <f>L450</f>
        <v>0</v>
      </c>
      <c r="M449" s="62">
        <f>M450</f>
        <v>0</v>
      </c>
      <c r="N449" s="62">
        <f>N450</f>
        <v>0</v>
      </c>
      <c r="O449" s="62">
        <f>O450</f>
        <v>0</v>
      </c>
      <c r="P449" s="62">
        <f>P450</f>
        <v>0</v>
      </c>
      <c r="Q449" s="62">
        <f>Q450</f>
        <v>0</v>
      </c>
      <c r="R449" s="62">
        <f>R450</f>
        <v>0</v>
      </c>
      <c r="S449" s="62">
        <f>S450</f>
        <v>0</v>
      </c>
      <c r="T449" s="62">
        <f>T450</f>
        <v>0</v>
      </c>
      <c r="U449" s="62">
        <f>U450</f>
        <v>0</v>
      </c>
      <c r="V449" s="62">
        <f>V450</f>
        <v>0</v>
      </c>
      <c r="W449" s="62">
        <f>W450</f>
        <v>0</v>
      </c>
      <c r="X449" s="62">
        <f>X450</f>
        <v>0</v>
      </c>
      <c r="Y449" s="62">
        <f>Y450</f>
        <v>0</v>
      </c>
      <c r="Z449" s="62">
        <f>Z450</f>
        <v>0</v>
      </c>
      <c r="AA449" s="62">
        <f>AA450</f>
        <v>0</v>
      </c>
      <c r="AB449" s="62">
        <f>AB450</f>
        <v>0</v>
      </c>
      <c r="AC449" s="62">
        <f>AC450</f>
        <v>0</v>
      </c>
      <c r="AD449" s="62">
        <f>AD450</f>
        <v>0</v>
      </c>
      <c r="AE449" s="62">
        <f>AE450</f>
        <v>0</v>
      </c>
      <c r="AF449" s="62">
        <f>AF450</f>
        <v>0</v>
      </c>
      <c r="AG449" s="62">
        <f>AG450</f>
        <v>0</v>
      </c>
      <c r="AH449" s="62">
        <f>AH450</f>
        <v>0</v>
      </c>
      <c r="AI449" s="62">
        <f>AI450</f>
        <v>0</v>
      </c>
      <c r="AJ449" s="62">
        <f>AJ450</f>
        <v>0</v>
      </c>
      <c r="AK449" s="62">
        <f>AK450</f>
        <v>0</v>
      </c>
      <c r="AL449" s="62">
        <f>AL450</f>
        <v>0</v>
      </c>
      <c r="AM449" s="62">
        <f>AM450</f>
        <v>0</v>
      </c>
      <c r="AN449" s="62">
        <f>AN450</f>
        <v>0</v>
      </c>
      <c r="AO449" s="62">
        <f>AO450</f>
        <v>0</v>
      </c>
      <c r="AP449" s="62">
        <f>AP450</f>
        <v>0</v>
      </c>
      <c r="AQ449" s="62">
        <f>AQ450</f>
        <v>0</v>
      </c>
      <c r="AR449" s="62">
        <f>AR450</f>
        <v>0</v>
      </c>
      <c r="AS449" s="62">
        <f>AS450</f>
        <v>0</v>
      </c>
      <c r="AT449" s="62">
        <f>AT450</f>
        <v>0</v>
      </c>
      <c r="AU449" s="62">
        <f>AU450</f>
        <v>0</v>
      </c>
      <c r="AV449" s="62">
        <f>AV450</f>
        <v>0</v>
      </c>
      <c r="AW449" s="62">
        <f>AW450</f>
        <v>0</v>
      </c>
      <c r="AX449" s="62">
        <f>AX450</f>
        <v>0</v>
      </c>
      <c r="AY449" s="62">
        <f>AY450</f>
        <v>0</v>
      </c>
      <c r="AZ449" s="62">
        <f>AZ450</f>
        <v>0</v>
      </c>
      <c r="BA449" s="62">
        <f>BA450</f>
        <v>0</v>
      </c>
      <c r="BB449" s="62"/>
      <c r="BC449" s="62">
        <f>BC450</f>
        <v>0</v>
      </c>
      <c r="BD449" s="62"/>
      <c r="BE449" s="62">
        <f>BE450</f>
        <v>0</v>
      </c>
      <c r="BF449" s="62">
        <f>BF450</f>
        <v>0</v>
      </c>
      <c r="BG449" s="62">
        <f>BG450</f>
        <v>0</v>
      </c>
      <c r="BH449" s="62">
        <f>BH450</f>
        <v>0</v>
      </c>
      <c r="BI449" s="62">
        <f>BI450</f>
        <v>0</v>
      </c>
      <c r="BJ449" s="62">
        <f>BJ450</f>
        <v>0</v>
      </c>
      <c r="BK449" s="62">
        <f>BK450</f>
        <v>0</v>
      </c>
      <c r="BL449" s="62">
        <f>BL450</f>
        <v>0</v>
      </c>
      <c r="BM449" s="62">
        <f>BM450</f>
        <v>0</v>
      </c>
      <c r="BN449" s="62">
        <f>BN450</f>
        <v>0</v>
      </c>
      <c r="BO449" s="62">
        <f>BO450</f>
        <v>0</v>
      </c>
      <c r="BP449" s="62">
        <f>BP450</f>
        <v>0</v>
      </c>
      <c r="BQ449" s="62">
        <f>BQ450</f>
        <v>0</v>
      </c>
      <c r="BR449" s="62">
        <f>BR450</f>
        <v>0</v>
      </c>
      <c r="BS449" s="62">
        <f>BS450</f>
        <v>0</v>
      </c>
      <c r="BT449" s="62">
        <f>BT450</f>
        <v>0</v>
      </c>
      <c r="BU449" s="62">
        <f>BU450</f>
        <v>0</v>
      </c>
      <c r="BV449" s="62">
        <f>BV450</f>
        <v>0</v>
      </c>
      <c r="BW449" s="62">
        <f>BW450</f>
        <v>0</v>
      </c>
      <c r="BX449" s="62">
        <f>BX450</f>
        <v>0</v>
      </c>
      <c r="BY449" s="62">
        <f>BY450</f>
        <v>0</v>
      </c>
      <c r="BZ449" s="62">
        <f>BZ450</f>
        <v>0</v>
      </c>
      <c r="CA449" s="62">
        <f>CA450</f>
        <v>0</v>
      </c>
      <c r="CB449" s="62">
        <f>CB450</f>
        <v>0</v>
      </c>
      <c r="CC449" s="62">
        <f>CC450</f>
        <v>0</v>
      </c>
      <c r="CD449" s="62">
        <f>CD450</f>
        <v>0</v>
      </c>
      <c r="CE449" s="62">
        <f>CE450</f>
        <v>0</v>
      </c>
      <c r="CF449" s="62">
        <f>CF450</f>
        <v>0</v>
      </c>
      <c r="CG449" s="62">
        <f>CG450</f>
        <v>0</v>
      </c>
      <c r="CH449" s="62">
        <f>CH450</f>
        <v>0</v>
      </c>
      <c r="CI449" s="62">
        <f>CI450</f>
        <v>0</v>
      </c>
      <c r="CJ449" s="62">
        <f>CJ450</f>
        <v>0</v>
      </c>
      <c r="CK449" s="62">
        <f>CK450</f>
        <v>0</v>
      </c>
      <c r="CL449" s="62">
        <f>CL450</f>
        <v>0</v>
      </c>
      <c r="CM449" s="62">
        <f>CM450</f>
        <v>0</v>
      </c>
      <c r="CN449" s="62">
        <f>CN450</f>
        <v>0</v>
      </c>
      <c r="CO449" s="62">
        <f>CO450</f>
        <v>0</v>
      </c>
      <c r="CP449" s="62">
        <f>CP450</f>
        <v>0</v>
      </c>
      <c r="CQ449" s="62">
        <f>CQ450</f>
        <v>0</v>
      </c>
      <c r="CR449" s="62">
        <f>CR450</f>
        <v>0</v>
      </c>
      <c r="CS449" s="62">
        <f>CS450</f>
        <v>0</v>
      </c>
      <c r="CT449" s="62">
        <f>CT450</f>
        <v>0</v>
      </c>
      <c r="CU449" s="62">
        <f>CU450</f>
        <v>0</v>
      </c>
      <c r="CV449" s="62">
        <f>CV450</f>
        <v>0</v>
      </c>
      <c r="CW449" s="62">
        <f>CW450</f>
        <v>0</v>
      </c>
      <c r="CX449" s="62">
        <f>CX450</f>
        <v>0</v>
      </c>
      <c r="CY449" s="62">
        <f>CY450</f>
        <v>0</v>
      </c>
      <c r="CZ449" s="62">
        <f>CZ450</f>
        <v>0</v>
      </c>
      <c r="DA449" s="61" t="s">
        <v>28</v>
      </c>
      <c r="DB449" s="56">
        <f>K449-CV449</f>
        <v>0</v>
      </c>
      <c r="DC449" s="55"/>
      <c r="DD449" s="7">
        <f>CV449/12</f>
        <v>0</v>
      </c>
      <c r="DE449" s="55"/>
    </row>
    <row r="450" spans="1:109" s="54" customFormat="1" ht="16.5" hidden="1" customHeight="1" x14ac:dyDescent="0.2">
      <c r="A450" s="67" t="str">
        <f>CONCATENATE("5401",H450)</f>
        <v>54015501</v>
      </c>
      <c r="B450" s="66"/>
      <c r="C450" s="66"/>
      <c r="D450" s="66"/>
      <c r="E450" s="66"/>
      <c r="F450" s="66"/>
      <c r="G450" s="65"/>
      <c r="H450" s="61">
        <v>5501</v>
      </c>
      <c r="I450" s="82" t="s">
        <v>146</v>
      </c>
      <c r="J450" s="62">
        <f>J451</f>
        <v>0</v>
      </c>
      <c r="K450" s="62">
        <f>K451</f>
        <v>0</v>
      </c>
      <c r="L450" s="62">
        <f>L451</f>
        <v>0</v>
      </c>
      <c r="M450" s="62">
        <f>M451</f>
        <v>0</v>
      </c>
      <c r="N450" s="62">
        <f>N451</f>
        <v>0</v>
      </c>
      <c r="O450" s="62">
        <f>O451</f>
        <v>0</v>
      </c>
      <c r="P450" s="62">
        <f>P451</f>
        <v>0</v>
      </c>
      <c r="Q450" s="62">
        <f>Q451</f>
        <v>0</v>
      </c>
      <c r="R450" s="62">
        <f>R451</f>
        <v>0</v>
      </c>
      <c r="S450" s="62">
        <f>S451</f>
        <v>0</v>
      </c>
      <c r="T450" s="62">
        <f>T451</f>
        <v>0</v>
      </c>
      <c r="U450" s="62">
        <f>U451</f>
        <v>0</v>
      </c>
      <c r="V450" s="62">
        <f>V451</f>
        <v>0</v>
      </c>
      <c r="W450" s="62">
        <f>W451</f>
        <v>0</v>
      </c>
      <c r="X450" s="62">
        <f>X451</f>
        <v>0</v>
      </c>
      <c r="Y450" s="62">
        <f>Y451</f>
        <v>0</v>
      </c>
      <c r="Z450" s="62">
        <f>Z451</f>
        <v>0</v>
      </c>
      <c r="AA450" s="62">
        <f>AA451</f>
        <v>0</v>
      </c>
      <c r="AB450" s="62">
        <f>AB451</f>
        <v>0</v>
      </c>
      <c r="AC450" s="62">
        <f>AC451</f>
        <v>0</v>
      </c>
      <c r="AD450" s="62">
        <f>AD451</f>
        <v>0</v>
      </c>
      <c r="AE450" s="62">
        <f>AE451</f>
        <v>0</v>
      </c>
      <c r="AF450" s="62">
        <f>AF451</f>
        <v>0</v>
      </c>
      <c r="AG450" s="62">
        <f>AG451</f>
        <v>0</v>
      </c>
      <c r="AH450" s="62">
        <f>AH451</f>
        <v>0</v>
      </c>
      <c r="AI450" s="62">
        <f>AI451</f>
        <v>0</v>
      </c>
      <c r="AJ450" s="62">
        <f>AJ451</f>
        <v>0</v>
      </c>
      <c r="AK450" s="62">
        <f>AK451</f>
        <v>0</v>
      </c>
      <c r="AL450" s="62">
        <f>AL451</f>
        <v>0</v>
      </c>
      <c r="AM450" s="62">
        <f>AM451</f>
        <v>0</v>
      </c>
      <c r="AN450" s="62">
        <f>AN451</f>
        <v>0</v>
      </c>
      <c r="AO450" s="62">
        <f>AO451</f>
        <v>0</v>
      </c>
      <c r="AP450" s="62">
        <f>AP451</f>
        <v>0</v>
      </c>
      <c r="AQ450" s="62">
        <f>AQ451</f>
        <v>0</v>
      </c>
      <c r="AR450" s="62">
        <f>AR451</f>
        <v>0</v>
      </c>
      <c r="AS450" s="62">
        <f>AS451</f>
        <v>0</v>
      </c>
      <c r="AT450" s="62">
        <f>AT451</f>
        <v>0</v>
      </c>
      <c r="AU450" s="62">
        <f>AU451</f>
        <v>0</v>
      </c>
      <c r="AV450" s="62">
        <f>AV451</f>
        <v>0</v>
      </c>
      <c r="AW450" s="62">
        <f>AW451</f>
        <v>0</v>
      </c>
      <c r="AX450" s="62">
        <f>AX451</f>
        <v>0</v>
      </c>
      <c r="AY450" s="62">
        <f>AY451</f>
        <v>0</v>
      </c>
      <c r="AZ450" s="62">
        <f>AZ451</f>
        <v>0</v>
      </c>
      <c r="BA450" s="62">
        <f>BA451</f>
        <v>0</v>
      </c>
      <c r="BB450" s="62"/>
      <c r="BC450" s="62">
        <f>BC451</f>
        <v>0</v>
      </c>
      <c r="BD450" s="62"/>
      <c r="BE450" s="62">
        <f>BE451</f>
        <v>0</v>
      </c>
      <c r="BF450" s="62">
        <f>BF451</f>
        <v>0</v>
      </c>
      <c r="BG450" s="62">
        <f>BG451</f>
        <v>0</v>
      </c>
      <c r="BH450" s="62">
        <f>BH451</f>
        <v>0</v>
      </c>
      <c r="BI450" s="62">
        <f>BI451</f>
        <v>0</v>
      </c>
      <c r="BJ450" s="62">
        <f>BJ451</f>
        <v>0</v>
      </c>
      <c r="BK450" s="62">
        <f>BK451</f>
        <v>0</v>
      </c>
      <c r="BL450" s="62">
        <f>BL451</f>
        <v>0</v>
      </c>
      <c r="BM450" s="62">
        <f>BM451</f>
        <v>0</v>
      </c>
      <c r="BN450" s="62">
        <f>BN451</f>
        <v>0</v>
      </c>
      <c r="BO450" s="62">
        <f>BO451</f>
        <v>0</v>
      </c>
      <c r="BP450" s="62">
        <f>BP451</f>
        <v>0</v>
      </c>
      <c r="BQ450" s="62">
        <f>BQ451</f>
        <v>0</v>
      </c>
      <c r="BR450" s="62">
        <f>BR451</f>
        <v>0</v>
      </c>
      <c r="BS450" s="62">
        <f>BS451</f>
        <v>0</v>
      </c>
      <c r="BT450" s="62">
        <f>BT451</f>
        <v>0</v>
      </c>
      <c r="BU450" s="62">
        <f>BU451</f>
        <v>0</v>
      </c>
      <c r="BV450" s="62">
        <f>BV451</f>
        <v>0</v>
      </c>
      <c r="BW450" s="62">
        <f>BW451</f>
        <v>0</v>
      </c>
      <c r="BX450" s="62">
        <f>BX451</f>
        <v>0</v>
      </c>
      <c r="BY450" s="62">
        <f>BY451</f>
        <v>0</v>
      </c>
      <c r="BZ450" s="62">
        <f>BZ451</f>
        <v>0</v>
      </c>
      <c r="CA450" s="62">
        <f>CA451</f>
        <v>0</v>
      </c>
      <c r="CB450" s="62">
        <f>CB451</f>
        <v>0</v>
      </c>
      <c r="CC450" s="62">
        <f>CC451</f>
        <v>0</v>
      </c>
      <c r="CD450" s="62">
        <f>CD451</f>
        <v>0</v>
      </c>
      <c r="CE450" s="62">
        <f>CE451</f>
        <v>0</v>
      </c>
      <c r="CF450" s="62">
        <f>CF451</f>
        <v>0</v>
      </c>
      <c r="CG450" s="62">
        <f>CG451</f>
        <v>0</v>
      </c>
      <c r="CH450" s="62">
        <f>CH451</f>
        <v>0</v>
      </c>
      <c r="CI450" s="62">
        <f>CI451</f>
        <v>0</v>
      </c>
      <c r="CJ450" s="62">
        <f>CJ451</f>
        <v>0</v>
      </c>
      <c r="CK450" s="62">
        <f>CK451</f>
        <v>0</v>
      </c>
      <c r="CL450" s="62">
        <f>CL451</f>
        <v>0</v>
      </c>
      <c r="CM450" s="62">
        <f>CM451</f>
        <v>0</v>
      </c>
      <c r="CN450" s="62">
        <f>CN451</f>
        <v>0</v>
      </c>
      <c r="CO450" s="62">
        <f>CO451</f>
        <v>0</v>
      </c>
      <c r="CP450" s="62">
        <f>CP451</f>
        <v>0</v>
      </c>
      <c r="CQ450" s="62">
        <f>CQ451</f>
        <v>0</v>
      </c>
      <c r="CR450" s="62">
        <f>CR451</f>
        <v>0</v>
      </c>
      <c r="CS450" s="62">
        <f>CS451</f>
        <v>0</v>
      </c>
      <c r="CT450" s="62">
        <f>CT451</f>
        <v>0</v>
      </c>
      <c r="CU450" s="62">
        <f>CU451</f>
        <v>0</v>
      </c>
      <c r="CV450" s="62">
        <f>CV451</f>
        <v>0</v>
      </c>
      <c r="CW450" s="62">
        <f>CW451</f>
        <v>0</v>
      </c>
      <c r="CX450" s="62">
        <f>CX451</f>
        <v>0</v>
      </c>
      <c r="CY450" s="62">
        <f>CY451</f>
        <v>0</v>
      </c>
      <c r="CZ450" s="62">
        <f>CZ451</f>
        <v>0</v>
      </c>
      <c r="DA450" s="61">
        <v>5501</v>
      </c>
      <c r="DB450" s="56">
        <f>K450-CV450</f>
        <v>0</v>
      </c>
      <c r="DC450" s="55"/>
      <c r="DD450" s="7">
        <f>CV450/12</f>
        <v>0</v>
      </c>
      <c r="DE450" s="55"/>
    </row>
    <row r="451" spans="1:109" s="54" customFormat="1" ht="14.25" hidden="1" customHeight="1" x14ac:dyDescent="0.2">
      <c r="A451" s="98" t="str">
        <f>CONCATENATE("5401",H451)</f>
        <v>5401550118</v>
      </c>
      <c r="B451" s="65"/>
      <c r="C451" s="65"/>
      <c r="D451" s="65"/>
      <c r="E451" s="66"/>
      <c r="F451" s="66"/>
      <c r="G451" s="65"/>
      <c r="H451" s="70" t="s">
        <v>142</v>
      </c>
      <c r="I451" s="99" t="s">
        <v>143</v>
      </c>
      <c r="J451" s="78"/>
      <c r="K451" s="78"/>
      <c r="L451" s="78"/>
      <c r="M451" s="78"/>
      <c r="N451" s="78"/>
      <c r="O451" s="78">
        <f>K451-L451-M451-N451</f>
        <v>0</v>
      </c>
      <c r="P451" s="78"/>
      <c r="Q451" s="78"/>
      <c r="R451" s="78"/>
      <c r="S451" s="71">
        <f>+U451+V451+W451+Y451</f>
        <v>0</v>
      </c>
      <c r="T451" s="71">
        <f>X451+Z451</f>
        <v>0</v>
      </c>
      <c r="U451" s="71">
        <v>0</v>
      </c>
      <c r="V451" s="71">
        <v>0</v>
      </c>
      <c r="W451" s="71">
        <v>0</v>
      </c>
      <c r="X451" s="71">
        <v>0</v>
      </c>
      <c r="Y451" s="71">
        <v>0</v>
      </c>
      <c r="Z451" s="71">
        <v>0</v>
      </c>
      <c r="AA451" s="71">
        <f>+K451+S451</f>
        <v>0</v>
      </c>
      <c r="AB451" s="71">
        <f>+L451+U451</f>
        <v>0</v>
      </c>
      <c r="AC451" s="71">
        <f>+M451+V451</f>
        <v>0</v>
      </c>
      <c r="AD451" s="71">
        <f>+N451+W451</f>
        <v>0</v>
      </c>
      <c r="AE451" s="71">
        <f>+O451+Y451</f>
        <v>0</v>
      </c>
      <c r="AF451" s="71">
        <f>P451+X451</f>
        <v>0</v>
      </c>
      <c r="AG451" s="71">
        <f>+Q451+Z451</f>
        <v>0</v>
      </c>
      <c r="AH451" s="71">
        <f>AF451+AG451</f>
        <v>0</v>
      </c>
      <c r="AI451" s="71">
        <f>+AJ451+AK451+AL451+AN451</f>
        <v>0</v>
      </c>
      <c r="AJ451" s="71">
        <v>0</v>
      </c>
      <c r="AK451" s="71">
        <v>0</v>
      </c>
      <c r="AL451" s="71">
        <v>0</v>
      </c>
      <c r="AM451" s="71">
        <v>0</v>
      </c>
      <c r="AN451" s="71">
        <v>0</v>
      </c>
      <c r="AO451" s="71">
        <v>0</v>
      </c>
      <c r="AP451" s="71">
        <f>+AA451+AI451</f>
        <v>0</v>
      </c>
      <c r="AQ451" s="71">
        <f>+AB451+AJ451</f>
        <v>0</v>
      </c>
      <c r="AR451" s="71">
        <f>+AC451+AK451</f>
        <v>0</v>
      </c>
      <c r="AS451" s="71">
        <f>+AD451+AL451</f>
        <v>0</v>
      </c>
      <c r="AT451" s="71">
        <f>+AE451+AN451</f>
        <v>0</v>
      </c>
      <c r="AU451" s="71">
        <f>AF451+AM451</f>
        <v>0</v>
      </c>
      <c r="AV451" s="71">
        <f>AG451+AO451</f>
        <v>0</v>
      </c>
      <c r="AW451" s="71">
        <f>AU451+AV451</f>
        <v>0</v>
      </c>
      <c r="AX451" s="71">
        <f>+AY451+AZ451+BA451+BC451</f>
        <v>0</v>
      </c>
      <c r="AY451" s="71">
        <v>0</v>
      </c>
      <c r="AZ451" s="71">
        <v>0</v>
      </c>
      <c r="BA451" s="71">
        <v>0</v>
      </c>
      <c r="BB451" s="71"/>
      <c r="BC451" s="71">
        <v>0</v>
      </c>
      <c r="BD451" s="71"/>
      <c r="BE451" s="71">
        <f>+AP451+AX451</f>
        <v>0</v>
      </c>
      <c r="BF451" s="71">
        <f>+AQ451+AY451</f>
        <v>0</v>
      </c>
      <c r="BG451" s="71">
        <f>+AR451+AZ451</f>
        <v>0</v>
      </c>
      <c r="BH451" s="71">
        <f>+AS451+BA451</f>
        <v>0</v>
      </c>
      <c r="BI451" s="71">
        <f>+AT451+BC451</f>
        <v>0</v>
      </c>
      <c r="BJ451" s="71">
        <f>AU451+BB451</f>
        <v>0</v>
      </c>
      <c r="BK451" s="71">
        <f>AV451+BD451</f>
        <v>0</v>
      </c>
      <c r="BL451" s="71">
        <f>BJ451+BK451</f>
        <v>0</v>
      </c>
      <c r="BM451" s="71">
        <f>+BN451+BO451+BP451+BQ451</f>
        <v>0</v>
      </c>
      <c r="BN451" s="71">
        <v>0</v>
      </c>
      <c r="BO451" s="71">
        <v>0</v>
      </c>
      <c r="BP451" s="71">
        <v>0</v>
      </c>
      <c r="BQ451" s="71">
        <v>0</v>
      </c>
      <c r="BR451" s="71">
        <f>+BE451+BM451</f>
        <v>0</v>
      </c>
      <c r="BS451" s="71">
        <f>+BF451+BN451</f>
        <v>0</v>
      </c>
      <c r="BT451" s="71">
        <f>+BG451+BO451</f>
        <v>0</v>
      </c>
      <c r="BU451" s="71">
        <f>+BH451+BP451</f>
        <v>0</v>
      </c>
      <c r="BV451" s="71">
        <f>+BI451+BQ451</f>
        <v>0</v>
      </c>
      <c r="BW451" s="71">
        <f>+BX451+BY451+BZ451+CA451</f>
        <v>0</v>
      </c>
      <c r="BX451" s="71">
        <v>0</v>
      </c>
      <c r="BY451" s="71">
        <v>0</v>
      </c>
      <c r="BZ451" s="71">
        <v>0</v>
      </c>
      <c r="CA451" s="71">
        <v>0</v>
      </c>
      <c r="CB451" s="71">
        <f>+BR451+BW451</f>
        <v>0</v>
      </c>
      <c r="CC451" s="71">
        <f>+BS451+BX451</f>
        <v>0</v>
      </c>
      <c r="CD451" s="71">
        <f>+BT451+BY451</f>
        <v>0</v>
      </c>
      <c r="CE451" s="71">
        <f>+BU451+BZ451</f>
        <v>0</v>
      </c>
      <c r="CF451" s="71">
        <f>+BV451+CA451</f>
        <v>0</v>
      </c>
      <c r="CG451" s="71">
        <f>+CH451+CI451+CJ451+CK451</f>
        <v>0</v>
      </c>
      <c r="CH451" s="71">
        <v>0</v>
      </c>
      <c r="CI451" s="71">
        <v>0</v>
      </c>
      <c r="CJ451" s="71">
        <v>0</v>
      </c>
      <c r="CK451" s="71">
        <v>0</v>
      </c>
      <c r="CL451" s="71">
        <f>+CB451+CG451</f>
        <v>0</v>
      </c>
      <c r="CM451" s="71">
        <f>+CC451+CH451</f>
        <v>0</v>
      </c>
      <c r="CN451" s="71">
        <f>+CD451+CI451</f>
        <v>0</v>
      </c>
      <c r="CO451" s="71">
        <f>+CE451+CJ451</f>
        <v>0</v>
      </c>
      <c r="CP451" s="71">
        <f>+CF451+CK451</f>
        <v>0</v>
      </c>
      <c r="CQ451" s="71">
        <f>+CR451+CS451+CT451+CU451</f>
        <v>0</v>
      </c>
      <c r="CR451" s="71">
        <v>0</v>
      </c>
      <c r="CS451" s="71">
        <v>0</v>
      </c>
      <c r="CT451" s="71">
        <v>0</v>
      </c>
      <c r="CU451" s="71">
        <v>0</v>
      </c>
      <c r="CV451" s="71">
        <f>+CL451+CQ451</f>
        <v>0</v>
      </c>
      <c r="CW451" s="71">
        <f>+CM451+CR451</f>
        <v>0</v>
      </c>
      <c r="CX451" s="71">
        <f>+CN451+CS451</f>
        <v>0</v>
      </c>
      <c r="CY451" s="71">
        <f>+CO451+CT451</f>
        <v>0</v>
      </c>
      <c r="CZ451" s="71">
        <f>+CP451+CU451</f>
        <v>0</v>
      </c>
      <c r="DA451" s="70" t="s">
        <v>142</v>
      </c>
      <c r="DB451" s="56">
        <f>K451-CV451</f>
        <v>0</v>
      </c>
      <c r="DC451" s="55"/>
      <c r="DD451" s="7">
        <f>CV451/12</f>
        <v>0</v>
      </c>
      <c r="DE451" s="55"/>
    </row>
    <row r="452" spans="1:109" s="54" customFormat="1" ht="11.25" hidden="1" customHeight="1" x14ac:dyDescent="0.2">
      <c r="A452" s="67" t="str">
        <f>CONCATENATE("5401",H452)</f>
        <v>540159</v>
      </c>
      <c r="B452" s="66"/>
      <c r="C452" s="66"/>
      <c r="D452" s="66"/>
      <c r="E452" s="66"/>
      <c r="F452" s="66"/>
      <c r="G452" s="65"/>
      <c r="H452" s="61" t="s">
        <v>229</v>
      </c>
      <c r="I452" s="95" t="s">
        <v>301</v>
      </c>
      <c r="J452" s="62">
        <f>J453+J454</f>
        <v>0</v>
      </c>
      <c r="K452" s="62">
        <f>K453+K454</f>
        <v>0</v>
      </c>
      <c r="L452" s="62">
        <f>L453+L454</f>
        <v>0</v>
      </c>
      <c r="M452" s="62">
        <f>M453+M454</f>
        <v>0</v>
      </c>
      <c r="N452" s="62">
        <f>N453+N454</f>
        <v>0</v>
      </c>
      <c r="O452" s="85">
        <f>O453+O454</f>
        <v>0</v>
      </c>
      <c r="P452" s="62"/>
      <c r="Q452" s="85"/>
      <c r="R452" s="62"/>
      <c r="S452" s="85">
        <f>S453+S454</f>
        <v>0</v>
      </c>
      <c r="T452" s="85"/>
      <c r="U452" s="85">
        <f>U453+U454</f>
        <v>0</v>
      </c>
      <c r="V452" s="85">
        <f>V453+V454</f>
        <v>0</v>
      </c>
      <c r="W452" s="85">
        <f>W453+W454</f>
        <v>0</v>
      </c>
      <c r="X452" s="85"/>
      <c r="Y452" s="85">
        <f>Y453+Y454</f>
        <v>0</v>
      </c>
      <c r="Z452" s="85"/>
      <c r="AA452" s="85">
        <f>AA453+AA454</f>
        <v>0</v>
      </c>
      <c r="AB452" s="85">
        <f>AB453+AB454</f>
        <v>0</v>
      </c>
      <c r="AC452" s="85">
        <f>AC453+AC454</f>
        <v>0</v>
      </c>
      <c r="AD452" s="85">
        <f>AD453+AD454</f>
        <v>0</v>
      </c>
      <c r="AE452" s="85">
        <f>AE453+AE454</f>
        <v>0</v>
      </c>
      <c r="AF452" s="85"/>
      <c r="AG452" s="85"/>
      <c r="AH452" s="85"/>
      <c r="AI452" s="85"/>
      <c r="AJ452" s="85"/>
      <c r="AK452" s="85"/>
      <c r="AL452" s="85"/>
      <c r="AM452" s="85"/>
      <c r="AN452" s="85"/>
      <c r="AO452" s="85"/>
      <c r="AP452" s="85"/>
      <c r="AQ452" s="85"/>
      <c r="AR452" s="85"/>
      <c r="AS452" s="85"/>
      <c r="AT452" s="85"/>
      <c r="AU452" s="85"/>
      <c r="AV452" s="85"/>
      <c r="AW452" s="85"/>
      <c r="AX452" s="85">
        <f>AX453+AX454</f>
        <v>0</v>
      </c>
      <c r="AY452" s="85">
        <f>AY453+AY454</f>
        <v>0</v>
      </c>
      <c r="AZ452" s="85">
        <f>AZ453+AZ454</f>
        <v>0</v>
      </c>
      <c r="BA452" s="85">
        <f>BA453+BA454</f>
        <v>0</v>
      </c>
      <c r="BB452" s="85"/>
      <c r="BC452" s="85">
        <f>BC453+BC454</f>
        <v>0</v>
      </c>
      <c r="BD452" s="85"/>
      <c r="BE452" s="85">
        <f>BE453+BE454</f>
        <v>0</v>
      </c>
      <c r="BF452" s="85">
        <f>BF453+BF454</f>
        <v>0</v>
      </c>
      <c r="BG452" s="85">
        <f>BG453+BG454</f>
        <v>0</v>
      </c>
      <c r="BH452" s="85">
        <f>BH453+BH454</f>
        <v>0</v>
      </c>
      <c r="BI452" s="85">
        <f>BI453+BI454</f>
        <v>0</v>
      </c>
      <c r="BJ452" s="85"/>
      <c r="BK452" s="85"/>
      <c r="BL452" s="85"/>
      <c r="BM452" s="85">
        <f>BM453+BM454</f>
        <v>0</v>
      </c>
      <c r="BN452" s="85"/>
      <c r="BO452" s="85"/>
      <c r="BP452" s="85"/>
      <c r="BQ452" s="85"/>
      <c r="BR452" s="85">
        <f>BR453+BR454</f>
        <v>0</v>
      </c>
      <c r="BS452" s="85"/>
      <c r="BT452" s="85"/>
      <c r="BU452" s="85"/>
      <c r="BV452" s="85"/>
      <c r="BW452" s="85">
        <f>BW453+BW454</f>
        <v>0</v>
      </c>
      <c r="BX452" s="85">
        <f>BX453+BX454</f>
        <v>0</v>
      </c>
      <c r="BY452" s="85">
        <f>BY453+BY454</f>
        <v>0</v>
      </c>
      <c r="BZ452" s="85">
        <f>BZ453+BZ454</f>
        <v>0</v>
      </c>
      <c r="CA452" s="85">
        <f>CA453+CA454</f>
        <v>0</v>
      </c>
      <c r="CB452" s="85">
        <f>CB453+CB454</f>
        <v>0</v>
      </c>
      <c r="CC452" s="85">
        <f>CC453+CC454</f>
        <v>0</v>
      </c>
      <c r="CD452" s="85">
        <f>CD453+CD454</f>
        <v>0</v>
      </c>
      <c r="CE452" s="85">
        <f>CE453+CE454</f>
        <v>0</v>
      </c>
      <c r="CF452" s="85">
        <f>CF453+CF454</f>
        <v>0</v>
      </c>
      <c r="CG452" s="85">
        <f>CG453+CG454</f>
        <v>0</v>
      </c>
      <c r="CH452" s="85">
        <f>CH453+CH454</f>
        <v>0</v>
      </c>
      <c r="CI452" s="85">
        <f>CI453+CI454</f>
        <v>0</v>
      </c>
      <c r="CJ452" s="85">
        <f>CJ453+CJ454</f>
        <v>0</v>
      </c>
      <c r="CK452" s="85">
        <f>CK453+CK454</f>
        <v>0</v>
      </c>
      <c r="CL452" s="85">
        <f>CL453+CL454</f>
        <v>0</v>
      </c>
      <c r="CM452" s="85">
        <f>CM453+CM454</f>
        <v>0</v>
      </c>
      <c r="CN452" s="85">
        <f>CN453+CN454</f>
        <v>0</v>
      </c>
      <c r="CO452" s="85">
        <f>CO453+CO454</f>
        <v>0</v>
      </c>
      <c r="CP452" s="85">
        <f>CP453+CP454</f>
        <v>0</v>
      </c>
      <c r="CQ452" s="85">
        <f>CQ453+CQ454</f>
        <v>0</v>
      </c>
      <c r="CR452" s="85">
        <f>CR453+CR454</f>
        <v>0</v>
      </c>
      <c r="CS452" s="85">
        <f>CS453+CS454</f>
        <v>0</v>
      </c>
      <c r="CT452" s="85">
        <f>CT453+CT454</f>
        <v>0</v>
      </c>
      <c r="CU452" s="85">
        <f>CU453+CU454</f>
        <v>0</v>
      </c>
      <c r="CV452" s="85">
        <f>CV453+CV454</f>
        <v>0</v>
      </c>
      <c r="CW452" s="85">
        <f>CW453+CW454</f>
        <v>0</v>
      </c>
      <c r="CX452" s="85">
        <f>CX453+CX454</f>
        <v>0</v>
      </c>
      <c r="CY452" s="85">
        <f>CY453+CY454</f>
        <v>0</v>
      </c>
      <c r="CZ452" s="85">
        <f>CZ453+CZ454</f>
        <v>0</v>
      </c>
      <c r="DA452" s="61" t="s">
        <v>229</v>
      </c>
      <c r="DB452" s="56">
        <f>K452-CV452</f>
        <v>0</v>
      </c>
      <c r="DC452" s="55"/>
      <c r="DD452" s="7">
        <f>CV452/12</f>
        <v>0</v>
      </c>
      <c r="DE452" s="55"/>
    </row>
    <row r="453" spans="1:109" s="54" customFormat="1" ht="11.25" hidden="1" customHeight="1" x14ac:dyDescent="0.2">
      <c r="A453" s="98" t="str">
        <f>CONCATENATE("5401",H453)</f>
        <v>54015903</v>
      </c>
      <c r="B453" s="65"/>
      <c r="C453" s="65"/>
      <c r="D453" s="65"/>
      <c r="E453" s="66"/>
      <c r="F453" s="66"/>
      <c r="G453" s="65"/>
      <c r="H453" s="70" t="s">
        <v>370</v>
      </c>
      <c r="I453" s="99" t="s">
        <v>371</v>
      </c>
      <c r="J453" s="78"/>
      <c r="K453" s="78"/>
      <c r="L453" s="78"/>
      <c r="M453" s="78"/>
      <c r="N453" s="78"/>
      <c r="O453" s="78">
        <f>K453-L453-M453-N453</f>
        <v>0</v>
      </c>
      <c r="P453" s="78"/>
      <c r="Q453" s="78"/>
      <c r="R453" s="78"/>
      <c r="S453" s="71">
        <f>+U453+V453+W453+Y453</f>
        <v>0</v>
      </c>
      <c r="T453" s="71">
        <f>X453+Z453</f>
        <v>0</v>
      </c>
      <c r="U453" s="71">
        <v>0</v>
      </c>
      <c r="V453" s="71">
        <v>0</v>
      </c>
      <c r="W453" s="71">
        <v>0</v>
      </c>
      <c r="X453" s="71">
        <v>0</v>
      </c>
      <c r="Y453" s="71">
        <v>0</v>
      </c>
      <c r="Z453" s="71">
        <v>0</v>
      </c>
      <c r="AA453" s="71">
        <f>+K453+S453</f>
        <v>0</v>
      </c>
      <c r="AB453" s="71">
        <f>+L453+U453</f>
        <v>0</v>
      </c>
      <c r="AC453" s="71">
        <f>+M453+V453</f>
        <v>0</v>
      </c>
      <c r="AD453" s="71">
        <f>+N453+W453</f>
        <v>0</v>
      </c>
      <c r="AE453" s="71">
        <f>+O453+Y453</f>
        <v>0</v>
      </c>
      <c r="AF453" s="71">
        <f>P453+X453</f>
        <v>0</v>
      </c>
      <c r="AG453" s="71">
        <f>+Q453+Z453</f>
        <v>0</v>
      </c>
      <c r="AH453" s="71">
        <f>AF453+AG453</f>
        <v>0</v>
      </c>
      <c r="AI453" s="71">
        <f>+AJ453+AK453+AL453+AN453</f>
        <v>0</v>
      </c>
      <c r="AJ453" s="71">
        <v>0</v>
      </c>
      <c r="AK453" s="71">
        <v>0</v>
      </c>
      <c r="AL453" s="71">
        <v>0</v>
      </c>
      <c r="AM453" s="71">
        <v>0</v>
      </c>
      <c r="AN453" s="71">
        <v>0</v>
      </c>
      <c r="AO453" s="71">
        <v>0</v>
      </c>
      <c r="AP453" s="71">
        <f>+AA453+AI453</f>
        <v>0</v>
      </c>
      <c r="AQ453" s="71">
        <f>+AB453+AJ453</f>
        <v>0</v>
      </c>
      <c r="AR453" s="71">
        <f>+AC453+AK453</f>
        <v>0</v>
      </c>
      <c r="AS453" s="71">
        <f>+AD453+AL453</f>
        <v>0</v>
      </c>
      <c r="AT453" s="71">
        <f>+AE453+AN453</f>
        <v>0</v>
      </c>
      <c r="AU453" s="71">
        <f>AF453+AM453</f>
        <v>0</v>
      </c>
      <c r="AV453" s="71">
        <f>AG453+AO453</f>
        <v>0</v>
      </c>
      <c r="AW453" s="71">
        <f>AU453+AV453</f>
        <v>0</v>
      </c>
      <c r="AX453" s="71">
        <f>+AY453+AZ453+BA453+BC453</f>
        <v>0</v>
      </c>
      <c r="AY453" s="71">
        <v>0</v>
      </c>
      <c r="AZ453" s="71">
        <v>0</v>
      </c>
      <c r="BA453" s="71">
        <v>0</v>
      </c>
      <c r="BB453" s="71"/>
      <c r="BC453" s="71">
        <v>0</v>
      </c>
      <c r="BD453" s="71"/>
      <c r="BE453" s="71">
        <f>+AP453+AX453</f>
        <v>0</v>
      </c>
      <c r="BF453" s="71">
        <f>+AQ453+AY453</f>
        <v>0</v>
      </c>
      <c r="BG453" s="71">
        <f>+AR453+AZ453</f>
        <v>0</v>
      </c>
      <c r="BH453" s="71">
        <f>+AS453+BA453</f>
        <v>0</v>
      </c>
      <c r="BI453" s="71">
        <f>+AT453+BC453</f>
        <v>0</v>
      </c>
      <c r="BJ453" s="71">
        <f>AU453+BB453</f>
        <v>0</v>
      </c>
      <c r="BK453" s="71">
        <f>AV453+BD453</f>
        <v>0</v>
      </c>
      <c r="BL453" s="71">
        <f>BJ453+BK453</f>
        <v>0</v>
      </c>
      <c r="BM453" s="71">
        <f>+BN453+BO453+BP453+BQ453</f>
        <v>0</v>
      </c>
      <c r="BN453" s="71">
        <v>0</v>
      </c>
      <c r="BO453" s="71">
        <v>0</v>
      </c>
      <c r="BP453" s="71">
        <v>0</v>
      </c>
      <c r="BQ453" s="71">
        <v>0</v>
      </c>
      <c r="BR453" s="71">
        <f>+BE453+BM453</f>
        <v>0</v>
      </c>
      <c r="BS453" s="71">
        <f>+BF453+BN453</f>
        <v>0</v>
      </c>
      <c r="BT453" s="71">
        <f>+BG453+BO453</f>
        <v>0</v>
      </c>
      <c r="BU453" s="71">
        <f>+BH453+BP453</f>
        <v>0</v>
      </c>
      <c r="BV453" s="71">
        <f>+BI453+BQ453</f>
        <v>0</v>
      </c>
      <c r="BW453" s="71">
        <f>+BX453+BY453+BZ453+CA453</f>
        <v>0</v>
      </c>
      <c r="BX453" s="71">
        <v>0</v>
      </c>
      <c r="BY453" s="71">
        <v>0</v>
      </c>
      <c r="BZ453" s="71">
        <v>0</v>
      </c>
      <c r="CA453" s="71">
        <v>0</v>
      </c>
      <c r="CB453" s="71">
        <f>+BR453+BW453</f>
        <v>0</v>
      </c>
      <c r="CC453" s="71">
        <f>+BS453+BX453</f>
        <v>0</v>
      </c>
      <c r="CD453" s="71">
        <f>+BT453+BY453</f>
        <v>0</v>
      </c>
      <c r="CE453" s="71">
        <f>+BU453+BZ453</f>
        <v>0</v>
      </c>
      <c r="CF453" s="71">
        <f>+BV453+CA453</f>
        <v>0</v>
      </c>
      <c r="CG453" s="71">
        <f>+CH453+CI453+CJ453+CK453</f>
        <v>0</v>
      </c>
      <c r="CH453" s="71">
        <v>0</v>
      </c>
      <c r="CI453" s="71">
        <v>0</v>
      </c>
      <c r="CJ453" s="71">
        <v>0</v>
      </c>
      <c r="CK453" s="71">
        <v>0</v>
      </c>
      <c r="CL453" s="71">
        <f>+CB453+CG453</f>
        <v>0</v>
      </c>
      <c r="CM453" s="71">
        <f>+CC453+CH453</f>
        <v>0</v>
      </c>
      <c r="CN453" s="71">
        <f>+CD453+CI453</f>
        <v>0</v>
      </c>
      <c r="CO453" s="71">
        <f>+CE453+CJ453</f>
        <v>0</v>
      </c>
      <c r="CP453" s="71">
        <f>+CF453+CK453</f>
        <v>0</v>
      </c>
      <c r="CQ453" s="71">
        <f>+CR453+CS453+CT453+CU453</f>
        <v>0</v>
      </c>
      <c r="CR453" s="71">
        <v>0</v>
      </c>
      <c r="CS453" s="71">
        <v>0</v>
      </c>
      <c r="CT453" s="71">
        <v>0</v>
      </c>
      <c r="CU453" s="71">
        <v>0</v>
      </c>
      <c r="CV453" s="71">
        <f>+CL453+CQ453</f>
        <v>0</v>
      </c>
      <c r="CW453" s="71">
        <f>+CM453+CR453</f>
        <v>0</v>
      </c>
      <c r="CX453" s="71">
        <f>+CN453+CS453</f>
        <v>0</v>
      </c>
      <c r="CY453" s="71">
        <f>+CO453+CT453</f>
        <v>0</v>
      </c>
      <c r="CZ453" s="71">
        <f>+CP453+CU453</f>
        <v>0</v>
      </c>
      <c r="DA453" s="70" t="s">
        <v>370</v>
      </c>
      <c r="DB453" s="56">
        <f>K453-CV453</f>
        <v>0</v>
      </c>
      <c r="DC453" s="55"/>
      <c r="DD453" s="7">
        <f>CV453/12</f>
        <v>0</v>
      </c>
      <c r="DE453" s="55"/>
    </row>
    <row r="454" spans="1:109" s="54" customFormat="1" ht="11.25" hidden="1" customHeight="1" x14ac:dyDescent="0.2">
      <c r="A454" s="98" t="str">
        <f>CONCATENATE("5401",H454)</f>
        <v>54015917</v>
      </c>
      <c r="B454" s="65"/>
      <c r="C454" s="65"/>
      <c r="D454" s="65"/>
      <c r="E454" s="66"/>
      <c r="F454" s="66"/>
      <c r="G454" s="65"/>
      <c r="H454" s="70" t="s">
        <v>300</v>
      </c>
      <c r="I454" s="99" t="s">
        <v>299</v>
      </c>
      <c r="J454" s="78"/>
      <c r="K454" s="78"/>
      <c r="L454" s="78"/>
      <c r="M454" s="78"/>
      <c r="N454" s="78"/>
      <c r="O454" s="78">
        <f>K454-L454-M454-N454</f>
        <v>0</v>
      </c>
      <c r="P454" s="78"/>
      <c r="Q454" s="78"/>
      <c r="R454" s="78">
        <f>P454+Q454</f>
        <v>0</v>
      </c>
      <c r="S454" s="71">
        <f>+U454+V454+W454+Y454</f>
        <v>0</v>
      </c>
      <c r="T454" s="71">
        <f>X454+Z454</f>
        <v>0</v>
      </c>
      <c r="U454" s="71">
        <v>0</v>
      </c>
      <c r="V454" s="71">
        <v>0</v>
      </c>
      <c r="W454" s="71">
        <v>0</v>
      </c>
      <c r="X454" s="71">
        <v>0</v>
      </c>
      <c r="Y454" s="71">
        <v>0</v>
      </c>
      <c r="Z454" s="71">
        <v>0</v>
      </c>
      <c r="AA454" s="71">
        <f>+K454+S454</f>
        <v>0</v>
      </c>
      <c r="AB454" s="71">
        <f>+L454+U454</f>
        <v>0</v>
      </c>
      <c r="AC454" s="71">
        <f>+M454+V454</f>
        <v>0</v>
      </c>
      <c r="AD454" s="71">
        <f>+N454+W454</f>
        <v>0</v>
      </c>
      <c r="AE454" s="71">
        <f>+O454+Y454</f>
        <v>0</v>
      </c>
      <c r="AF454" s="71">
        <f>P454+X454</f>
        <v>0</v>
      </c>
      <c r="AG454" s="71">
        <f>+Q454+Z454</f>
        <v>0</v>
      </c>
      <c r="AH454" s="71">
        <f>AF454+AG454</f>
        <v>0</v>
      </c>
      <c r="AI454" s="71">
        <f>+AJ454+AK454+AL454+AN454</f>
        <v>0</v>
      </c>
      <c r="AJ454" s="71">
        <v>0</v>
      </c>
      <c r="AK454" s="71">
        <v>0</v>
      </c>
      <c r="AL454" s="71">
        <v>0</v>
      </c>
      <c r="AM454" s="71">
        <v>0</v>
      </c>
      <c r="AN454" s="71">
        <v>0</v>
      </c>
      <c r="AO454" s="71">
        <v>0</v>
      </c>
      <c r="AP454" s="71">
        <f>+AA454+AI454</f>
        <v>0</v>
      </c>
      <c r="AQ454" s="71">
        <f>+AB454+AJ454</f>
        <v>0</v>
      </c>
      <c r="AR454" s="71">
        <f>+AC454+AK454</f>
        <v>0</v>
      </c>
      <c r="AS454" s="71">
        <f>+AD454+AL454</f>
        <v>0</v>
      </c>
      <c r="AT454" s="71">
        <f>+AE454+AN454</f>
        <v>0</v>
      </c>
      <c r="AU454" s="71">
        <f>AF454+AM454</f>
        <v>0</v>
      </c>
      <c r="AV454" s="71">
        <f>AG454+AO454</f>
        <v>0</v>
      </c>
      <c r="AW454" s="71">
        <f>AU454+AV454</f>
        <v>0</v>
      </c>
      <c r="AX454" s="71">
        <f>+AY454+AZ454+BA454+BC454</f>
        <v>0</v>
      </c>
      <c r="AY454" s="71">
        <v>0</v>
      </c>
      <c r="AZ454" s="71">
        <v>0</v>
      </c>
      <c r="BA454" s="71">
        <v>0</v>
      </c>
      <c r="BB454" s="71"/>
      <c r="BC454" s="71">
        <v>0</v>
      </c>
      <c r="BD454" s="71"/>
      <c r="BE454" s="71">
        <f>+AP454+AX454</f>
        <v>0</v>
      </c>
      <c r="BF454" s="71">
        <f>+AQ454+AY454</f>
        <v>0</v>
      </c>
      <c r="BG454" s="71">
        <f>+AR454+AZ454</f>
        <v>0</v>
      </c>
      <c r="BH454" s="71">
        <f>+AS454+BA454</f>
        <v>0</v>
      </c>
      <c r="BI454" s="71">
        <f>+AT454+BC454</f>
        <v>0</v>
      </c>
      <c r="BJ454" s="71">
        <f>AU454+BB454</f>
        <v>0</v>
      </c>
      <c r="BK454" s="71">
        <f>AV454+BD454</f>
        <v>0</v>
      </c>
      <c r="BL454" s="71">
        <f>BJ454+BK454</f>
        <v>0</v>
      </c>
      <c r="BM454" s="71">
        <f>+BN454+BO454+BP454+BQ454</f>
        <v>0</v>
      </c>
      <c r="BN454" s="71">
        <v>0</v>
      </c>
      <c r="BO454" s="71">
        <v>0</v>
      </c>
      <c r="BP454" s="71">
        <v>0</v>
      </c>
      <c r="BQ454" s="71">
        <v>0</v>
      </c>
      <c r="BR454" s="71">
        <f>+BE454+BM454</f>
        <v>0</v>
      </c>
      <c r="BS454" s="71">
        <f>+BF454+BN454</f>
        <v>0</v>
      </c>
      <c r="BT454" s="71">
        <f>+BG454+BO454</f>
        <v>0</v>
      </c>
      <c r="BU454" s="71">
        <f>+BH454+BP454</f>
        <v>0</v>
      </c>
      <c r="BV454" s="71">
        <f>+BI454+BQ454</f>
        <v>0</v>
      </c>
      <c r="BW454" s="71">
        <f>+BX454+BY454+BZ454+CA454</f>
        <v>0</v>
      </c>
      <c r="BX454" s="71">
        <v>0</v>
      </c>
      <c r="BY454" s="71">
        <v>0</v>
      </c>
      <c r="BZ454" s="71">
        <v>0</v>
      </c>
      <c r="CA454" s="71">
        <v>0</v>
      </c>
      <c r="CB454" s="71">
        <f>+BR454+BW454</f>
        <v>0</v>
      </c>
      <c r="CC454" s="71">
        <f>+BS454+BX454</f>
        <v>0</v>
      </c>
      <c r="CD454" s="71">
        <f>+BT454+BY454</f>
        <v>0</v>
      </c>
      <c r="CE454" s="71">
        <f>+BU454+BZ454</f>
        <v>0</v>
      </c>
      <c r="CF454" s="71">
        <f>+BV454+CA454</f>
        <v>0</v>
      </c>
      <c r="CG454" s="71">
        <f>+CH454+CI454+CJ454+CK454</f>
        <v>0</v>
      </c>
      <c r="CH454" s="71">
        <v>0</v>
      </c>
      <c r="CI454" s="71">
        <v>0</v>
      </c>
      <c r="CJ454" s="71">
        <v>0</v>
      </c>
      <c r="CK454" s="71">
        <v>0</v>
      </c>
      <c r="CL454" s="71">
        <f>+CB454+CG454</f>
        <v>0</v>
      </c>
      <c r="CM454" s="71">
        <f>+CC454+CH454</f>
        <v>0</v>
      </c>
      <c r="CN454" s="71">
        <f>+CD454+CI454</f>
        <v>0</v>
      </c>
      <c r="CO454" s="71">
        <f>+CE454+CJ454</f>
        <v>0</v>
      </c>
      <c r="CP454" s="71">
        <f>+CF454+CK454</f>
        <v>0</v>
      </c>
      <c r="CQ454" s="71">
        <f>+CR454+CS454+CT454+CU454</f>
        <v>0</v>
      </c>
      <c r="CR454" s="71">
        <v>0</v>
      </c>
      <c r="CS454" s="71">
        <v>0</v>
      </c>
      <c r="CT454" s="71">
        <v>0</v>
      </c>
      <c r="CU454" s="71">
        <v>0</v>
      </c>
      <c r="CV454" s="71">
        <f>+CL454+CQ454</f>
        <v>0</v>
      </c>
      <c r="CW454" s="71">
        <f>+CM454+CR454</f>
        <v>0</v>
      </c>
      <c r="CX454" s="71">
        <f>+CN454+CS454</f>
        <v>0</v>
      </c>
      <c r="CY454" s="71">
        <f>+CO454+CT454</f>
        <v>0</v>
      </c>
      <c r="CZ454" s="71">
        <f>+CP454+CU454</f>
        <v>0</v>
      </c>
      <c r="DA454" s="70" t="s">
        <v>300</v>
      </c>
      <c r="DB454" s="56">
        <f>K454-CV454</f>
        <v>0</v>
      </c>
      <c r="DC454" s="55"/>
      <c r="DD454" s="7">
        <f>CV454/12</f>
        <v>0</v>
      </c>
      <c r="DE454" s="55"/>
    </row>
    <row r="455" spans="1:109" s="54" customFormat="1" ht="11.25" hidden="1" customHeight="1" x14ac:dyDescent="0.2">
      <c r="A455" s="67" t="str">
        <f>CONCATENATE("5401",H455)</f>
        <v>540170</v>
      </c>
      <c r="B455" s="66"/>
      <c r="C455" s="66"/>
      <c r="D455" s="66"/>
      <c r="E455" s="66"/>
      <c r="F455" s="66"/>
      <c r="G455" s="65"/>
      <c r="H455" s="61" t="s">
        <v>22</v>
      </c>
      <c r="I455" s="95" t="s">
        <v>21</v>
      </c>
      <c r="J455" s="62">
        <f>J456</f>
        <v>0</v>
      </c>
      <c r="K455" s="62">
        <f>K456</f>
        <v>0</v>
      </c>
      <c r="L455" s="62">
        <f>L456</f>
        <v>0</v>
      </c>
      <c r="M455" s="62">
        <f>M456</f>
        <v>0</v>
      </c>
      <c r="N455" s="62">
        <f>N456</f>
        <v>0</v>
      </c>
      <c r="O455" s="85">
        <f>O456</f>
        <v>0</v>
      </c>
      <c r="P455" s="62"/>
      <c r="Q455" s="85"/>
      <c r="R455" s="62"/>
      <c r="S455" s="85">
        <f>S456</f>
        <v>0</v>
      </c>
      <c r="T455" s="85"/>
      <c r="U455" s="85">
        <f>U456</f>
        <v>0</v>
      </c>
      <c r="V455" s="85">
        <f>V456</f>
        <v>0</v>
      </c>
      <c r="W455" s="85">
        <f>W456</f>
        <v>0</v>
      </c>
      <c r="X455" s="85"/>
      <c r="Y455" s="85">
        <f>Y456</f>
        <v>0</v>
      </c>
      <c r="Z455" s="85"/>
      <c r="AA455" s="85">
        <f>AA456</f>
        <v>0</v>
      </c>
      <c r="AB455" s="85">
        <f>AB456</f>
        <v>0</v>
      </c>
      <c r="AC455" s="85">
        <f>AC456</f>
        <v>0</v>
      </c>
      <c r="AD455" s="85">
        <f>AD456</f>
        <v>0</v>
      </c>
      <c r="AE455" s="85">
        <f>AE456</f>
        <v>0</v>
      </c>
      <c r="AF455" s="85"/>
      <c r="AG455" s="85"/>
      <c r="AH455" s="85"/>
      <c r="AI455" s="85"/>
      <c r="AJ455" s="85"/>
      <c r="AK455" s="85"/>
      <c r="AL455" s="85"/>
      <c r="AM455" s="85"/>
      <c r="AN455" s="85"/>
      <c r="AO455" s="85"/>
      <c r="AP455" s="85"/>
      <c r="AQ455" s="85"/>
      <c r="AR455" s="85"/>
      <c r="AS455" s="85"/>
      <c r="AT455" s="85"/>
      <c r="AU455" s="85"/>
      <c r="AV455" s="85"/>
      <c r="AW455" s="85"/>
      <c r="AX455" s="85">
        <f>AX456</f>
        <v>0</v>
      </c>
      <c r="AY455" s="85">
        <f>AY456</f>
        <v>0</v>
      </c>
      <c r="AZ455" s="85">
        <f>AZ456</f>
        <v>0</v>
      </c>
      <c r="BA455" s="85">
        <f>BA456</f>
        <v>0</v>
      </c>
      <c r="BB455" s="85"/>
      <c r="BC455" s="85">
        <f>BC456</f>
        <v>0</v>
      </c>
      <c r="BD455" s="85"/>
      <c r="BE455" s="85">
        <f>BE456</f>
        <v>0</v>
      </c>
      <c r="BF455" s="85">
        <f>BF456</f>
        <v>0</v>
      </c>
      <c r="BG455" s="85">
        <f>BG456</f>
        <v>0</v>
      </c>
      <c r="BH455" s="85">
        <f>BH456</f>
        <v>0</v>
      </c>
      <c r="BI455" s="85">
        <f>BI456</f>
        <v>0</v>
      </c>
      <c r="BJ455" s="85"/>
      <c r="BK455" s="85"/>
      <c r="BL455" s="85"/>
      <c r="BM455" s="85">
        <f>BM456</f>
        <v>0</v>
      </c>
      <c r="BN455" s="85"/>
      <c r="BO455" s="85"/>
      <c r="BP455" s="85"/>
      <c r="BQ455" s="85"/>
      <c r="BR455" s="85">
        <f>BR456</f>
        <v>0</v>
      </c>
      <c r="BS455" s="85"/>
      <c r="BT455" s="85"/>
      <c r="BU455" s="85"/>
      <c r="BV455" s="85"/>
      <c r="BW455" s="85">
        <f>BW456</f>
        <v>0</v>
      </c>
      <c r="BX455" s="85">
        <f>BX456</f>
        <v>0</v>
      </c>
      <c r="BY455" s="85">
        <f>BY456</f>
        <v>0</v>
      </c>
      <c r="BZ455" s="85">
        <f>BZ456</f>
        <v>0</v>
      </c>
      <c r="CA455" s="85">
        <f>CA456</f>
        <v>0</v>
      </c>
      <c r="CB455" s="85">
        <f>CB456</f>
        <v>0</v>
      </c>
      <c r="CC455" s="85">
        <f>CC456</f>
        <v>0</v>
      </c>
      <c r="CD455" s="85">
        <f>CD456</f>
        <v>0</v>
      </c>
      <c r="CE455" s="85">
        <f>CE456</f>
        <v>0</v>
      </c>
      <c r="CF455" s="85">
        <f>CF456</f>
        <v>0</v>
      </c>
      <c r="CG455" s="85">
        <f>CG456</f>
        <v>0</v>
      </c>
      <c r="CH455" s="85">
        <f>CH456</f>
        <v>0</v>
      </c>
      <c r="CI455" s="85">
        <f>CI456</f>
        <v>0</v>
      </c>
      <c r="CJ455" s="85">
        <f>CJ456</f>
        <v>0</v>
      </c>
      <c r="CK455" s="85">
        <f>CK456</f>
        <v>0</v>
      </c>
      <c r="CL455" s="85">
        <f>CL456</f>
        <v>0</v>
      </c>
      <c r="CM455" s="85">
        <f>CM456</f>
        <v>0</v>
      </c>
      <c r="CN455" s="85">
        <f>CN456</f>
        <v>0</v>
      </c>
      <c r="CO455" s="85">
        <f>CO456</f>
        <v>0</v>
      </c>
      <c r="CP455" s="85">
        <f>CP456</f>
        <v>0</v>
      </c>
      <c r="CQ455" s="85">
        <f>CQ456</f>
        <v>0</v>
      </c>
      <c r="CR455" s="85">
        <f>CR456</f>
        <v>0</v>
      </c>
      <c r="CS455" s="85">
        <f>CS456</f>
        <v>0</v>
      </c>
      <c r="CT455" s="85">
        <f>CT456</f>
        <v>0</v>
      </c>
      <c r="CU455" s="85">
        <f>CU456</f>
        <v>0</v>
      </c>
      <c r="CV455" s="85">
        <f>CV456</f>
        <v>0</v>
      </c>
      <c r="CW455" s="85">
        <f>CW456</f>
        <v>0</v>
      </c>
      <c r="CX455" s="85">
        <f>CX456</f>
        <v>0</v>
      </c>
      <c r="CY455" s="85">
        <f>CY456</f>
        <v>0</v>
      </c>
      <c r="CZ455" s="85">
        <f>CZ456</f>
        <v>0</v>
      </c>
      <c r="DA455" s="61" t="s">
        <v>22</v>
      </c>
      <c r="DB455" s="56">
        <f>K455-CV455</f>
        <v>0</v>
      </c>
      <c r="DC455" s="55"/>
      <c r="DD455" s="7">
        <f>CV455/12</f>
        <v>0</v>
      </c>
      <c r="DE455" s="55"/>
    </row>
    <row r="456" spans="1:109" s="54" customFormat="1" ht="11.25" hidden="1" customHeight="1" x14ac:dyDescent="0.2">
      <c r="A456" s="67" t="str">
        <f>CONCATENATE("5401",H456)</f>
        <v>540171</v>
      </c>
      <c r="B456" s="66"/>
      <c r="C456" s="66"/>
      <c r="D456" s="66"/>
      <c r="E456" s="66"/>
      <c r="F456" s="66"/>
      <c r="G456" s="65"/>
      <c r="H456" s="61" t="s">
        <v>20</v>
      </c>
      <c r="I456" s="95" t="s">
        <v>292</v>
      </c>
      <c r="J456" s="62">
        <f>J457</f>
        <v>0</v>
      </c>
      <c r="K456" s="62">
        <f>K457</f>
        <v>0</v>
      </c>
      <c r="L456" s="62">
        <f>L457</f>
        <v>0</v>
      </c>
      <c r="M456" s="62">
        <f>M457</f>
        <v>0</v>
      </c>
      <c r="N456" s="62">
        <f>N457</f>
        <v>0</v>
      </c>
      <c r="O456" s="85">
        <f>O457</f>
        <v>0</v>
      </c>
      <c r="P456" s="62"/>
      <c r="Q456" s="85"/>
      <c r="R456" s="62"/>
      <c r="S456" s="85">
        <f>S457</f>
        <v>0</v>
      </c>
      <c r="T456" s="85"/>
      <c r="U456" s="85">
        <f>U457</f>
        <v>0</v>
      </c>
      <c r="V456" s="85">
        <f>V457</f>
        <v>0</v>
      </c>
      <c r="W456" s="85">
        <f>W457</f>
        <v>0</v>
      </c>
      <c r="X456" s="85"/>
      <c r="Y456" s="85">
        <f>Y457</f>
        <v>0</v>
      </c>
      <c r="Z456" s="85"/>
      <c r="AA456" s="85">
        <f>AA457</f>
        <v>0</v>
      </c>
      <c r="AB456" s="85">
        <f>AB457</f>
        <v>0</v>
      </c>
      <c r="AC456" s="85">
        <f>AC457</f>
        <v>0</v>
      </c>
      <c r="AD456" s="85">
        <f>AD457</f>
        <v>0</v>
      </c>
      <c r="AE456" s="85">
        <f>AE457</f>
        <v>0</v>
      </c>
      <c r="AF456" s="85"/>
      <c r="AG456" s="85"/>
      <c r="AH456" s="85"/>
      <c r="AI456" s="85"/>
      <c r="AJ456" s="85"/>
      <c r="AK456" s="85"/>
      <c r="AL456" s="85"/>
      <c r="AM456" s="85"/>
      <c r="AN456" s="85"/>
      <c r="AO456" s="85"/>
      <c r="AP456" s="85"/>
      <c r="AQ456" s="85"/>
      <c r="AR456" s="85"/>
      <c r="AS456" s="85"/>
      <c r="AT456" s="85"/>
      <c r="AU456" s="85"/>
      <c r="AV456" s="85"/>
      <c r="AW456" s="85"/>
      <c r="AX456" s="85">
        <f>AX457</f>
        <v>0</v>
      </c>
      <c r="AY456" s="85">
        <f>AY457</f>
        <v>0</v>
      </c>
      <c r="AZ456" s="85">
        <f>AZ457</f>
        <v>0</v>
      </c>
      <c r="BA456" s="85">
        <f>BA457</f>
        <v>0</v>
      </c>
      <c r="BB456" s="85"/>
      <c r="BC456" s="85">
        <f>BC457</f>
        <v>0</v>
      </c>
      <c r="BD456" s="85"/>
      <c r="BE456" s="85">
        <f>BE457</f>
        <v>0</v>
      </c>
      <c r="BF456" s="85">
        <f>BF457</f>
        <v>0</v>
      </c>
      <c r="BG456" s="85">
        <f>BG457</f>
        <v>0</v>
      </c>
      <c r="BH456" s="85">
        <f>BH457</f>
        <v>0</v>
      </c>
      <c r="BI456" s="85">
        <f>BI457</f>
        <v>0</v>
      </c>
      <c r="BJ456" s="85"/>
      <c r="BK456" s="85"/>
      <c r="BL456" s="85"/>
      <c r="BM456" s="85">
        <f>BM457</f>
        <v>0</v>
      </c>
      <c r="BN456" s="85"/>
      <c r="BO456" s="85"/>
      <c r="BP456" s="85"/>
      <c r="BQ456" s="85"/>
      <c r="BR456" s="85">
        <f>BR457</f>
        <v>0</v>
      </c>
      <c r="BS456" s="85"/>
      <c r="BT456" s="85"/>
      <c r="BU456" s="85"/>
      <c r="BV456" s="85"/>
      <c r="BW456" s="85">
        <f>BW457</f>
        <v>0</v>
      </c>
      <c r="BX456" s="85">
        <f>BX457</f>
        <v>0</v>
      </c>
      <c r="BY456" s="85">
        <f>BY457</f>
        <v>0</v>
      </c>
      <c r="BZ456" s="85">
        <f>BZ457</f>
        <v>0</v>
      </c>
      <c r="CA456" s="85">
        <f>CA457</f>
        <v>0</v>
      </c>
      <c r="CB456" s="85">
        <f>CB457</f>
        <v>0</v>
      </c>
      <c r="CC456" s="85">
        <f>CC457</f>
        <v>0</v>
      </c>
      <c r="CD456" s="85">
        <f>CD457</f>
        <v>0</v>
      </c>
      <c r="CE456" s="85">
        <f>CE457</f>
        <v>0</v>
      </c>
      <c r="CF456" s="85">
        <f>CF457</f>
        <v>0</v>
      </c>
      <c r="CG456" s="85">
        <f>CG457</f>
        <v>0</v>
      </c>
      <c r="CH456" s="85">
        <f>CH457</f>
        <v>0</v>
      </c>
      <c r="CI456" s="85">
        <f>CI457</f>
        <v>0</v>
      </c>
      <c r="CJ456" s="85">
        <f>CJ457</f>
        <v>0</v>
      </c>
      <c r="CK456" s="85">
        <f>CK457</f>
        <v>0</v>
      </c>
      <c r="CL456" s="85">
        <f>CL457</f>
        <v>0</v>
      </c>
      <c r="CM456" s="85">
        <f>CM457</f>
        <v>0</v>
      </c>
      <c r="CN456" s="85">
        <f>CN457</f>
        <v>0</v>
      </c>
      <c r="CO456" s="85">
        <f>CO457</f>
        <v>0</v>
      </c>
      <c r="CP456" s="85">
        <f>CP457</f>
        <v>0</v>
      </c>
      <c r="CQ456" s="85">
        <f>CQ457</f>
        <v>0</v>
      </c>
      <c r="CR456" s="85">
        <f>CR457</f>
        <v>0</v>
      </c>
      <c r="CS456" s="85">
        <f>CS457</f>
        <v>0</v>
      </c>
      <c r="CT456" s="85">
        <f>CT457</f>
        <v>0</v>
      </c>
      <c r="CU456" s="85">
        <f>CU457</f>
        <v>0</v>
      </c>
      <c r="CV456" s="85">
        <f>CV457</f>
        <v>0</v>
      </c>
      <c r="CW456" s="85">
        <f>CW457</f>
        <v>0</v>
      </c>
      <c r="CX456" s="85">
        <f>CX457</f>
        <v>0</v>
      </c>
      <c r="CY456" s="85">
        <f>CY457</f>
        <v>0</v>
      </c>
      <c r="CZ456" s="85">
        <f>CZ457</f>
        <v>0</v>
      </c>
      <c r="DA456" s="61" t="s">
        <v>20</v>
      </c>
      <c r="DB456" s="56">
        <f>K456-CV456</f>
        <v>0</v>
      </c>
      <c r="DC456" s="55"/>
      <c r="DD456" s="7">
        <f>CV456/12</f>
        <v>0</v>
      </c>
      <c r="DE456" s="55"/>
    </row>
    <row r="457" spans="1:109" s="54" customFormat="1" ht="11.25" hidden="1" customHeight="1" x14ac:dyDescent="0.2">
      <c r="A457" s="67" t="str">
        <f>CONCATENATE("5401",H457)</f>
        <v>54017101</v>
      </c>
      <c r="B457" s="66"/>
      <c r="C457" s="66"/>
      <c r="D457" s="66"/>
      <c r="E457" s="66"/>
      <c r="F457" s="66"/>
      <c r="G457" s="65"/>
      <c r="H457" s="61">
        <v>7101</v>
      </c>
      <c r="I457" s="95" t="s">
        <v>18</v>
      </c>
      <c r="J457" s="62">
        <f>SUM(J458:J459)</f>
        <v>0</v>
      </c>
      <c r="K457" s="62">
        <f>SUM(K458:K459)</f>
        <v>0</v>
      </c>
      <c r="L457" s="62">
        <f>SUM(L458:L459)</f>
        <v>0</v>
      </c>
      <c r="M457" s="62">
        <f>SUM(M458:M459)</f>
        <v>0</v>
      </c>
      <c r="N457" s="62">
        <f>SUM(N458:N459)</f>
        <v>0</v>
      </c>
      <c r="O457" s="85">
        <f>SUM(O458:O459)</f>
        <v>0</v>
      </c>
      <c r="P457" s="62"/>
      <c r="Q457" s="85"/>
      <c r="R457" s="62"/>
      <c r="S457" s="85">
        <f>SUM(S458:S459)</f>
        <v>0</v>
      </c>
      <c r="T457" s="85"/>
      <c r="U457" s="85">
        <f>SUM(U458:U459)</f>
        <v>0</v>
      </c>
      <c r="V457" s="85">
        <f>SUM(V458:V459)</f>
        <v>0</v>
      </c>
      <c r="W457" s="85">
        <f>SUM(W458:W459)</f>
        <v>0</v>
      </c>
      <c r="X457" s="85"/>
      <c r="Y457" s="85">
        <f>SUM(Y458:Y459)</f>
        <v>0</v>
      </c>
      <c r="Z457" s="85"/>
      <c r="AA457" s="85">
        <f>SUM(AA458:AA459)</f>
        <v>0</v>
      </c>
      <c r="AB457" s="85">
        <f>SUM(AB458:AB459)</f>
        <v>0</v>
      </c>
      <c r="AC457" s="85">
        <f>SUM(AC458:AC459)</f>
        <v>0</v>
      </c>
      <c r="AD457" s="85">
        <f>SUM(AD458:AD459)</f>
        <v>0</v>
      </c>
      <c r="AE457" s="85">
        <f>SUM(AE458:AE459)</f>
        <v>0</v>
      </c>
      <c r="AF457" s="85"/>
      <c r="AG457" s="85"/>
      <c r="AH457" s="85"/>
      <c r="AI457" s="85"/>
      <c r="AJ457" s="85"/>
      <c r="AK457" s="85"/>
      <c r="AL457" s="85"/>
      <c r="AM457" s="85"/>
      <c r="AN457" s="85"/>
      <c r="AO457" s="85"/>
      <c r="AP457" s="85"/>
      <c r="AQ457" s="85"/>
      <c r="AR457" s="85"/>
      <c r="AS457" s="85"/>
      <c r="AT457" s="85"/>
      <c r="AU457" s="85"/>
      <c r="AV457" s="85"/>
      <c r="AW457" s="85"/>
      <c r="AX457" s="85">
        <f>SUM(AX458:AX459)</f>
        <v>0</v>
      </c>
      <c r="AY457" s="85">
        <f>SUM(AY458:AY459)</f>
        <v>0</v>
      </c>
      <c r="AZ457" s="85">
        <f>SUM(AZ458:AZ459)</f>
        <v>0</v>
      </c>
      <c r="BA457" s="85">
        <f>SUM(BA458:BA459)</f>
        <v>0</v>
      </c>
      <c r="BB457" s="85"/>
      <c r="BC457" s="85">
        <f>SUM(BC458:BC459)</f>
        <v>0</v>
      </c>
      <c r="BD457" s="85"/>
      <c r="BE457" s="85">
        <f>SUM(BE458:BE459)</f>
        <v>0</v>
      </c>
      <c r="BF457" s="85">
        <f>SUM(BF458:BF459)</f>
        <v>0</v>
      </c>
      <c r="BG457" s="85">
        <f>SUM(BG458:BG459)</f>
        <v>0</v>
      </c>
      <c r="BH457" s="85">
        <f>SUM(BH458:BH459)</f>
        <v>0</v>
      </c>
      <c r="BI457" s="85">
        <f>SUM(BI458:BI459)</f>
        <v>0</v>
      </c>
      <c r="BJ457" s="85"/>
      <c r="BK457" s="85"/>
      <c r="BL457" s="85"/>
      <c r="BM457" s="85">
        <f>SUM(BM458:BM459)</f>
        <v>0</v>
      </c>
      <c r="BN457" s="85"/>
      <c r="BO457" s="85"/>
      <c r="BP457" s="85"/>
      <c r="BQ457" s="85"/>
      <c r="BR457" s="85">
        <f>SUM(BR458:BR459)</f>
        <v>0</v>
      </c>
      <c r="BS457" s="85"/>
      <c r="BT457" s="85"/>
      <c r="BU457" s="85"/>
      <c r="BV457" s="85"/>
      <c r="BW457" s="85">
        <f>SUM(BW458:BW459)</f>
        <v>0</v>
      </c>
      <c r="BX457" s="85">
        <f>SUM(BX458:BX459)</f>
        <v>0</v>
      </c>
      <c r="BY457" s="85">
        <f>SUM(BY458:BY459)</f>
        <v>0</v>
      </c>
      <c r="BZ457" s="85">
        <f>SUM(BZ458:BZ459)</f>
        <v>0</v>
      </c>
      <c r="CA457" s="85">
        <f>SUM(CA458:CA459)</f>
        <v>0</v>
      </c>
      <c r="CB457" s="85">
        <f>SUM(CB458:CB459)</f>
        <v>0</v>
      </c>
      <c r="CC457" s="85">
        <f>SUM(CC458:CC459)</f>
        <v>0</v>
      </c>
      <c r="CD457" s="85">
        <f>SUM(CD458:CD459)</f>
        <v>0</v>
      </c>
      <c r="CE457" s="85">
        <f>SUM(CE458:CE459)</f>
        <v>0</v>
      </c>
      <c r="CF457" s="85">
        <f>SUM(CF458:CF459)</f>
        <v>0</v>
      </c>
      <c r="CG457" s="85">
        <f>SUM(CG458:CG459)</f>
        <v>0</v>
      </c>
      <c r="CH457" s="85">
        <f>SUM(CH458:CH459)</f>
        <v>0</v>
      </c>
      <c r="CI457" s="85">
        <f>SUM(CI458:CI459)</f>
        <v>0</v>
      </c>
      <c r="CJ457" s="85">
        <f>SUM(CJ458:CJ459)</f>
        <v>0</v>
      </c>
      <c r="CK457" s="85">
        <f>SUM(CK458:CK459)</f>
        <v>0</v>
      </c>
      <c r="CL457" s="85">
        <f>SUM(CL458:CL459)</f>
        <v>0</v>
      </c>
      <c r="CM457" s="85">
        <f>SUM(CM458:CM459)</f>
        <v>0</v>
      </c>
      <c r="CN457" s="85">
        <f>SUM(CN458:CN459)</f>
        <v>0</v>
      </c>
      <c r="CO457" s="85">
        <f>SUM(CO458:CO459)</f>
        <v>0</v>
      </c>
      <c r="CP457" s="85">
        <f>SUM(CP458:CP459)</f>
        <v>0</v>
      </c>
      <c r="CQ457" s="85">
        <f>SUM(CQ458:CQ459)</f>
        <v>0</v>
      </c>
      <c r="CR457" s="85">
        <f>SUM(CR458:CR459)</f>
        <v>0</v>
      </c>
      <c r="CS457" s="85">
        <f>SUM(CS458:CS459)</f>
        <v>0</v>
      </c>
      <c r="CT457" s="85">
        <f>SUM(CT458:CT459)</f>
        <v>0</v>
      </c>
      <c r="CU457" s="85">
        <f>SUM(CU458:CU459)</f>
        <v>0</v>
      </c>
      <c r="CV457" s="85">
        <f>SUM(CV458:CV459)</f>
        <v>0</v>
      </c>
      <c r="CW457" s="85">
        <f>SUM(CW458:CW459)</f>
        <v>0</v>
      </c>
      <c r="CX457" s="85">
        <f>SUM(CX458:CX459)</f>
        <v>0</v>
      </c>
      <c r="CY457" s="85">
        <f>SUM(CY458:CY459)</f>
        <v>0</v>
      </c>
      <c r="CZ457" s="85">
        <f>SUM(CZ458:CZ459)</f>
        <v>0</v>
      </c>
      <c r="DA457" s="61">
        <v>7101</v>
      </c>
      <c r="DB457" s="56">
        <f>K457-CV457</f>
        <v>0</v>
      </c>
      <c r="DC457" s="55"/>
      <c r="DD457" s="7">
        <f>CV457/12</f>
        <v>0</v>
      </c>
      <c r="DE457" s="55"/>
    </row>
    <row r="458" spans="1:109" s="54" customFormat="1" ht="11.25" hidden="1" customHeight="1" x14ac:dyDescent="0.2">
      <c r="A458" s="98" t="str">
        <f>CONCATENATE("5401",H458)</f>
        <v>5401710102</v>
      </c>
      <c r="B458" s="65"/>
      <c r="C458" s="65"/>
      <c r="D458" s="65"/>
      <c r="E458" s="66"/>
      <c r="F458" s="66"/>
      <c r="G458" s="65"/>
      <c r="H458" s="70" t="s">
        <v>17</v>
      </c>
      <c r="I458" s="99" t="s">
        <v>16</v>
      </c>
      <c r="J458" s="78"/>
      <c r="K458" s="78"/>
      <c r="L458" s="78"/>
      <c r="M458" s="78"/>
      <c r="N458" s="78"/>
      <c r="O458" s="78">
        <f>K458-L458-M458-N458</f>
        <v>0</v>
      </c>
      <c r="P458" s="78"/>
      <c r="Q458" s="78">
        <f>R458-P458</f>
        <v>0</v>
      </c>
      <c r="R458" s="78"/>
      <c r="S458" s="71">
        <f>+U458+V458+W458+Y458</f>
        <v>0</v>
      </c>
      <c r="T458" s="71">
        <f>X458+Z458</f>
        <v>0</v>
      </c>
      <c r="U458" s="71">
        <v>0</v>
      </c>
      <c r="V458" s="71">
        <v>0</v>
      </c>
      <c r="W458" s="71">
        <v>0</v>
      </c>
      <c r="X458" s="71">
        <v>0</v>
      </c>
      <c r="Y458" s="71">
        <v>0</v>
      </c>
      <c r="Z458" s="71">
        <v>0</v>
      </c>
      <c r="AA458" s="71">
        <f>+K458+S458</f>
        <v>0</v>
      </c>
      <c r="AB458" s="71">
        <f>+L458+U458</f>
        <v>0</v>
      </c>
      <c r="AC458" s="71">
        <f>+M458+V458</f>
        <v>0</v>
      </c>
      <c r="AD458" s="71">
        <f>+N458+W458</f>
        <v>0</v>
      </c>
      <c r="AE458" s="71">
        <f>+O458+Y458</f>
        <v>0</v>
      </c>
      <c r="AF458" s="71">
        <f>P458+X458</f>
        <v>0</v>
      </c>
      <c r="AG458" s="71">
        <f>+Q458+Z458</f>
        <v>0</v>
      </c>
      <c r="AH458" s="71">
        <f>AF458+AG458</f>
        <v>0</v>
      </c>
      <c r="AI458" s="71">
        <f>+AJ458+AK458+AL458+AN458</f>
        <v>0</v>
      </c>
      <c r="AJ458" s="71">
        <v>0</v>
      </c>
      <c r="AK458" s="71">
        <v>0</v>
      </c>
      <c r="AL458" s="71">
        <v>0</v>
      </c>
      <c r="AM458" s="71">
        <v>0</v>
      </c>
      <c r="AN458" s="71">
        <v>0</v>
      </c>
      <c r="AO458" s="71">
        <v>0</v>
      </c>
      <c r="AP458" s="71">
        <f>+AA458+AI458</f>
        <v>0</v>
      </c>
      <c r="AQ458" s="71">
        <f>+AB458+AJ458</f>
        <v>0</v>
      </c>
      <c r="AR458" s="71">
        <f>+AC458+AK458</f>
        <v>0</v>
      </c>
      <c r="AS458" s="71">
        <f>+AD458+AL458</f>
        <v>0</v>
      </c>
      <c r="AT458" s="71">
        <f>+AE458+AN458</f>
        <v>0</v>
      </c>
      <c r="AU458" s="71">
        <f>AF458+AM458</f>
        <v>0</v>
      </c>
      <c r="AV458" s="71">
        <f>AG458+AO458</f>
        <v>0</v>
      </c>
      <c r="AW458" s="71">
        <f>AU458+AV458</f>
        <v>0</v>
      </c>
      <c r="AX458" s="71">
        <f>+AY458+AZ458+BA458+BC458</f>
        <v>0</v>
      </c>
      <c r="AY458" s="71">
        <v>0</v>
      </c>
      <c r="AZ458" s="71">
        <v>0</v>
      </c>
      <c r="BA458" s="71">
        <v>0</v>
      </c>
      <c r="BB458" s="71"/>
      <c r="BC458" s="71">
        <v>0</v>
      </c>
      <c r="BD458" s="71"/>
      <c r="BE458" s="71">
        <f>+AP458+AX458</f>
        <v>0</v>
      </c>
      <c r="BF458" s="71">
        <f>+AQ458+AY458</f>
        <v>0</v>
      </c>
      <c r="BG458" s="71">
        <f>+AR458+AZ458</f>
        <v>0</v>
      </c>
      <c r="BH458" s="71">
        <f>+AS458+BA458</f>
        <v>0</v>
      </c>
      <c r="BI458" s="71">
        <f>+AT458+BC458</f>
        <v>0</v>
      </c>
      <c r="BJ458" s="71">
        <f>AU458+BB458</f>
        <v>0</v>
      </c>
      <c r="BK458" s="71">
        <f>AV458+BD458</f>
        <v>0</v>
      </c>
      <c r="BL458" s="71">
        <f>BJ458+BK458</f>
        <v>0</v>
      </c>
      <c r="BM458" s="71">
        <f>+BN458+BO458+BP458+BQ458</f>
        <v>0</v>
      </c>
      <c r="BN458" s="71">
        <v>0</v>
      </c>
      <c r="BO458" s="71">
        <v>0</v>
      </c>
      <c r="BP458" s="71">
        <v>0</v>
      </c>
      <c r="BQ458" s="71">
        <v>0</v>
      </c>
      <c r="BR458" s="71">
        <f>+BE458+BM458</f>
        <v>0</v>
      </c>
      <c r="BS458" s="71">
        <f>+BF458+BN458</f>
        <v>0</v>
      </c>
      <c r="BT458" s="71">
        <f>+BG458+BO458</f>
        <v>0</v>
      </c>
      <c r="BU458" s="71">
        <f>+BH458+BP458</f>
        <v>0</v>
      </c>
      <c r="BV458" s="71">
        <f>+BI458+BQ458</f>
        <v>0</v>
      </c>
      <c r="BW458" s="71">
        <f>+BX458+BY458+BZ458+CA458</f>
        <v>0</v>
      </c>
      <c r="BX458" s="71">
        <v>0</v>
      </c>
      <c r="BY458" s="71">
        <v>0</v>
      </c>
      <c r="BZ458" s="71">
        <v>0</v>
      </c>
      <c r="CA458" s="71">
        <v>0</v>
      </c>
      <c r="CB458" s="71">
        <f>+BR458+BW458</f>
        <v>0</v>
      </c>
      <c r="CC458" s="71">
        <f>+BS458+BX458</f>
        <v>0</v>
      </c>
      <c r="CD458" s="71">
        <f>+BT458+BY458</f>
        <v>0</v>
      </c>
      <c r="CE458" s="71">
        <f>+BU458+BZ458</f>
        <v>0</v>
      </c>
      <c r="CF458" s="71">
        <f>+BV458+CA458</f>
        <v>0</v>
      </c>
      <c r="CG458" s="71">
        <f>+CH458+CI458+CJ458+CK458</f>
        <v>0</v>
      </c>
      <c r="CH458" s="71">
        <v>0</v>
      </c>
      <c r="CI458" s="71">
        <v>0</v>
      </c>
      <c r="CJ458" s="71">
        <v>0</v>
      </c>
      <c r="CK458" s="71">
        <v>0</v>
      </c>
      <c r="CL458" s="71">
        <f>+CB458+CG458</f>
        <v>0</v>
      </c>
      <c r="CM458" s="71">
        <f>+CC458+CH458</f>
        <v>0</v>
      </c>
      <c r="CN458" s="71">
        <f>+CD458+CI458</f>
        <v>0</v>
      </c>
      <c r="CO458" s="71">
        <f>+CE458+CJ458</f>
        <v>0</v>
      </c>
      <c r="CP458" s="71">
        <f>+CF458+CK458</f>
        <v>0</v>
      </c>
      <c r="CQ458" s="71">
        <f>+CR458+CS458+CT458+CU458</f>
        <v>0</v>
      </c>
      <c r="CR458" s="71">
        <v>0</v>
      </c>
      <c r="CS458" s="71">
        <v>0</v>
      </c>
      <c r="CT458" s="71">
        <v>0</v>
      </c>
      <c r="CU458" s="71">
        <v>0</v>
      </c>
      <c r="CV458" s="71">
        <f>+CL458+CQ458</f>
        <v>0</v>
      </c>
      <c r="CW458" s="71">
        <f>+CM458+CR458</f>
        <v>0</v>
      </c>
      <c r="CX458" s="71">
        <f>+CN458+CS458</f>
        <v>0</v>
      </c>
      <c r="CY458" s="71">
        <f>+CO458+CT458</f>
        <v>0</v>
      </c>
      <c r="CZ458" s="71">
        <f>+CP458+CU458</f>
        <v>0</v>
      </c>
      <c r="DA458" s="70" t="s">
        <v>17</v>
      </c>
      <c r="DB458" s="56">
        <f>K458-CV458</f>
        <v>0</v>
      </c>
      <c r="DC458" s="55"/>
      <c r="DD458" s="7">
        <f>CV458/12</f>
        <v>0</v>
      </c>
      <c r="DE458" s="55"/>
    </row>
    <row r="459" spans="1:109" s="54" customFormat="1" ht="11.25" hidden="1" customHeight="1" x14ac:dyDescent="0.2">
      <c r="A459" s="98" t="str">
        <f>CONCATENATE("5401",H459)</f>
        <v>5401710130</v>
      </c>
      <c r="B459" s="65"/>
      <c r="C459" s="65"/>
      <c r="D459" s="65"/>
      <c r="E459" s="66"/>
      <c r="F459" s="66"/>
      <c r="G459" s="65"/>
      <c r="H459" s="70" t="s">
        <v>13</v>
      </c>
      <c r="I459" s="99" t="s">
        <v>12</v>
      </c>
      <c r="J459" s="78"/>
      <c r="K459" s="78"/>
      <c r="L459" s="78"/>
      <c r="M459" s="78"/>
      <c r="N459" s="78"/>
      <c r="O459" s="78">
        <f>K459-L459-M459-N459</f>
        <v>0</v>
      </c>
      <c r="P459" s="78"/>
      <c r="Q459" s="78">
        <f>R459-P459</f>
        <v>0</v>
      </c>
      <c r="R459" s="78"/>
      <c r="S459" s="71">
        <f>+U459+V459+W459+Y459</f>
        <v>0</v>
      </c>
      <c r="T459" s="71">
        <f>X459+Z459</f>
        <v>0</v>
      </c>
      <c r="U459" s="71">
        <v>0</v>
      </c>
      <c r="V459" s="71">
        <v>0</v>
      </c>
      <c r="W459" s="71">
        <v>0</v>
      </c>
      <c r="X459" s="71">
        <v>0</v>
      </c>
      <c r="Y459" s="71">
        <v>0</v>
      </c>
      <c r="Z459" s="71">
        <v>0</v>
      </c>
      <c r="AA459" s="71">
        <f>+K459+S459</f>
        <v>0</v>
      </c>
      <c r="AB459" s="71">
        <f>+L459+U459</f>
        <v>0</v>
      </c>
      <c r="AC459" s="71">
        <f>+M459+V459</f>
        <v>0</v>
      </c>
      <c r="AD459" s="71">
        <f>+N459+W459</f>
        <v>0</v>
      </c>
      <c r="AE459" s="71">
        <f>+O459+Y459</f>
        <v>0</v>
      </c>
      <c r="AF459" s="71">
        <f>P459+X459</f>
        <v>0</v>
      </c>
      <c r="AG459" s="71">
        <f>+Q459+Z459</f>
        <v>0</v>
      </c>
      <c r="AH459" s="71">
        <f>AF459+AG459</f>
        <v>0</v>
      </c>
      <c r="AI459" s="71">
        <f>+AJ459+AK459+AL459+AN459</f>
        <v>0</v>
      </c>
      <c r="AJ459" s="71">
        <v>0</v>
      </c>
      <c r="AK459" s="71">
        <v>0</v>
      </c>
      <c r="AL459" s="71">
        <v>0</v>
      </c>
      <c r="AM459" s="71">
        <v>0</v>
      </c>
      <c r="AN459" s="71">
        <v>0</v>
      </c>
      <c r="AO459" s="71">
        <v>0</v>
      </c>
      <c r="AP459" s="71">
        <f>+AA459+AI459</f>
        <v>0</v>
      </c>
      <c r="AQ459" s="71">
        <f>+AB459+AJ459</f>
        <v>0</v>
      </c>
      <c r="AR459" s="71">
        <f>+AC459+AK459</f>
        <v>0</v>
      </c>
      <c r="AS459" s="71">
        <f>+AD459+AL459</f>
        <v>0</v>
      </c>
      <c r="AT459" s="71">
        <f>+AE459+AN459</f>
        <v>0</v>
      </c>
      <c r="AU459" s="71">
        <f>AF459+AM459</f>
        <v>0</v>
      </c>
      <c r="AV459" s="71">
        <f>AG459+AO459</f>
        <v>0</v>
      </c>
      <c r="AW459" s="71">
        <f>AU459+AV459</f>
        <v>0</v>
      </c>
      <c r="AX459" s="71">
        <f>+AY459+AZ459+BA459+BC459</f>
        <v>0</v>
      </c>
      <c r="AY459" s="71">
        <v>0</v>
      </c>
      <c r="AZ459" s="71">
        <v>0</v>
      </c>
      <c r="BA459" s="71">
        <v>0</v>
      </c>
      <c r="BB459" s="71"/>
      <c r="BC459" s="71">
        <v>0</v>
      </c>
      <c r="BD459" s="71"/>
      <c r="BE459" s="71">
        <f>+AP459+AX459</f>
        <v>0</v>
      </c>
      <c r="BF459" s="71">
        <f>+AQ459+AY459</f>
        <v>0</v>
      </c>
      <c r="BG459" s="71">
        <f>+AR459+AZ459</f>
        <v>0</v>
      </c>
      <c r="BH459" s="71">
        <f>+AS459+BA459</f>
        <v>0</v>
      </c>
      <c r="BI459" s="71">
        <f>+AT459+BC459</f>
        <v>0</v>
      </c>
      <c r="BJ459" s="71">
        <f>AU459+BB459</f>
        <v>0</v>
      </c>
      <c r="BK459" s="71">
        <f>AV459+BD459</f>
        <v>0</v>
      </c>
      <c r="BL459" s="71">
        <f>BJ459+BK459</f>
        <v>0</v>
      </c>
      <c r="BM459" s="71">
        <f>+BN459+BO459+BP459+BQ459</f>
        <v>0</v>
      </c>
      <c r="BN459" s="71">
        <v>0</v>
      </c>
      <c r="BO459" s="71">
        <v>0</v>
      </c>
      <c r="BP459" s="71">
        <v>0</v>
      </c>
      <c r="BQ459" s="71">
        <v>0</v>
      </c>
      <c r="BR459" s="71">
        <f>+BE459+BM459</f>
        <v>0</v>
      </c>
      <c r="BS459" s="71">
        <f>+BF459+BN459</f>
        <v>0</v>
      </c>
      <c r="BT459" s="71">
        <f>+BG459+BO459</f>
        <v>0</v>
      </c>
      <c r="BU459" s="71">
        <f>+BH459+BP459</f>
        <v>0</v>
      </c>
      <c r="BV459" s="71">
        <f>+BI459+BQ459</f>
        <v>0</v>
      </c>
      <c r="BW459" s="71">
        <f>+BX459+BY459+BZ459+CA459</f>
        <v>0</v>
      </c>
      <c r="BX459" s="71">
        <v>0</v>
      </c>
      <c r="BY459" s="71">
        <v>0</v>
      </c>
      <c r="BZ459" s="71">
        <v>0</v>
      </c>
      <c r="CA459" s="71">
        <v>0</v>
      </c>
      <c r="CB459" s="71">
        <f>+BR459+BW459</f>
        <v>0</v>
      </c>
      <c r="CC459" s="71">
        <f>+BS459+BX459</f>
        <v>0</v>
      </c>
      <c r="CD459" s="71">
        <f>+BT459+BY459</f>
        <v>0</v>
      </c>
      <c r="CE459" s="71">
        <f>+BU459+BZ459</f>
        <v>0</v>
      </c>
      <c r="CF459" s="71">
        <f>+BV459+CA459</f>
        <v>0</v>
      </c>
      <c r="CG459" s="71">
        <f>+CH459+CI459+CJ459+CK459</f>
        <v>0</v>
      </c>
      <c r="CH459" s="71">
        <v>0</v>
      </c>
      <c r="CI459" s="71">
        <v>0</v>
      </c>
      <c r="CJ459" s="71">
        <v>0</v>
      </c>
      <c r="CK459" s="71">
        <v>0</v>
      </c>
      <c r="CL459" s="71">
        <f>+CB459+CG459</f>
        <v>0</v>
      </c>
      <c r="CM459" s="71">
        <f>+CC459+CH459</f>
        <v>0</v>
      </c>
      <c r="CN459" s="71">
        <f>+CD459+CI459</f>
        <v>0</v>
      </c>
      <c r="CO459" s="71">
        <f>+CE459+CJ459</f>
        <v>0</v>
      </c>
      <c r="CP459" s="71">
        <f>+CF459+CK459</f>
        <v>0</v>
      </c>
      <c r="CQ459" s="71">
        <f>+CR459+CS459+CT459+CU459</f>
        <v>0</v>
      </c>
      <c r="CR459" s="71">
        <v>0</v>
      </c>
      <c r="CS459" s="71">
        <v>0</v>
      </c>
      <c r="CT459" s="71">
        <v>0</v>
      </c>
      <c r="CU459" s="71">
        <v>0</v>
      </c>
      <c r="CV459" s="71">
        <f>+CL459+CQ459</f>
        <v>0</v>
      </c>
      <c r="CW459" s="71">
        <f>+CM459+CR459</f>
        <v>0</v>
      </c>
      <c r="CX459" s="71">
        <f>+CN459+CS459</f>
        <v>0</v>
      </c>
      <c r="CY459" s="71">
        <f>+CO459+CT459</f>
        <v>0</v>
      </c>
      <c r="CZ459" s="71">
        <f>+CP459+CU459</f>
        <v>0</v>
      </c>
      <c r="DA459" s="70" t="s">
        <v>13</v>
      </c>
      <c r="DB459" s="56">
        <f>K459-CV459</f>
        <v>0</v>
      </c>
      <c r="DC459" s="55"/>
      <c r="DD459" s="7">
        <f>CV459/12</f>
        <v>0</v>
      </c>
      <c r="DE459" s="55"/>
    </row>
    <row r="460" spans="1:109" s="127" customFormat="1" ht="22.5" hidden="1" customHeight="1" x14ac:dyDescent="0.2">
      <c r="A460" s="129" t="str">
        <f>CONCATENATE("5401",H460)</f>
        <v>5401540101</v>
      </c>
      <c r="B460" s="119"/>
      <c r="C460" s="119"/>
      <c r="D460" s="119"/>
      <c r="E460" s="66"/>
      <c r="F460" s="66"/>
      <c r="G460" s="65"/>
      <c r="H460" s="104" t="s">
        <v>368</v>
      </c>
      <c r="I460" s="116" t="s">
        <v>369</v>
      </c>
      <c r="J460" s="105">
        <f>J451</f>
        <v>0</v>
      </c>
      <c r="K460" s="105">
        <f>K449</f>
        <v>0</v>
      </c>
      <c r="L460" s="105">
        <f>L451</f>
        <v>0</v>
      </c>
      <c r="M460" s="105">
        <f>M451</f>
        <v>0</v>
      </c>
      <c r="N460" s="105">
        <f>N451</f>
        <v>0</v>
      </c>
      <c r="O460" s="105">
        <f>O451</f>
        <v>0</v>
      </c>
      <c r="P460" s="105">
        <f>P451</f>
        <v>0</v>
      </c>
      <c r="Q460" s="105">
        <f>Q451</f>
        <v>0</v>
      </c>
      <c r="R460" s="105">
        <f>R451</f>
        <v>0</v>
      </c>
      <c r="S460" s="105">
        <f>S451</f>
        <v>0</v>
      </c>
      <c r="T460" s="105">
        <f>T451</f>
        <v>0</v>
      </c>
      <c r="U460" s="105">
        <f>U451</f>
        <v>0</v>
      </c>
      <c r="V460" s="105">
        <f>V451</f>
        <v>0</v>
      </c>
      <c r="W460" s="105">
        <f>W451</f>
        <v>0</v>
      </c>
      <c r="X460" s="105">
        <f>X451</f>
        <v>0</v>
      </c>
      <c r="Y460" s="105">
        <f>Y451</f>
        <v>0</v>
      </c>
      <c r="Z460" s="105">
        <f>Z451</f>
        <v>0</v>
      </c>
      <c r="AA460" s="105">
        <f>AA451</f>
        <v>0</v>
      </c>
      <c r="AB460" s="105">
        <f>AB451</f>
        <v>0</v>
      </c>
      <c r="AC460" s="105">
        <f>AC451</f>
        <v>0</v>
      </c>
      <c r="AD460" s="105">
        <f>AD451</f>
        <v>0</v>
      </c>
      <c r="AE460" s="105">
        <f>AE451</f>
        <v>0</v>
      </c>
      <c r="AF460" s="105">
        <f>AF451</f>
        <v>0</v>
      </c>
      <c r="AG460" s="105">
        <f>AG451</f>
        <v>0</v>
      </c>
      <c r="AH460" s="105">
        <f>AH451</f>
        <v>0</v>
      </c>
      <c r="AI460" s="105">
        <f>AI451</f>
        <v>0</v>
      </c>
      <c r="AJ460" s="105">
        <f>AJ451</f>
        <v>0</v>
      </c>
      <c r="AK460" s="105">
        <f>AK451</f>
        <v>0</v>
      </c>
      <c r="AL460" s="105">
        <f>AL451</f>
        <v>0</v>
      </c>
      <c r="AM460" s="105">
        <f>AM451</f>
        <v>0</v>
      </c>
      <c r="AN460" s="105">
        <f>AN451</f>
        <v>0</v>
      </c>
      <c r="AO460" s="105">
        <f>AO451</f>
        <v>0</v>
      </c>
      <c r="AP460" s="105">
        <f>AP451</f>
        <v>0</v>
      </c>
      <c r="AQ460" s="105">
        <f>AQ451</f>
        <v>0</v>
      </c>
      <c r="AR460" s="105">
        <f>AR451</f>
        <v>0</v>
      </c>
      <c r="AS460" s="105">
        <f>AS451</f>
        <v>0</v>
      </c>
      <c r="AT460" s="105">
        <f>AT451</f>
        <v>0</v>
      </c>
      <c r="AU460" s="105">
        <f>AU451</f>
        <v>0</v>
      </c>
      <c r="AV460" s="105">
        <f>AV451</f>
        <v>0</v>
      </c>
      <c r="AW460" s="105">
        <f>AW451</f>
        <v>0</v>
      </c>
      <c r="AX460" s="105">
        <f>AX451</f>
        <v>0</v>
      </c>
      <c r="AY460" s="105">
        <f>AY451</f>
        <v>0</v>
      </c>
      <c r="AZ460" s="105">
        <f>AZ451</f>
        <v>0</v>
      </c>
      <c r="BA460" s="105">
        <f>BA451</f>
        <v>0</v>
      </c>
      <c r="BB460" s="105"/>
      <c r="BC460" s="105">
        <f>BC451</f>
        <v>0</v>
      </c>
      <c r="BD460" s="105"/>
      <c r="BE460" s="105">
        <f>BE451</f>
        <v>0</v>
      </c>
      <c r="BF460" s="105">
        <f>BF451</f>
        <v>0</v>
      </c>
      <c r="BG460" s="105">
        <f>BG451</f>
        <v>0</v>
      </c>
      <c r="BH460" s="105">
        <f>BH451</f>
        <v>0</v>
      </c>
      <c r="BI460" s="105">
        <f>BI451</f>
        <v>0</v>
      </c>
      <c r="BJ460" s="105">
        <f>BJ451</f>
        <v>0</v>
      </c>
      <c r="BK460" s="105">
        <f>BK451</f>
        <v>0</v>
      </c>
      <c r="BL460" s="105">
        <f>BL451</f>
        <v>0</v>
      </c>
      <c r="BM460" s="105">
        <f>BM451</f>
        <v>0</v>
      </c>
      <c r="BN460" s="105">
        <f>BN451</f>
        <v>0</v>
      </c>
      <c r="BO460" s="105">
        <f>BO451</f>
        <v>0</v>
      </c>
      <c r="BP460" s="105">
        <f>BP451</f>
        <v>0</v>
      </c>
      <c r="BQ460" s="105">
        <f>BQ451</f>
        <v>0</v>
      </c>
      <c r="BR460" s="105">
        <f>BR451</f>
        <v>0</v>
      </c>
      <c r="BS460" s="105">
        <f>BS451</f>
        <v>0</v>
      </c>
      <c r="BT460" s="105">
        <f>BT451</f>
        <v>0</v>
      </c>
      <c r="BU460" s="105">
        <f>BU451</f>
        <v>0</v>
      </c>
      <c r="BV460" s="105">
        <f>BV451</f>
        <v>0</v>
      </c>
      <c r="BW460" s="105">
        <f>BW451</f>
        <v>0</v>
      </c>
      <c r="BX460" s="105">
        <f>BX451</f>
        <v>0</v>
      </c>
      <c r="BY460" s="105">
        <f>BY451</f>
        <v>0</v>
      </c>
      <c r="BZ460" s="105">
        <f>BZ451</f>
        <v>0</v>
      </c>
      <c r="CA460" s="105">
        <f>CA451</f>
        <v>0</v>
      </c>
      <c r="CB460" s="105">
        <f>CB451</f>
        <v>0</v>
      </c>
      <c r="CC460" s="105">
        <f>CC451</f>
        <v>0</v>
      </c>
      <c r="CD460" s="105">
        <f>CD451</f>
        <v>0</v>
      </c>
      <c r="CE460" s="105">
        <f>CE451</f>
        <v>0</v>
      </c>
      <c r="CF460" s="105">
        <f>CF451</f>
        <v>0</v>
      </c>
      <c r="CG460" s="105">
        <f>CG451</f>
        <v>0</v>
      </c>
      <c r="CH460" s="105">
        <f>CH451</f>
        <v>0</v>
      </c>
      <c r="CI460" s="105">
        <f>CI451</f>
        <v>0</v>
      </c>
      <c r="CJ460" s="105">
        <f>CJ451</f>
        <v>0</v>
      </c>
      <c r="CK460" s="105">
        <f>CK451</f>
        <v>0</v>
      </c>
      <c r="CL460" s="105">
        <f>CL451</f>
        <v>0</v>
      </c>
      <c r="CM460" s="105">
        <f>CM451</f>
        <v>0</v>
      </c>
      <c r="CN460" s="105">
        <f>CN451</f>
        <v>0</v>
      </c>
      <c r="CO460" s="105">
        <f>CO451</f>
        <v>0</v>
      </c>
      <c r="CP460" s="105">
        <f>CP451</f>
        <v>0</v>
      </c>
      <c r="CQ460" s="105">
        <f>CQ451</f>
        <v>0</v>
      </c>
      <c r="CR460" s="105">
        <f>CR451</f>
        <v>0</v>
      </c>
      <c r="CS460" s="105">
        <f>CS451</f>
        <v>0</v>
      </c>
      <c r="CT460" s="105">
        <f>CT451</f>
        <v>0</v>
      </c>
      <c r="CU460" s="105">
        <f>CU451</f>
        <v>0</v>
      </c>
      <c r="CV460" s="105">
        <f>CV451</f>
        <v>0</v>
      </c>
      <c r="CW460" s="105">
        <f>CW451</f>
        <v>0</v>
      </c>
      <c r="CX460" s="105">
        <f>CX451</f>
        <v>0</v>
      </c>
      <c r="CY460" s="105">
        <f>CY451</f>
        <v>0</v>
      </c>
      <c r="CZ460" s="105">
        <f>CZ451</f>
        <v>0</v>
      </c>
      <c r="DA460" s="104" t="s">
        <v>368</v>
      </c>
      <c r="DB460" s="56">
        <f>K460-CV460</f>
        <v>0</v>
      </c>
      <c r="DC460" s="128"/>
      <c r="DD460" s="7">
        <f>CV460/12</f>
        <v>0</v>
      </c>
      <c r="DE460" s="128"/>
    </row>
    <row r="461" spans="1:109" s="54" customFormat="1" ht="21.75" hidden="1" customHeight="1" x14ac:dyDescent="0.2">
      <c r="A461" s="67" t="str">
        <f>CONCATENATE("5401",H461)</f>
        <v>5401540150</v>
      </c>
      <c r="B461" s="66"/>
      <c r="C461" s="66"/>
      <c r="D461" s="66"/>
      <c r="E461" s="66"/>
      <c r="F461" s="66"/>
      <c r="G461" s="65"/>
      <c r="H461" s="61" t="s">
        <v>366</v>
      </c>
      <c r="I461" s="95" t="s">
        <v>367</v>
      </c>
      <c r="J461" s="62">
        <f>J403-J460</f>
        <v>0</v>
      </c>
      <c r="K461" s="62">
        <f>K403-K460</f>
        <v>0</v>
      </c>
      <c r="L461" s="62">
        <f>L403-L460</f>
        <v>0</v>
      </c>
      <c r="M461" s="62">
        <f>M403-M460</f>
        <v>0</v>
      </c>
      <c r="N461" s="62">
        <f>N403-N460</f>
        <v>0</v>
      </c>
      <c r="O461" s="62">
        <f>O403-O460</f>
        <v>0</v>
      </c>
      <c r="P461" s="62">
        <f>P403-P460</f>
        <v>0</v>
      </c>
      <c r="Q461" s="62">
        <f>Q403-Q460</f>
        <v>0</v>
      </c>
      <c r="R461" s="62">
        <f>R403-R460</f>
        <v>0</v>
      </c>
      <c r="S461" s="62">
        <f>S403-S460</f>
        <v>0</v>
      </c>
      <c r="T461" s="62">
        <f>T403-T460</f>
        <v>0</v>
      </c>
      <c r="U461" s="62">
        <f>U403-U460</f>
        <v>0</v>
      </c>
      <c r="V461" s="62">
        <f>V403-V460</f>
        <v>0</v>
      </c>
      <c r="W461" s="62">
        <f>W403-W460</f>
        <v>0</v>
      </c>
      <c r="X461" s="62">
        <f>X403-X460</f>
        <v>0</v>
      </c>
      <c r="Y461" s="62">
        <f>Y403-Y460</f>
        <v>0</v>
      </c>
      <c r="Z461" s="62">
        <f>Z403-Z460</f>
        <v>0</v>
      </c>
      <c r="AA461" s="62">
        <f>AA403-AA460</f>
        <v>0</v>
      </c>
      <c r="AB461" s="62">
        <f>AB403-AB460</f>
        <v>0</v>
      </c>
      <c r="AC461" s="62">
        <f>AC403-AC460</f>
        <v>0</v>
      </c>
      <c r="AD461" s="62">
        <f>AD403-AD460</f>
        <v>0</v>
      </c>
      <c r="AE461" s="62">
        <f>AE403-AE460</f>
        <v>0</v>
      </c>
      <c r="AF461" s="62">
        <f>AF403-AF460</f>
        <v>0</v>
      </c>
      <c r="AG461" s="62">
        <f>AG403-AG460</f>
        <v>0</v>
      </c>
      <c r="AH461" s="62">
        <f>AH403-AH460</f>
        <v>0</v>
      </c>
      <c r="AI461" s="62">
        <f>AI403-AI460</f>
        <v>0</v>
      </c>
      <c r="AJ461" s="62">
        <f>AJ403-AJ460</f>
        <v>0</v>
      </c>
      <c r="AK461" s="62">
        <f>AK403-AK460</f>
        <v>0</v>
      </c>
      <c r="AL461" s="62">
        <f>AL403-AL460</f>
        <v>0</v>
      </c>
      <c r="AM461" s="62">
        <f>AM403-AM460</f>
        <v>0</v>
      </c>
      <c r="AN461" s="62">
        <f>AN403-AN460</f>
        <v>0</v>
      </c>
      <c r="AO461" s="62">
        <f>AO403-AO460</f>
        <v>0</v>
      </c>
      <c r="AP461" s="62">
        <f>AP403-AP460</f>
        <v>0</v>
      </c>
      <c r="AQ461" s="62">
        <f>AQ403-AQ460</f>
        <v>0</v>
      </c>
      <c r="AR461" s="62">
        <f>AR403-AR460</f>
        <v>0</v>
      </c>
      <c r="AS461" s="62">
        <f>AS403-AS460</f>
        <v>0</v>
      </c>
      <c r="AT461" s="62">
        <f>AT403-AT460</f>
        <v>0</v>
      </c>
      <c r="AU461" s="62">
        <f>AU403-AU460</f>
        <v>0</v>
      </c>
      <c r="AV461" s="62">
        <f>AV403-AV460</f>
        <v>0</v>
      </c>
      <c r="AW461" s="62">
        <f>AW403-AW460</f>
        <v>0</v>
      </c>
      <c r="AX461" s="62">
        <f>AX403-AX460</f>
        <v>0</v>
      </c>
      <c r="AY461" s="62">
        <f>AY403-AY460</f>
        <v>0</v>
      </c>
      <c r="AZ461" s="62">
        <f>AZ403-AZ460</f>
        <v>0</v>
      </c>
      <c r="BA461" s="62">
        <f>BA403-BA460</f>
        <v>0</v>
      </c>
      <c r="BB461" s="62"/>
      <c r="BC461" s="62">
        <f>BC403-BC460</f>
        <v>0</v>
      </c>
      <c r="BD461" s="62"/>
      <c r="BE461" s="62">
        <f>BE403-BE460</f>
        <v>0</v>
      </c>
      <c r="BF461" s="62">
        <f>BF403-BF460</f>
        <v>0</v>
      </c>
      <c r="BG461" s="62">
        <f>BG403-BG460</f>
        <v>0</v>
      </c>
      <c r="BH461" s="62">
        <f>BH403-BH460</f>
        <v>0</v>
      </c>
      <c r="BI461" s="62">
        <f>BI403-BI460</f>
        <v>0</v>
      </c>
      <c r="BJ461" s="62">
        <f>BJ403-BJ460</f>
        <v>0</v>
      </c>
      <c r="BK461" s="62">
        <f>BK403-BK460</f>
        <v>0</v>
      </c>
      <c r="BL461" s="62">
        <f>BL403-BL460</f>
        <v>0</v>
      </c>
      <c r="BM461" s="62">
        <f>BM403-BM460</f>
        <v>0</v>
      </c>
      <c r="BN461" s="62">
        <f>BN403-BN460</f>
        <v>0</v>
      </c>
      <c r="BO461" s="62">
        <f>BO403-BO460</f>
        <v>0</v>
      </c>
      <c r="BP461" s="62">
        <f>BP403-BP460</f>
        <v>0</v>
      </c>
      <c r="BQ461" s="62">
        <f>BQ403-BQ460</f>
        <v>0</v>
      </c>
      <c r="BR461" s="62">
        <f>BR403-BR460</f>
        <v>0</v>
      </c>
      <c r="BS461" s="62">
        <f>BS403-BS460</f>
        <v>0</v>
      </c>
      <c r="BT461" s="62">
        <f>BT403-BT460</f>
        <v>0</v>
      </c>
      <c r="BU461" s="62">
        <f>BU403-BU460</f>
        <v>0</v>
      </c>
      <c r="BV461" s="62">
        <f>BV403-BV460</f>
        <v>0</v>
      </c>
      <c r="BW461" s="62">
        <f>BW403-BW460</f>
        <v>0</v>
      </c>
      <c r="BX461" s="62">
        <f>BX403-BX460</f>
        <v>0</v>
      </c>
      <c r="BY461" s="62">
        <f>BY403-BY460</f>
        <v>0</v>
      </c>
      <c r="BZ461" s="62">
        <f>BZ403-BZ460</f>
        <v>0</v>
      </c>
      <c r="CA461" s="62">
        <f>CA403-CA460</f>
        <v>0</v>
      </c>
      <c r="CB461" s="62">
        <f>CB403-CB460</f>
        <v>0</v>
      </c>
      <c r="CC461" s="62">
        <f>CC403-CC460</f>
        <v>0</v>
      </c>
      <c r="CD461" s="62">
        <f>CD403-CD460</f>
        <v>0</v>
      </c>
      <c r="CE461" s="62">
        <f>CE403-CE460</f>
        <v>0</v>
      </c>
      <c r="CF461" s="62">
        <f>CF403-CF460</f>
        <v>0</v>
      </c>
      <c r="CG461" s="62">
        <f>CG403-CG460</f>
        <v>0</v>
      </c>
      <c r="CH461" s="62">
        <f>CH403-CH460</f>
        <v>0</v>
      </c>
      <c r="CI461" s="62">
        <f>CI403-CI460</f>
        <v>0</v>
      </c>
      <c r="CJ461" s="62">
        <f>CJ403-CJ460</f>
        <v>0</v>
      </c>
      <c r="CK461" s="62">
        <f>CK403-CK460</f>
        <v>0</v>
      </c>
      <c r="CL461" s="62">
        <f>CL403-CL460</f>
        <v>0</v>
      </c>
      <c r="CM461" s="62">
        <f>CM403-CM460</f>
        <v>0</v>
      </c>
      <c r="CN461" s="62">
        <f>CN403-CN460</f>
        <v>0</v>
      </c>
      <c r="CO461" s="62">
        <f>CO403-CO460</f>
        <v>0</v>
      </c>
      <c r="CP461" s="62">
        <f>CP403-CP460</f>
        <v>0</v>
      </c>
      <c r="CQ461" s="62">
        <f>CQ403-CQ460</f>
        <v>0</v>
      </c>
      <c r="CR461" s="62">
        <f>CR403-CR460</f>
        <v>0</v>
      </c>
      <c r="CS461" s="62">
        <f>CS403-CS460</f>
        <v>0</v>
      </c>
      <c r="CT461" s="62">
        <f>CT403-CT460</f>
        <v>0</v>
      </c>
      <c r="CU461" s="62">
        <f>CU403-CU460</f>
        <v>0</v>
      </c>
      <c r="CV461" s="62">
        <f>CV403-CV460</f>
        <v>0</v>
      </c>
      <c r="CW461" s="62">
        <f>CW403-CW460</f>
        <v>0</v>
      </c>
      <c r="CX461" s="62">
        <f>CX403-CX460</f>
        <v>0</v>
      </c>
      <c r="CY461" s="62">
        <f>CY403-CY460</f>
        <v>0</v>
      </c>
      <c r="CZ461" s="62">
        <f>CZ403-CZ460</f>
        <v>0</v>
      </c>
      <c r="DA461" s="61" t="s">
        <v>366</v>
      </c>
      <c r="DB461" s="56">
        <f>K461-CV461</f>
        <v>0</v>
      </c>
      <c r="DC461" s="55"/>
      <c r="DD461" s="7">
        <f>CV461/12</f>
        <v>0</v>
      </c>
      <c r="DE461" s="55"/>
    </row>
    <row r="462" spans="1:109" s="54" customFormat="1" ht="25.5" hidden="1" customHeight="1" x14ac:dyDescent="0.2">
      <c r="A462" s="98"/>
      <c r="B462" s="65"/>
      <c r="C462" s="65"/>
      <c r="D462" s="65"/>
      <c r="E462" s="66"/>
      <c r="F462" s="66"/>
      <c r="G462" s="65"/>
      <c r="H462" s="61" t="s">
        <v>364</v>
      </c>
      <c r="I462" s="95" t="s">
        <v>365</v>
      </c>
      <c r="J462" s="62">
        <f>J463+J470</f>
        <v>150303</v>
      </c>
      <c r="K462" s="62">
        <f>K463+K470</f>
        <v>148263</v>
      </c>
      <c r="L462" s="62">
        <f>L463+L470</f>
        <v>37624</v>
      </c>
      <c r="M462" s="62">
        <f>M463+M470</f>
        <v>37450</v>
      </c>
      <c r="N462" s="62">
        <f>N463+N470</f>
        <v>36867</v>
      </c>
      <c r="O462" s="62">
        <f>O463+O470</f>
        <v>36322</v>
      </c>
      <c r="P462" s="62">
        <f>P463+P470</f>
        <v>7030</v>
      </c>
      <c r="Q462" s="62">
        <f>Q463+Q470</f>
        <v>6996</v>
      </c>
      <c r="R462" s="62">
        <f>R463+R470</f>
        <v>14026</v>
      </c>
      <c r="S462" s="62">
        <f>S463+S470</f>
        <v>4900</v>
      </c>
      <c r="T462" s="62">
        <f>T463+T470</f>
        <v>0</v>
      </c>
      <c r="U462" s="62">
        <f>U463+U470</f>
        <v>-126</v>
      </c>
      <c r="V462" s="62">
        <f>V463+V470</f>
        <v>2945</v>
      </c>
      <c r="W462" s="62">
        <f>W463+W470</f>
        <v>101</v>
      </c>
      <c r="X462" s="62">
        <f>X463+X470</f>
        <v>0</v>
      </c>
      <c r="Y462" s="62">
        <f>Y463+Y470</f>
        <v>1980</v>
      </c>
      <c r="Z462" s="62">
        <f>Z463+Z470</f>
        <v>0</v>
      </c>
      <c r="AA462" s="62">
        <f>AA463+AA470</f>
        <v>153163</v>
      </c>
      <c r="AB462" s="62">
        <f>AB463+AB470</f>
        <v>37498</v>
      </c>
      <c r="AC462" s="62">
        <f>AC463+AC470</f>
        <v>40395</v>
      </c>
      <c r="AD462" s="62">
        <f>AD463+AD470</f>
        <v>36968</v>
      </c>
      <c r="AE462" s="62">
        <f>AE463+AE470</f>
        <v>38302</v>
      </c>
      <c r="AF462" s="62">
        <f>AF463+AF470</f>
        <v>7030</v>
      </c>
      <c r="AG462" s="62">
        <f>AG463+AG470</f>
        <v>6996</v>
      </c>
      <c r="AH462" s="62">
        <f>AH463+AH470</f>
        <v>14026</v>
      </c>
      <c r="AI462" s="62">
        <f>AI463+AI470</f>
        <v>-2950</v>
      </c>
      <c r="AJ462" s="62">
        <f>AJ463+AJ470</f>
        <v>0</v>
      </c>
      <c r="AK462" s="62">
        <f>AK463+AK470</f>
        <v>0</v>
      </c>
      <c r="AL462" s="62">
        <f>AL463+AL470</f>
        <v>0</v>
      </c>
      <c r="AM462" s="62">
        <f>AM463+AM470</f>
        <v>-407</v>
      </c>
      <c r="AN462" s="62">
        <f>AN463+AN470</f>
        <v>-2950</v>
      </c>
      <c r="AO462" s="62">
        <f>AO463+AO470</f>
        <v>-373</v>
      </c>
      <c r="AP462" s="62">
        <f>AP463+AP470</f>
        <v>150213</v>
      </c>
      <c r="AQ462" s="62">
        <f>AQ463+AQ470</f>
        <v>37498</v>
      </c>
      <c r="AR462" s="62">
        <f>AR463+AR470</f>
        <v>40395</v>
      </c>
      <c r="AS462" s="62">
        <f>AS463+AS470</f>
        <v>36968</v>
      </c>
      <c r="AT462" s="62">
        <f>AT463+AT470</f>
        <v>35352</v>
      </c>
      <c r="AU462" s="62">
        <f>AU463+AU470</f>
        <v>6488</v>
      </c>
      <c r="AV462" s="62">
        <f>AV463+AV470</f>
        <v>6488</v>
      </c>
      <c r="AW462" s="62">
        <f>AW463+AW470</f>
        <v>12976</v>
      </c>
      <c r="AX462" s="62">
        <f>AX463+AX470</f>
        <v>0</v>
      </c>
      <c r="AY462" s="62">
        <f>AY463+AY470</f>
        <v>0</v>
      </c>
      <c r="AZ462" s="62">
        <f>AZ463+AZ470</f>
        <v>0</v>
      </c>
      <c r="BA462" s="62">
        <f>BA463+BA470</f>
        <v>0</v>
      </c>
      <c r="BB462" s="62"/>
      <c r="BC462" s="62">
        <f>BC463+BC470</f>
        <v>0</v>
      </c>
      <c r="BD462" s="62"/>
      <c r="BE462" s="62">
        <f>BE463+BE470</f>
        <v>150213</v>
      </c>
      <c r="BF462" s="62">
        <f>BF463+BF470</f>
        <v>37498</v>
      </c>
      <c r="BG462" s="62">
        <f>BG463+BG470</f>
        <v>40395</v>
      </c>
      <c r="BH462" s="62">
        <f>BH463+BH470</f>
        <v>36968</v>
      </c>
      <c r="BI462" s="62">
        <f>BI463+BI470</f>
        <v>35352</v>
      </c>
      <c r="BJ462" s="62">
        <f>BJ463+BJ470</f>
        <v>6623</v>
      </c>
      <c r="BK462" s="62">
        <f>BK463+BK470</f>
        <v>6623</v>
      </c>
      <c r="BL462" s="62">
        <f>BL463+BL470</f>
        <v>13246</v>
      </c>
      <c r="BM462" s="62">
        <f>BM463+BM470</f>
        <v>-3130</v>
      </c>
      <c r="BN462" s="62">
        <f>BN463+BN470</f>
        <v>0</v>
      </c>
      <c r="BO462" s="62">
        <f>BO463+BO470</f>
        <v>510</v>
      </c>
      <c r="BP462" s="62">
        <f>BP463+BP470</f>
        <v>-131</v>
      </c>
      <c r="BQ462" s="62">
        <f>BQ463+BQ470</f>
        <v>-3509</v>
      </c>
      <c r="BR462" s="62">
        <f>BR463+BR470</f>
        <v>147083</v>
      </c>
      <c r="BS462" s="62">
        <f>BS463+BS470</f>
        <v>37498</v>
      </c>
      <c r="BT462" s="62">
        <f>BT463+BT470</f>
        <v>40905</v>
      </c>
      <c r="BU462" s="62">
        <f>BU463+BU470</f>
        <v>36837</v>
      </c>
      <c r="BV462" s="62">
        <f>BV463+BV470</f>
        <v>31843</v>
      </c>
      <c r="BW462" s="62">
        <f>BW463+BW470</f>
        <v>220</v>
      </c>
      <c r="BX462" s="62">
        <f>BX463+BX470</f>
        <v>0</v>
      </c>
      <c r="BY462" s="62">
        <f>BY463+BY470</f>
        <v>0</v>
      </c>
      <c r="BZ462" s="62">
        <f>BZ463+BZ470</f>
        <v>220</v>
      </c>
      <c r="CA462" s="62">
        <f>CA463+CA470</f>
        <v>0</v>
      </c>
      <c r="CB462" s="62">
        <f>CB463+CB470</f>
        <v>147303</v>
      </c>
      <c r="CC462" s="62">
        <f>CC463+CC470</f>
        <v>37498</v>
      </c>
      <c r="CD462" s="62">
        <f>CD463+CD470</f>
        <v>40905</v>
      </c>
      <c r="CE462" s="62">
        <f>CE463+CE470</f>
        <v>37057</v>
      </c>
      <c r="CF462" s="62">
        <f>CF463+CF470</f>
        <v>31843</v>
      </c>
      <c r="CG462" s="62">
        <f>CG463+CG470</f>
        <v>0</v>
      </c>
      <c r="CH462" s="62">
        <f>CH463+CH470</f>
        <v>0</v>
      </c>
      <c r="CI462" s="62">
        <f>CI463+CI470</f>
        <v>0</v>
      </c>
      <c r="CJ462" s="62">
        <f>CJ463+CJ470</f>
        <v>0</v>
      </c>
      <c r="CK462" s="62">
        <f>CK463+CK470</f>
        <v>0</v>
      </c>
      <c r="CL462" s="62">
        <f>CL463+CL470</f>
        <v>147303</v>
      </c>
      <c r="CM462" s="62">
        <f>CM463+CM470</f>
        <v>37498</v>
      </c>
      <c r="CN462" s="62">
        <f>CN463+CN470</f>
        <v>40905</v>
      </c>
      <c r="CO462" s="62">
        <f>CO463+CO470</f>
        <v>37057</v>
      </c>
      <c r="CP462" s="62">
        <f>CP463+CP470</f>
        <v>31843</v>
      </c>
      <c r="CQ462" s="62">
        <f>CQ463+CQ470</f>
        <v>0</v>
      </c>
      <c r="CR462" s="62">
        <f>CR463+CR470</f>
        <v>0</v>
      </c>
      <c r="CS462" s="62">
        <f>CS463+CS470</f>
        <v>0</v>
      </c>
      <c r="CT462" s="62">
        <f>CT463+CT470</f>
        <v>1619</v>
      </c>
      <c r="CU462" s="62">
        <f>CU463+CU470</f>
        <v>0</v>
      </c>
      <c r="CV462" s="62">
        <f>CV463+CV470</f>
        <v>144373</v>
      </c>
      <c r="CW462" s="62">
        <f>CW463+CW470</f>
        <v>36624</v>
      </c>
      <c r="CX462" s="62">
        <f>CX463+CX470</f>
        <v>39650</v>
      </c>
      <c r="CY462" s="62">
        <f>CY463+CY470</f>
        <v>36256</v>
      </c>
      <c r="CZ462" s="62">
        <f>CZ463+CZ470</f>
        <v>31843</v>
      </c>
      <c r="DA462" s="61" t="s">
        <v>364</v>
      </c>
      <c r="DB462" s="56">
        <f>K462-CV462</f>
        <v>3890</v>
      </c>
      <c r="DC462" s="55"/>
      <c r="DD462" s="7">
        <f>CV462/12</f>
        <v>12031.083333333334</v>
      </c>
      <c r="DE462" s="55"/>
    </row>
    <row r="463" spans="1:109" s="54" customFormat="1" ht="18" hidden="1" customHeight="1" x14ac:dyDescent="0.2">
      <c r="A463" s="98"/>
      <c r="B463" s="65"/>
      <c r="C463" s="65"/>
      <c r="D463" s="65"/>
      <c r="E463" s="66"/>
      <c r="F463" s="66"/>
      <c r="G463" s="65"/>
      <c r="H463" s="61" t="s">
        <v>91</v>
      </c>
      <c r="I463" s="82" t="s">
        <v>90</v>
      </c>
      <c r="J463" s="62">
        <f>SUM(J464:J469)</f>
        <v>150303</v>
      </c>
      <c r="K463" s="62">
        <f>SUM(K464:K469)</f>
        <v>148263</v>
      </c>
      <c r="L463" s="62">
        <f>SUM(L464:L469)</f>
        <v>37624</v>
      </c>
      <c r="M463" s="62">
        <f>SUM(M464:M469)</f>
        <v>37450</v>
      </c>
      <c r="N463" s="62">
        <f>SUM(N464:N469)</f>
        <v>36867</v>
      </c>
      <c r="O463" s="62">
        <f>SUM(O464:O469)</f>
        <v>36322</v>
      </c>
      <c r="P463" s="62">
        <f>SUM(P464:P469)</f>
        <v>7030</v>
      </c>
      <c r="Q463" s="62">
        <f>SUM(Q464:Q469)</f>
        <v>6996</v>
      </c>
      <c r="R463" s="62">
        <f>SUM(R464:R469)</f>
        <v>14026</v>
      </c>
      <c r="S463" s="62">
        <f>SUM(S464:S469)</f>
        <v>4900</v>
      </c>
      <c r="T463" s="62">
        <f>SUM(T464:T469)</f>
        <v>0</v>
      </c>
      <c r="U463" s="62">
        <f>SUM(U464:U469)</f>
        <v>-126</v>
      </c>
      <c r="V463" s="62">
        <f>SUM(V464:V469)</f>
        <v>2945</v>
      </c>
      <c r="W463" s="62">
        <f>SUM(W464:W469)</f>
        <v>101</v>
      </c>
      <c r="X463" s="62">
        <f>SUM(X464:X469)</f>
        <v>0</v>
      </c>
      <c r="Y463" s="62">
        <f>SUM(Y464:Y469)</f>
        <v>1980</v>
      </c>
      <c r="Z463" s="62">
        <f>SUM(Z464:Z469)</f>
        <v>0</v>
      </c>
      <c r="AA463" s="62">
        <f>SUM(AA464:AA469)</f>
        <v>153163</v>
      </c>
      <c r="AB463" s="62">
        <f>SUM(AB464:AB469)</f>
        <v>37498</v>
      </c>
      <c r="AC463" s="62">
        <f>SUM(AC464:AC469)</f>
        <v>40395</v>
      </c>
      <c r="AD463" s="62">
        <f>SUM(AD464:AD469)</f>
        <v>36968</v>
      </c>
      <c r="AE463" s="62">
        <f>SUM(AE464:AE469)</f>
        <v>38302</v>
      </c>
      <c r="AF463" s="62">
        <f>SUM(AF464:AF469)</f>
        <v>7030</v>
      </c>
      <c r="AG463" s="62">
        <f>SUM(AG464:AG469)</f>
        <v>6996</v>
      </c>
      <c r="AH463" s="62">
        <f>SUM(AH464:AH469)</f>
        <v>14026</v>
      </c>
      <c r="AI463" s="62">
        <f>SUM(AI464:AI469)</f>
        <v>-2950</v>
      </c>
      <c r="AJ463" s="62">
        <f>SUM(AJ464:AJ469)</f>
        <v>0</v>
      </c>
      <c r="AK463" s="62">
        <f>SUM(AK464:AK469)</f>
        <v>0</v>
      </c>
      <c r="AL463" s="62">
        <f>SUM(AL464:AL469)</f>
        <v>0</v>
      </c>
      <c r="AM463" s="62">
        <f>SUM(AM464:AM469)</f>
        <v>-407</v>
      </c>
      <c r="AN463" s="62">
        <f>SUM(AN464:AN469)</f>
        <v>-2950</v>
      </c>
      <c r="AO463" s="62">
        <f>SUM(AO464:AO469)</f>
        <v>-373</v>
      </c>
      <c r="AP463" s="62">
        <f>SUM(AP464:AP469)</f>
        <v>150213</v>
      </c>
      <c r="AQ463" s="62">
        <f>SUM(AQ464:AQ469)</f>
        <v>37498</v>
      </c>
      <c r="AR463" s="62">
        <f>SUM(AR464:AR469)</f>
        <v>40395</v>
      </c>
      <c r="AS463" s="62">
        <f>SUM(AS464:AS469)</f>
        <v>36968</v>
      </c>
      <c r="AT463" s="62">
        <f>SUM(AT464:AT469)</f>
        <v>35352</v>
      </c>
      <c r="AU463" s="62">
        <f>SUM(AU464:AU469)</f>
        <v>6488</v>
      </c>
      <c r="AV463" s="62">
        <f>SUM(AV464:AV469)</f>
        <v>6488</v>
      </c>
      <c r="AW463" s="62">
        <f>SUM(AW464:AW469)</f>
        <v>12976</v>
      </c>
      <c r="AX463" s="62">
        <f>SUM(AX464:AX469)</f>
        <v>0</v>
      </c>
      <c r="AY463" s="62">
        <f>SUM(AY464:AY469)</f>
        <v>0</v>
      </c>
      <c r="AZ463" s="62">
        <f>SUM(AZ464:AZ469)</f>
        <v>0</v>
      </c>
      <c r="BA463" s="62">
        <f>SUM(BA464:BA469)</f>
        <v>0</v>
      </c>
      <c r="BB463" s="62"/>
      <c r="BC463" s="62">
        <f>SUM(BC464:BC469)</f>
        <v>0</v>
      </c>
      <c r="BD463" s="62"/>
      <c r="BE463" s="62">
        <f>SUM(BE464:BE469)</f>
        <v>150213</v>
      </c>
      <c r="BF463" s="62">
        <f>SUM(BF464:BF469)</f>
        <v>37498</v>
      </c>
      <c r="BG463" s="62">
        <f>SUM(BG464:BG469)</f>
        <v>40395</v>
      </c>
      <c r="BH463" s="62">
        <f>SUM(BH464:BH469)</f>
        <v>36968</v>
      </c>
      <c r="BI463" s="62">
        <f>SUM(BI464:BI469)</f>
        <v>35352</v>
      </c>
      <c r="BJ463" s="62">
        <f>SUM(BJ464:BJ469)</f>
        <v>6623</v>
      </c>
      <c r="BK463" s="62">
        <f>SUM(BK464:BK469)</f>
        <v>6623</v>
      </c>
      <c r="BL463" s="62">
        <f>SUM(BL464:BL469)</f>
        <v>13246</v>
      </c>
      <c r="BM463" s="62">
        <f>SUM(BM464:BM469)</f>
        <v>-3130</v>
      </c>
      <c r="BN463" s="62">
        <f>SUM(BN464:BN469)</f>
        <v>0</v>
      </c>
      <c r="BO463" s="62">
        <f>SUM(BO464:BO469)</f>
        <v>510</v>
      </c>
      <c r="BP463" s="62">
        <f>SUM(BP464:BP469)</f>
        <v>-131</v>
      </c>
      <c r="BQ463" s="62">
        <f>SUM(BQ464:BQ469)</f>
        <v>-3509</v>
      </c>
      <c r="BR463" s="62">
        <f>SUM(BR464:BR469)</f>
        <v>147083</v>
      </c>
      <c r="BS463" s="62">
        <f>SUM(BS464:BS469)</f>
        <v>37498</v>
      </c>
      <c r="BT463" s="62">
        <f>SUM(BT464:BT469)</f>
        <v>40905</v>
      </c>
      <c r="BU463" s="62">
        <f>SUM(BU464:BU469)</f>
        <v>36837</v>
      </c>
      <c r="BV463" s="62">
        <f>SUM(BV464:BV469)</f>
        <v>31843</v>
      </c>
      <c r="BW463" s="62">
        <f>SUM(BW464:BW469)</f>
        <v>220</v>
      </c>
      <c r="BX463" s="62">
        <f>SUM(BX464:BX469)</f>
        <v>0</v>
      </c>
      <c r="BY463" s="62">
        <f>SUM(BY464:BY469)</f>
        <v>0</v>
      </c>
      <c r="BZ463" s="62">
        <f>SUM(BZ464:BZ469)</f>
        <v>220</v>
      </c>
      <c r="CA463" s="62">
        <f>SUM(CA464:CA469)</f>
        <v>0</v>
      </c>
      <c r="CB463" s="62">
        <f>SUM(CB464:CB469)</f>
        <v>147303</v>
      </c>
      <c r="CC463" s="62">
        <f>SUM(CC464:CC469)</f>
        <v>37498</v>
      </c>
      <c r="CD463" s="62">
        <f>SUM(CD464:CD469)</f>
        <v>40905</v>
      </c>
      <c r="CE463" s="62">
        <f>SUM(CE464:CE469)</f>
        <v>37057</v>
      </c>
      <c r="CF463" s="62">
        <f>SUM(CF464:CF469)</f>
        <v>31843</v>
      </c>
      <c r="CG463" s="62">
        <f>SUM(CG464:CG469)</f>
        <v>0</v>
      </c>
      <c r="CH463" s="62">
        <f>SUM(CH464:CH469)</f>
        <v>0</v>
      </c>
      <c r="CI463" s="62">
        <f>SUM(CI464:CI469)</f>
        <v>0</v>
      </c>
      <c r="CJ463" s="62">
        <f>SUM(CJ464:CJ469)</f>
        <v>0</v>
      </c>
      <c r="CK463" s="62">
        <f>SUM(CK464:CK469)</f>
        <v>0</v>
      </c>
      <c r="CL463" s="62">
        <f>SUM(CL464:CL469)</f>
        <v>147303</v>
      </c>
      <c r="CM463" s="62">
        <f>SUM(CM464:CM469)</f>
        <v>37498</v>
      </c>
      <c r="CN463" s="62">
        <f>SUM(CN464:CN469)</f>
        <v>40905</v>
      </c>
      <c r="CO463" s="62">
        <f>SUM(CO464:CO469)</f>
        <v>37057</v>
      </c>
      <c r="CP463" s="62">
        <f>SUM(CP464:CP469)</f>
        <v>31843</v>
      </c>
      <c r="CQ463" s="62">
        <f>SUM(CQ464:CQ469)</f>
        <v>0</v>
      </c>
      <c r="CR463" s="62">
        <f>SUM(CR464:CR469)</f>
        <v>0</v>
      </c>
      <c r="CS463" s="62">
        <f>SUM(CS464:CS469)</f>
        <v>0</v>
      </c>
      <c r="CT463" s="62">
        <f>SUM(CT464:CT469)</f>
        <v>1619</v>
      </c>
      <c r="CU463" s="62">
        <f>SUM(CU464:CU469)</f>
        <v>0</v>
      </c>
      <c r="CV463" s="62">
        <f>SUM(CV464:CV469)</f>
        <v>144373</v>
      </c>
      <c r="CW463" s="62">
        <f>SUM(CW464:CW469)</f>
        <v>36624</v>
      </c>
      <c r="CX463" s="62">
        <f>SUM(CX464:CX469)</f>
        <v>39650</v>
      </c>
      <c r="CY463" s="62">
        <f>SUM(CY464:CY469)</f>
        <v>36256</v>
      </c>
      <c r="CZ463" s="62">
        <f>SUM(CZ464:CZ469)</f>
        <v>31843</v>
      </c>
      <c r="DA463" s="61" t="s">
        <v>91</v>
      </c>
      <c r="DB463" s="56">
        <f>K463-CV463</f>
        <v>3890</v>
      </c>
      <c r="DC463" s="55"/>
      <c r="DD463" s="7">
        <f>CV463/12</f>
        <v>12031.083333333334</v>
      </c>
      <c r="DE463" s="55"/>
    </row>
    <row r="464" spans="1:109" s="54" customFormat="1" ht="11.25" hidden="1" customHeight="1" x14ac:dyDescent="0.2">
      <c r="A464" s="98"/>
      <c r="B464" s="65"/>
      <c r="C464" s="65"/>
      <c r="D464" s="65"/>
      <c r="E464" s="66"/>
      <c r="F464" s="66"/>
      <c r="G464" s="65"/>
      <c r="H464" s="61" t="s">
        <v>89</v>
      </c>
      <c r="I464" s="95" t="s">
        <v>88</v>
      </c>
      <c r="J464" s="62">
        <f>J480</f>
        <v>0</v>
      </c>
      <c r="K464" s="62">
        <f>K480</f>
        <v>0</v>
      </c>
      <c r="L464" s="62">
        <f>L480</f>
        <v>0</v>
      </c>
      <c r="M464" s="62">
        <f>M480</f>
        <v>0</v>
      </c>
      <c r="N464" s="62">
        <f>N480</f>
        <v>0</v>
      </c>
      <c r="O464" s="62">
        <f>O480</f>
        <v>0</v>
      </c>
      <c r="P464" s="62">
        <f>P480</f>
        <v>0</v>
      </c>
      <c r="Q464" s="62">
        <f>Q480</f>
        <v>0</v>
      </c>
      <c r="R464" s="62">
        <f>R480</f>
        <v>0</v>
      </c>
      <c r="S464" s="62">
        <f>S480</f>
        <v>0</v>
      </c>
      <c r="T464" s="62">
        <f>T480</f>
        <v>0</v>
      </c>
      <c r="U464" s="62">
        <f>U480</f>
        <v>0</v>
      </c>
      <c r="V464" s="62">
        <f>V480</f>
        <v>0</v>
      </c>
      <c r="W464" s="62">
        <f>W480</f>
        <v>0</v>
      </c>
      <c r="X464" s="62">
        <f>X480</f>
        <v>0</v>
      </c>
      <c r="Y464" s="62">
        <f>Y480</f>
        <v>0</v>
      </c>
      <c r="Z464" s="62">
        <f>Z480</f>
        <v>0</v>
      </c>
      <c r="AA464" s="62">
        <f>AA480</f>
        <v>0</v>
      </c>
      <c r="AB464" s="62">
        <f>AB480</f>
        <v>0</v>
      </c>
      <c r="AC464" s="62">
        <f>AC480</f>
        <v>0</v>
      </c>
      <c r="AD464" s="62">
        <f>AD480</f>
        <v>0</v>
      </c>
      <c r="AE464" s="62">
        <f>AE480</f>
        <v>0</v>
      </c>
      <c r="AF464" s="62">
        <f>AF480</f>
        <v>0</v>
      </c>
      <c r="AG464" s="62">
        <f>AG480</f>
        <v>0</v>
      </c>
      <c r="AH464" s="62">
        <f>AH480</f>
        <v>0</v>
      </c>
      <c r="AI464" s="62">
        <f>AI480</f>
        <v>0</v>
      </c>
      <c r="AJ464" s="62">
        <f>AJ480</f>
        <v>0</v>
      </c>
      <c r="AK464" s="62">
        <f>AK480</f>
        <v>0</v>
      </c>
      <c r="AL464" s="62">
        <f>AL480</f>
        <v>0</v>
      </c>
      <c r="AM464" s="62">
        <f>AM480</f>
        <v>0</v>
      </c>
      <c r="AN464" s="62">
        <f>AN480</f>
        <v>0</v>
      </c>
      <c r="AO464" s="62">
        <f>AO480</f>
        <v>0</v>
      </c>
      <c r="AP464" s="62">
        <f>AP480</f>
        <v>0</v>
      </c>
      <c r="AQ464" s="62">
        <f>AQ480</f>
        <v>0</v>
      </c>
      <c r="AR464" s="62">
        <f>AR480</f>
        <v>0</v>
      </c>
      <c r="AS464" s="62">
        <f>AS480</f>
        <v>0</v>
      </c>
      <c r="AT464" s="62">
        <f>AT480</f>
        <v>0</v>
      </c>
      <c r="AU464" s="62">
        <f>AU480</f>
        <v>0</v>
      </c>
      <c r="AV464" s="62">
        <f>AV480</f>
        <v>0</v>
      </c>
      <c r="AW464" s="62">
        <f>AW480</f>
        <v>0</v>
      </c>
      <c r="AX464" s="62">
        <f>AX480</f>
        <v>0</v>
      </c>
      <c r="AY464" s="62">
        <f>AY480</f>
        <v>0</v>
      </c>
      <c r="AZ464" s="62">
        <f>AZ480</f>
        <v>0</v>
      </c>
      <c r="BA464" s="62">
        <f>BA480</f>
        <v>0</v>
      </c>
      <c r="BB464" s="62"/>
      <c r="BC464" s="62">
        <f>BC480</f>
        <v>0</v>
      </c>
      <c r="BD464" s="62"/>
      <c r="BE464" s="62">
        <f>BE480</f>
        <v>0</v>
      </c>
      <c r="BF464" s="62">
        <f>BF480</f>
        <v>0</v>
      </c>
      <c r="BG464" s="62">
        <f>BG480</f>
        <v>0</v>
      </c>
      <c r="BH464" s="62">
        <f>BH480</f>
        <v>0</v>
      </c>
      <c r="BI464" s="62">
        <f>BI480</f>
        <v>0</v>
      </c>
      <c r="BJ464" s="62">
        <f>BJ480</f>
        <v>0</v>
      </c>
      <c r="BK464" s="62">
        <f>BK480</f>
        <v>0</v>
      </c>
      <c r="BL464" s="62">
        <f>BL480</f>
        <v>0</v>
      </c>
      <c r="BM464" s="62">
        <f>BM480</f>
        <v>0</v>
      </c>
      <c r="BN464" s="62">
        <f>BN480</f>
        <v>0</v>
      </c>
      <c r="BO464" s="62">
        <f>BO480</f>
        <v>0</v>
      </c>
      <c r="BP464" s="62">
        <f>BP480</f>
        <v>0</v>
      </c>
      <c r="BQ464" s="62">
        <f>BQ480</f>
        <v>0</v>
      </c>
      <c r="BR464" s="62">
        <f>BR480</f>
        <v>0</v>
      </c>
      <c r="BS464" s="62">
        <f>BS480</f>
        <v>0</v>
      </c>
      <c r="BT464" s="62">
        <f>BT480</f>
        <v>0</v>
      </c>
      <c r="BU464" s="62">
        <f>BU480</f>
        <v>0</v>
      </c>
      <c r="BV464" s="62">
        <f>BV480</f>
        <v>0</v>
      </c>
      <c r="BW464" s="62">
        <f>BW480</f>
        <v>0</v>
      </c>
      <c r="BX464" s="62">
        <f>BX480</f>
        <v>0</v>
      </c>
      <c r="BY464" s="62">
        <f>BY480</f>
        <v>0</v>
      </c>
      <c r="BZ464" s="62">
        <f>BZ480</f>
        <v>0</v>
      </c>
      <c r="CA464" s="62">
        <f>CA480</f>
        <v>0</v>
      </c>
      <c r="CB464" s="62">
        <f>CB480</f>
        <v>0</v>
      </c>
      <c r="CC464" s="62">
        <f>CC480</f>
        <v>0</v>
      </c>
      <c r="CD464" s="62">
        <f>CD480</f>
        <v>0</v>
      </c>
      <c r="CE464" s="62">
        <f>CE480</f>
        <v>0</v>
      </c>
      <c r="CF464" s="62">
        <f>CF480</f>
        <v>0</v>
      </c>
      <c r="CG464" s="62">
        <f>CG480</f>
        <v>0</v>
      </c>
      <c r="CH464" s="62">
        <f>CH480</f>
        <v>0</v>
      </c>
      <c r="CI464" s="62">
        <f>CI480</f>
        <v>0</v>
      </c>
      <c r="CJ464" s="62">
        <f>CJ480</f>
        <v>0</v>
      </c>
      <c r="CK464" s="62">
        <f>CK480</f>
        <v>0</v>
      </c>
      <c r="CL464" s="62">
        <f>CL480</f>
        <v>0</v>
      </c>
      <c r="CM464" s="62">
        <f>CM480</f>
        <v>0</v>
      </c>
      <c r="CN464" s="62">
        <f>CN480</f>
        <v>0</v>
      </c>
      <c r="CO464" s="62">
        <f>CO480</f>
        <v>0</v>
      </c>
      <c r="CP464" s="62">
        <f>CP480</f>
        <v>0</v>
      </c>
      <c r="CQ464" s="62">
        <f>CQ480</f>
        <v>0</v>
      </c>
      <c r="CR464" s="62">
        <f>CR480</f>
        <v>0</v>
      </c>
      <c r="CS464" s="62">
        <f>CS480</f>
        <v>0</v>
      </c>
      <c r="CT464" s="62">
        <f>CT480</f>
        <v>0</v>
      </c>
      <c r="CU464" s="62">
        <f>CU480</f>
        <v>0</v>
      </c>
      <c r="CV464" s="62">
        <f>CV480</f>
        <v>0</v>
      </c>
      <c r="CW464" s="62">
        <f>CW480</f>
        <v>0</v>
      </c>
      <c r="CX464" s="62">
        <f>CX480</f>
        <v>0</v>
      </c>
      <c r="CY464" s="62">
        <f>CY480</f>
        <v>0</v>
      </c>
      <c r="CZ464" s="62">
        <f>CZ480</f>
        <v>0</v>
      </c>
      <c r="DA464" s="61" t="s">
        <v>89</v>
      </c>
      <c r="DB464" s="56">
        <f>K464-CV464</f>
        <v>0</v>
      </c>
      <c r="DC464" s="55"/>
      <c r="DD464" s="7">
        <f>CV464/12</f>
        <v>0</v>
      </c>
      <c r="DE464" s="55"/>
    </row>
    <row r="465" spans="1:109" s="54" customFormat="1" ht="11.25" hidden="1" customHeight="1" x14ac:dyDescent="0.2">
      <c r="A465" s="98"/>
      <c r="B465" s="65"/>
      <c r="C465" s="65"/>
      <c r="D465" s="65"/>
      <c r="E465" s="66"/>
      <c r="F465" s="66"/>
      <c r="G465" s="65"/>
      <c r="H465" s="61" t="s">
        <v>73</v>
      </c>
      <c r="I465" s="95" t="s">
        <v>72</v>
      </c>
      <c r="J465" s="62">
        <f>J503</f>
        <v>0</v>
      </c>
      <c r="K465" s="62">
        <f>K503</f>
        <v>0</v>
      </c>
      <c r="L465" s="62">
        <f>L503</f>
        <v>0</v>
      </c>
      <c r="M465" s="62">
        <f>M503</f>
        <v>0</v>
      </c>
      <c r="N465" s="62">
        <f>N503</f>
        <v>0</v>
      </c>
      <c r="O465" s="62">
        <f>O503</f>
        <v>0</v>
      </c>
      <c r="P465" s="62">
        <f>P503</f>
        <v>0</v>
      </c>
      <c r="Q465" s="62">
        <f>Q503</f>
        <v>0</v>
      </c>
      <c r="R465" s="62">
        <f>R503</f>
        <v>0</v>
      </c>
      <c r="S465" s="62">
        <f>S503</f>
        <v>0</v>
      </c>
      <c r="T465" s="62">
        <f>T503</f>
        <v>0</v>
      </c>
      <c r="U465" s="62">
        <f>U503</f>
        <v>0</v>
      </c>
      <c r="V465" s="62">
        <f>V503</f>
        <v>0</v>
      </c>
      <c r="W465" s="62">
        <f>W503</f>
        <v>0</v>
      </c>
      <c r="X465" s="62">
        <f>X503</f>
        <v>0</v>
      </c>
      <c r="Y465" s="62">
        <f>Y503</f>
        <v>0</v>
      </c>
      <c r="Z465" s="62">
        <f>Z503</f>
        <v>0</v>
      </c>
      <c r="AA465" s="62">
        <f>AA503</f>
        <v>0</v>
      </c>
      <c r="AB465" s="62">
        <f>AB503</f>
        <v>0</v>
      </c>
      <c r="AC465" s="62">
        <f>AC503</f>
        <v>0</v>
      </c>
      <c r="AD465" s="62">
        <f>AD503</f>
        <v>0</v>
      </c>
      <c r="AE465" s="62">
        <f>AE503</f>
        <v>0</v>
      </c>
      <c r="AF465" s="62">
        <f>AF503</f>
        <v>0</v>
      </c>
      <c r="AG465" s="62">
        <f>AG503</f>
        <v>0</v>
      </c>
      <c r="AH465" s="62">
        <f>AH503</f>
        <v>0</v>
      </c>
      <c r="AI465" s="62">
        <f>AI503</f>
        <v>0</v>
      </c>
      <c r="AJ465" s="62">
        <f>AJ503</f>
        <v>0</v>
      </c>
      <c r="AK465" s="62">
        <f>AK503</f>
        <v>0</v>
      </c>
      <c r="AL465" s="62">
        <f>AL503</f>
        <v>0</v>
      </c>
      <c r="AM465" s="62">
        <f>AM503</f>
        <v>0</v>
      </c>
      <c r="AN465" s="62">
        <f>AN503</f>
        <v>0</v>
      </c>
      <c r="AO465" s="62">
        <f>AO503</f>
        <v>0</v>
      </c>
      <c r="AP465" s="62">
        <f>AP503</f>
        <v>0</v>
      </c>
      <c r="AQ465" s="62">
        <f>AQ503</f>
        <v>0</v>
      </c>
      <c r="AR465" s="62">
        <f>AR503</f>
        <v>0</v>
      </c>
      <c r="AS465" s="62">
        <f>AS503</f>
        <v>0</v>
      </c>
      <c r="AT465" s="62">
        <f>AT503</f>
        <v>0</v>
      </c>
      <c r="AU465" s="62">
        <f>AU503</f>
        <v>0</v>
      </c>
      <c r="AV465" s="62">
        <f>AV503</f>
        <v>0</v>
      </c>
      <c r="AW465" s="62">
        <f>AW503</f>
        <v>0</v>
      </c>
      <c r="AX465" s="62">
        <f>AX503</f>
        <v>0</v>
      </c>
      <c r="AY465" s="62">
        <f>AY503</f>
        <v>0</v>
      </c>
      <c r="AZ465" s="62">
        <f>AZ503</f>
        <v>0</v>
      </c>
      <c r="BA465" s="62">
        <f>BA503</f>
        <v>0</v>
      </c>
      <c r="BB465" s="62"/>
      <c r="BC465" s="62">
        <f>BC503</f>
        <v>0</v>
      </c>
      <c r="BD465" s="62"/>
      <c r="BE465" s="62">
        <f>BE503</f>
        <v>0</v>
      </c>
      <c r="BF465" s="62">
        <f>BF503</f>
        <v>0</v>
      </c>
      <c r="BG465" s="62">
        <f>BG503</f>
        <v>0</v>
      </c>
      <c r="BH465" s="62">
        <f>BH503</f>
        <v>0</v>
      </c>
      <c r="BI465" s="62">
        <f>BI503</f>
        <v>0</v>
      </c>
      <c r="BJ465" s="62">
        <f>BJ503</f>
        <v>0</v>
      </c>
      <c r="BK465" s="62">
        <f>BK503</f>
        <v>0</v>
      </c>
      <c r="BL465" s="62">
        <f>BL503</f>
        <v>0</v>
      </c>
      <c r="BM465" s="62">
        <f>BM503</f>
        <v>0</v>
      </c>
      <c r="BN465" s="62">
        <f>BN503</f>
        <v>0</v>
      </c>
      <c r="BO465" s="62">
        <f>BO503</f>
        <v>0</v>
      </c>
      <c r="BP465" s="62">
        <f>BP503</f>
        <v>0</v>
      </c>
      <c r="BQ465" s="62">
        <f>BQ503</f>
        <v>0</v>
      </c>
      <c r="BR465" s="62">
        <f>BR503</f>
        <v>0</v>
      </c>
      <c r="BS465" s="62">
        <f>BS503</f>
        <v>0</v>
      </c>
      <c r="BT465" s="62">
        <f>BT503</f>
        <v>0</v>
      </c>
      <c r="BU465" s="62">
        <f>BU503</f>
        <v>0</v>
      </c>
      <c r="BV465" s="62">
        <f>BV503</f>
        <v>0</v>
      </c>
      <c r="BW465" s="62">
        <f>BW503</f>
        <v>0</v>
      </c>
      <c r="BX465" s="62">
        <f>BX503</f>
        <v>0</v>
      </c>
      <c r="BY465" s="62">
        <f>BY503</f>
        <v>0</v>
      </c>
      <c r="BZ465" s="62">
        <f>BZ503</f>
        <v>0</v>
      </c>
      <c r="CA465" s="62">
        <f>CA503</f>
        <v>0</v>
      </c>
      <c r="CB465" s="62">
        <f>CB503</f>
        <v>0</v>
      </c>
      <c r="CC465" s="62">
        <f>CC503</f>
        <v>0</v>
      </c>
      <c r="CD465" s="62">
        <f>CD503</f>
        <v>0</v>
      </c>
      <c r="CE465" s="62">
        <f>CE503</f>
        <v>0</v>
      </c>
      <c r="CF465" s="62">
        <f>CF503</f>
        <v>0</v>
      </c>
      <c r="CG465" s="62">
        <f>CG503</f>
        <v>0</v>
      </c>
      <c r="CH465" s="62">
        <f>CH503</f>
        <v>0</v>
      </c>
      <c r="CI465" s="62">
        <f>CI503</f>
        <v>0</v>
      </c>
      <c r="CJ465" s="62">
        <f>CJ503</f>
        <v>0</v>
      </c>
      <c r="CK465" s="62">
        <f>CK503</f>
        <v>0</v>
      </c>
      <c r="CL465" s="62">
        <f>CL503</f>
        <v>0</v>
      </c>
      <c r="CM465" s="62">
        <f>CM503</f>
        <v>0</v>
      </c>
      <c r="CN465" s="62">
        <f>CN503</f>
        <v>0</v>
      </c>
      <c r="CO465" s="62">
        <f>CO503</f>
        <v>0</v>
      </c>
      <c r="CP465" s="62">
        <f>CP503</f>
        <v>0</v>
      </c>
      <c r="CQ465" s="62">
        <f>CQ503</f>
        <v>0</v>
      </c>
      <c r="CR465" s="62">
        <f>CR503</f>
        <v>0</v>
      </c>
      <c r="CS465" s="62">
        <f>CS503</f>
        <v>0</v>
      </c>
      <c r="CT465" s="62">
        <f>CT503</f>
        <v>0</v>
      </c>
      <c r="CU465" s="62">
        <f>CU503</f>
        <v>0</v>
      </c>
      <c r="CV465" s="62">
        <f>CV503</f>
        <v>0</v>
      </c>
      <c r="CW465" s="62">
        <f>CW503</f>
        <v>0</v>
      </c>
      <c r="CX465" s="62">
        <f>CX503</f>
        <v>0</v>
      </c>
      <c r="CY465" s="62">
        <f>CY503</f>
        <v>0</v>
      </c>
      <c r="CZ465" s="62">
        <f>CZ503</f>
        <v>0</v>
      </c>
      <c r="DA465" s="61" t="s">
        <v>73</v>
      </c>
      <c r="DB465" s="56">
        <f>K465-CV465</f>
        <v>0</v>
      </c>
      <c r="DC465" s="55"/>
      <c r="DD465" s="7">
        <f>CV465/12</f>
        <v>0</v>
      </c>
      <c r="DE465" s="55"/>
    </row>
    <row r="466" spans="1:109" s="54" customFormat="1" ht="11.25" hidden="1" customHeight="1" x14ac:dyDescent="0.2">
      <c r="A466" s="98"/>
      <c r="B466" s="65"/>
      <c r="C466" s="65"/>
      <c r="D466" s="65"/>
      <c r="E466" s="66"/>
      <c r="F466" s="66"/>
      <c r="G466" s="65"/>
      <c r="H466" s="61" t="s">
        <v>207</v>
      </c>
      <c r="I466" s="116" t="s">
        <v>363</v>
      </c>
      <c r="J466" s="62">
        <f>J525</f>
        <v>17610</v>
      </c>
      <c r="K466" s="62">
        <f>K525</f>
        <v>15300</v>
      </c>
      <c r="L466" s="62">
        <f>L525</f>
        <v>4084</v>
      </c>
      <c r="M466" s="62">
        <f>M525</f>
        <v>3710</v>
      </c>
      <c r="N466" s="62">
        <f>N525</f>
        <v>3727</v>
      </c>
      <c r="O466" s="62">
        <f>O525</f>
        <v>3779</v>
      </c>
      <c r="P466" s="62">
        <f>P525</f>
        <v>407</v>
      </c>
      <c r="Q466" s="62">
        <f>Q525</f>
        <v>373</v>
      </c>
      <c r="R466" s="62">
        <f>R525</f>
        <v>780</v>
      </c>
      <c r="S466" s="62">
        <f>S525</f>
        <v>4600</v>
      </c>
      <c r="T466" s="62">
        <f>T525</f>
        <v>0</v>
      </c>
      <c r="U466" s="62">
        <f>U525</f>
        <v>0</v>
      </c>
      <c r="V466" s="62">
        <f>V525</f>
        <v>3000</v>
      </c>
      <c r="W466" s="62">
        <f>W525</f>
        <v>0</v>
      </c>
      <c r="X466" s="62">
        <f>X525</f>
        <v>0</v>
      </c>
      <c r="Y466" s="62">
        <f>Y525</f>
        <v>1600</v>
      </c>
      <c r="Z466" s="62">
        <f>Z525</f>
        <v>0</v>
      </c>
      <c r="AA466" s="62">
        <f>AA525</f>
        <v>19900</v>
      </c>
      <c r="AB466" s="62">
        <f>AB525</f>
        <v>4084</v>
      </c>
      <c r="AC466" s="62">
        <f>AC525</f>
        <v>6710</v>
      </c>
      <c r="AD466" s="62">
        <f>AD525</f>
        <v>3727</v>
      </c>
      <c r="AE466" s="62">
        <f>AE525</f>
        <v>5379</v>
      </c>
      <c r="AF466" s="62">
        <f>AF525</f>
        <v>407</v>
      </c>
      <c r="AG466" s="62">
        <f>AG525</f>
        <v>373</v>
      </c>
      <c r="AH466" s="62">
        <f>AH525</f>
        <v>780</v>
      </c>
      <c r="AI466" s="62">
        <f>AI525</f>
        <v>-2380</v>
      </c>
      <c r="AJ466" s="62">
        <f>AJ525</f>
        <v>0</v>
      </c>
      <c r="AK466" s="62">
        <f>AK525</f>
        <v>0</v>
      </c>
      <c r="AL466" s="62">
        <f>AL525</f>
        <v>0</v>
      </c>
      <c r="AM466" s="62">
        <f>AM525</f>
        <v>-407</v>
      </c>
      <c r="AN466" s="62">
        <f>AN525</f>
        <v>-2380</v>
      </c>
      <c r="AO466" s="62">
        <f>AO525</f>
        <v>-373</v>
      </c>
      <c r="AP466" s="62">
        <f>AP525</f>
        <v>17520</v>
      </c>
      <c r="AQ466" s="62">
        <f>AQ525</f>
        <v>4084</v>
      </c>
      <c r="AR466" s="62">
        <f>AR525</f>
        <v>6710</v>
      </c>
      <c r="AS466" s="62">
        <f>AS525</f>
        <v>3727</v>
      </c>
      <c r="AT466" s="62">
        <f>AT525</f>
        <v>2999</v>
      </c>
      <c r="AU466" s="62">
        <f>AU525</f>
        <v>0</v>
      </c>
      <c r="AV466" s="62">
        <f>AV525</f>
        <v>0</v>
      </c>
      <c r="AW466" s="62">
        <f>AW525</f>
        <v>0</v>
      </c>
      <c r="AX466" s="62">
        <f>AX525</f>
        <v>0</v>
      </c>
      <c r="AY466" s="62">
        <f>AY525</f>
        <v>0</v>
      </c>
      <c r="AZ466" s="62">
        <f>AZ525</f>
        <v>0</v>
      </c>
      <c r="BA466" s="62">
        <f>BA525</f>
        <v>0</v>
      </c>
      <c r="BB466" s="62"/>
      <c r="BC466" s="62">
        <f>BC525</f>
        <v>0</v>
      </c>
      <c r="BD466" s="62"/>
      <c r="BE466" s="62">
        <f>BE525</f>
        <v>17520</v>
      </c>
      <c r="BF466" s="62">
        <f>BF525</f>
        <v>4084</v>
      </c>
      <c r="BG466" s="62">
        <f>BG525</f>
        <v>6710</v>
      </c>
      <c r="BH466" s="62">
        <f>BH525</f>
        <v>3727</v>
      </c>
      <c r="BI466" s="62">
        <f>BI525</f>
        <v>2999</v>
      </c>
      <c r="BJ466" s="62">
        <f>BJ525</f>
        <v>0</v>
      </c>
      <c r="BK466" s="62">
        <f>BK525</f>
        <v>0</v>
      </c>
      <c r="BL466" s="62">
        <f>BL525</f>
        <v>0</v>
      </c>
      <c r="BM466" s="62">
        <f>BM525</f>
        <v>-3000</v>
      </c>
      <c r="BN466" s="62">
        <f>BN525</f>
        <v>0</v>
      </c>
      <c r="BO466" s="62">
        <f>BO525</f>
        <v>0</v>
      </c>
      <c r="BP466" s="62">
        <f>BP525</f>
        <v>-1</v>
      </c>
      <c r="BQ466" s="62">
        <f>BQ525</f>
        <v>-2999</v>
      </c>
      <c r="BR466" s="62">
        <f>BR525</f>
        <v>14520</v>
      </c>
      <c r="BS466" s="62">
        <f>BS525</f>
        <v>4084</v>
      </c>
      <c r="BT466" s="62">
        <f>BT525</f>
        <v>6710</v>
      </c>
      <c r="BU466" s="62">
        <f>BU525</f>
        <v>3726</v>
      </c>
      <c r="BV466" s="62">
        <f>BV525</f>
        <v>0</v>
      </c>
      <c r="BW466" s="62">
        <f>BW525</f>
        <v>90</v>
      </c>
      <c r="BX466" s="62">
        <f>BX525</f>
        <v>0</v>
      </c>
      <c r="BY466" s="62">
        <f>BY525</f>
        <v>0</v>
      </c>
      <c r="BZ466" s="62">
        <f>BZ525</f>
        <v>90</v>
      </c>
      <c r="CA466" s="62">
        <f>CA525</f>
        <v>0</v>
      </c>
      <c r="CB466" s="62">
        <f>CB525</f>
        <v>14610</v>
      </c>
      <c r="CC466" s="62">
        <f>CC525</f>
        <v>4084</v>
      </c>
      <c r="CD466" s="62">
        <f>CD525</f>
        <v>6710</v>
      </c>
      <c r="CE466" s="62">
        <f>CE525</f>
        <v>3816</v>
      </c>
      <c r="CF466" s="62">
        <f>CF525</f>
        <v>0</v>
      </c>
      <c r="CG466" s="62">
        <f>CG525</f>
        <v>0</v>
      </c>
      <c r="CH466" s="62">
        <f>CH525</f>
        <v>0</v>
      </c>
      <c r="CI466" s="62">
        <f>CI525</f>
        <v>0</v>
      </c>
      <c r="CJ466" s="62">
        <f>CJ525</f>
        <v>0</v>
      </c>
      <c r="CK466" s="62">
        <f>CK525</f>
        <v>0</v>
      </c>
      <c r="CL466" s="62">
        <f>CL525</f>
        <v>14610</v>
      </c>
      <c r="CM466" s="62">
        <f>CM525</f>
        <v>4084</v>
      </c>
      <c r="CN466" s="62">
        <f>CN525</f>
        <v>6710</v>
      </c>
      <c r="CO466" s="62">
        <f>CO525</f>
        <v>3816</v>
      </c>
      <c r="CP466" s="62">
        <f>CP525</f>
        <v>0</v>
      </c>
      <c r="CQ466" s="62">
        <f>CQ525</f>
        <v>0</v>
      </c>
      <c r="CR466" s="62">
        <f>CR525</f>
        <v>0</v>
      </c>
      <c r="CS466" s="62">
        <f>CS525</f>
        <v>0</v>
      </c>
      <c r="CT466" s="62">
        <f>CT525</f>
        <v>0</v>
      </c>
      <c r="CU466" s="62">
        <f>CU525</f>
        <v>0</v>
      </c>
      <c r="CV466" s="62">
        <f>CV525</f>
        <v>14610</v>
      </c>
      <c r="CW466" s="62">
        <f>CW525</f>
        <v>4084</v>
      </c>
      <c r="CX466" s="62">
        <f>CX525</f>
        <v>6710</v>
      </c>
      <c r="CY466" s="62">
        <f>CY525</f>
        <v>3816</v>
      </c>
      <c r="CZ466" s="62">
        <f>CZ525</f>
        <v>0</v>
      </c>
      <c r="DA466" s="61" t="s">
        <v>207</v>
      </c>
      <c r="DB466" s="56">
        <f>K466-CV466</f>
        <v>690</v>
      </c>
      <c r="DC466" s="55"/>
      <c r="DD466" s="7">
        <f>CV466/12</f>
        <v>1217.5</v>
      </c>
      <c r="DE466" s="55"/>
    </row>
    <row r="467" spans="1:109" s="54" customFormat="1" ht="11.25" hidden="1" customHeight="1" x14ac:dyDescent="0.2">
      <c r="A467" s="98"/>
      <c r="B467" s="65"/>
      <c r="C467" s="65"/>
      <c r="D467" s="65"/>
      <c r="E467" s="66"/>
      <c r="F467" s="66"/>
      <c r="G467" s="65"/>
      <c r="H467" s="61" t="s">
        <v>28</v>
      </c>
      <c r="I467" s="82" t="s">
        <v>27</v>
      </c>
      <c r="J467" s="62">
        <f>J531</f>
        <v>2930</v>
      </c>
      <c r="K467" s="62">
        <f>K531</f>
        <v>3200</v>
      </c>
      <c r="L467" s="62">
        <f>L531</f>
        <v>1000</v>
      </c>
      <c r="M467" s="62">
        <f>M531</f>
        <v>800</v>
      </c>
      <c r="N467" s="62">
        <f>N531</f>
        <v>700</v>
      </c>
      <c r="O467" s="62">
        <f>O531</f>
        <v>700</v>
      </c>
      <c r="P467" s="62">
        <f>P531</f>
        <v>135</v>
      </c>
      <c r="Q467" s="62">
        <f>Q531</f>
        <v>135</v>
      </c>
      <c r="R467" s="62">
        <f>R531</f>
        <v>270</v>
      </c>
      <c r="S467" s="62">
        <f>S531</f>
        <v>300</v>
      </c>
      <c r="T467" s="62">
        <f>T531</f>
        <v>0</v>
      </c>
      <c r="U467" s="62">
        <f>U531</f>
        <v>-126</v>
      </c>
      <c r="V467" s="62">
        <f>V531</f>
        <v>-55</v>
      </c>
      <c r="W467" s="62">
        <f>W531</f>
        <v>101</v>
      </c>
      <c r="X467" s="62">
        <f>X531</f>
        <v>0</v>
      </c>
      <c r="Y467" s="62">
        <f>Y531</f>
        <v>380</v>
      </c>
      <c r="Z467" s="62">
        <f>Z531</f>
        <v>0</v>
      </c>
      <c r="AA467" s="62">
        <f>AA531</f>
        <v>3500</v>
      </c>
      <c r="AB467" s="62">
        <f>AB531</f>
        <v>874</v>
      </c>
      <c r="AC467" s="62">
        <f>AC531</f>
        <v>745</v>
      </c>
      <c r="AD467" s="62">
        <f>AD531</f>
        <v>801</v>
      </c>
      <c r="AE467" s="62">
        <f>AE531</f>
        <v>1080</v>
      </c>
      <c r="AF467" s="62">
        <f>AF531</f>
        <v>135</v>
      </c>
      <c r="AG467" s="62">
        <f>AG531</f>
        <v>135</v>
      </c>
      <c r="AH467" s="62">
        <f>AH531</f>
        <v>270</v>
      </c>
      <c r="AI467" s="62">
        <f>AI531</f>
        <v>-570</v>
      </c>
      <c r="AJ467" s="62">
        <f>AJ531</f>
        <v>0</v>
      </c>
      <c r="AK467" s="62">
        <f>AK531</f>
        <v>0</v>
      </c>
      <c r="AL467" s="62">
        <f>AL531</f>
        <v>0</v>
      </c>
      <c r="AM467" s="62">
        <f>AM531</f>
        <v>0</v>
      </c>
      <c r="AN467" s="62">
        <f>AN531</f>
        <v>-570</v>
      </c>
      <c r="AO467" s="62">
        <f>AO531</f>
        <v>0</v>
      </c>
      <c r="AP467" s="62">
        <f>AP531</f>
        <v>2930</v>
      </c>
      <c r="AQ467" s="62">
        <f>AQ531</f>
        <v>874</v>
      </c>
      <c r="AR467" s="62">
        <f>AR531</f>
        <v>745</v>
      </c>
      <c r="AS467" s="62">
        <f>AS531</f>
        <v>801</v>
      </c>
      <c r="AT467" s="62">
        <f>AT531</f>
        <v>510</v>
      </c>
      <c r="AU467" s="62">
        <f>AU531</f>
        <v>0</v>
      </c>
      <c r="AV467" s="62">
        <f>AV531</f>
        <v>0</v>
      </c>
      <c r="AW467" s="62">
        <f>AW531</f>
        <v>0</v>
      </c>
      <c r="AX467" s="62">
        <f>AX531</f>
        <v>0</v>
      </c>
      <c r="AY467" s="62">
        <f>AY531</f>
        <v>0</v>
      </c>
      <c r="AZ467" s="62">
        <f>AZ531</f>
        <v>0</v>
      </c>
      <c r="BA467" s="62">
        <f>BA531</f>
        <v>0</v>
      </c>
      <c r="BB467" s="62"/>
      <c r="BC467" s="62">
        <f>BC531</f>
        <v>0</v>
      </c>
      <c r="BD467" s="62"/>
      <c r="BE467" s="62">
        <f>BE531</f>
        <v>2930</v>
      </c>
      <c r="BF467" s="62">
        <f>BF531</f>
        <v>874</v>
      </c>
      <c r="BG467" s="62">
        <f>BG531</f>
        <v>745</v>
      </c>
      <c r="BH467" s="62">
        <f>BH531</f>
        <v>801</v>
      </c>
      <c r="BI467" s="62">
        <f>BI531</f>
        <v>510</v>
      </c>
      <c r="BJ467" s="62">
        <f>BJ531</f>
        <v>135</v>
      </c>
      <c r="BK467" s="62">
        <f>BK531</f>
        <v>135</v>
      </c>
      <c r="BL467" s="62">
        <f>BL531</f>
        <v>270</v>
      </c>
      <c r="BM467" s="62">
        <f>BM531</f>
        <v>-130</v>
      </c>
      <c r="BN467" s="62">
        <f>BN531</f>
        <v>0</v>
      </c>
      <c r="BO467" s="62">
        <f>BO531</f>
        <v>510</v>
      </c>
      <c r="BP467" s="62">
        <f>BP531</f>
        <v>-130</v>
      </c>
      <c r="BQ467" s="62">
        <f>BQ531</f>
        <v>-510</v>
      </c>
      <c r="BR467" s="62">
        <f>BR531</f>
        <v>2800</v>
      </c>
      <c r="BS467" s="62">
        <f>BS531</f>
        <v>874</v>
      </c>
      <c r="BT467" s="62">
        <f>BT531</f>
        <v>1255</v>
      </c>
      <c r="BU467" s="62">
        <f>BU531</f>
        <v>671</v>
      </c>
      <c r="BV467" s="62">
        <f>BV531</f>
        <v>0</v>
      </c>
      <c r="BW467" s="62">
        <f>BW531</f>
        <v>130</v>
      </c>
      <c r="BX467" s="62">
        <f>BX531</f>
        <v>0</v>
      </c>
      <c r="BY467" s="62">
        <f>BY531</f>
        <v>0</v>
      </c>
      <c r="BZ467" s="62">
        <f>BZ531</f>
        <v>130</v>
      </c>
      <c r="CA467" s="62">
        <f>CA531</f>
        <v>0</v>
      </c>
      <c r="CB467" s="62">
        <f>CB531</f>
        <v>2930</v>
      </c>
      <c r="CC467" s="62">
        <f>CC531</f>
        <v>874</v>
      </c>
      <c r="CD467" s="62">
        <f>CD531</f>
        <v>1255</v>
      </c>
      <c r="CE467" s="62">
        <f>CE531</f>
        <v>801</v>
      </c>
      <c r="CF467" s="62">
        <f>CF531</f>
        <v>0</v>
      </c>
      <c r="CG467" s="62">
        <f>CG531</f>
        <v>0</v>
      </c>
      <c r="CH467" s="62">
        <f>CH531</f>
        <v>0</v>
      </c>
      <c r="CI467" s="62">
        <f>CI531</f>
        <v>0</v>
      </c>
      <c r="CJ467" s="62">
        <f>CJ531</f>
        <v>0</v>
      </c>
      <c r="CK467" s="62">
        <f>CK531</f>
        <v>0</v>
      </c>
      <c r="CL467" s="62">
        <f>CL531</f>
        <v>2930</v>
      </c>
      <c r="CM467" s="62">
        <f>CM531</f>
        <v>874</v>
      </c>
      <c r="CN467" s="62">
        <f>CN531</f>
        <v>1255</v>
      </c>
      <c r="CO467" s="62">
        <f>CO531</f>
        <v>801</v>
      </c>
      <c r="CP467" s="62">
        <f>CP531</f>
        <v>0</v>
      </c>
      <c r="CQ467" s="62" t="str">
        <f>CQ531</f>
        <v>431009</v>
      </c>
      <c r="CR467" s="62">
        <f>CR531</f>
        <v>0</v>
      </c>
      <c r="CS467" s="62">
        <f>CS531</f>
        <v>0</v>
      </c>
      <c r="CT467" s="62">
        <f>CT531</f>
        <v>1619</v>
      </c>
      <c r="CU467" s="62">
        <f>CU531</f>
        <v>0</v>
      </c>
      <c r="CV467" s="62">
        <f>CV531</f>
        <v>0</v>
      </c>
      <c r="CW467" s="62">
        <f>CW531</f>
        <v>0</v>
      </c>
      <c r="CX467" s="62">
        <f>CX531</f>
        <v>0</v>
      </c>
      <c r="CY467" s="62">
        <f>CY531</f>
        <v>0</v>
      </c>
      <c r="CZ467" s="62">
        <f>CZ531</f>
        <v>0</v>
      </c>
      <c r="DA467" s="61" t="s">
        <v>28</v>
      </c>
      <c r="DB467" s="56">
        <f>K467-CV467</f>
        <v>3200</v>
      </c>
      <c r="DC467" s="55"/>
      <c r="DD467" s="7">
        <f>CV467/12</f>
        <v>0</v>
      </c>
      <c r="DE467" s="55"/>
    </row>
    <row r="468" spans="1:109" s="54" customFormat="1" ht="23.25" hidden="1" customHeight="1" x14ac:dyDescent="0.2">
      <c r="A468" s="98"/>
      <c r="B468" s="65"/>
      <c r="C468" s="65"/>
      <c r="D468" s="65"/>
      <c r="E468" s="66"/>
      <c r="F468" s="66"/>
      <c r="G468" s="65"/>
      <c r="H468" s="104" t="s">
        <v>118</v>
      </c>
      <c r="I468" s="84" t="s">
        <v>362</v>
      </c>
      <c r="J468" s="62">
        <f>J535</f>
        <v>0</v>
      </c>
      <c r="K468" s="62">
        <f>K535</f>
        <v>0</v>
      </c>
      <c r="L468" s="62">
        <f>L535</f>
        <v>0</v>
      </c>
      <c r="M468" s="62">
        <f>M535</f>
        <v>0</v>
      </c>
      <c r="N468" s="62">
        <f>N535</f>
        <v>0</v>
      </c>
      <c r="O468" s="62">
        <f>O535</f>
        <v>0</v>
      </c>
      <c r="P468" s="62">
        <f>P535</f>
        <v>0</v>
      </c>
      <c r="Q468" s="62">
        <f>Q535</f>
        <v>0</v>
      </c>
      <c r="R468" s="62">
        <f>R535</f>
        <v>0</v>
      </c>
      <c r="S468" s="62">
        <f>S535</f>
        <v>0</v>
      </c>
      <c r="T468" s="62">
        <f>T535</f>
        <v>0</v>
      </c>
      <c r="U468" s="62">
        <f>U535</f>
        <v>0</v>
      </c>
      <c r="V468" s="62">
        <f>V535</f>
        <v>0</v>
      </c>
      <c r="W468" s="62">
        <f>W535</f>
        <v>0</v>
      </c>
      <c r="X468" s="62">
        <f>X535</f>
        <v>0</v>
      </c>
      <c r="Y468" s="62">
        <f>Y535</f>
        <v>0</v>
      </c>
      <c r="Z468" s="62">
        <f>Z535</f>
        <v>0</v>
      </c>
      <c r="AA468" s="62">
        <f>AA535</f>
        <v>0</v>
      </c>
      <c r="AB468" s="62">
        <f>AB535</f>
        <v>0</v>
      </c>
      <c r="AC468" s="62">
        <f>AC535</f>
        <v>0</v>
      </c>
      <c r="AD468" s="62">
        <f>AD535</f>
        <v>0</v>
      </c>
      <c r="AE468" s="62">
        <f>AE535</f>
        <v>0</v>
      </c>
      <c r="AF468" s="62">
        <f>AF535</f>
        <v>0</v>
      </c>
      <c r="AG468" s="62">
        <f>AG535</f>
        <v>0</v>
      </c>
      <c r="AH468" s="62">
        <f>AH535</f>
        <v>0</v>
      </c>
      <c r="AI468" s="62">
        <f>AI535</f>
        <v>0</v>
      </c>
      <c r="AJ468" s="62">
        <f>AJ535</f>
        <v>0</v>
      </c>
      <c r="AK468" s="62">
        <f>AK535</f>
        <v>0</v>
      </c>
      <c r="AL468" s="62">
        <f>AL535</f>
        <v>0</v>
      </c>
      <c r="AM468" s="62">
        <f>AM535</f>
        <v>0</v>
      </c>
      <c r="AN468" s="62">
        <f>AN535</f>
        <v>0</v>
      </c>
      <c r="AO468" s="62">
        <f>AO535</f>
        <v>0</v>
      </c>
      <c r="AP468" s="62">
        <f>AP535</f>
        <v>0</v>
      </c>
      <c r="AQ468" s="62">
        <f>AQ535</f>
        <v>0</v>
      </c>
      <c r="AR468" s="62">
        <f>AR535</f>
        <v>0</v>
      </c>
      <c r="AS468" s="62">
        <f>AS535</f>
        <v>0</v>
      </c>
      <c r="AT468" s="62">
        <f>AT535</f>
        <v>0</v>
      </c>
      <c r="AU468" s="62">
        <f>AU535</f>
        <v>0</v>
      </c>
      <c r="AV468" s="62">
        <f>AV535</f>
        <v>0</v>
      </c>
      <c r="AW468" s="62">
        <f>AW535</f>
        <v>0</v>
      </c>
      <c r="AX468" s="62">
        <f>AX535</f>
        <v>0</v>
      </c>
      <c r="AY468" s="62">
        <f>AY535</f>
        <v>0</v>
      </c>
      <c r="AZ468" s="62">
        <f>AZ535</f>
        <v>0</v>
      </c>
      <c r="BA468" s="62">
        <f>BA535</f>
        <v>0</v>
      </c>
      <c r="BB468" s="62"/>
      <c r="BC468" s="62">
        <f>BC535</f>
        <v>0</v>
      </c>
      <c r="BD468" s="62"/>
      <c r="BE468" s="62">
        <f>BE535</f>
        <v>0</v>
      </c>
      <c r="BF468" s="62">
        <f>BF535</f>
        <v>0</v>
      </c>
      <c r="BG468" s="62">
        <f>BG535</f>
        <v>0</v>
      </c>
      <c r="BH468" s="62">
        <f>BH535</f>
        <v>0</v>
      </c>
      <c r="BI468" s="62">
        <f>BI535</f>
        <v>0</v>
      </c>
      <c r="BJ468" s="62">
        <f>BJ535</f>
        <v>0</v>
      </c>
      <c r="BK468" s="62">
        <f>BK535</f>
        <v>0</v>
      </c>
      <c r="BL468" s="62">
        <f>BL535</f>
        <v>0</v>
      </c>
      <c r="BM468" s="62">
        <f>BM535</f>
        <v>0</v>
      </c>
      <c r="BN468" s="62">
        <f>BN535</f>
        <v>0</v>
      </c>
      <c r="BO468" s="62">
        <f>BO535</f>
        <v>0</v>
      </c>
      <c r="BP468" s="62">
        <f>BP535</f>
        <v>0</v>
      </c>
      <c r="BQ468" s="62">
        <f>BQ535</f>
        <v>0</v>
      </c>
      <c r="BR468" s="62">
        <f>BR535</f>
        <v>0</v>
      </c>
      <c r="BS468" s="62">
        <f>BS535</f>
        <v>0</v>
      </c>
      <c r="BT468" s="62">
        <f>BT535</f>
        <v>0</v>
      </c>
      <c r="BU468" s="62">
        <f>BU535</f>
        <v>0</v>
      </c>
      <c r="BV468" s="62">
        <f>BV535</f>
        <v>0</v>
      </c>
      <c r="BW468" s="62">
        <f>BW535</f>
        <v>0</v>
      </c>
      <c r="BX468" s="62">
        <f>BX535</f>
        <v>0</v>
      </c>
      <c r="BY468" s="62">
        <f>BY535</f>
        <v>0</v>
      </c>
      <c r="BZ468" s="62">
        <f>BZ535</f>
        <v>0</v>
      </c>
      <c r="CA468" s="62">
        <f>CA535</f>
        <v>0</v>
      </c>
      <c r="CB468" s="62">
        <f>CB535</f>
        <v>0</v>
      </c>
      <c r="CC468" s="62">
        <f>CC535</f>
        <v>0</v>
      </c>
      <c r="CD468" s="62">
        <f>CD535</f>
        <v>0</v>
      </c>
      <c r="CE468" s="62">
        <f>CE535</f>
        <v>0</v>
      </c>
      <c r="CF468" s="62">
        <f>CF535</f>
        <v>0</v>
      </c>
      <c r="CG468" s="62">
        <f>CG535</f>
        <v>0</v>
      </c>
      <c r="CH468" s="62">
        <f>CH535</f>
        <v>0</v>
      </c>
      <c r="CI468" s="62">
        <f>CI535</f>
        <v>0</v>
      </c>
      <c r="CJ468" s="62">
        <f>CJ535</f>
        <v>0</v>
      </c>
      <c r="CK468" s="62">
        <f>CK535</f>
        <v>0</v>
      </c>
      <c r="CL468" s="62">
        <f>CL535</f>
        <v>0</v>
      </c>
      <c r="CM468" s="62">
        <f>CM535</f>
        <v>0</v>
      </c>
      <c r="CN468" s="62">
        <f>CN535</f>
        <v>0</v>
      </c>
      <c r="CO468" s="62">
        <f>CO535</f>
        <v>0</v>
      </c>
      <c r="CP468" s="62">
        <f>CP535</f>
        <v>0</v>
      </c>
      <c r="CQ468" s="62">
        <f>CQ535</f>
        <v>0</v>
      </c>
      <c r="CR468" s="62">
        <f>CR535</f>
        <v>0</v>
      </c>
      <c r="CS468" s="62">
        <f>CS535</f>
        <v>0</v>
      </c>
      <c r="CT468" s="62">
        <f>CT535</f>
        <v>0</v>
      </c>
      <c r="CU468" s="62">
        <f>CU535</f>
        <v>0</v>
      </c>
      <c r="CV468" s="62">
        <f>CV535</f>
        <v>0</v>
      </c>
      <c r="CW468" s="62">
        <f>CW535</f>
        <v>0</v>
      </c>
      <c r="CX468" s="62">
        <f>CX535</f>
        <v>0</v>
      </c>
      <c r="CY468" s="62">
        <f>CY535</f>
        <v>0</v>
      </c>
      <c r="CZ468" s="62">
        <f>CZ535</f>
        <v>0</v>
      </c>
      <c r="DA468" s="104" t="s">
        <v>118</v>
      </c>
      <c r="DB468" s="56">
        <f>K468-CV468</f>
        <v>0</v>
      </c>
      <c r="DC468" s="55"/>
      <c r="DD468" s="7">
        <f>CV468/12</f>
        <v>0</v>
      </c>
      <c r="DE468" s="55"/>
    </row>
    <row r="469" spans="1:109" s="54" customFormat="1" ht="11.25" hidden="1" customHeight="1" x14ac:dyDescent="0.2">
      <c r="A469" s="98"/>
      <c r="B469" s="65"/>
      <c r="C469" s="65"/>
      <c r="D469" s="65"/>
      <c r="E469" s="66"/>
      <c r="F469" s="66"/>
      <c r="G469" s="65"/>
      <c r="H469" s="61" t="s">
        <v>229</v>
      </c>
      <c r="I469" s="64" t="s">
        <v>293</v>
      </c>
      <c r="J469" s="62">
        <f>J474+J537</f>
        <v>129763</v>
      </c>
      <c r="K469" s="62">
        <f>K474+K537</f>
        <v>129763</v>
      </c>
      <c r="L469" s="62">
        <f>L474+L537</f>
        <v>32540</v>
      </c>
      <c r="M469" s="62">
        <f>M474+M537</f>
        <v>32940</v>
      </c>
      <c r="N469" s="62">
        <f>N474+N537</f>
        <v>32440</v>
      </c>
      <c r="O469" s="62">
        <f>O474+O537</f>
        <v>31843</v>
      </c>
      <c r="P469" s="62">
        <f>P474+P537</f>
        <v>6488</v>
      </c>
      <c r="Q469" s="62">
        <f>Q474+Q537</f>
        <v>6488</v>
      </c>
      <c r="R469" s="62">
        <f>R474+R537</f>
        <v>12976</v>
      </c>
      <c r="S469" s="62">
        <f>S474+S537</f>
        <v>0</v>
      </c>
      <c r="T469" s="62">
        <f>T474+T537</f>
        <v>0</v>
      </c>
      <c r="U469" s="62">
        <f>U474+U537</f>
        <v>0</v>
      </c>
      <c r="V469" s="62">
        <f>V474+V537</f>
        <v>0</v>
      </c>
      <c r="W469" s="62">
        <f>W474+W537</f>
        <v>0</v>
      </c>
      <c r="X469" s="62">
        <f>X474+X537</f>
        <v>0</v>
      </c>
      <c r="Y469" s="62">
        <f>Y474+Y537</f>
        <v>0</v>
      </c>
      <c r="Z469" s="62">
        <f>Z474+Z537</f>
        <v>0</v>
      </c>
      <c r="AA469" s="62">
        <f>AA474+AA537</f>
        <v>129763</v>
      </c>
      <c r="AB469" s="62">
        <f>AB474+AB537</f>
        <v>32540</v>
      </c>
      <c r="AC469" s="62">
        <f>AC474+AC537</f>
        <v>32940</v>
      </c>
      <c r="AD469" s="62">
        <f>AD474+AD537</f>
        <v>32440</v>
      </c>
      <c r="AE469" s="62">
        <f>AE474+AE537</f>
        <v>31843</v>
      </c>
      <c r="AF469" s="62">
        <f>AF474+AF537</f>
        <v>6488</v>
      </c>
      <c r="AG469" s="62">
        <f>AG474+AG537</f>
        <v>6488</v>
      </c>
      <c r="AH469" s="62">
        <f>AH474+AH537</f>
        <v>12976</v>
      </c>
      <c r="AI469" s="62">
        <f>AI474+AI537</f>
        <v>0</v>
      </c>
      <c r="AJ469" s="62">
        <f>AJ474+AJ537</f>
        <v>0</v>
      </c>
      <c r="AK469" s="62">
        <f>AK474+AK537</f>
        <v>0</v>
      </c>
      <c r="AL469" s="62">
        <f>AL474+AL537</f>
        <v>0</v>
      </c>
      <c r="AM469" s="62">
        <f>AM474+AM537</f>
        <v>0</v>
      </c>
      <c r="AN469" s="62">
        <f>AN474+AN537</f>
        <v>0</v>
      </c>
      <c r="AO469" s="62">
        <f>AO474+AO537</f>
        <v>0</v>
      </c>
      <c r="AP469" s="62">
        <f>AP474+AP537</f>
        <v>129763</v>
      </c>
      <c r="AQ469" s="62">
        <f>AQ474+AQ537</f>
        <v>32540</v>
      </c>
      <c r="AR469" s="62">
        <f>AR474+AR537</f>
        <v>32940</v>
      </c>
      <c r="AS469" s="62">
        <f>AS474+AS537</f>
        <v>32440</v>
      </c>
      <c r="AT469" s="62">
        <f>AT474+AT537</f>
        <v>31843</v>
      </c>
      <c r="AU469" s="62">
        <f>AU474+AU537</f>
        <v>6488</v>
      </c>
      <c r="AV469" s="62">
        <f>AV474+AV537</f>
        <v>6488</v>
      </c>
      <c r="AW469" s="62">
        <f>AW474+AW537</f>
        <v>12976</v>
      </c>
      <c r="AX469" s="62">
        <f>AX474+AX537</f>
        <v>0</v>
      </c>
      <c r="AY469" s="62">
        <f>AY474+AY537</f>
        <v>0</v>
      </c>
      <c r="AZ469" s="62">
        <f>AZ474+AZ537</f>
        <v>0</v>
      </c>
      <c r="BA469" s="62">
        <f>BA474+BA537</f>
        <v>0</v>
      </c>
      <c r="BB469" s="62"/>
      <c r="BC469" s="62">
        <f>BC474+BC537</f>
        <v>0</v>
      </c>
      <c r="BD469" s="62"/>
      <c r="BE469" s="62">
        <f>BE474+BE537</f>
        <v>129763</v>
      </c>
      <c r="BF469" s="62">
        <f>BF474+BF537</f>
        <v>32540</v>
      </c>
      <c r="BG469" s="62">
        <f>BG474+BG537</f>
        <v>32940</v>
      </c>
      <c r="BH469" s="62">
        <f>BH474+BH537</f>
        <v>32440</v>
      </c>
      <c r="BI469" s="62">
        <f>BI474+BI537</f>
        <v>31843</v>
      </c>
      <c r="BJ469" s="62">
        <f>BJ474+BJ537</f>
        <v>6488</v>
      </c>
      <c r="BK469" s="62">
        <f>BK474+BK537</f>
        <v>6488</v>
      </c>
      <c r="BL469" s="62">
        <f>BL474+BL537</f>
        <v>12976</v>
      </c>
      <c r="BM469" s="62">
        <f>BM474+BM537</f>
        <v>0</v>
      </c>
      <c r="BN469" s="62">
        <f>BN474+BN537</f>
        <v>0</v>
      </c>
      <c r="BO469" s="62">
        <f>BO474+BO537</f>
        <v>0</v>
      </c>
      <c r="BP469" s="62">
        <f>BP474+BP537</f>
        <v>0</v>
      </c>
      <c r="BQ469" s="62">
        <f>BQ474+BQ537</f>
        <v>0</v>
      </c>
      <c r="BR469" s="62">
        <f>BR474+BR537</f>
        <v>129763</v>
      </c>
      <c r="BS469" s="62">
        <f>BS474+BS537</f>
        <v>32540</v>
      </c>
      <c r="BT469" s="62">
        <f>BT474+BT537</f>
        <v>32940</v>
      </c>
      <c r="BU469" s="62">
        <f>BU474+BU537</f>
        <v>32440</v>
      </c>
      <c r="BV469" s="62">
        <f>BV474+BV537</f>
        <v>31843</v>
      </c>
      <c r="BW469" s="62">
        <f>BW474+BW537</f>
        <v>0</v>
      </c>
      <c r="BX469" s="62">
        <f>BX474+BX537</f>
        <v>0</v>
      </c>
      <c r="BY469" s="62">
        <f>BY474+BY537</f>
        <v>0</v>
      </c>
      <c r="BZ469" s="62">
        <f>BZ474+BZ537</f>
        <v>0</v>
      </c>
      <c r="CA469" s="62">
        <f>CA474+CA537</f>
        <v>0</v>
      </c>
      <c r="CB469" s="62">
        <f>CB474+CB537</f>
        <v>129763</v>
      </c>
      <c r="CC469" s="62">
        <f>CC474+CC537</f>
        <v>32540</v>
      </c>
      <c r="CD469" s="62">
        <f>CD474+CD537</f>
        <v>32940</v>
      </c>
      <c r="CE469" s="62">
        <f>CE474+CE537</f>
        <v>32440</v>
      </c>
      <c r="CF469" s="62">
        <f>CF474+CF537</f>
        <v>31843</v>
      </c>
      <c r="CG469" s="62">
        <f>CG474+CG537</f>
        <v>0</v>
      </c>
      <c r="CH469" s="62">
        <f>CH474+CH537</f>
        <v>0</v>
      </c>
      <c r="CI469" s="62">
        <f>CI474+CI537</f>
        <v>0</v>
      </c>
      <c r="CJ469" s="62">
        <f>CJ474+CJ537</f>
        <v>0</v>
      </c>
      <c r="CK469" s="62">
        <f>CK474+CK537</f>
        <v>0</v>
      </c>
      <c r="CL469" s="62">
        <f>CL474+CL537</f>
        <v>129763</v>
      </c>
      <c r="CM469" s="62">
        <f>CM474+CM537</f>
        <v>32540</v>
      </c>
      <c r="CN469" s="62">
        <f>CN474+CN537</f>
        <v>32940</v>
      </c>
      <c r="CO469" s="62">
        <f>CO474+CO537</f>
        <v>32440</v>
      </c>
      <c r="CP469" s="62">
        <f>CP474+CP537</f>
        <v>31843</v>
      </c>
      <c r="CQ469" s="62">
        <f>CQ474+CQ537</f>
        <v>0</v>
      </c>
      <c r="CR469" s="62">
        <f>CR474+CR537</f>
        <v>0</v>
      </c>
      <c r="CS469" s="62">
        <f>CS474+CS537</f>
        <v>0</v>
      </c>
      <c r="CT469" s="62">
        <f>CT474+CT537</f>
        <v>0</v>
      </c>
      <c r="CU469" s="62">
        <f>CU474+CU537</f>
        <v>0</v>
      </c>
      <c r="CV469" s="62">
        <f>CV474+CV537</f>
        <v>129763</v>
      </c>
      <c r="CW469" s="62">
        <f>CW474+CW537</f>
        <v>32540</v>
      </c>
      <c r="CX469" s="62">
        <f>CX474+CX537</f>
        <v>32940</v>
      </c>
      <c r="CY469" s="62">
        <f>CY474+CY537</f>
        <v>32440</v>
      </c>
      <c r="CZ469" s="62">
        <f>CZ474+CZ537</f>
        <v>31843</v>
      </c>
      <c r="DA469" s="61" t="s">
        <v>229</v>
      </c>
      <c r="DB469" s="56">
        <f>K469-CV469</f>
        <v>0</v>
      </c>
      <c r="DC469" s="55"/>
      <c r="DD469" s="7">
        <f>CV469/12</f>
        <v>10813.583333333334</v>
      </c>
      <c r="DE469" s="55"/>
    </row>
    <row r="470" spans="1:109" s="54" customFormat="1" ht="11.25" hidden="1" customHeight="1" x14ac:dyDescent="0.2">
      <c r="A470" s="98"/>
      <c r="B470" s="65"/>
      <c r="C470" s="65"/>
      <c r="D470" s="65"/>
      <c r="E470" s="66"/>
      <c r="F470" s="66"/>
      <c r="G470" s="65"/>
      <c r="H470" s="61" t="s">
        <v>22</v>
      </c>
      <c r="I470" s="95" t="s">
        <v>21</v>
      </c>
      <c r="J470" s="62">
        <f>J471</f>
        <v>0</v>
      </c>
      <c r="K470" s="62">
        <f>K471</f>
        <v>0</v>
      </c>
      <c r="L470" s="62">
        <f>L471</f>
        <v>0</v>
      </c>
      <c r="M470" s="62">
        <f>M471</f>
        <v>0</v>
      </c>
      <c r="N470" s="62">
        <f>N471</f>
        <v>0</v>
      </c>
      <c r="O470" s="62">
        <f>O471</f>
        <v>0</v>
      </c>
      <c r="P470" s="62">
        <f>P471</f>
        <v>0</v>
      </c>
      <c r="Q470" s="62">
        <f>Q471</f>
        <v>0</v>
      </c>
      <c r="R470" s="62">
        <f>R471</f>
        <v>0</v>
      </c>
      <c r="S470" s="62">
        <f>S471</f>
        <v>0</v>
      </c>
      <c r="T470" s="62">
        <f>T471</f>
        <v>0</v>
      </c>
      <c r="U470" s="62">
        <f>U471</f>
        <v>0</v>
      </c>
      <c r="V470" s="62">
        <f>V471</f>
        <v>0</v>
      </c>
      <c r="W470" s="62">
        <f>W471</f>
        <v>0</v>
      </c>
      <c r="X470" s="62">
        <f>X471</f>
        <v>0</v>
      </c>
      <c r="Y470" s="62">
        <f>Y471</f>
        <v>0</v>
      </c>
      <c r="Z470" s="62">
        <f>Z471</f>
        <v>0</v>
      </c>
      <c r="AA470" s="62">
        <f>AA471</f>
        <v>0</v>
      </c>
      <c r="AB470" s="62">
        <f>AB471</f>
        <v>0</v>
      </c>
      <c r="AC470" s="62">
        <f>AC471</f>
        <v>0</v>
      </c>
      <c r="AD470" s="62">
        <f>AD471</f>
        <v>0</v>
      </c>
      <c r="AE470" s="62">
        <f>AE471</f>
        <v>0</v>
      </c>
      <c r="AF470" s="62">
        <f>AF471</f>
        <v>0</v>
      </c>
      <c r="AG470" s="62">
        <f>AG471</f>
        <v>0</v>
      </c>
      <c r="AH470" s="62">
        <f>AH471</f>
        <v>0</v>
      </c>
      <c r="AI470" s="62">
        <f>AI471</f>
        <v>0</v>
      </c>
      <c r="AJ470" s="62">
        <f>AJ471</f>
        <v>0</v>
      </c>
      <c r="AK470" s="62">
        <f>AK471</f>
        <v>0</v>
      </c>
      <c r="AL470" s="62">
        <f>AL471</f>
        <v>0</v>
      </c>
      <c r="AM470" s="62">
        <f>AM471</f>
        <v>0</v>
      </c>
      <c r="AN470" s="62">
        <f>AN471</f>
        <v>0</v>
      </c>
      <c r="AO470" s="62">
        <f>AO471</f>
        <v>0</v>
      </c>
      <c r="AP470" s="62">
        <f>AP471</f>
        <v>0</v>
      </c>
      <c r="AQ470" s="62">
        <f>AQ471</f>
        <v>0</v>
      </c>
      <c r="AR470" s="62">
        <f>AR471</f>
        <v>0</v>
      </c>
      <c r="AS470" s="62">
        <f>AS471</f>
        <v>0</v>
      </c>
      <c r="AT470" s="62">
        <f>AT471</f>
        <v>0</v>
      </c>
      <c r="AU470" s="62">
        <f>AU471</f>
        <v>0</v>
      </c>
      <c r="AV470" s="62">
        <f>AV471</f>
        <v>0</v>
      </c>
      <c r="AW470" s="62">
        <f>AW471</f>
        <v>0</v>
      </c>
      <c r="AX470" s="62">
        <f>AX471</f>
        <v>0</v>
      </c>
      <c r="AY470" s="62">
        <f>AY471</f>
        <v>0</v>
      </c>
      <c r="AZ470" s="62">
        <f>AZ471</f>
        <v>0</v>
      </c>
      <c r="BA470" s="62">
        <f>BA471</f>
        <v>0</v>
      </c>
      <c r="BB470" s="62"/>
      <c r="BC470" s="62">
        <f>BC471</f>
        <v>0</v>
      </c>
      <c r="BD470" s="62"/>
      <c r="BE470" s="62">
        <f>BE471</f>
        <v>0</v>
      </c>
      <c r="BF470" s="62">
        <f>BF471</f>
        <v>0</v>
      </c>
      <c r="BG470" s="62">
        <f>BG471</f>
        <v>0</v>
      </c>
      <c r="BH470" s="62">
        <f>BH471</f>
        <v>0</v>
      </c>
      <c r="BI470" s="62">
        <f>BI471</f>
        <v>0</v>
      </c>
      <c r="BJ470" s="62">
        <f>BJ471</f>
        <v>0</v>
      </c>
      <c r="BK470" s="62">
        <f>BK471</f>
        <v>0</v>
      </c>
      <c r="BL470" s="62">
        <f>BL471</f>
        <v>0</v>
      </c>
      <c r="BM470" s="62">
        <f>BM471</f>
        <v>0</v>
      </c>
      <c r="BN470" s="62">
        <f>BN471</f>
        <v>0</v>
      </c>
      <c r="BO470" s="62">
        <f>BO471</f>
        <v>0</v>
      </c>
      <c r="BP470" s="62">
        <f>BP471</f>
        <v>0</v>
      </c>
      <c r="BQ470" s="62">
        <f>BQ471</f>
        <v>0</v>
      </c>
      <c r="BR470" s="62">
        <f>BR471</f>
        <v>0</v>
      </c>
      <c r="BS470" s="62">
        <f>BS471</f>
        <v>0</v>
      </c>
      <c r="BT470" s="62">
        <f>BT471</f>
        <v>0</v>
      </c>
      <c r="BU470" s="62">
        <f>BU471</f>
        <v>0</v>
      </c>
      <c r="BV470" s="62">
        <f>BV471</f>
        <v>0</v>
      </c>
      <c r="BW470" s="62">
        <f>BW471</f>
        <v>0</v>
      </c>
      <c r="BX470" s="62">
        <f>BX471</f>
        <v>0</v>
      </c>
      <c r="BY470" s="62">
        <f>BY471</f>
        <v>0</v>
      </c>
      <c r="BZ470" s="62">
        <f>BZ471</f>
        <v>0</v>
      </c>
      <c r="CA470" s="62">
        <f>CA471</f>
        <v>0</v>
      </c>
      <c r="CB470" s="62">
        <f>CB471</f>
        <v>0</v>
      </c>
      <c r="CC470" s="62">
        <f>CC471</f>
        <v>0</v>
      </c>
      <c r="CD470" s="62">
        <f>CD471</f>
        <v>0</v>
      </c>
      <c r="CE470" s="62">
        <f>CE471</f>
        <v>0</v>
      </c>
      <c r="CF470" s="62">
        <f>CF471</f>
        <v>0</v>
      </c>
      <c r="CG470" s="62">
        <f>CG471</f>
        <v>0</v>
      </c>
      <c r="CH470" s="62">
        <f>CH471</f>
        <v>0</v>
      </c>
      <c r="CI470" s="62">
        <f>CI471</f>
        <v>0</v>
      </c>
      <c r="CJ470" s="62">
        <f>CJ471</f>
        <v>0</v>
      </c>
      <c r="CK470" s="62">
        <f>CK471</f>
        <v>0</v>
      </c>
      <c r="CL470" s="62">
        <f>CL471</f>
        <v>0</v>
      </c>
      <c r="CM470" s="62">
        <f>CM471</f>
        <v>0</v>
      </c>
      <c r="CN470" s="62">
        <f>CN471</f>
        <v>0</v>
      </c>
      <c r="CO470" s="62">
        <f>CO471</f>
        <v>0</v>
      </c>
      <c r="CP470" s="62">
        <f>CP471</f>
        <v>0</v>
      </c>
      <c r="CQ470" s="62">
        <f>CQ471</f>
        <v>0</v>
      </c>
      <c r="CR470" s="62">
        <f>CR471</f>
        <v>0</v>
      </c>
      <c r="CS470" s="62">
        <f>CS471</f>
        <v>0</v>
      </c>
      <c r="CT470" s="62">
        <f>CT471</f>
        <v>0</v>
      </c>
      <c r="CU470" s="62">
        <f>CU471</f>
        <v>0</v>
      </c>
      <c r="CV470" s="62">
        <f>CV471</f>
        <v>0</v>
      </c>
      <c r="CW470" s="62">
        <f>CW471</f>
        <v>0</v>
      </c>
      <c r="CX470" s="62">
        <f>CX471</f>
        <v>0</v>
      </c>
      <c r="CY470" s="62">
        <f>CY471</f>
        <v>0</v>
      </c>
      <c r="CZ470" s="62">
        <f>CZ471</f>
        <v>0</v>
      </c>
      <c r="DA470" s="61" t="s">
        <v>22</v>
      </c>
      <c r="DB470" s="56">
        <f>K470-CV470</f>
        <v>0</v>
      </c>
      <c r="DC470" s="55"/>
      <c r="DD470" s="7">
        <f>CV470/12</f>
        <v>0</v>
      </c>
      <c r="DE470" s="55"/>
    </row>
    <row r="471" spans="1:109" s="80" customFormat="1" ht="11.25" hidden="1" customHeight="1" x14ac:dyDescent="0.2">
      <c r="A471" s="115"/>
      <c r="B471" s="66"/>
      <c r="C471" s="66"/>
      <c r="D471" s="66"/>
      <c r="E471" s="66"/>
      <c r="F471" s="66"/>
      <c r="G471" s="65"/>
      <c r="H471" s="61" t="s">
        <v>20</v>
      </c>
      <c r="I471" s="95" t="s">
        <v>292</v>
      </c>
      <c r="J471" s="62">
        <f>J548</f>
        <v>0</v>
      </c>
      <c r="K471" s="62">
        <f>K548</f>
        <v>0</v>
      </c>
      <c r="L471" s="62">
        <f>L548</f>
        <v>0</v>
      </c>
      <c r="M471" s="62">
        <f>M548</f>
        <v>0</v>
      </c>
      <c r="N471" s="62">
        <f>N548</f>
        <v>0</v>
      </c>
      <c r="O471" s="62">
        <f>O548</f>
        <v>0</v>
      </c>
      <c r="P471" s="62">
        <f>P548</f>
        <v>0</v>
      </c>
      <c r="Q471" s="62">
        <f>Q548</f>
        <v>0</v>
      </c>
      <c r="R471" s="62">
        <f>R548</f>
        <v>0</v>
      </c>
      <c r="S471" s="62">
        <f>S548</f>
        <v>0</v>
      </c>
      <c r="T471" s="62">
        <f>T548</f>
        <v>0</v>
      </c>
      <c r="U471" s="62">
        <f>U548</f>
        <v>0</v>
      </c>
      <c r="V471" s="62">
        <f>V548</f>
        <v>0</v>
      </c>
      <c r="W471" s="62">
        <f>W548</f>
        <v>0</v>
      </c>
      <c r="X471" s="62">
        <f>X548</f>
        <v>0</v>
      </c>
      <c r="Y471" s="62">
        <f>Y548</f>
        <v>0</v>
      </c>
      <c r="Z471" s="62">
        <f>Z548</f>
        <v>0</v>
      </c>
      <c r="AA471" s="62">
        <f>AA548</f>
        <v>0</v>
      </c>
      <c r="AB471" s="62">
        <f>AB548</f>
        <v>0</v>
      </c>
      <c r="AC471" s="62">
        <f>AC548</f>
        <v>0</v>
      </c>
      <c r="AD471" s="62">
        <f>AD548</f>
        <v>0</v>
      </c>
      <c r="AE471" s="62">
        <f>AE548</f>
        <v>0</v>
      </c>
      <c r="AF471" s="62">
        <f>AF548</f>
        <v>0</v>
      </c>
      <c r="AG471" s="62">
        <f>AG548</f>
        <v>0</v>
      </c>
      <c r="AH471" s="62">
        <f>AH548</f>
        <v>0</v>
      </c>
      <c r="AI471" s="62">
        <f>AI548</f>
        <v>0</v>
      </c>
      <c r="AJ471" s="62">
        <f>AJ548</f>
        <v>0</v>
      </c>
      <c r="AK471" s="62">
        <f>AK548</f>
        <v>0</v>
      </c>
      <c r="AL471" s="62">
        <f>AL548</f>
        <v>0</v>
      </c>
      <c r="AM471" s="62">
        <f>AM548</f>
        <v>0</v>
      </c>
      <c r="AN471" s="62">
        <f>AN548</f>
        <v>0</v>
      </c>
      <c r="AO471" s="62">
        <f>AO548</f>
        <v>0</v>
      </c>
      <c r="AP471" s="62">
        <f>AP548</f>
        <v>0</v>
      </c>
      <c r="AQ471" s="62">
        <f>AQ548</f>
        <v>0</v>
      </c>
      <c r="AR471" s="62">
        <f>AR548</f>
        <v>0</v>
      </c>
      <c r="AS471" s="62">
        <f>AS548</f>
        <v>0</v>
      </c>
      <c r="AT471" s="62">
        <f>AT548</f>
        <v>0</v>
      </c>
      <c r="AU471" s="62">
        <f>AU548</f>
        <v>0</v>
      </c>
      <c r="AV471" s="62">
        <f>AV548</f>
        <v>0</v>
      </c>
      <c r="AW471" s="62">
        <f>AW548</f>
        <v>0</v>
      </c>
      <c r="AX471" s="62">
        <f>AX548</f>
        <v>0</v>
      </c>
      <c r="AY471" s="62">
        <f>AY548</f>
        <v>0</v>
      </c>
      <c r="AZ471" s="62">
        <f>AZ548</f>
        <v>0</v>
      </c>
      <c r="BA471" s="62">
        <f>BA548</f>
        <v>0</v>
      </c>
      <c r="BB471" s="62"/>
      <c r="BC471" s="62">
        <f>BC548</f>
        <v>0</v>
      </c>
      <c r="BD471" s="62"/>
      <c r="BE471" s="62">
        <f>BE548</f>
        <v>0</v>
      </c>
      <c r="BF471" s="62">
        <f>BF548</f>
        <v>0</v>
      </c>
      <c r="BG471" s="62">
        <f>BG548</f>
        <v>0</v>
      </c>
      <c r="BH471" s="62">
        <f>BH548</f>
        <v>0</v>
      </c>
      <c r="BI471" s="62">
        <f>BI548</f>
        <v>0</v>
      </c>
      <c r="BJ471" s="62">
        <f>BJ548</f>
        <v>0</v>
      </c>
      <c r="BK471" s="62">
        <f>BK548</f>
        <v>0</v>
      </c>
      <c r="BL471" s="62">
        <f>BL548</f>
        <v>0</v>
      </c>
      <c r="BM471" s="62">
        <f>BM548</f>
        <v>0</v>
      </c>
      <c r="BN471" s="62">
        <f>BN548</f>
        <v>0</v>
      </c>
      <c r="BO471" s="62">
        <f>BO548</f>
        <v>0</v>
      </c>
      <c r="BP471" s="62">
        <f>BP548</f>
        <v>0</v>
      </c>
      <c r="BQ471" s="62">
        <f>BQ548</f>
        <v>0</v>
      </c>
      <c r="BR471" s="62">
        <f>BR548</f>
        <v>0</v>
      </c>
      <c r="BS471" s="62">
        <f>BS548</f>
        <v>0</v>
      </c>
      <c r="BT471" s="62">
        <f>BT548</f>
        <v>0</v>
      </c>
      <c r="BU471" s="62">
        <f>BU548</f>
        <v>0</v>
      </c>
      <c r="BV471" s="62">
        <f>BV548</f>
        <v>0</v>
      </c>
      <c r="BW471" s="62">
        <f>BW548</f>
        <v>0</v>
      </c>
      <c r="BX471" s="62">
        <f>BX548</f>
        <v>0</v>
      </c>
      <c r="BY471" s="62">
        <f>BY548</f>
        <v>0</v>
      </c>
      <c r="BZ471" s="62">
        <f>BZ548</f>
        <v>0</v>
      </c>
      <c r="CA471" s="62">
        <f>CA548</f>
        <v>0</v>
      </c>
      <c r="CB471" s="62">
        <f>CB548</f>
        <v>0</v>
      </c>
      <c r="CC471" s="62">
        <f>CC548</f>
        <v>0</v>
      </c>
      <c r="CD471" s="62">
        <f>CD548</f>
        <v>0</v>
      </c>
      <c r="CE471" s="62">
        <f>CE548</f>
        <v>0</v>
      </c>
      <c r="CF471" s="62">
        <f>CF548</f>
        <v>0</v>
      </c>
      <c r="CG471" s="62">
        <f>CG548</f>
        <v>0</v>
      </c>
      <c r="CH471" s="62">
        <f>CH548</f>
        <v>0</v>
      </c>
      <c r="CI471" s="62">
        <f>CI548</f>
        <v>0</v>
      </c>
      <c r="CJ471" s="62">
        <f>CJ548</f>
        <v>0</v>
      </c>
      <c r="CK471" s="62">
        <f>CK548</f>
        <v>0</v>
      </c>
      <c r="CL471" s="62">
        <f>CL548</f>
        <v>0</v>
      </c>
      <c r="CM471" s="62">
        <f>CM548</f>
        <v>0</v>
      </c>
      <c r="CN471" s="62">
        <f>CN548</f>
        <v>0</v>
      </c>
      <c r="CO471" s="62">
        <f>CO548</f>
        <v>0</v>
      </c>
      <c r="CP471" s="62">
        <f>CP548</f>
        <v>0</v>
      </c>
      <c r="CQ471" s="62">
        <f>CQ548</f>
        <v>0</v>
      </c>
      <c r="CR471" s="62">
        <f>CR548</f>
        <v>0</v>
      </c>
      <c r="CS471" s="62">
        <f>CS548</f>
        <v>0</v>
      </c>
      <c r="CT471" s="62">
        <f>CT548</f>
        <v>0</v>
      </c>
      <c r="CU471" s="62">
        <f>CU548</f>
        <v>0</v>
      </c>
      <c r="CV471" s="62">
        <f>CV548</f>
        <v>0</v>
      </c>
      <c r="CW471" s="62">
        <f>CW548</f>
        <v>0</v>
      </c>
      <c r="CX471" s="62">
        <f>CX548</f>
        <v>0</v>
      </c>
      <c r="CY471" s="62">
        <f>CY548</f>
        <v>0</v>
      </c>
      <c r="CZ471" s="62">
        <f>CZ548</f>
        <v>0</v>
      </c>
      <c r="DA471" s="61" t="s">
        <v>20</v>
      </c>
      <c r="DB471" s="56">
        <f>K471-CV471</f>
        <v>0</v>
      </c>
      <c r="DC471" s="81"/>
      <c r="DD471" s="7">
        <f>CV471/12</f>
        <v>0</v>
      </c>
      <c r="DE471" s="81"/>
    </row>
    <row r="472" spans="1:109" s="80" customFormat="1" ht="11.25" hidden="1" customHeight="1" x14ac:dyDescent="0.2">
      <c r="A472" s="115"/>
      <c r="B472" s="66" t="s">
        <v>172</v>
      </c>
      <c r="C472" s="66" t="s">
        <v>91</v>
      </c>
      <c r="D472" s="66"/>
      <c r="E472" s="66"/>
      <c r="F472" s="66"/>
      <c r="G472" s="65"/>
      <c r="H472" s="61" t="s">
        <v>172</v>
      </c>
      <c r="I472" s="95" t="s">
        <v>361</v>
      </c>
      <c r="J472" s="62">
        <f>J473</f>
        <v>0</v>
      </c>
      <c r="K472" s="62">
        <f>K473</f>
        <v>0</v>
      </c>
      <c r="L472" s="62">
        <f>L473</f>
        <v>0</v>
      </c>
      <c r="M472" s="62">
        <f>M473</f>
        <v>0</v>
      </c>
      <c r="N472" s="62">
        <f>N473</f>
        <v>0</v>
      </c>
      <c r="O472" s="62">
        <f>O473</f>
        <v>0</v>
      </c>
      <c r="P472" s="62">
        <f>P473</f>
        <v>0</v>
      </c>
      <c r="Q472" s="62">
        <f>Q473</f>
        <v>0</v>
      </c>
      <c r="R472" s="62">
        <f>R473</f>
        <v>0</v>
      </c>
      <c r="S472" s="62">
        <f>S473</f>
        <v>0</v>
      </c>
      <c r="T472" s="62">
        <f>T473</f>
        <v>0</v>
      </c>
      <c r="U472" s="62">
        <f>U473</f>
        <v>0</v>
      </c>
      <c r="V472" s="62">
        <f>V473</f>
        <v>0</v>
      </c>
      <c r="W472" s="62">
        <f>W473</f>
        <v>0</v>
      </c>
      <c r="X472" s="62">
        <f>X473</f>
        <v>0</v>
      </c>
      <c r="Y472" s="62">
        <f>Y473</f>
        <v>0</v>
      </c>
      <c r="Z472" s="62">
        <f>Z473</f>
        <v>0</v>
      </c>
      <c r="AA472" s="62">
        <f>AA473</f>
        <v>0</v>
      </c>
      <c r="AB472" s="62">
        <f>AB473</f>
        <v>0</v>
      </c>
      <c r="AC472" s="62">
        <f>AC473</f>
        <v>0</v>
      </c>
      <c r="AD472" s="62">
        <f>AD473</f>
        <v>0</v>
      </c>
      <c r="AE472" s="62">
        <f>AE473</f>
        <v>0</v>
      </c>
      <c r="AF472" s="62">
        <f>AF473</f>
        <v>0</v>
      </c>
      <c r="AG472" s="62">
        <f>AG473</f>
        <v>0</v>
      </c>
      <c r="AH472" s="62">
        <f>AH473</f>
        <v>0</v>
      </c>
      <c r="AI472" s="62">
        <f>AI473</f>
        <v>0</v>
      </c>
      <c r="AJ472" s="62">
        <f>AJ473</f>
        <v>0</v>
      </c>
      <c r="AK472" s="62">
        <f>AK473</f>
        <v>0</v>
      </c>
      <c r="AL472" s="62">
        <f>AL473</f>
        <v>0</v>
      </c>
      <c r="AM472" s="62">
        <f>AM473</f>
        <v>0</v>
      </c>
      <c r="AN472" s="62">
        <f>AN473</f>
        <v>0</v>
      </c>
      <c r="AO472" s="62">
        <f>AO473</f>
        <v>0</v>
      </c>
      <c r="AP472" s="62">
        <f>AP473</f>
        <v>0</v>
      </c>
      <c r="AQ472" s="62">
        <f>AQ473</f>
        <v>0</v>
      </c>
      <c r="AR472" s="62">
        <f>AR473</f>
        <v>0</v>
      </c>
      <c r="AS472" s="62">
        <f>AS473</f>
        <v>0</v>
      </c>
      <c r="AT472" s="62">
        <f>AT473</f>
        <v>0</v>
      </c>
      <c r="AU472" s="62">
        <f>AU473</f>
        <v>0</v>
      </c>
      <c r="AV472" s="62">
        <f>AV473</f>
        <v>0</v>
      </c>
      <c r="AW472" s="62">
        <f>AW473</f>
        <v>0</v>
      </c>
      <c r="AX472" s="62">
        <f>AX473</f>
        <v>0</v>
      </c>
      <c r="AY472" s="62">
        <f>AY473</f>
        <v>0</v>
      </c>
      <c r="AZ472" s="62">
        <f>AZ473</f>
        <v>0</v>
      </c>
      <c r="BA472" s="62">
        <f>BA473</f>
        <v>0</v>
      </c>
      <c r="BB472" s="62"/>
      <c r="BC472" s="62">
        <f>BC473</f>
        <v>0</v>
      </c>
      <c r="BD472" s="62"/>
      <c r="BE472" s="62">
        <f>BE473</f>
        <v>0</v>
      </c>
      <c r="BF472" s="62">
        <f>BF473</f>
        <v>0</v>
      </c>
      <c r="BG472" s="62">
        <f>BG473</f>
        <v>0</v>
      </c>
      <c r="BH472" s="62">
        <f>BH473</f>
        <v>0</v>
      </c>
      <c r="BI472" s="62">
        <f>BI473</f>
        <v>0</v>
      </c>
      <c r="BJ472" s="62">
        <f>BJ473</f>
        <v>0</v>
      </c>
      <c r="BK472" s="62">
        <f>BK473</f>
        <v>0</v>
      </c>
      <c r="BL472" s="62">
        <f>BL473</f>
        <v>0</v>
      </c>
      <c r="BM472" s="62">
        <f>BM473</f>
        <v>0</v>
      </c>
      <c r="BN472" s="62">
        <f>BN473</f>
        <v>0</v>
      </c>
      <c r="BO472" s="62">
        <f>BO473</f>
        <v>0</v>
      </c>
      <c r="BP472" s="62">
        <f>BP473</f>
        <v>0</v>
      </c>
      <c r="BQ472" s="62">
        <f>BQ473</f>
        <v>0</v>
      </c>
      <c r="BR472" s="62">
        <f>BR473</f>
        <v>0</v>
      </c>
      <c r="BS472" s="62">
        <f>BS473</f>
        <v>0</v>
      </c>
      <c r="BT472" s="62">
        <f>BT473</f>
        <v>0</v>
      </c>
      <c r="BU472" s="62">
        <f>BU473</f>
        <v>0</v>
      </c>
      <c r="BV472" s="62">
        <f>BV473</f>
        <v>0</v>
      </c>
      <c r="BW472" s="62">
        <f>BW473</f>
        <v>0</v>
      </c>
      <c r="BX472" s="62">
        <f>BX473</f>
        <v>0</v>
      </c>
      <c r="BY472" s="62">
        <f>BY473</f>
        <v>0</v>
      </c>
      <c r="BZ472" s="62">
        <f>BZ473</f>
        <v>0</v>
      </c>
      <c r="CA472" s="62">
        <f>CA473</f>
        <v>0</v>
      </c>
      <c r="CB472" s="62">
        <f>CB473</f>
        <v>0</v>
      </c>
      <c r="CC472" s="62">
        <f>CC473</f>
        <v>0</v>
      </c>
      <c r="CD472" s="62">
        <f>CD473</f>
        <v>0</v>
      </c>
      <c r="CE472" s="62">
        <f>CE473</f>
        <v>0</v>
      </c>
      <c r="CF472" s="62">
        <f>CF473</f>
        <v>0</v>
      </c>
      <c r="CG472" s="62">
        <f>CG473</f>
        <v>0</v>
      </c>
      <c r="CH472" s="62">
        <f>CH473</f>
        <v>0</v>
      </c>
      <c r="CI472" s="62">
        <f>CI473</f>
        <v>0</v>
      </c>
      <c r="CJ472" s="62">
        <f>CJ473</f>
        <v>0</v>
      </c>
      <c r="CK472" s="62">
        <f>CK473</f>
        <v>0</v>
      </c>
      <c r="CL472" s="62">
        <f>CL473</f>
        <v>0</v>
      </c>
      <c r="CM472" s="62">
        <f>CM473</f>
        <v>0</v>
      </c>
      <c r="CN472" s="62">
        <f>CN473</f>
        <v>0</v>
      </c>
      <c r="CO472" s="62">
        <f>CO473</f>
        <v>0</v>
      </c>
      <c r="CP472" s="62">
        <f>CP473</f>
        <v>0</v>
      </c>
      <c r="CQ472" s="62">
        <f>CQ473</f>
        <v>0</v>
      </c>
      <c r="CR472" s="62">
        <f>CR473</f>
        <v>0</v>
      </c>
      <c r="CS472" s="62">
        <f>CS473</f>
        <v>0</v>
      </c>
      <c r="CT472" s="62">
        <f>CT473</f>
        <v>0</v>
      </c>
      <c r="CU472" s="62">
        <f>CU473</f>
        <v>0</v>
      </c>
      <c r="CV472" s="62">
        <f>CV473</f>
        <v>0</v>
      </c>
      <c r="CW472" s="62">
        <f>CW473</f>
        <v>0</v>
      </c>
      <c r="CX472" s="62">
        <f>CX473</f>
        <v>0</v>
      </c>
      <c r="CY472" s="62">
        <f>CY473</f>
        <v>0</v>
      </c>
      <c r="CZ472" s="62">
        <f>CZ473</f>
        <v>0</v>
      </c>
      <c r="DA472" s="61" t="s">
        <v>172</v>
      </c>
      <c r="DB472" s="56">
        <f>K472-CV472</f>
        <v>0</v>
      </c>
      <c r="DC472" s="81"/>
      <c r="DD472" s="7">
        <f>CV472/12</f>
        <v>0</v>
      </c>
      <c r="DE472" s="81"/>
    </row>
    <row r="473" spans="1:109" s="80" customFormat="1" ht="11.25" hidden="1" customHeight="1" x14ac:dyDescent="0.2">
      <c r="A473" s="115"/>
      <c r="B473" s="66"/>
      <c r="C473" s="66"/>
      <c r="D473" s="66"/>
      <c r="E473" s="66" t="s">
        <v>91</v>
      </c>
      <c r="F473" s="66"/>
      <c r="G473" s="65"/>
      <c r="H473" s="61" t="s">
        <v>91</v>
      </c>
      <c r="I473" s="82" t="s">
        <v>90</v>
      </c>
      <c r="J473" s="62">
        <f>J474</f>
        <v>0</v>
      </c>
      <c r="K473" s="62">
        <f>K474</f>
        <v>0</v>
      </c>
      <c r="L473" s="62">
        <f>L474</f>
        <v>0</v>
      </c>
      <c r="M473" s="62">
        <f>M474</f>
        <v>0</v>
      </c>
      <c r="N473" s="62">
        <f>N474</f>
        <v>0</v>
      </c>
      <c r="O473" s="62">
        <f>O474</f>
        <v>0</v>
      </c>
      <c r="P473" s="62">
        <f>P474</f>
        <v>0</v>
      </c>
      <c r="Q473" s="62">
        <f>Q474</f>
        <v>0</v>
      </c>
      <c r="R473" s="62">
        <f>R474</f>
        <v>0</v>
      </c>
      <c r="S473" s="62">
        <f>S474</f>
        <v>0</v>
      </c>
      <c r="T473" s="62">
        <f>T474</f>
        <v>0</v>
      </c>
      <c r="U473" s="62">
        <f>U474</f>
        <v>0</v>
      </c>
      <c r="V473" s="62">
        <f>V474</f>
        <v>0</v>
      </c>
      <c r="W473" s="62">
        <f>W474</f>
        <v>0</v>
      </c>
      <c r="X473" s="62">
        <f>X474</f>
        <v>0</v>
      </c>
      <c r="Y473" s="62">
        <f>Y474</f>
        <v>0</v>
      </c>
      <c r="Z473" s="62">
        <f>Z474</f>
        <v>0</v>
      </c>
      <c r="AA473" s="62">
        <f>AA474</f>
        <v>0</v>
      </c>
      <c r="AB473" s="62">
        <f>AB474</f>
        <v>0</v>
      </c>
      <c r="AC473" s="62">
        <f>AC474</f>
        <v>0</v>
      </c>
      <c r="AD473" s="62">
        <f>AD474</f>
        <v>0</v>
      </c>
      <c r="AE473" s="62">
        <f>AE474</f>
        <v>0</v>
      </c>
      <c r="AF473" s="62">
        <f>AF474</f>
        <v>0</v>
      </c>
      <c r="AG473" s="62">
        <f>AG474</f>
        <v>0</v>
      </c>
      <c r="AH473" s="62">
        <f>AH474</f>
        <v>0</v>
      </c>
      <c r="AI473" s="62">
        <f>AI474</f>
        <v>0</v>
      </c>
      <c r="AJ473" s="62">
        <f>AJ474</f>
        <v>0</v>
      </c>
      <c r="AK473" s="62">
        <f>AK474</f>
        <v>0</v>
      </c>
      <c r="AL473" s="62">
        <f>AL474</f>
        <v>0</v>
      </c>
      <c r="AM473" s="62">
        <f>AM474</f>
        <v>0</v>
      </c>
      <c r="AN473" s="62">
        <f>AN474</f>
        <v>0</v>
      </c>
      <c r="AO473" s="62">
        <f>AO474</f>
        <v>0</v>
      </c>
      <c r="AP473" s="62">
        <f>AP474</f>
        <v>0</v>
      </c>
      <c r="AQ473" s="62">
        <f>AQ474</f>
        <v>0</v>
      </c>
      <c r="AR473" s="62">
        <f>AR474</f>
        <v>0</v>
      </c>
      <c r="AS473" s="62">
        <f>AS474</f>
        <v>0</v>
      </c>
      <c r="AT473" s="62">
        <f>AT474</f>
        <v>0</v>
      </c>
      <c r="AU473" s="62">
        <f>AU474</f>
        <v>0</v>
      </c>
      <c r="AV473" s="62">
        <f>AV474</f>
        <v>0</v>
      </c>
      <c r="AW473" s="62">
        <f>AW474</f>
        <v>0</v>
      </c>
      <c r="AX473" s="62">
        <f>AX474</f>
        <v>0</v>
      </c>
      <c r="AY473" s="62">
        <f>AY474</f>
        <v>0</v>
      </c>
      <c r="AZ473" s="62">
        <f>AZ474</f>
        <v>0</v>
      </c>
      <c r="BA473" s="62">
        <f>BA474</f>
        <v>0</v>
      </c>
      <c r="BB473" s="62"/>
      <c r="BC473" s="62">
        <f>BC474</f>
        <v>0</v>
      </c>
      <c r="BD473" s="62"/>
      <c r="BE473" s="62">
        <f>BE474</f>
        <v>0</v>
      </c>
      <c r="BF473" s="62">
        <f>BF474</f>
        <v>0</v>
      </c>
      <c r="BG473" s="62">
        <f>BG474</f>
        <v>0</v>
      </c>
      <c r="BH473" s="62">
        <f>BH474</f>
        <v>0</v>
      </c>
      <c r="BI473" s="62">
        <f>BI474</f>
        <v>0</v>
      </c>
      <c r="BJ473" s="62">
        <f>BJ474</f>
        <v>0</v>
      </c>
      <c r="BK473" s="62">
        <f>BK474</f>
        <v>0</v>
      </c>
      <c r="BL473" s="62">
        <f>BL474</f>
        <v>0</v>
      </c>
      <c r="BM473" s="62">
        <f>BM474</f>
        <v>0</v>
      </c>
      <c r="BN473" s="62">
        <f>BN474</f>
        <v>0</v>
      </c>
      <c r="BO473" s="62">
        <f>BO474</f>
        <v>0</v>
      </c>
      <c r="BP473" s="62">
        <f>BP474</f>
        <v>0</v>
      </c>
      <c r="BQ473" s="62">
        <f>BQ474</f>
        <v>0</v>
      </c>
      <c r="BR473" s="62">
        <f>BR474</f>
        <v>0</v>
      </c>
      <c r="BS473" s="62">
        <f>BS474</f>
        <v>0</v>
      </c>
      <c r="BT473" s="62">
        <f>BT474</f>
        <v>0</v>
      </c>
      <c r="BU473" s="62">
        <f>BU474</f>
        <v>0</v>
      </c>
      <c r="BV473" s="62">
        <f>BV474</f>
        <v>0</v>
      </c>
      <c r="BW473" s="62">
        <f>BW474</f>
        <v>0</v>
      </c>
      <c r="BX473" s="62">
        <f>BX474</f>
        <v>0</v>
      </c>
      <c r="BY473" s="62">
        <f>BY474</f>
        <v>0</v>
      </c>
      <c r="BZ473" s="62">
        <f>BZ474</f>
        <v>0</v>
      </c>
      <c r="CA473" s="62">
        <f>CA474</f>
        <v>0</v>
      </c>
      <c r="CB473" s="62">
        <f>CB474</f>
        <v>0</v>
      </c>
      <c r="CC473" s="62">
        <f>CC474</f>
        <v>0</v>
      </c>
      <c r="CD473" s="62">
        <f>CD474</f>
        <v>0</v>
      </c>
      <c r="CE473" s="62">
        <f>CE474</f>
        <v>0</v>
      </c>
      <c r="CF473" s="62">
        <f>CF474</f>
        <v>0</v>
      </c>
      <c r="CG473" s="62">
        <f>CG474</f>
        <v>0</v>
      </c>
      <c r="CH473" s="62">
        <f>CH474</f>
        <v>0</v>
      </c>
      <c r="CI473" s="62">
        <f>CI474</f>
        <v>0</v>
      </c>
      <c r="CJ473" s="62">
        <f>CJ474</f>
        <v>0</v>
      </c>
      <c r="CK473" s="62">
        <f>CK474</f>
        <v>0</v>
      </c>
      <c r="CL473" s="62">
        <f>CL474</f>
        <v>0</v>
      </c>
      <c r="CM473" s="62">
        <f>CM474</f>
        <v>0</v>
      </c>
      <c r="CN473" s="62">
        <f>CN474</f>
        <v>0</v>
      </c>
      <c r="CO473" s="62">
        <f>CO474</f>
        <v>0</v>
      </c>
      <c r="CP473" s="62">
        <f>CP474</f>
        <v>0</v>
      </c>
      <c r="CQ473" s="62">
        <f>CQ474</f>
        <v>0</v>
      </c>
      <c r="CR473" s="62">
        <f>CR474</f>
        <v>0</v>
      </c>
      <c r="CS473" s="62">
        <f>CS474</f>
        <v>0</v>
      </c>
      <c r="CT473" s="62">
        <f>CT474</f>
        <v>0</v>
      </c>
      <c r="CU473" s="62">
        <f>CU474</f>
        <v>0</v>
      </c>
      <c r="CV473" s="62">
        <f>CV474</f>
        <v>0</v>
      </c>
      <c r="CW473" s="62">
        <f>CW474</f>
        <v>0</v>
      </c>
      <c r="CX473" s="62">
        <f>CX474</f>
        <v>0</v>
      </c>
      <c r="CY473" s="62">
        <f>CY474</f>
        <v>0</v>
      </c>
      <c r="CZ473" s="62">
        <f>CZ474</f>
        <v>0</v>
      </c>
      <c r="DA473" s="61" t="s">
        <v>91</v>
      </c>
      <c r="DB473" s="56">
        <f>K473-CV473</f>
        <v>0</v>
      </c>
      <c r="DC473" s="81"/>
      <c r="DD473" s="7">
        <f>CV473/12</f>
        <v>0</v>
      </c>
      <c r="DE473" s="81"/>
    </row>
    <row r="474" spans="1:109" s="80" customFormat="1" ht="11.25" hidden="1" customHeight="1" x14ac:dyDescent="0.2">
      <c r="A474" s="115"/>
      <c r="B474" s="66"/>
      <c r="C474" s="66"/>
      <c r="D474" s="66"/>
      <c r="E474" s="66" t="s">
        <v>229</v>
      </c>
      <c r="F474" s="66"/>
      <c r="G474" s="65"/>
      <c r="H474" s="61" t="s">
        <v>229</v>
      </c>
      <c r="I474" s="64" t="s">
        <v>293</v>
      </c>
      <c r="J474" s="62">
        <f>J475</f>
        <v>0</v>
      </c>
      <c r="K474" s="62">
        <f>K475</f>
        <v>0</v>
      </c>
      <c r="L474" s="62">
        <f>L475</f>
        <v>0</v>
      </c>
      <c r="M474" s="62">
        <f>M475</f>
        <v>0</v>
      </c>
      <c r="N474" s="62">
        <f>N475</f>
        <v>0</v>
      </c>
      <c r="O474" s="62">
        <f>O475</f>
        <v>0</v>
      </c>
      <c r="P474" s="62">
        <f>P475</f>
        <v>0</v>
      </c>
      <c r="Q474" s="62">
        <f>Q475</f>
        <v>0</v>
      </c>
      <c r="R474" s="62">
        <f>R475</f>
        <v>0</v>
      </c>
      <c r="S474" s="62">
        <f>S475</f>
        <v>0</v>
      </c>
      <c r="T474" s="62">
        <f>T475</f>
        <v>0</v>
      </c>
      <c r="U474" s="62">
        <f>U475</f>
        <v>0</v>
      </c>
      <c r="V474" s="62">
        <f>V475</f>
        <v>0</v>
      </c>
      <c r="W474" s="62">
        <f>W475</f>
        <v>0</v>
      </c>
      <c r="X474" s="62">
        <f>X475</f>
        <v>0</v>
      </c>
      <c r="Y474" s="62">
        <f>Y475</f>
        <v>0</v>
      </c>
      <c r="Z474" s="62">
        <f>Z475</f>
        <v>0</v>
      </c>
      <c r="AA474" s="62">
        <f>AA475</f>
        <v>0</v>
      </c>
      <c r="AB474" s="62">
        <f>AB475</f>
        <v>0</v>
      </c>
      <c r="AC474" s="62">
        <f>AC475</f>
        <v>0</v>
      </c>
      <c r="AD474" s="62">
        <f>AD475</f>
        <v>0</v>
      </c>
      <c r="AE474" s="62">
        <f>AE475</f>
        <v>0</v>
      </c>
      <c r="AF474" s="62">
        <f>AF475</f>
        <v>0</v>
      </c>
      <c r="AG474" s="62">
        <f>AG475</f>
        <v>0</v>
      </c>
      <c r="AH474" s="62">
        <f>AH475</f>
        <v>0</v>
      </c>
      <c r="AI474" s="62">
        <f>AI475</f>
        <v>0</v>
      </c>
      <c r="AJ474" s="62">
        <f>AJ475</f>
        <v>0</v>
      </c>
      <c r="AK474" s="62">
        <f>AK475</f>
        <v>0</v>
      </c>
      <c r="AL474" s="62">
        <f>AL475</f>
        <v>0</v>
      </c>
      <c r="AM474" s="62">
        <f>AM475</f>
        <v>0</v>
      </c>
      <c r="AN474" s="62">
        <f>AN475</f>
        <v>0</v>
      </c>
      <c r="AO474" s="62">
        <f>AO475</f>
        <v>0</v>
      </c>
      <c r="AP474" s="62">
        <f>AP475</f>
        <v>0</v>
      </c>
      <c r="AQ474" s="62">
        <f>AQ475</f>
        <v>0</v>
      </c>
      <c r="AR474" s="62">
        <f>AR475</f>
        <v>0</v>
      </c>
      <c r="AS474" s="62">
        <f>AS475</f>
        <v>0</v>
      </c>
      <c r="AT474" s="62">
        <f>AT475</f>
        <v>0</v>
      </c>
      <c r="AU474" s="62">
        <f>AU475</f>
        <v>0</v>
      </c>
      <c r="AV474" s="62">
        <f>AV475</f>
        <v>0</v>
      </c>
      <c r="AW474" s="62">
        <f>AW475</f>
        <v>0</v>
      </c>
      <c r="AX474" s="62">
        <f>AX475</f>
        <v>0</v>
      </c>
      <c r="AY474" s="62">
        <f>AY475</f>
        <v>0</v>
      </c>
      <c r="AZ474" s="62">
        <f>AZ475</f>
        <v>0</v>
      </c>
      <c r="BA474" s="62">
        <f>BA475</f>
        <v>0</v>
      </c>
      <c r="BB474" s="62"/>
      <c r="BC474" s="62">
        <f>BC475</f>
        <v>0</v>
      </c>
      <c r="BD474" s="62"/>
      <c r="BE474" s="62">
        <f>BE475</f>
        <v>0</v>
      </c>
      <c r="BF474" s="62">
        <f>BF475</f>
        <v>0</v>
      </c>
      <c r="BG474" s="62">
        <f>BG475</f>
        <v>0</v>
      </c>
      <c r="BH474" s="62">
        <f>BH475</f>
        <v>0</v>
      </c>
      <c r="BI474" s="62">
        <f>BI475</f>
        <v>0</v>
      </c>
      <c r="BJ474" s="62">
        <f>BJ475</f>
        <v>0</v>
      </c>
      <c r="BK474" s="62">
        <f>BK475</f>
        <v>0</v>
      </c>
      <c r="BL474" s="62">
        <f>BL475</f>
        <v>0</v>
      </c>
      <c r="BM474" s="62">
        <f>BM475</f>
        <v>0</v>
      </c>
      <c r="BN474" s="62">
        <f>BN475</f>
        <v>0</v>
      </c>
      <c r="BO474" s="62">
        <f>BO475</f>
        <v>0</v>
      </c>
      <c r="BP474" s="62">
        <f>BP475</f>
        <v>0</v>
      </c>
      <c r="BQ474" s="62">
        <f>BQ475</f>
        <v>0</v>
      </c>
      <c r="BR474" s="62">
        <f>BR475</f>
        <v>0</v>
      </c>
      <c r="BS474" s="62">
        <f>BS475</f>
        <v>0</v>
      </c>
      <c r="BT474" s="62">
        <f>BT475</f>
        <v>0</v>
      </c>
      <c r="BU474" s="62">
        <f>BU475</f>
        <v>0</v>
      </c>
      <c r="BV474" s="62">
        <f>BV475</f>
        <v>0</v>
      </c>
      <c r="BW474" s="62">
        <f>BW475</f>
        <v>0</v>
      </c>
      <c r="BX474" s="62">
        <f>BX475</f>
        <v>0</v>
      </c>
      <c r="BY474" s="62">
        <f>BY475</f>
        <v>0</v>
      </c>
      <c r="BZ474" s="62">
        <f>BZ475</f>
        <v>0</v>
      </c>
      <c r="CA474" s="62">
        <f>CA475</f>
        <v>0</v>
      </c>
      <c r="CB474" s="62">
        <f>CB475</f>
        <v>0</v>
      </c>
      <c r="CC474" s="62">
        <f>CC475</f>
        <v>0</v>
      </c>
      <c r="CD474" s="62">
        <f>CD475</f>
        <v>0</v>
      </c>
      <c r="CE474" s="62">
        <f>CE475</f>
        <v>0</v>
      </c>
      <c r="CF474" s="62">
        <f>CF475</f>
        <v>0</v>
      </c>
      <c r="CG474" s="62">
        <f>CG475</f>
        <v>0</v>
      </c>
      <c r="CH474" s="62">
        <f>CH475</f>
        <v>0</v>
      </c>
      <c r="CI474" s="62">
        <f>CI475</f>
        <v>0</v>
      </c>
      <c r="CJ474" s="62">
        <f>CJ475</f>
        <v>0</v>
      </c>
      <c r="CK474" s="62">
        <f>CK475</f>
        <v>0</v>
      </c>
      <c r="CL474" s="62">
        <f>CL475</f>
        <v>0</v>
      </c>
      <c r="CM474" s="62">
        <f>CM475</f>
        <v>0</v>
      </c>
      <c r="CN474" s="62">
        <f>CN475</f>
        <v>0</v>
      </c>
      <c r="CO474" s="62">
        <f>CO475</f>
        <v>0</v>
      </c>
      <c r="CP474" s="62">
        <f>CP475</f>
        <v>0</v>
      </c>
      <c r="CQ474" s="62">
        <f>CQ475</f>
        <v>0</v>
      </c>
      <c r="CR474" s="62">
        <f>CR475</f>
        <v>0</v>
      </c>
      <c r="CS474" s="62">
        <f>CS475</f>
        <v>0</v>
      </c>
      <c r="CT474" s="62">
        <f>CT475</f>
        <v>0</v>
      </c>
      <c r="CU474" s="62">
        <f>CU475</f>
        <v>0</v>
      </c>
      <c r="CV474" s="62">
        <f>CV475</f>
        <v>0</v>
      </c>
      <c r="CW474" s="62">
        <f>CW475</f>
        <v>0</v>
      </c>
      <c r="CX474" s="62">
        <f>CX475</f>
        <v>0</v>
      </c>
      <c r="CY474" s="62">
        <f>CY475</f>
        <v>0</v>
      </c>
      <c r="CZ474" s="62">
        <f>CZ475</f>
        <v>0</v>
      </c>
      <c r="DA474" s="61" t="s">
        <v>229</v>
      </c>
      <c r="DB474" s="56">
        <f>K474-CV474</f>
        <v>0</v>
      </c>
      <c r="DC474" s="81"/>
      <c r="DD474" s="7">
        <f>CV474/12</f>
        <v>0</v>
      </c>
      <c r="DE474" s="81"/>
    </row>
    <row r="475" spans="1:109" s="68" customFormat="1" ht="11.25" hidden="1" customHeight="1" x14ac:dyDescent="0.2">
      <c r="A475" s="117"/>
      <c r="B475" s="65"/>
      <c r="C475" s="65"/>
      <c r="D475" s="65"/>
      <c r="E475" s="66"/>
      <c r="F475" s="66" t="s">
        <v>360</v>
      </c>
      <c r="G475" s="65"/>
      <c r="H475" s="70" t="s">
        <v>358</v>
      </c>
      <c r="I475" s="99" t="s">
        <v>359</v>
      </c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  <c r="AG475" s="78"/>
      <c r="AH475" s="78"/>
      <c r="AI475" s="78"/>
      <c r="AJ475" s="78"/>
      <c r="AK475" s="78"/>
      <c r="AL475" s="78"/>
      <c r="AM475" s="78"/>
      <c r="AN475" s="78"/>
      <c r="AO475" s="78"/>
      <c r="AP475" s="78"/>
      <c r="AQ475" s="78"/>
      <c r="AR475" s="78"/>
      <c r="AS475" s="78"/>
      <c r="AT475" s="78"/>
      <c r="AU475" s="78"/>
      <c r="AV475" s="78"/>
      <c r="AW475" s="78"/>
      <c r="AX475" s="78"/>
      <c r="AY475" s="78"/>
      <c r="AZ475" s="78"/>
      <c r="BA475" s="78"/>
      <c r="BB475" s="78"/>
      <c r="BC475" s="78"/>
      <c r="BD475" s="78"/>
      <c r="BE475" s="78"/>
      <c r="BF475" s="78"/>
      <c r="BG475" s="78"/>
      <c r="BH475" s="78"/>
      <c r="BI475" s="78"/>
      <c r="BJ475" s="78"/>
      <c r="BK475" s="78"/>
      <c r="BL475" s="78"/>
      <c r="BM475" s="78"/>
      <c r="BN475" s="78"/>
      <c r="BO475" s="78"/>
      <c r="BP475" s="78"/>
      <c r="BQ475" s="78"/>
      <c r="BR475" s="78"/>
      <c r="BS475" s="78"/>
      <c r="BT475" s="78"/>
      <c r="BU475" s="78"/>
      <c r="BV475" s="78"/>
      <c r="BW475" s="78"/>
      <c r="BX475" s="78"/>
      <c r="BY475" s="78"/>
      <c r="BZ475" s="78"/>
      <c r="CA475" s="78"/>
      <c r="CB475" s="78"/>
      <c r="CC475" s="78"/>
      <c r="CD475" s="78"/>
      <c r="CE475" s="78"/>
      <c r="CF475" s="78"/>
      <c r="CG475" s="78"/>
      <c r="CH475" s="78"/>
      <c r="CI475" s="78"/>
      <c r="CJ475" s="78"/>
      <c r="CK475" s="78"/>
      <c r="CL475" s="78"/>
      <c r="CM475" s="78"/>
      <c r="CN475" s="78"/>
      <c r="CO475" s="78"/>
      <c r="CP475" s="78"/>
      <c r="CQ475" s="78"/>
      <c r="CR475" s="78"/>
      <c r="CS475" s="78"/>
      <c r="CT475" s="78"/>
      <c r="CU475" s="78"/>
      <c r="CV475" s="78"/>
      <c r="CW475" s="78"/>
      <c r="CX475" s="78"/>
      <c r="CY475" s="78"/>
      <c r="CZ475" s="78"/>
      <c r="DA475" s="70" t="s">
        <v>358</v>
      </c>
      <c r="DB475" s="56">
        <f>K475-CV475</f>
        <v>0</v>
      </c>
      <c r="DC475" s="69"/>
      <c r="DD475" s="7">
        <f>CV475/12</f>
        <v>0</v>
      </c>
      <c r="DE475" s="69"/>
    </row>
    <row r="476" spans="1:109" s="68" customFormat="1" ht="11.25" hidden="1" customHeight="1" x14ac:dyDescent="0.2">
      <c r="A476" s="117"/>
      <c r="B476" s="65"/>
      <c r="C476" s="65"/>
      <c r="D476" s="65"/>
      <c r="E476" s="66"/>
      <c r="F476" s="66"/>
      <c r="G476" s="65"/>
      <c r="H476" s="70"/>
      <c r="I476" s="99"/>
      <c r="J476" s="78"/>
      <c r="K476" s="78"/>
      <c r="L476" s="78"/>
      <c r="M476" s="78"/>
      <c r="N476" s="78"/>
      <c r="O476" s="78"/>
      <c r="P476" s="78"/>
      <c r="Q476" s="78"/>
      <c r="R476" s="78"/>
      <c r="S476" s="78"/>
      <c r="T476" s="78"/>
      <c r="U476" s="78"/>
      <c r="V476" s="78"/>
      <c r="W476" s="78"/>
      <c r="X476" s="78"/>
      <c r="Y476" s="78"/>
      <c r="Z476" s="78"/>
      <c r="AA476" s="78"/>
      <c r="AB476" s="78"/>
      <c r="AC476" s="78"/>
      <c r="AD476" s="78"/>
      <c r="AE476" s="78"/>
      <c r="AF476" s="78"/>
      <c r="AG476" s="78"/>
      <c r="AH476" s="78"/>
      <c r="AI476" s="78"/>
      <c r="AJ476" s="78"/>
      <c r="AK476" s="78"/>
      <c r="AL476" s="78"/>
      <c r="AM476" s="78"/>
      <c r="AN476" s="78"/>
      <c r="AO476" s="78"/>
      <c r="AP476" s="78"/>
      <c r="AQ476" s="78"/>
      <c r="AR476" s="78"/>
      <c r="AS476" s="78"/>
      <c r="AT476" s="78"/>
      <c r="AU476" s="78"/>
      <c r="AV476" s="78"/>
      <c r="AW476" s="78"/>
      <c r="AX476" s="78"/>
      <c r="AY476" s="78"/>
      <c r="AZ476" s="78"/>
      <c r="BA476" s="78"/>
      <c r="BB476" s="78"/>
      <c r="BC476" s="78"/>
      <c r="BD476" s="78"/>
      <c r="BE476" s="78"/>
      <c r="BF476" s="78"/>
      <c r="BG476" s="78"/>
      <c r="BH476" s="78"/>
      <c r="BI476" s="78"/>
      <c r="BJ476" s="78"/>
      <c r="BK476" s="78"/>
      <c r="BL476" s="78"/>
      <c r="BM476" s="78"/>
      <c r="BN476" s="78"/>
      <c r="BO476" s="78"/>
      <c r="BP476" s="78"/>
      <c r="BQ476" s="78"/>
      <c r="BR476" s="78"/>
      <c r="BS476" s="78"/>
      <c r="BT476" s="78"/>
      <c r="BU476" s="78"/>
      <c r="BV476" s="78"/>
      <c r="BW476" s="78"/>
      <c r="BX476" s="78"/>
      <c r="BY476" s="78"/>
      <c r="BZ476" s="78"/>
      <c r="CA476" s="78"/>
      <c r="CB476" s="78"/>
      <c r="CC476" s="78"/>
      <c r="CD476" s="78"/>
      <c r="CE476" s="78"/>
      <c r="CF476" s="78"/>
      <c r="CG476" s="78"/>
      <c r="CH476" s="78"/>
      <c r="CI476" s="78"/>
      <c r="CJ476" s="78"/>
      <c r="CK476" s="78"/>
      <c r="CL476" s="78"/>
      <c r="CM476" s="78"/>
      <c r="CN476" s="78"/>
      <c r="CO476" s="78"/>
      <c r="CP476" s="78"/>
      <c r="CQ476" s="78"/>
      <c r="CR476" s="78"/>
      <c r="CS476" s="78"/>
      <c r="CT476" s="78"/>
      <c r="CU476" s="78"/>
      <c r="CV476" s="78"/>
      <c r="CW476" s="78"/>
      <c r="CX476" s="78"/>
      <c r="CY476" s="78"/>
      <c r="CZ476" s="78"/>
      <c r="DA476" s="70"/>
      <c r="DB476" s="56">
        <f>K476-CV476</f>
        <v>0</v>
      </c>
      <c r="DC476" s="69"/>
      <c r="DD476" s="7">
        <f>CV476/12</f>
        <v>0</v>
      </c>
      <c r="DE476" s="69"/>
    </row>
    <row r="477" spans="1:109" s="68" customFormat="1" ht="11.25" hidden="1" customHeight="1" x14ac:dyDescent="0.2">
      <c r="A477" s="117"/>
      <c r="B477" s="65"/>
      <c r="C477" s="65"/>
      <c r="D477" s="65"/>
      <c r="E477" s="66"/>
      <c r="F477" s="66"/>
      <c r="G477" s="65"/>
      <c r="H477" s="70"/>
      <c r="I477" s="99"/>
      <c r="J477" s="78"/>
      <c r="K477" s="78"/>
      <c r="L477" s="78"/>
      <c r="M477" s="78"/>
      <c r="N477" s="78"/>
      <c r="O477" s="78"/>
      <c r="P477" s="78"/>
      <c r="Q477" s="78"/>
      <c r="R477" s="78"/>
      <c r="S477" s="78"/>
      <c r="T477" s="78"/>
      <c r="U477" s="78"/>
      <c r="V477" s="78"/>
      <c r="W477" s="78"/>
      <c r="X477" s="78"/>
      <c r="Y477" s="78"/>
      <c r="Z477" s="78"/>
      <c r="AA477" s="78"/>
      <c r="AB477" s="78"/>
      <c r="AC477" s="78"/>
      <c r="AD477" s="78"/>
      <c r="AE477" s="78"/>
      <c r="AF477" s="78"/>
      <c r="AG477" s="78"/>
      <c r="AH477" s="78"/>
      <c r="AI477" s="78"/>
      <c r="AJ477" s="78"/>
      <c r="AK477" s="78"/>
      <c r="AL477" s="78"/>
      <c r="AM477" s="78"/>
      <c r="AN477" s="78"/>
      <c r="AO477" s="78"/>
      <c r="AP477" s="78"/>
      <c r="AQ477" s="78"/>
      <c r="AR477" s="78"/>
      <c r="AS477" s="78"/>
      <c r="AT477" s="78"/>
      <c r="AU477" s="78"/>
      <c r="AV477" s="78"/>
      <c r="AW477" s="78"/>
      <c r="AX477" s="78"/>
      <c r="AY477" s="78"/>
      <c r="AZ477" s="78"/>
      <c r="BA477" s="78"/>
      <c r="BB477" s="78"/>
      <c r="BC477" s="78"/>
      <c r="BD477" s="78"/>
      <c r="BE477" s="78"/>
      <c r="BF477" s="78"/>
      <c r="BG477" s="78"/>
      <c r="BH477" s="78"/>
      <c r="BI477" s="78"/>
      <c r="BJ477" s="78"/>
      <c r="BK477" s="78"/>
      <c r="BL477" s="78"/>
      <c r="BM477" s="78"/>
      <c r="BN477" s="78"/>
      <c r="BO477" s="78"/>
      <c r="BP477" s="78"/>
      <c r="BQ477" s="78"/>
      <c r="BR477" s="78"/>
      <c r="BS477" s="78"/>
      <c r="BT477" s="78"/>
      <c r="BU477" s="78"/>
      <c r="BV477" s="78"/>
      <c r="BW477" s="78"/>
      <c r="BX477" s="78"/>
      <c r="BY477" s="78"/>
      <c r="BZ477" s="78"/>
      <c r="CA477" s="78"/>
      <c r="CB477" s="78"/>
      <c r="CC477" s="78"/>
      <c r="CD477" s="78"/>
      <c r="CE477" s="78"/>
      <c r="CF477" s="78"/>
      <c r="CG477" s="78"/>
      <c r="CH477" s="78"/>
      <c r="CI477" s="78"/>
      <c r="CJ477" s="78"/>
      <c r="CK477" s="78"/>
      <c r="CL477" s="78"/>
      <c r="CM477" s="78"/>
      <c r="CN477" s="78"/>
      <c r="CO477" s="78"/>
      <c r="CP477" s="78"/>
      <c r="CQ477" s="78"/>
      <c r="CR477" s="78"/>
      <c r="CS477" s="78"/>
      <c r="CT477" s="78"/>
      <c r="CU477" s="78"/>
      <c r="CV477" s="78"/>
      <c r="CW477" s="78"/>
      <c r="CX477" s="78"/>
      <c r="CY477" s="78"/>
      <c r="CZ477" s="78"/>
      <c r="DA477" s="70"/>
      <c r="DB477" s="56">
        <f>K477-CV477</f>
        <v>0</v>
      </c>
      <c r="DC477" s="69"/>
      <c r="DD477" s="7">
        <f>CV477/12</f>
        <v>0</v>
      </c>
      <c r="DE477" s="69"/>
    </row>
    <row r="478" spans="1:109" s="54" customFormat="1" ht="24.75" customHeight="1" x14ac:dyDescent="0.2">
      <c r="A478" s="67" t="str">
        <f>CONCATENATE("6701",H478)</f>
        <v>67016701</v>
      </c>
      <c r="B478" s="66" t="s">
        <v>356</v>
      </c>
      <c r="C478" s="66"/>
      <c r="D478" s="66"/>
      <c r="E478" s="66"/>
      <c r="F478" s="66"/>
      <c r="G478" s="65"/>
      <c r="H478" s="61" t="s">
        <v>356</v>
      </c>
      <c r="I478" s="95" t="s">
        <v>357</v>
      </c>
      <c r="J478" s="62">
        <f>J479+J548</f>
        <v>147373</v>
      </c>
      <c r="K478" s="62">
        <f>K479+K548</f>
        <v>145063</v>
      </c>
      <c r="L478" s="62">
        <f>L479+L548</f>
        <v>36624</v>
      </c>
      <c r="M478" s="62">
        <f>M479+M548</f>
        <v>36650</v>
      </c>
      <c r="N478" s="62">
        <f>N479+N548</f>
        <v>36167</v>
      </c>
      <c r="O478" s="62">
        <f>O479+O548</f>
        <v>35622</v>
      </c>
      <c r="P478" s="62">
        <f>P479+P548</f>
        <v>6895</v>
      </c>
      <c r="Q478" s="62">
        <f>Q479+Q548</f>
        <v>6861</v>
      </c>
      <c r="R478" s="62">
        <f>R479+R548</f>
        <v>13756</v>
      </c>
      <c r="S478" s="62">
        <f>S479+S548</f>
        <v>4600</v>
      </c>
      <c r="T478" s="62">
        <f>T479+T548</f>
        <v>0</v>
      </c>
      <c r="U478" s="62">
        <f>U479+U548</f>
        <v>0</v>
      </c>
      <c r="V478" s="62">
        <f>V479+V548</f>
        <v>3000</v>
      </c>
      <c r="W478" s="62">
        <f>W479+W548</f>
        <v>0</v>
      </c>
      <c r="X478" s="62">
        <f>X479+X548</f>
        <v>0</v>
      </c>
      <c r="Y478" s="62">
        <f>Y479+Y548</f>
        <v>1600</v>
      </c>
      <c r="Z478" s="62">
        <f>Z479+Z548</f>
        <v>0</v>
      </c>
      <c r="AA478" s="62">
        <f>AA479+AA548</f>
        <v>149663</v>
      </c>
      <c r="AB478" s="62">
        <f>AB479+AB548</f>
        <v>36624</v>
      </c>
      <c r="AC478" s="62">
        <f>AC479+AC548</f>
        <v>39650</v>
      </c>
      <c r="AD478" s="62">
        <f>AD479+AD548</f>
        <v>36167</v>
      </c>
      <c r="AE478" s="62">
        <f>AE479+AE548</f>
        <v>37222</v>
      </c>
      <c r="AF478" s="62">
        <f>AF479+AF548</f>
        <v>6895</v>
      </c>
      <c r="AG478" s="62">
        <f>AG479+AG548</f>
        <v>6861</v>
      </c>
      <c r="AH478" s="62">
        <f>AH479+AH548</f>
        <v>13756</v>
      </c>
      <c r="AI478" s="62">
        <f>AI479+AI548</f>
        <v>-2380</v>
      </c>
      <c r="AJ478" s="62">
        <f>AJ479+AJ548</f>
        <v>0</v>
      </c>
      <c r="AK478" s="62">
        <f>AK479+AK548</f>
        <v>0</v>
      </c>
      <c r="AL478" s="62">
        <f>AL479+AL548</f>
        <v>0</v>
      </c>
      <c r="AM478" s="62">
        <f>AM479+AM548</f>
        <v>-407</v>
      </c>
      <c r="AN478" s="62">
        <f>AN479+AN548</f>
        <v>-2380</v>
      </c>
      <c r="AO478" s="62">
        <f>AO479+AO548</f>
        <v>-373</v>
      </c>
      <c r="AP478" s="62">
        <f>AP479+AP548</f>
        <v>147283</v>
      </c>
      <c r="AQ478" s="62">
        <f>AQ479+AQ548</f>
        <v>36624</v>
      </c>
      <c r="AR478" s="62">
        <f>AR479+AR548</f>
        <v>39650</v>
      </c>
      <c r="AS478" s="62">
        <f>AS479+AS548</f>
        <v>36167</v>
      </c>
      <c r="AT478" s="62">
        <f>AT479+AT548</f>
        <v>34842</v>
      </c>
      <c r="AU478" s="62">
        <f>AU479+AU548</f>
        <v>6488</v>
      </c>
      <c r="AV478" s="62">
        <f>AV479+AV548</f>
        <v>6488</v>
      </c>
      <c r="AW478" s="62">
        <f>AW479+AW548</f>
        <v>12976</v>
      </c>
      <c r="AX478" s="62">
        <f>AX479+AX548</f>
        <v>0</v>
      </c>
      <c r="AY478" s="62">
        <f>AY479+AY548</f>
        <v>0</v>
      </c>
      <c r="AZ478" s="62">
        <f>AZ479+AZ548</f>
        <v>0</v>
      </c>
      <c r="BA478" s="62">
        <f>BA479+BA548</f>
        <v>0</v>
      </c>
      <c r="BB478" s="62"/>
      <c r="BC478" s="62">
        <f>BC479+BC548</f>
        <v>0</v>
      </c>
      <c r="BD478" s="62"/>
      <c r="BE478" s="62">
        <f>BE479+BE548</f>
        <v>147283</v>
      </c>
      <c r="BF478" s="62">
        <f>BF479+BF548</f>
        <v>36624</v>
      </c>
      <c r="BG478" s="62">
        <f>BG479+BG548</f>
        <v>39650</v>
      </c>
      <c r="BH478" s="62">
        <f>BH479+BH548</f>
        <v>36167</v>
      </c>
      <c r="BI478" s="62">
        <f>BI479+BI548</f>
        <v>34842</v>
      </c>
      <c r="BJ478" s="62">
        <f>BJ479+BJ548</f>
        <v>6488</v>
      </c>
      <c r="BK478" s="62">
        <f>BK479+BK548</f>
        <v>6488</v>
      </c>
      <c r="BL478" s="62">
        <f>BL479+BL548</f>
        <v>12976</v>
      </c>
      <c r="BM478" s="62">
        <f>BM479+BM548</f>
        <v>-3000</v>
      </c>
      <c r="BN478" s="62">
        <f>BN479+BN548</f>
        <v>0</v>
      </c>
      <c r="BO478" s="62">
        <f>BO479+BO548</f>
        <v>0</v>
      </c>
      <c r="BP478" s="62">
        <f>BP479+BP548</f>
        <v>-1</v>
      </c>
      <c r="BQ478" s="62">
        <f>BQ479+BQ548</f>
        <v>-2999</v>
      </c>
      <c r="BR478" s="62">
        <f>BR479+BR548</f>
        <v>144283</v>
      </c>
      <c r="BS478" s="62">
        <f>BS479+BS548</f>
        <v>36624</v>
      </c>
      <c r="BT478" s="62">
        <f>BT479+BT548</f>
        <v>39650</v>
      </c>
      <c r="BU478" s="62">
        <f>BU479+BU548</f>
        <v>36166</v>
      </c>
      <c r="BV478" s="62">
        <f>BV479+BV548</f>
        <v>31843</v>
      </c>
      <c r="BW478" s="62">
        <f>BW479+BW548</f>
        <v>90</v>
      </c>
      <c r="BX478" s="62">
        <f>BX479+BX548</f>
        <v>0</v>
      </c>
      <c r="BY478" s="62">
        <f>BY479+BY548</f>
        <v>0</v>
      </c>
      <c r="BZ478" s="62">
        <f>BZ479+BZ548</f>
        <v>90</v>
      </c>
      <c r="CA478" s="62">
        <f>CA479+CA548</f>
        <v>0</v>
      </c>
      <c r="CB478" s="62">
        <f>CB479+CB548</f>
        <v>144373</v>
      </c>
      <c r="CC478" s="62">
        <f>CC479+CC548</f>
        <v>36624</v>
      </c>
      <c r="CD478" s="62">
        <f>CD479+CD548</f>
        <v>39650</v>
      </c>
      <c r="CE478" s="62">
        <f>CE479+CE548</f>
        <v>36256</v>
      </c>
      <c r="CF478" s="62">
        <f>CF479+CF548</f>
        <v>31843</v>
      </c>
      <c r="CG478" s="62">
        <f>CG479+CG548</f>
        <v>0</v>
      </c>
      <c r="CH478" s="62">
        <f>CH479+CH548</f>
        <v>0</v>
      </c>
      <c r="CI478" s="62">
        <f>CI479+CI548</f>
        <v>0</v>
      </c>
      <c r="CJ478" s="62">
        <f>CJ479+CJ548</f>
        <v>0</v>
      </c>
      <c r="CK478" s="62">
        <f>CK479+CK548</f>
        <v>0</v>
      </c>
      <c r="CL478" s="62">
        <f>CL479+CL548</f>
        <v>144373</v>
      </c>
      <c r="CM478" s="62">
        <f>CM479+CM548</f>
        <v>36624</v>
      </c>
      <c r="CN478" s="62">
        <f>CN479+CN548</f>
        <v>39650</v>
      </c>
      <c r="CO478" s="62">
        <f>CO479+CO548</f>
        <v>36256</v>
      </c>
      <c r="CP478" s="62">
        <f>CP479+CP548</f>
        <v>31843</v>
      </c>
      <c r="CQ478" s="62">
        <f>CQ479+CQ548</f>
        <v>0</v>
      </c>
      <c r="CR478" s="62">
        <f>CR479+CR548</f>
        <v>0</v>
      </c>
      <c r="CS478" s="62">
        <f>CS479+CS548</f>
        <v>0</v>
      </c>
      <c r="CT478" s="62">
        <f>CT479+CT548</f>
        <v>0</v>
      </c>
      <c r="CU478" s="62">
        <f>CU479+CU548</f>
        <v>0</v>
      </c>
      <c r="CV478" s="62">
        <f>CV479+CV548</f>
        <v>144373</v>
      </c>
      <c r="CW478" s="62">
        <f>CW479+CW548</f>
        <v>36624</v>
      </c>
      <c r="CX478" s="62">
        <f>CX479+CX548</f>
        <v>39650</v>
      </c>
      <c r="CY478" s="62">
        <f>CY479+CY548</f>
        <v>36256</v>
      </c>
      <c r="CZ478" s="62">
        <f>CZ479+CZ548</f>
        <v>31843</v>
      </c>
      <c r="DA478" s="61" t="s">
        <v>356</v>
      </c>
      <c r="DB478" s="56">
        <f>K478-CV478</f>
        <v>690</v>
      </c>
      <c r="DC478" s="55"/>
      <c r="DD478" s="7">
        <f>CV478/12</f>
        <v>12031.083333333334</v>
      </c>
      <c r="DE478" s="55"/>
    </row>
    <row r="479" spans="1:109" s="54" customFormat="1" ht="20.25" customHeight="1" x14ac:dyDescent="0.2">
      <c r="A479" s="67" t="str">
        <f>CONCATENATE("6701",H479)</f>
        <v>670101</v>
      </c>
      <c r="B479" s="66"/>
      <c r="C479" s="66"/>
      <c r="D479" s="66"/>
      <c r="E479" s="66" t="s">
        <v>91</v>
      </c>
      <c r="F479" s="66"/>
      <c r="G479" s="65"/>
      <c r="H479" s="61" t="s">
        <v>91</v>
      </c>
      <c r="I479" s="95" t="s">
        <v>90</v>
      </c>
      <c r="J479" s="62">
        <f>J480+J503+J525+J537</f>
        <v>147373</v>
      </c>
      <c r="K479" s="62">
        <f>K480+K503+K525+K537</f>
        <v>145063</v>
      </c>
      <c r="L479" s="62">
        <f>L480+L503+L525+L537</f>
        <v>36624</v>
      </c>
      <c r="M479" s="62">
        <f>M480+M503+M525+M537</f>
        <v>36650</v>
      </c>
      <c r="N479" s="62">
        <f>N480+N503+N525+N537</f>
        <v>36167</v>
      </c>
      <c r="O479" s="62">
        <f>O480+O503+O525+O537</f>
        <v>35622</v>
      </c>
      <c r="P479" s="62">
        <f>P480+P503+P525+P537</f>
        <v>6895</v>
      </c>
      <c r="Q479" s="62">
        <f>Q480+Q503+Q525+Q537</f>
        <v>6861</v>
      </c>
      <c r="R479" s="62">
        <f>R480+R503+R525+R537</f>
        <v>13756</v>
      </c>
      <c r="S479" s="62">
        <f>S480+S503+S525+S537</f>
        <v>4600</v>
      </c>
      <c r="T479" s="62">
        <f>T480+T503+T525+T537</f>
        <v>0</v>
      </c>
      <c r="U479" s="62">
        <f>U480+U503+U525+U537</f>
        <v>0</v>
      </c>
      <c r="V479" s="62">
        <f>V480+V503+V525+V537</f>
        <v>3000</v>
      </c>
      <c r="W479" s="62">
        <f>W480+W503+W525+W537</f>
        <v>0</v>
      </c>
      <c r="X479" s="62">
        <f>X480+X503+X525+X537</f>
        <v>0</v>
      </c>
      <c r="Y479" s="62">
        <f>Y480+Y503+Y525+Y537</f>
        <v>1600</v>
      </c>
      <c r="Z479" s="62">
        <f>Z480+Z503+Z525+Z537</f>
        <v>0</v>
      </c>
      <c r="AA479" s="62">
        <f>AA480+AA503+AA525+AA537</f>
        <v>149663</v>
      </c>
      <c r="AB479" s="62">
        <f>AB480+AB503+AB525+AB537</f>
        <v>36624</v>
      </c>
      <c r="AC479" s="62">
        <f>AC480+AC503+AC525+AC537</f>
        <v>39650</v>
      </c>
      <c r="AD479" s="62">
        <f>AD480+AD503+AD525+AD537</f>
        <v>36167</v>
      </c>
      <c r="AE479" s="62">
        <f>AE480+AE503+AE525+AE537</f>
        <v>37222</v>
      </c>
      <c r="AF479" s="62">
        <f>AF480+AF503+AF525+AF537</f>
        <v>6895</v>
      </c>
      <c r="AG479" s="62">
        <f>AG480+AG503+AG525+AG537</f>
        <v>6861</v>
      </c>
      <c r="AH479" s="62">
        <f>AH480+AH503+AH525+AH537</f>
        <v>13756</v>
      </c>
      <c r="AI479" s="62">
        <f>AI480+AI503+AI525+AI537</f>
        <v>-2380</v>
      </c>
      <c r="AJ479" s="62">
        <f>AJ480+AJ503+AJ525+AJ537</f>
        <v>0</v>
      </c>
      <c r="AK479" s="62">
        <f>AK480+AK503+AK525+AK537</f>
        <v>0</v>
      </c>
      <c r="AL479" s="62">
        <f>AL480+AL503+AL525+AL537</f>
        <v>0</v>
      </c>
      <c r="AM479" s="62">
        <f>AM480+AM503+AM525+AM537</f>
        <v>-407</v>
      </c>
      <c r="AN479" s="62">
        <f>AN480+AN503+AN525+AN537</f>
        <v>-2380</v>
      </c>
      <c r="AO479" s="62">
        <f>AO480+AO503+AO525+AO537</f>
        <v>-373</v>
      </c>
      <c r="AP479" s="62">
        <f>AP480+AP503+AP525+AP537</f>
        <v>147283</v>
      </c>
      <c r="AQ479" s="62">
        <f>AQ480+AQ503+AQ525+AQ537</f>
        <v>36624</v>
      </c>
      <c r="AR479" s="62">
        <f>AR480+AR503+AR525+AR537</f>
        <v>39650</v>
      </c>
      <c r="AS479" s="62">
        <f>AS480+AS503+AS525+AS537</f>
        <v>36167</v>
      </c>
      <c r="AT479" s="62">
        <f>AT480+AT503+AT525+AT537</f>
        <v>34842</v>
      </c>
      <c r="AU479" s="62">
        <f>AU480+AU503+AU525+AU537</f>
        <v>6488</v>
      </c>
      <c r="AV479" s="62">
        <f>AV480+AV503+AV525+AV537</f>
        <v>6488</v>
      </c>
      <c r="AW479" s="62">
        <f>AW480+AW503+AW525+AW537</f>
        <v>12976</v>
      </c>
      <c r="AX479" s="62">
        <f>AX480+AX503+AX525+AX537</f>
        <v>0</v>
      </c>
      <c r="AY479" s="62">
        <f>AY480+AY503+AY525+AY537</f>
        <v>0</v>
      </c>
      <c r="AZ479" s="62">
        <f>AZ480+AZ503+AZ525+AZ537</f>
        <v>0</v>
      </c>
      <c r="BA479" s="62">
        <f>BA480+BA503+BA525+BA537</f>
        <v>0</v>
      </c>
      <c r="BB479" s="62">
        <f>BB480+BB503+BB525+BB537</f>
        <v>0</v>
      </c>
      <c r="BC479" s="62">
        <f>BC480+BC503+BC525+BC537</f>
        <v>0</v>
      </c>
      <c r="BD479" s="62">
        <f>BD480+BD503+BD525+BD537</f>
        <v>0</v>
      </c>
      <c r="BE479" s="62">
        <f>BE480+BE503+BE525+BE537</f>
        <v>147283</v>
      </c>
      <c r="BF479" s="62">
        <f>BF480+BF503+BF525+BF537</f>
        <v>36624</v>
      </c>
      <c r="BG479" s="62">
        <f>BG480+BG503+BG525+BG537</f>
        <v>39650</v>
      </c>
      <c r="BH479" s="62">
        <f>BH480+BH503+BH525+BH537</f>
        <v>36167</v>
      </c>
      <c r="BI479" s="62">
        <f>BI480+BI503+BI525+BI537</f>
        <v>34842</v>
      </c>
      <c r="BJ479" s="62">
        <f>BJ480+BJ503+BJ525+BJ537</f>
        <v>6488</v>
      </c>
      <c r="BK479" s="62">
        <f>BK480+BK503+BK525+BK537</f>
        <v>6488</v>
      </c>
      <c r="BL479" s="62">
        <f>BL480+BL503+BL525+BL537</f>
        <v>12976</v>
      </c>
      <c r="BM479" s="62">
        <f>BM480+BM503+BM525+BM537</f>
        <v>-3000</v>
      </c>
      <c r="BN479" s="62">
        <f>BN480+BN503+BN525+BN537</f>
        <v>0</v>
      </c>
      <c r="BO479" s="62">
        <f>BO480+BO503+BO525+BO537</f>
        <v>0</v>
      </c>
      <c r="BP479" s="62">
        <f>BP480+BP503+BP525+BP537</f>
        <v>-1</v>
      </c>
      <c r="BQ479" s="62">
        <f>BQ480+BQ503+BQ525+BQ537</f>
        <v>-2999</v>
      </c>
      <c r="BR479" s="62">
        <f>BR480+BR503+BR525+BR537</f>
        <v>144283</v>
      </c>
      <c r="BS479" s="62">
        <f>BS480+BS503+BS525+BS537</f>
        <v>36624</v>
      </c>
      <c r="BT479" s="62">
        <f>BT480+BT503+BT525+BT537</f>
        <v>39650</v>
      </c>
      <c r="BU479" s="62">
        <f>BU480+BU503+BU525+BU537</f>
        <v>36166</v>
      </c>
      <c r="BV479" s="62">
        <f>BV480+BV503+BV525+BV537</f>
        <v>31843</v>
      </c>
      <c r="BW479" s="62">
        <f>BW480+BW503+BW525+BW537</f>
        <v>90</v>
      </c>
      <c r="BX479" s="62">
        <f>BX480+BX503+BX525+BX537</f>
        <v>0</v>
      </c>
      <c r="BY479" s="62">
        <f>BY480+BY503+BY525+BY537</f>
        <v>0</v>
      </c>
      <c r="BZ479" s="62">
        <f>BZ480+BZ503+BZ525+BZ537</f>
        <v>90</v>
      </c>
      <c r="CA479" s="62">
        <f>CA480+CA503+CA525+CA537</f>
        <v>0</v>
      </c>
      <c r="CB479" s="62">
        <f>CB480+CB503+CB525+CB537</f>
        <v>144373</v>
      </c>
      <c r="CC479" s="62">
        <f>CC480+CC503+CC525+CC537</f>
        <v>36624</v>
      </c>
      <c r="CD479" s="62">
        <f>CD480+CD503+CD525+CD537</f>
        <v>39650</v>
      </c>
      <c r="CE479" s="62">
        <f>CE480+CE503+CE525+CE537</f>
        <v>36256</v>
      </c>
      <c r="CF479" s="62">
        <f>CF480+CF503+CF525+CF537</f>
        <v>31843</v>
      </c>
      <c r="CG479" s="62">
        <f>CG480+CG503+CG525+CG537</f>
        <v>0</v>
      </c>
      <c r="CH479" s="62">
        <f>CH480+CH503+CH525+CH537</f>
        <v>0</v>
      </c>
      <c r="CI479" s="62">
        <f>CI480+CI503+CI525+CI537</f>
        <v>0</v>
      </c>
      <c r="CJ479" s="62">
        <f>CJ480+CJ503+CJ525+CJ537</f>
        <v>0</v>
      </c>
      <c r="CK479" s="62">
        <f>CK480+CK503+CK525+CK537</f>
        <v>0</v>
      </c>
      <c r="CL479" s="62">
        <f>CL480+CL503+CL525+CL537</f>
        <v>144373</v>
      </c>
      <c r="CM479" s="62">
        <f>CM480+CM503+CM525+CM537</f>
        <v>36624</v>
      </c>
      <c r="CN479" s="62">
        <f>CN480+CN503+CN525+CN537</f>
        <v>39650</v>
      </c>
      <c r="CO479" s="62">
        <f>CO480+CO503+CO525+CO537</f>
        <v>36256</v>
      </c>
      <c r="CP479" s="62">
        <f>CP480+CP503+CP525+CP537</f>
        <v>31843</v>
      </c>
      <c r="CQ479" s="62">
        <f>CQ480+CQ503+CQ525+CQ537</f>
        <v>0</v>
      </c>
      <c r="CR479" s="62">
        <f>CR480+CR503+CR525+CR537</f>
        <v>0</v>
      </c>
      <c r="CS479" s="62">
        <f>CS480+CS503+CS525+CS537</f>
        <v>0</v>
      </c>
      <c r="CT479" s="62">
        <f>CT480+CT503+CT525+CT537</f>
        <v>0</v>
      </c>
      <c r="CU479" s="62">
        <f>CU480+CU503+CU525+CU537</f>
        <v>0</v>
      </c>
      <c r="CV479" s="62">
        <f>CV480+CV503+CV525+CV537</f>
        <v>144373</v>
      </c>
      <c r="CW479" s="62">
        <f>CW480+CW503+CW525+CW537</f>
        <v>36624</v>
      </c>
      <c r="CX479" s="62">
        <f>CX480+CX503+CX525+CX537</f>
        <v>39650</v>
      </c>
      <c r="CY479" s="62">
        <f>CY480+CY503+CY525+CY537</f>
        <v>36256</v>
      </c>
      <c r="CZ479" s="62">
        <f>CZ480+CZ503+CZ525+CZ537</f>
        <v>31843</v>
      </c>
      <c r="DA479" s="61" t="s">
        <v>91</v>
      </c>
      <c r="DB479" s="56">
        <f>K479-CV479</f>
        <v>690</v>
      </c>
      <c r="DC479" s="55"/>
      <c r="DD479" s="7">
        <f>CV479/12</f>
        <v>12031.083333333334</v>
      </c>
      <c r="DE479" s="55"/>
    </row>
    <row r="480" spans="1:109" s="54" customFormat="1" ht="11.25" hidden="1" customHeight="1" x14ac:dyDescent="0.2">
      <c r="A480" s="67" t="str">
        <f>CONCATENATE("6701",H480)</f>
        <v>670110</v>
      </c>
      <c r="B480" s="66"/>
      <c r="C480" s="66"/>
      <c r="D480" s="66"/>
      <c r="E480" s="66" t="s">
        <v>89</v>
      </c>
      <c r="F480" s="66"/>
      <c r="G480" s="65"/>
      <c r="H480" s="61" t="s">
        <v>89</v>
      </c>
      <c r="I480" s="95" t="s">
        <v>88</v>
      </c>
      <c r="J480" s="62">
        <f>J481+J493+J495</f>
        <v>0</v>
      </c>
      <c r="K480" s="62">
        <f>K481+K493+K495</f>
        <v>0</v>
      </c>
      <c r="L480" s="62">
        <f>L481+L493+L495</f>
        <v>0</v>
      </c>
      <c r="M480" s="62">
        <f>M481+M493+M495</f>
        <v>0</v>
      </c>
      <c r="N480" s="62">
        <f>N481+N493+N495</f>
        <v>0</v>
      </c>
      <c r="O480" s="62">
        <f>O481+O493+O495</f>
        <v>0</v>
      </c>
      <c r="P480" s="62">
        <f>P481+P493+P495</f>
        <v>0</v>
      </c>
      <c r="Q480" s="62">
        <f>Q481+Q493+Q495</f>
        <v>0</v>
      </c>
      <c r="R480" s="62">
        <f>R481+R493+R495</f>
        <v>0</v>
      </c>
      <c r="S480" s="62">
        <f>S481+S493+S495</f>
        <v>0</v>
      </c>
      <c r="T480" s="62">
        <f>T481+T493+T495</f>
        <v>0</v>
      </c>
      <c r="U480" s="62">
        <f>U481+U493+U495</f>
        <v>0</v>
      </c>
      <c r="V480" s="62">
        <f>V481+V493+V495</f>
        <v>0</v>
      </c>
      <c r="W480" s="62">
        <f>W481+W493+W495</f>
        <v>0</v>
      </c>
      <c r="X480" s="62">
        <f>X481+X493+X495</f>
        <v>0</v>
      </c>
      <c r="Y480" s="62">
        <f>Y481+Y493+Y495</f>
        <v>0</v>
      </c>
      <c r="Z480" s="62">
        <f>Z481+Z493+Z495</f>
        <v>0</v>
      </c>
      <c r="AA480" s="62">
        <f>AA481+AA493+AA495</f>
        <v>0</v>
      </c>
      <c r="AB480" s="62">
        <f>AB481+AB493+AB495</f>
        <v>0</v>
      </c>
      <c r="AC480" s="62">
        <f>AC481+AC493+AC495</f>
        <v>0</v>
      </c>
      <c r="AD480" s="62">
        <f>AD481+AD493+AD495</f>
        <v>0</v>
      </c>
      <c r="AE480" s="62">
        <f>AE481+AE493+AE495</f>
        <v>0</v>
      </c>
      <c r="AF480" s="62">
        <f>AF481+AF493+AF495</f>
        <v>0</v>
      </c>
      <c r="AG480" s="62">
        <f>AG481+AG493+AG495</f>
        <v>0</v>
      </c>
      <c r="AH480" s="62">
        <f>AH481+AH493+AH495</f>
        <v>0</v>
      </c>
      <c r="AI480" s="62">
        <f>AI481+AI493+AI495</f>
        <v>0</v>
      </c>
      <c r="AJ480" s="62">
        <f>AJ481+AJ493+AJ495</f>
        <v>0</v>
      </c>
      <c r="AK480" s="62">
        <f>AK481+AK493+AK495</f>
        <v>0</v>
      </c>
      <c r="AL480" s="62">
        <f>AL481+AL493+AL495</f>
        <v>0</v>
      </c>
      <c r="AM480" s="62">
        <f>AM481+AM493+AM495</f>
        <v>0</v>
      </c>
      <c r="AN480" s="62">
        <f>AN481+AN493+AN495</f>
        <v>0</v>
      </c>
      <c r="AO480" s="62">
        <f>AO481+AO493+AO495</f>
        <v>0</v>
      </c>
      <c r="AP480" s="62">
        <f>AP481+AP493+AP495</f>
        <v>0</v>
      </c>
      <c r="AQ480" s="62">
        <f>AQ481+AQ493+AQ495</f>
        <v>0</v>
      </c>
      <c r="AR480" s="62">
        <f>AR481+AR493+AR495</f>
        <v>0</v>
      </c>
      <c r="AS480" s="62">
        <f>AS481+AS493+AS495</f>
        <v>0</v>
      </c>
      <c r="AT480" s="62">
        <f>AT481+AT493+AT495</f>
        <v>0</v>
      </c>
      <c r="AU480" s="62">
        <f>AU481+AU493+AU495</f>
        <v>0</v>
      </c>
      <c r="AV480" s="62">
        <f>AV481+AV493+AV495</f>
        <v>0</v>
      </c>
      <c r="AW480" s="62">
        <f>AW481+AW493+AW495</f>
        <v>0</v>
      </c>
      <c r="AX480" s="62">
        <f>AX481+AX493+AX495</f>
        <v>0</v>
      </c>
      <c r="AY480" s="62">
        <f>AY481+AY493+AY495</f>
        <v>0</v>
      </c>
      <c r="AZ480" s="62">
        <f>AZ481+AZ493+AZ495</f>
        <v>0</v>
      </c>
      <c r="BA480" s="62">
        <f>BA481+BA493+BA495</f>
        <v>0</v>
      </c>
      <c r="BB480" s="62">
        <f>BB481+BB493+BB495</f>
        <v>0</v>
      </c>
      <c r="BC480" s="62">
        <f>BC481+BC493+BC495</f>
        <v>0</v>
      </c>
      <c r="BD480" s="62">
        <f>BD481+BD493+BD495</f>
        <v>0</v>
      </c>
      <c r="BE480" s="62">
        <f>BE481+BE493+BE495</f>
        <v>0</v>
      </c>
      <c r="BF480" s="62">
        <f>BF481+BF493+BF495</f>
        <v>0</v>
      </c>
      <c r="BG480" s="62">
        <f>BG481+BG493+BG495</f>
        <v>0</v>
      </c>
      <c r="BH480" s="62">
        <f>BH481+BH493+BH495</f>
        <v>0</v>
      </c>
      <c r="BI480" s="62">
        <f>BI481+BI493+BI495</f>
        <v>0</v>
      </c>
      <c r="BJ480" s="62">
        <f>BJ481+BJ493+BJ495</f>
        <v>0</v>
      </c>
      <c r="BK480" s="62">
        <f>BK481+BK493+BK495</f>
        <v>0</v>
      </c>
      <c r="BL480" s="62">
        <f>BL481+BL493+BL495</f>
        <v>0</v>
      </c>
      <c r="BM480" s="62">
        <f>BM481+BM493+BM495</f>
        <v>0</v>
      </c>
      <c r="BN480" s="62">
        <f>BN481+BN493+BN495</f>
        <v>0</v>
      </c>
      <c r="BO480" s="62">
        <f>BO481+BO493+BO495</f>
        <v>0</v>
      </c>
      <c r="BP480" s="62">
        <f>BP481+BP493+BP495</f>
        <v>0</v>
      </c>
      <c r="BQ480" s="62">
        <f>BQ481+BQ493+BQ495</f>
        <v>0</v>
      </c>
      <c r="BR480" s="62">
        <f>BR481+BR493+BR495</f>
        <v>0</v>
      </c>
      <c r="BS480" s="62">
        <f>BS481+BS493+BS495</f>
        <v>0</v>
      </c>
      <c r="BT480" s="62">
        <f>BT481+BT493+BT495</f>
        <v>0</v>
      </c>
      <c r="BU480" s="62">
        <f>BU481+BU493+BU495</f>
        <v>0</v>
      </c>
      <c r="BV480" s="62">
        <f>BV481+BV493+BV495</f>
        <v>0</v>
      </c>
      <c r="BW480" s="62">
        <f>BW481+BW493+BW495</f>
        <v>0</v>
      </c>
      <c r="BX480" s="62">
        <f>BX481+BX493+BX495</f>
        <v>0</v>
      </c>
      <c r="BY480" s="62">
        <f>BY481+BY493+BY495</f>
        <v>0</v>
      </c>
      <c r="BZ480" s="62">
        <f>BZ481+BZ493+BZ495</f>
        <v>0</v>
      </c>
      <c r="CA480" s="62">
        <f>CA481+CA493+CA495</f>
        <v>0</v>
      </c>
      <c r="CB480" s="62">
        <f>CB481+CB493+CB495</f>
        <v>0</v>
      </c>
      <c r="CC480" s="62">
        <f>CC481+CC493+CC495</f>
        <v>0</v>
      </c>
      <c r="CD480" s="62">
        <f>CD481+CD493+CD495</f>
        <v>0</v>
      </c>
      <c r="CE480" s="62">
        <f>CE481+CE493+CE495</f>
        <v>0</v>
      </c>
      <c r="CF480" s="62">
        <f>CF481+CF493+CF495</f>
        <v>0</v>
      </c>
      <c r="CG480" s="62">
        <f>CG481+CG493+CG495</f>
        <v>0</v>
      </c>
      <c r="CH480" s="62">
        <f>CH481+CH493+CH495</f>
        <v>0</v>
      </c>
      <c r="CI480" s="62">
        <f>CI481+CI493+CI495</f>
        <v>0</v>
      </c>
      <c r="CJ480" s="62">
        <f>CJ481+CJ493+CJ495</f>
        <v>0</v>
      </c>
      <c r="CK480" s="62">
        <f>CK481+CK493+CK495</f>
        <v>0</v>
      </c>
      <c r="CL480" s="62">
        <f>CL481+CL493+CL495</f>
        <v>0</v>
      </c>
      <c r="CM480" s="62">
        <f>CM481+CM493+CM495</f>
        <v>0</v>
      </c>
      <c r="CN480" s="62">
        <f>CN481+CN493+CN495</f>
        <v>0</v>
      </c>
      <c r="CO480" s="62">
        <f>CO481+CO493+CO495</f>
        <v>0</v>
      </c>
      <c r="CP480" s="62">
        <f>CP481+CP493+CP495</f>
        <v>0</v>
      </c>
      <c r="CQ480" s="62">
        <f>CQ481+CQ493+CQ495</f>
        <v>0</v>
      </c>
      <c r="CR480" s="62">
        <f>CR481+CR493+CR495</f>
        <v>0</v>
      </c>
      <c r="CS480" s="62">
        <f>CS481+CS493+CS495</f>
        <v>0</v>
      </c>
      <c r="CT480" s="62">
        <f>CT481+CT493+CT495</f>
        <v>0</v>
      </c>
      <c r="CU480" s="62">
        <f>CU481+CU493+CU495</f>
        <v>0</v>
      </c>
      <c r="CV480" s="62">
        <f>CV481+CV493+CV495</f>
        <v>0</v>
      </c>
      <c r="CW480" s="62">
        <f>CW481+CW493+CW495</f>
        <v>0</v>
      </c>
      <c r="CX480" s="62">
        <f>CX481+CX493+CX495</f>
        <v>0</v>
      </c>
      <c r="CY480" s="62">
        <f>CY481+CY493+CY495</f>
        <v>0</v>
      </c>
      <c r="CZ480" s="62">
        <f>CZ481+CZ493+CZ495</f>
        <v>0</v>
      </c>
      <c r="DA480" s="61" t="s">
        <v>89</v>
      </c>
      <c r="DB480" s="56">
        <f>K480-CV480</f>
        <v>0</v>
      </c>
      <c r="DC480" s="55"/>
      <c r="DD480" s="7">
        <f>CV480/12</f>
        <v>0</v>
      </c>
      <c r="DE480" s="55"/>
    </row>
    <row r="481" spans="1:109" s="54" customFormat="1" ht="11.25" hidden="1" customHeight="1" x14ac:dyDescent="0.2">
      <c r="A481" s="67" t="str">
        <f>CONCATENATE("6701",H481)</f>
        <v>67011001</v>
      </c>
      <c r="B481" s="66"/>
      <c r="C481" s="66"/>
      <c r="D481" s="66"/>
      <c r="E481" s="66"/>
      <c r="F481" s="66" t="s">
        <v>91</v>
      </c>
      <c r="G481" s="65"/>
      <c r="H481" s="61">
        <v>1001</v>
      </c>
      <c r="I481" s="111" t="s">
        <v>289</v>
      </c>
      <c r="J481" s="62">
        <f>SUM(J482:J492)</f>
        <v>0</v>
      </c>
      <c r="K481" s="62">
        <f>SUM(K482:K492)</f>
        <v>0</v>
      </c>
      <c r="L481" s="62">
        <f>SUM(L482:L492)</f>
        <v>0</v>
      </c>
      <c r="M481" s="62">
        <f>SUM(M482:M492)</f>
        <v>0</v>
      </c>
      <c r="N481" s="62">
        <f>SUM(N482:N492)</f>
        <v>0</v>
      </c>
      <c r="O481" s="62">
        <f>SUM(O482:O492)</f>
        <v>0</v>
      </c>
      <c r="P481" s="62">
        <f>SUM(P482:P492)</f>
        <v>0</v>
      </c>
      <c r="Q481" s="62">
        <f>SUM(Q482:Q492)</f>
        <v>0</v>
      </c>
      <c r="R481" s="62">
        <f>SUM(R482:R492)</f>
        <v>0</v>
      </c>
      <c r="S481" s="62">
        <f>SUM(S482:S492)</f>
        <v>0</v>
      </c>
      <c r="T481" s="62">
        <f>SUM(T482:T492)</f>
        <v>0</v>
      </c>
      <c r="U481" s="62">
        <f>SUM(U482:U492)</f>
        <v>0</v>
      </c>
      <c r="V481" s="62">
        <f>SUM(V482:V492)</f>
        <v>0</v>
      </c>
      <c r="W481" s="62">
        <f>SUM(W482:W492)</f>
        <v>0</v>
      </c>
      <c r="X481" s="62">
        <f>SUM(X482:X492)</f>
        <v>0</v>
      </c>
      <c r="Y481" s="62">
        <f>SUM(Y482:Y492)</f>
        <v>0</v>
      </c>
      <c r="Z481" s="62">
        <f>SUM(Z482:Z492)</f>
        <v>0</v>
      </c>
      <c r="AA481" s="62">
        <f>SUM(AA482:AA492)</f>
        <v>0</v>
      </c>
      <c r="AB481" s="62">
        <f>SUM(AB482:AB492)</f>
        <v>0</v>
      </c>
      <c r="AC481" s="62">
        <f>SUM(AC482:AC492)</f>
        <v>0</v>
      </c>
      <c r="AD481" s="62">
        <f>SUM(AD482:AD492)</f>
        <v>0</v>
      </c>
      <c r="AE481" s="62">
        <f>SUM(AE482:AE492)</f>
        <v>0</v>
      </c>
      <c r="AF481" s="62">
        <f>SUM(AF482:AF492)</f>
        <v>0</v>
      </c>
      <c r="AG481" s="62">
        <f>SUM(AG482:AG492)</f>
        <v>0</v>
      </c>
      <c r="AH481" s="62">
        <f>SUM(AH482:AH492)</f>
        <v>0</v>
      </c>
      <c r="AI481" s="62">
        <f>SUM(AI482:AI492)</f>
        <v>0</v>
      </c>
      <c r="AJ481" s="62">
        <f>SUM(AJ482:AJ492)</f>
        <v>0</v>
      </c>
      <c r="AK481" s="62">
        <f>SUM(AK482:AK492)</f>
        <v>0</v>
      </c>
      <c r="AL481" s="62">
        <f>SUM(AL482:AL492)</f>
        <v>0</v>
      </c>
      <c r="AM481" s="62">
        <f>SUM(AM482:AM492)</f>
        <v>0</v>
      </c>
      <c r="AN481" s="62">
        <f>SUM(AN482:AN492)</f>
        <v>0</v>
      </c>
      <c r="AO481" s="62">
        <f>SUM(AO482:AO492)</f>
        <v>0</v>
      </c>
      <c r="AP481" s="62">
        <f>SUM(AP482:AP492)</f>
        <v>0</v>
      </c>
      <c r="AQ481" s="62">
        <f>SUM(AQ482:AQ492)</f>
        <v>0</v>
      </c>
      <c r="AR481" s="62">
        <f>SUM(AR482:AR492)</f>
        <v>0</v>
      </c>
      <c r="AS481" s="62">
        <f>SUM(AS482:AS492)</f>
        <v>0</v>
      </c>
      <c r="AT481" s="62">
        <f>SUM(AT482:AT492)</f>
        <v>0</v>
      </c>
      <c r="AU481" s="62">
        <f>SUM(AU482:AU492)</f>
        <v>0</v>
      </c>
      <c r="AV481" s="62">
        <f>SUM(AV482:AV492)</f>
        <v>0</v>
      </c>
      <c r="AW481" s="62">
        <f>SUM(AW482:AW492)</f>
        <v>0</v>
      </c>
      <c r="AX481" s="62">
        <f>SUM(AX482:AX492)</f>
        <v>0</v>
      </c>
      <c r="AY481" s="62">
        <f>SUM(AY482:AY492)</f>
        <v>0</v>
      </c>
      <c r="AZ481" s="62">
        <f>SUM(AZ482:AZ492)</f>
        <v>0</v>
      </c>
      <c r="BA481" s="62">
        <f>SUM(BA482:BA492)</f>
        <v>0</v>
      </c>
      <c r="BB481" s="62"/>
      <c r="BC481" s="62">
        <f>SUM(BC482:BC492)</f>
        <v>0</v>
      </c>
      <c r="BD481" s="62"/>
      <c r="BE481" s="62">
        <f>SUM(BE482:BE492)</f>
        <v>0</v>
      </c>
      <c r="BF481" s="62">
        <f>SUM(BF482:BF492)</f>
        <v>0</v>
      </c>
      <c r="BG481" s="62">
        <f>SUM(BG482:BG492)</f>
        <v>0</v>
      </c>
      <c r="BH481" s="62">
        <f>SUM(BH482:BH492)</f>
        <v>0</v>
      </c>
      <c r="BI481" s="62">
        <f>SUM(BI482:BI492)</f>
        <v>0</v>
      </c>
      <c r="BJ481" s="62">
        <f>SUM(BJ482:BJ492)</f>
        <v>0</v>
      </c>
      <c r="BK481" s="62">
        <f>SUM(BK482:BK492)</f>
        <v>0</v>
      </c>
      <c r="BL481" s="62">
        <f>SUM(BL482:BL492)</f>
        <v>0</v>
      </c>
      <c r="BM481" s="62">
        <f>SUM(BM482:BM492)</f>
        <v>0</v>
      </c>
      <c r="BN481" s="62">
        <f>SUM(BN482:BN492)</f>
        <v>0</v>
      </c>
      <c r="BO481" s="62">
        <f>SUM(BO482:BO492)</f>
        <v>0</v>
      </c>
      <c r="BP481" s="62">
        <f>SUM(BP482:BP492)</f>
        <v>0</v>
      </c>
      <c r="BQ481" s="62">
        <f>SUM(BQ482:BQ492)</f>
        <v>0</v>
      </c>
      <c r="BR481" s="62">
        <f>SUM(BR482:BR492)</f>
        <v>0</v>
      </c>
      <c r="BS481" s="62">
        <f>SUM(BS482:BS492)</f>
        <v>0</v>
      </c>
      <c r="BT481" s="62">
        <f>SUM(BT482:BT492)</f>
        <v>0</v>
      </c>
      <c r="BU481" s="62">
        <f>SUM(BU482:BU492)</f>
        <v>0</v>
      </c>
      <c r="BV481" s="62">
        <f>SUM(BV482:BV492)</f>
        <v>0</v>
      </c>
      <c r="BW481" s="62">
        <f>SUM(BW482:BW492)</f>
        <v>0</v>
      </c>
      <c r="BX481" s="62">
        <f>SUM(BX482:BX492)</f>
        <v>0</v>
      </c>
      <c r="BY481" s="62">
        <f>SUM(BY482:BY492)</f>
        <v>0</v>
      </c>
      <c r="BZ481" s="62">
        <f>SUM(BZ482:BZ492)</f>
        <v>0</v>
      </c>
      <c r="CA481" s="62">
        <f>SUM(CA482:CA492)</f>
        <v>0</v>
      </c>
      <c r="CB481" s="62">
        <f>SUM(CB482:CB492)</f>
        <v>0</v>
      </c>
      <c r="CC481" s="62">
        <f>SUM(CC482:CC492)</f>
        <v>0</v>
      </c>
      <c r="CD481" s="62">
        <f>SUM(CD482:CD492)</f>
        <v>0</v>
      </c>
      <c r="CE481" s="62">
        <f>SUM(CE482:CE492)</f>
        <v>0</v>
      </c>
      <c r="CF481" s="62">
        <f>SUM(CF482:CF492)</f>
        <v>0</v>
      </c>
      <c r="CG481" s="62">
        <f>SUM(CG482:CG492)</f>
        <v>0</v>
      </c>
      <c r="CH481" s="62">
        <f>SUM(CH482:CH492)</f>
        <v>0</v>
      </c>
      <c r="CI481" s="62">
        <f>SUM(CI482:CI492)</f>
        <v>0</v>
      </c>
      <c r="CJ481" s="62">
        <f>SUM(CJ482:CJ492)</f>
        <v>0</v>
      </c>
      <c r="CK481" s="62">
        <f>SUM(CK482:CK492)</f>
        <v>0</v>
      </c>
      <c r="CL481" s="62">
        <f>SUM(CL482:CL492)</f>
        <v>0</v>
      </c>
      <c r="CM481" s="62">
        <f>SUM(CM482:CM492)</f>
        <v>0</v>
      </c>
      <c r="CN481" s="62">
        <f>SUM(CN482:CN492)</f>
        <v>0</v>
      </c>
      <c r="CO481" s="62">
        <f>SUM(CO482:CO492)</f>
        <v>0</v>
      </c>
      <c r="CP481" s="62">
        <f>SUM(CP482:CP492)</f>
        <v>0</v>
      </c>
      <c r="CQ481" s="62">
        <f>SUM(CQ482:CQ492)</f>
        <v>0</v>
      </c>
      <c r="CR481" s="62">
        <f>SUM(CR482:CR492)</f>
        <v>0</v>
      </c>
      <c r="CS481" s="62">
        <f>SUM(CS482:CS492)</f>
        <v>0</v>
      </c>
      <c r="CT481" s="62">
        <f>SUM(CT482:CT492)</f>
        <v>0</v>
      </c>
      <c r="CU481" s="62">
        <f>SUM(CU482:CU492)</f>
        <v>0</v>
      </c>
      <c r="CV481" s="62">
        <f>SUM(CV482:CV492)</f>
        <v>0</v>
      </c>
      <c r="CW481" s="62">
        <f>SUM(CW482:CW492)</f>
        <v>0</v>
      </c>
      <c r="CX481" s="62">
        <f>SUM(CX482:CX492)</f>
        <v>0</v>
      </c>
      <c r="CY481" s="62">
        <f>SUM(CY482:CY492)</f>
        <v>0</v>
      </c>
      <c r="CZ481" s="62">
        <f>SUM(CZ482:CZ492)</f>
        <v>0</v>
      </c>
      <c r="DA481" s="61">
        <v>1001</v>
      </c>
      <c r="DB481" s="56">
        <f>K481-CV481</f>
        <v>0</v>
      </c>
      <c r="DC481" s="55"/>
      <c r="DD481" s="7">
        <f>CV481/12</f>
        <v>0</v>
      </c>
      <c r="DE481" s="55"/>
    </row>
    <row r="482" spans="1:109" ht="11.25" hidden="1" customHeight="1" x14ac:dyDescent="0.2">
      <c r="A482" s="98" t="str">
        <f>CONCATENATE("6701",H482)</f>
        <v>6701100101</v>
      </c>
      <c r="B482" s="65"/>
      <c r="C482" s="65"/>
      <c r="D482" s="65"/>
      <c r="E482" s="66"/>
      <c r="F482" s="66"/>
      <c r="G482" s="65" t="s">
        <v>91</v>
      </c>
      <c r="H482" s="70" t="s">
        <v>288</v>
      </c>
      <c r="I482" s="112" t="s">
        <v>86</v>
      </c>
      <c r="J482" s="78"/>
      <c r="K482" s="78"/>
      <c r="L482" s="78"/>
      <c r="M482" s="78"/>
      <c r="N482" s="78"/>
      <c r="O482" s="78">
        <f>K482-L482-M482-N482</f>
        <v>0</v>
      </c>
      <c r="P482" s="78"/>
      <c r="Q482" s="78">
        <f>R482-P482</f>
        <v>0</v>
      </c>
      <c r="R482" s="78"/>
      <c r="S482" s="71">
        <f>+U482+V482+W482+Y482</f>
        <v>0</v>
      </c>
      <c r="T482" s="71">
        <f>X482+Z482</f>
        <v>0</v>
      </c>
      <c r="U482" s="71">
        <v>0</v>
      </c>
      <c r="V482" s="71">
        <v>0</v>
      </c>
      <c r="W482" s="71">
        <v>0</v>
      </c>
      <c r="X482" s="71">
        <v>0</v>
      </c>
      <c r="Y482" s="71">
        <v>0</v>
      </c>
      <c r="Z482" s="71">
        <v>0</v>
      </c>
      <c r="AA482" s="71">
        <f>+K482+S482</f>
        <v>0</v>
      </c>
      <c r="AB482" s="71">
        <f>+L482+U482</f>
        <v>0</v>
      </c>
      <c r="AC482" s="71">
        <f>+M482+V482</f>
        <v>0</v>
      </c>
      <c r="AD482" s="71">
        <f>+N482+W482</f>
        <v>0</v>
      </c>
      <c r="AE482" s="71">
        <f>+O482+Y482</f>
        <v>0</v>
      </c>
      <c r="AF482" s="71">
        <f>P482+X482</f>
        <v>0</v>
      </c>
      <c r="AG482" s="71">
        <f>+Q482+Z482</f>
        <v>0</v>
      </c>
      <c r="AH482" s="71">
        <f>AF482+AG482</f>
        <v>0</v>
      </c>
      <c r="AI482" s="71">
        <f>+AJ482+AK482+AL482+AN482</f>
        <v>0</v>
      </c>
      <c r="AJ482" s="71">
        <v>0</v>
      </c>
      <c r="AK482" s="71">
        <v>0</v>
      </c>
      <c r="AL482" s="71">
        <v>0</v>
      </c>
      <c r="AM482" s="71">
        <v>0</v>
      </c>
      <c r="AN482" s="71">
        <v>0</v>
      </c>
      <c r="AO482" s="71">
        <v>0</v>
      </c>
      <c r="AP482" s="71">
        <f>+AA482+AI482</f>
        <v>0</v>
      </c>
      <c r="AQ482" s="71">
        <f>+AB482+AJ482</f>
        <v>0</v>
      </c>
      <c r="AR482" s="71">
        <f>+AC482+AK482</f>
        <v>0</v>
      </c>
      <c r="AS482" s="71">
        <f>+AD482+AL482</f>
        <v>0</v>
      </c>
      <c r="AT482" s="71">
        <f>+AE482+AN482</f>
        <v>0</v>
      </c>
      <c r="AU482" s="71">
        <f>AF482+AM482</f>
        <v>0</v>
      </c>
      <c r="AV482" s="71">
        <f>AG482+AO482</f>
        <v>0</v>
      </c>
      <c r="AW482" s="71">
        <f>AU482+AV482</f>
        <v>0</v>
      </c>
      <c r="AX482" s="71">
        <f>+AY482+AZ482+BA482+BC482</f>
        <v>0</v>
      </c>
      <c r="AY482" s="71">
        <v>0</v>
      </c>
      <c r="AZ482" s="71">
        <v>0</v>
      </c>
      <c r="BA482" s="71">
        <v>0</v>
      </c>
      <c r="BB482" s="71"/>
      <c r="BC482" s="71">
        <v>0</v>
      </c>
      <c r="BD482" s="71"/>
      <c r="BE482" s="71">
        <f>+AP482+AX482</f>
        <v>0</v>
      </c>
      <c r="BF482" s="71">
        <f>+AQ482+AY482</f>
        <v>0</v>
      </c>
      <c r="BG482" s="71">
        <f>+AR482+AZ482</f>
        <v>0</v>
      </c>
      <c r="BH482" s="71">
        <f>+AS482+BA482</f>
        <v>0</v>
      </c>
      <c r="BI482" s="71">
        <f>+AT482+BC482</f>
        <v>0</v>
      </c>
      <c r="BJ482" s="71">
        <f>AU482+BB482</f>
        <v>0</v>
      </c>
      <c r="BK482" s="71">
        <f>AV482+BD482</f>
        <v>0</v>
      </c>
      <c r="BL482" s="71">
        <f>BJ482+BK482</f>
        <v>0</v>
      </c>
      <c r="BM482" s="71">
        <f>+BN482+BO482+BP482+BQ482</f>
        <v>0</v>
      </c>
      <c r="BN482" s="71">
        <v>0</v>
      </c>
      <c r="BO482" s="71">
        <v>0</v>
      </c>
      <c r="BP482" s="71">
        <v>0</v>
      </c>
      <c r="BQ482" s="71">
        <v>0</v>
      </c>
      <c r="BR482" s="71">
        <f>+BE482+BM482</f>
        <v>0</v>
      </c>
      <c r="BS482" s="71">
        <f>+BF482+BN482</f>
        <v>0</v>
      </c>
      <c r="BT482" s="71">
        <f>+BG482+BO482</f>
        <v>0</v>
      </c>
      <c r="BU482" s="71">
        <f>+BH482+BP482</f>
        <v>0</v>
      </c>
      <c r="BV482" s="71">
        <f>+BI482+BQ482</f>
        <v>0</v>
      </c>
      <c r="BW482" s="71">
        <f>+BX482+BY482+BZ482+CA482</f>
        <v>0</v>
      </c>
      <c r="BX482" s="71">
        <v>0</v>
      </c>
      <c r="BY482" s="71">
        <v>0</v>
      </c>
      <c r="BZ482" s="71">
        <v>0</v>
      </c>
      <c r="CA482" s="71">
        <v>0</v>
      </c>
      <c r="CB482" s="71">
        <f>+BR482+BW482</f>
        <v>0</v>
      </c>
      <c r="CC482" s="71">
        <f>+BS482+BX482</f>
        <v>0</v>
      </c>
      <c r="CD482" s="71">
        <f>+BT482+BY482</f>
        <v>0</v>
      </c>
      <c r="CE482" s="71">
        <f>+BU482+BZ482</f>
        <v>0</v>
      </c>
      <c r="CF482" s="71">
        <f>+BV482+CA482</f>
        <v>0</v>
      </c>
      <c r="CG482" s="71">
        <f>+CH482+CI482+CJ482+CK482</f>
        <v>0</v>
      </c>
      <c r="CH482" s="71">
        <v>0</v>
      </c>
      <c r="CI482" s="71">
        <v>0</v>
      </c>
      <c r="CJ482" s="71">
        <v>0</v>
      </c>
      <c r="CK482" s="71">
        <v>0</v>
      </c>
      <c r="CL482" s="71">
        <f>+CB482+CG482</f>
        <v>0</v>
      </c>
      <c r="CM482" s="71">
        <f>+CC482+CH482</f>
        <v>0</v>
      </c>
      <c r="CN482" s="71">
        <f>+CD482+CI482</f>
        <v>0</v>
      </c>
      <c r="CO482" s="71">
        <f>+CE482+CJ482</f>
        <v>0</v>
      </c>
      <c r="CP482" s="71">
        <f>+CF482+CK482</f>
        <v>0</v>
      </c>
      <c r="CQ482" s="71">
        <f>+CR482+CS482+CT482+CU482</f>
        <v>0</v>
      </c>
      <c r="CR482" s="71">
        <v>0</v>
      </c>
      <c r="CS482" s="71">
        <v>0</v>
      </c>
      <c r="CT482" s="71">
        <v>0</v>
      </c>
      <c r="CU482" s="71">
        <v>0</v>
      </c>
      <c r="CV482" s="71">
        <f>+CL482+CQ482</f>
        <v>0</v>
      </c>
      <c r="CW482" s="71">
        <f>+CM482+CR482</f>
        <v>0</v>
      </c>
      <c r="CX482" s="71">
        <f>+CN482+CS482</f>
        <v>0</v>
      </c>
      <c r="CY482" s="71">
        <f>+CO482+CT482</f>
        <v>0</v>
      </c>
      <c r="CZ482" s="71">
        <f>+CP482+CU482</f>
        <v>0</v>
      </c>
      <c r="DA482" s="70" t="s">
        <v>288</v>
      </c>
      <c r="DB482" s="56">
        <f>K482-CV482</f>
        <v>0</v>
      </c>
      <c r="DD482" s="7">
        <f>CV482/12</f>
        <v>0</v>
      </c>
    </row>
    <row r="483" spans="1:109" ht="11.25" hidden="1" customHeight="1" x14ac:dyDescent="0.2">
      <c r="A483" s="98" t="str">
        <f>CONCATENATE("6701",H483)</f>
        <v>6701100105</v>
      </c>
      <c r="B483" s="65"/>
      <c r="C483" s="65"/>
      <c r="D483" s="65"/>
      <c r="E483" s="66"/>
      <c r="F483" s="66"/>
      <c r="G483" s="65"/>
      <c r="H483" s="70" t="s">
        <v>287</v>
      </c>
      <c r="I483" s="112" t="s">
        <v>286</v>
      </c>
      <c r="J483" s="78"/>
      <c r="K483" s="78"/>
      <c r="L483" s="78"/>
      <c r="M483" s="78"/>
      <c r="N483" s="78"/>
      <c r="O483" s="78">
        <f>K483-L483-M483-N483</f>
        <v>0</v>
      </c>
      <c r="P483" s="78"/>
      <c r="Q483" s="78">
        <f>R483-P483</f>
        <v>0</v>
      </c>
      <c r="R483" s="78"/>
      <c r="S483" s="71">
        <f>+U483+V483+W483+Y483</f>
        <v>0</v>
      </c>
      <c r="T483" s="71">
        <f>X483+Z483</f>
        <v>0</v>
      </c>
      <c r="U483" s="71">
        <v>0</v>
      </c>
      <c r="V483" s="71">
        <v>0</v>
      </c>
      <c r="W483" s="71">
        <v>0</v>
      </c>
      <c r="X483" s="71">
        <v>0</v>
      </c>
      <c r="Y483" s="71">
        <v>0</v>
      </c>
      <c r="Z483" s="71">
        <v>0</v>
      </c>
      <c r="AA483" s="71">
        <f>+K483+S483</f>
        <v>0</v>
      </c>
      <c r="AB483" s="71">
        <f>+L483+U483</f>
        <v>0</v>
      </c>
      <c r="AC483" s="71">
        <f>+M483+V483</f>
        <v>0</v>
      </c>
      <c r="AD483" s="71">
        <f>+N483+W483</f>
        <v>0</v>
      </c>
      <c r="AE483" s="71">
        <f>+O483+Y483</f>
        <v>0</v>
      </c>
      <c r="AF483" s="71">
        <f>P483+X483</f>
        <v>0</v>
      </c>
      <c r="AG483" s="71">
        <f>+Q483+Z483</f>
        <v>0</v>
      </c>
      <c r="AH483" s="71">
        <f>AF483+AG483</f>
        <v>0</v>
      </c>
      <c r="AI483" s="71">
        <f>+AJ483+AK483+AL483+AN483</f>
        <v>0</v>
      </c>
      <c r="AJ483" s="71">
        <v>0</v>
      </c>
      <c r="AK483" s="71">
        <v>0</v>
      </c>
      <c r="AL483" s="71">
        <v>0</v>
      </c>
      <c r="AM483" s="71">
        <v>0</v>
      </c>
      <c r="AN483" s="71">
        <v>0</v>
      </c>
      <c r="AO483" s="71">
        <v>0</v>
      </c>
      <c r="AP483" s="71">
        <f>+AA483+AI483</f>
        <v>0</v>
      </c>
      <c r="AQ483" s="71">
        <f>+AB483+AJ483</f>
        <v>0</v>
      </c>
      <c r="AR483" s="71">
        <f>+AC483+AK483</f>
        <v>0</v>
      </c>
      <c r="AS483" s="71">
        <f>+AD483+AL483</f>
        <v>0</v>
      </c>
      <c r="AT483" s="71">
        <f>+AE483+AN483</f>
        <v>0</v>
      </c>
      <c r="AU483" s="71">
        <f>AF483+AM483</f>
        <v>0</v>
      </c>
      <c r="AV483" s="71">
        <f>AG483+AO483</f>
        <v>0</v>
      </c>
      <c r="AW483" s="71">
        <f>AU483+AV483</f>
        <v>0</v>
      </c>
      <c r="AX483" s="71">
        <f>+AY483+AZ483+BA483+BC483</f>
        <v>0</v>
      </c>
      <c r="AY483" s="71">
        <v>0</v>
      </c>
      <c r="AZ483" s="71">
        <v>0</v>
      </c>
      <c r="BA483" s="71">
        <v>0</v>
      </c>
      <c r="BB483" s="71"/>
      <c r="BC483" s="71">
        <v>0</v>
      </c>
      <c r="BD483" s="71"/>
      <c r="BE483" s="71">
        <f>+AP483+AX483</f>
        <v>0</v>
      </c>
      <c r="BF483" s="71">
        <f>+AQ483+AY483</f>
        <v>0</v>
      </c>
      <c r="BG483" s="71">
        <f>+AR483+AZ483</f>
        <v>0</v>
      </c>
      <c r="BH483" s="71">
        <f>+AS483+BA483</f>
        <v>0</v>
      </c>
      <c r="BI483" s="71">
        <f>+AT483+BC483</f>
        <v>0</v>
      </c>
      <c r="BJ483" s="71">
        <f>AU483+BB483</f>
        <v>0</v>
      </c>
      <c r="BK483" s="71">
        <f>AV483+BD483</f>
        <v>0</v>
      </c>
      <c r="BL483" s="71">
        <f>BJ483+BK483</f>
        <v>0</v>
      </c>
      <c r="BM483" s="71">
        <f>+BN483+BO483+BP483+BQ483</f>
        <v>0</v>
      </c>
      <c r="BN483" s="71">
        <v>0</v>
      </c>
      <c r="BO483" s="71">
        <v>0</v>
      </c>
      <c r="BP483" s="71">
        <v>0</v>
      </c>
      <c r="BQ483" s="71">
        <v>0</v>
      </c>
      <c r="BR483" s="71">
        <f>+BE483+BM483</f>
        <v>0</v>
      </c>
      <c r="BS483" s="71">
        <f>+BF483+BN483</f>
        <v>0</v>
      </c>
      <c r="BT483" s="71">
        <f>+BG483+BO483</f>
        <v>0</v>
      </c>
      <c r="BU483" s="71">
        <f>+BH483+BP483</f>
        <v>0</v>
      </c>
      <c r="BV483" s="71">
        <f>+BI483+BQ483</f>
        <v>0</v>
      </c>
      <c r="BW483" s="71">
        <f>+BX483+BY483+BZ483+CA483</f>
        <v>0</v>
      </c>
      <c r="BX483" s="71">
        <v>0</v>
      </c>
      <c r="BY483" s="71">
        <v>0</v>
      </c>
      <c r="BZ483" s="71">
        <v>0</v>
      </c>
      <c r="CA483" s="71">
        <v>0</v>
      </c>
      <c r="CB483" s="71">
        <f>+BR483+BW483</f>
        <v>0</v>
      </c>
      <c r="CC483" s="71">
        <f>+BS483+BX483</f>
        <v>0</v>
      </c>
      <c r="CD483" s="71">
        <f>+BT483+BY483</f>
        <v>0</v>
      </c>
      <c r="CE483" s="71">
        <f>+BU483+BZ483</f>
        <v>0</v>
      </c>
      <c r="CF483" s="71">
        <f>+BV483+CA483</f>
        <v>0</v>
      </c>
      <c r="CG483" s="71">
        <f>+CH483+CI483+CJ483+CK483</f>
        <v>0</v>
      </c>
      <c r="CH483" s="71">
        <v>0</v>
      </c>
      <c r="CI483" s="71">
        <v>0</v>
      </c>
      <c r="CJ483" s="71">
        <v>0</v>
      </c>
      <c r="CK483" s="71">
        <v>0</v>
      </c>
      <c r="CL483" s="71">
        <f>+CB483+CG483</f>
        <v>0</v>
      </c>
      <c r="CM483" s="71">
        <f>+CC483+CH483</f>
        <v>0</v>
      </c>
      <c r="CN483" s="71">
        <f>+CD483+CI483</f>
        <v>0</v>
      </c>
      <c r="CO483" s="71">
        <f>+CE483+CJ483</f>
        <v>0</v>
      </c>
      <c r="CP483" s="71">
        <f>+CF483+CK483</f>
        <v>0</v>
      </c>
      <c r="CQ483" s="71">
        <f>+CR483+CS483+CT483+CU483</f>
        <v>0</v>
      </c>
      <c r="CR483" s="71">
        <v>0</v>
      </c>
      <c r="CS483" s="71">
        <v>0</v>
      </c>
      <c r="CT483" s="71">
        <v>0</v>
      </c>
      <c r="CU483" s="71">
        <v>0</v>
      </c>
      <c r="CV483" s="71">
        <f>+CL483+CQ483</f>
        <v>0</v>
      </c>
      <c r="CW483" s="71">
        <f>+CM483+CR483</f>
        <v>0</v>
      </c>
      <c r="CX483" s="71">
        <f>+CN483+CS483</f>
        <v>0</v>
      </c>
      <c r="CY483" s="71">
        <f>+CO483+CT483</f>
        <v>0</v>
      </c>
      <c r="CZ483" s="71">
        <f>+CP483+CU483</f>
        <v>0</v>
      </c>
      <c r="DA483" s="70" t="s">
        <v>287</v>
      </c>
      <c r="DB483" s="56">
        <f>K483-CV483</f>
        <v>0</v>
      </c>
      <c r="DD483" s="7">
        <f>CV483/12</f>
        <v>0</v>
      </c>
    </row>
    <row r="484" spans="1:109" ht="11.25" hidden="1" customHeight="1" x14ac:dyDescent="0.2">
      <c r="A484" s="98" t="str">
        <f>CONCATENATE("6701",H484)</f>
        <v>6701100106</v>
      </c>
      <c r="B484" s="65"/>
      <c r="C484" s="65"/>
      <c r="D484" s="65"/>
      <c r="E484" s="66"/>
      <c r="F484" s="66"/>
      <c r="G484" s="65" t="s">
        <v>253</v>
      </c>
      <c r="H484" s="70" t="s">
        <v>153</v>
      </c>
      <c r="I484" s="112" t="s">
        <v>154</v>
      </c>
      <c r="J484" s="78"/>
      <c r="K484" s="78"/>
      <c r="L484" s="78"/>
      <c r="M484" s="78"/>
      <c r="N484" s="78"/>
      <c r="O484" s="78">
        <f>K484-L484-M484-N484</f>
        <v>0</v>
      </c>
      <c r="P484" s="78"/>
      <c r="Q484" s="78">
        <f>R484-P484</f>
        <v>0</v>
      </c>
      <c r="R484" s="78"/>
      <c r="S484" s="71">
        <f>+U484+V484+W484+Y484</f>
        <v>0</v>
      </c>
      <c r="T484" s="71">
        <f>X484+Z484</f>
        <v>0</v>
      </c>
      <c r="U484" s="71">
        <v>0</v>
      </c>
      <c r="V484" s="71">
        <v>0</v>
      </c>
      <c r="W484" s="71">
        <v>0</v>
      </c>
      <c r="X484" s="71">
        <v>0</v>
      </c>
      <c r="Y484" s="71">
        <v>0</v>
      </c>
      <c r="Z484" s="71">
        <v>0</v>
      </c>
      <c r="AA484" s="71">
        <f>+K484+S484</f>
        <v>0</v>
      </c>
      <c r="AB484" s="71">
        <f>+L484+U484</f>
        <v>0</v>
      </c>
      <c r="AC484" s="71">
        <f>+M484+V484</f>
        <v>0</v>
      </c>
      <c r="AD484" s="71">
        <f>+N484+W484</f>
        <v>0</v>
      </c>
      <c r="AE484" s="71">
        <f>+O484+Y484</f>
        <v>0</v>
      </c>
      <c r="AF484" s="71">
        <f>P484+X484</f>
        <v>0</v>
      </c>
      <c r="AG484" s="71">
        <f>+Q484+Z484</f>
        <v>0</v>
      </c>
      <c r="AH484" s="71">
        <f>AF484+AG484</f>
        <v>0</v>
      </c>
      <c r="AI484" s="71">
        <f>+AJ484+AK484+AL484+AN484</f>
        <v>0</v>
      </c>
      <c r="AJ484" s="71">
        <v>0</v>
      </c>
      <c r="AK484" s="71">
        <v>0</v>
      </c>
      <c r="AL484" s="71">
        <v>0</v>
      </c>
      <c r="AM484" s="71">
        <v>0</v>
      </c>
      <c r="AN484" s="71">
        <v>0</v>
      </c>
      <c r="AO484" s="71">
        <v>0</v>
      </c>
      <c r="AP484" s="71">
        <f>+AA484+AI484</f>
        <v>0</v>
      </c>
      <c r="AQ484" s="71">
        <f>+AB484+AJ484</f>
        <v>0</v>
      </c>
      <c r="AR484" s="71">
        <f>+AC484+AK484</f>
        <v>0</v>
      </c>
      <c r="AS484" s="71">
        <f>+AD484+AL484</f>
        <v>0</v>
      </c>
      <c r="AT484" s="71">
        <f>+AE484+AN484</f>
        <v>0</v>
      </c>
      <c r="AU484" s="71">
        <f>AF484+AM484</f>
        <v>0</v>
      </c>
      <c r="AV484" s="71">
        <f>AG484+AO484</f>
        <v>0</v>
      </c>
      <c r="AW484" s="71">
        <f>AU484+AV484</f>
        <v>0</v>
      </c>
      <c r="AX484" s="71">
        <f>+AY484+AZ484+BA484+BC484</f>
        <v>0</v>
      </c>
      <c r="AY484" s="71">
        <v>0</v>
      </c>
      <c r="AZ484" s="71">
        <v>0</v>
      </c>
      <c r="BA484" s="71">
        <v>0</v>
      </c>
      <c r="BB484" s="71"/>
      <c r="BC484" s="71">
        <v>0</v>
      </c>
      <c r="BD484" s="71"/>
      <c r="BE484" s="71">
        <f>+AP484+AX484</f>
        <v>0</v>
      </c>
      <c r="BF484" s="71">
        <f>+AQ484+AY484</f>
        <v>0</v>
      </c>
      <c r="BG484" s="71">
        <f>+AR484+AZ484</f>
        <v>0</v>
      </c>
      <c r="BH484" s="71">
        <f>+AS484+BA484</f>
        <v>0</v>
      </c>
      <c r="BI484" s="71">
        <f>+AT484+BC484</f>
        <v>0</v>
      </c>
      <c r="BJ484" s="71">
        <f>AU484+BB484</f>
        <v>0</v>
      </c>
      <c r="BK484" s="71">
        <f>AV484+BD484</f>
        <v>0</v>
      </c>
      <c r="BL484" s="71">
        <f>BJ484+BK484</f>
        <v>0</v>
      </c>
      <c r="BM484" s="71">
        <f>+BN484+BO484+BP484+BQ484</f>
        <v>0</v>
      </c>
      <c r="BN484" s="71">
        <v>0</v>
      </c>
      <c r="BO484" s="71">
        <v>0</v>
      </c>
      <c r="BP484" s="71">
        <v>0</v>
      </c>
      <c r="BQ484" s="71">
        <v>0</v>
      </c>
      <c r="BR484" s="71">
        <f>+BE484+BM484</f>
        <v>0</v>
      </c>
      <c r="BS484" s="71">
        <f>+BF484+BN484</f>
        <v>0</v>
      </c>
      <c r="BT484" s="71">
        <f>+BG484+BO484</f>
        <v>0</v>
      </c>
      <c r="BU484" s="71">
        <f>+BH484+BP484</f>
        <v>0</v>
      </c>
      <c r="BV484" s="71">
        <f>+BI484+BQ484</f>
        <v>0</v>
      </c>
      <c r="BW484" s="71">
        <f>+BX484+BY484+BZ484+CA484</f>
        <v>0</v>
      </c>
      <c r="BX484" s="71">
        <v>0</v>
      </c>
      <c r="BY484" s="71">
        <v>0</v>
      </c>
      <c r="BZ484" s="71">
        <v>0</v>
      </c>
      <c r="CA484" s="71">
        <v>0</v>
      </c>
      <c r="CB484" s="71">
        <f>+BR484+BW484</f>
        <v>0</v>
      </c>
      <c r="CC484" s="71">
        <f>+BS484+BX484</f>
        <v>0</v>
      </c>
      <c r="CD484" s="71">
        <f>+BT484+BY484</f>
        <v>0</v>
      </c>
      <c r="CE484" s="71">
        <f>+BU484+BZ484</f>
        <v>0</v>
      </c>
      <c r="CF484" s="71">
        <f>+BV484+CA484</f>
        <v>0</v>
      </c>
      <c r="CG484" s="71">
        <f>+CH484+CI484+CJ484+CK484</f>
        <v>0</v>
      </c>
      <c r="CH484" s="71">
        <v>0</v>
      </c>
      <c r="CI484" s="71">
        <v>0</v>
      </c>
      <c r="CJ484" s="71">
        <v>0</v>
      </c>
      <c r="CK484" s="71">
        <v>0</v>
      </c>
      <c r="CL484" s="71">
        <f>+CB484+CG484</f>
        <v>0</v>
      </c>
      <c r="CM484" s="71">
        <f>+CC484+CH484</f>
        <v>0</v>
      </c>
      <c r="CN484" s="71">
        <f>+CD484+CI484</f>
        <v>0</v>
      </c>
      <c r="CO484" s="71">
        <f>+CE484+CJ484</f>
        <v>0</v>
      </c>
      <c r="CP484" s="71">
        <f>+CF484+CK484</f>
        <v>0</v>
      </c>
      <c r="CQ484" s="71">
        <f>+CR484+CS484+CT484+CU484</f>
        <v>0</v>
      </c>
      <c r="CR484" s="71">
        <v>0</v>
      </c>
      <c r="CS484" s="71">
        <v>0</v>
      </c>
      <c r="CT484" s="71">
        <v>0</v>
      </c>
      <c r="CU484" s="71">
        <v>0</v>
      </c>
      <c r="CV484" s="71">
        <f>+CL484+CQ484</f>
        <v>0</v>
      </c>
      <c r="CW484" s="71">
        <f>+CM484+CR484</f>
        <v>0</v>
      </c>
      <c r="CX484" s="71">
        <f>+CN484+CS484</f>
        <v>0</v>
      </c>
      <c r="CY484" s="71">
        <f>+CO484+CT484</f>
        <v>0</v>
      </c>
      <c r="CZ484" s="71">
        <f>+CP484+CU484</f>
        <v>0</v>
      </c>
      <c r="DA484" s="70" t="s">
        <v>153</v>
      </c>
      <c r="DB484" s="56">
        <f>K484-CV484</f>
        <v>0</v>
      </c>
      <c r="DD484" s="7">
        <f>CV484/12</f>
        <v>0</v>
      </c>
    </row>
    <row r="485" spans="1:109" ht="11.25" hidden="1" customHeight="1" x14ac:dyDescent="0.2">
      <c r="A485" s="98" t="str">
        <f>CONCATENATE("6701",H485)</f>
        <v>6701100107</v>
      </c>
      <c r="B485" s="65"/>
      <c r="C485" s="65"/>
      <c r="D485" s="65"/>
      <c r="E485" s="66"/>
      <c r="F485" s="66"/>
      <c r="G485" s="65"/>
      <c r="H485" s="70" t="s">
        <v>285</v>
      </c>
      <c r="I485" s="112" t="s">
        <v>152</v>
      </c>
      <c r="J485" s="78"/>
      <c r="K485" s="78"/>
      <c r="L485" s="78"/>
      <c r="M485" s="78"/>
      <c r="N485" s="78"/>
      <c r="O485" s="78">
        <f>K485-L485-M485-N485</f>
        <v>0</v>
      </c>
      <c r="P485" s="78"/>
      <c r="Q485" s="78">
        <f>R485-P485</f>
        <v>0</v>
      </c>
      <c r="R485" s="78"/>
      <c r="S485" s="71">
        <f>+U485+V485+W485+Y485</f>
        <v>0</v>
      </c>
      <c r="T485" s="71">
        <f>X485+Z485</f>
        <v>0</v>
      </c>
      <c r="U485" s="71">
        <v>0</v>
      </c>
      <c r="V485" s="71">
        <v>0</v>
      </c>
      <c r="W485" s="71">
        <v>0</v>
      </c>
      <c r="X485" s="71">
        <v>0</v>
      </c>
      <c r="Y485" s="71">
        <v>0</v>
      </c>
      <c r="Z485" s="71">
        <v>0</v>
      </c>
      <c r="AA485" s="71">
        <f>+K485+S485</f>
        <v>0</v>
      </c>
      <c r="AB485" s="71">
        <f>+L485+U485</f>
        <v>0</v>
      </c>
      <c r="AC485" s="71">
        <f>+M485+V485</f>
        <v>0</v>
      </c>
      <c r="AD485" s="71">
        <f>+N485+W485</f>
        <v>0</v>
      </c>
      <c r="AE485" s="71">
        <f>+O485+Y485</f>
        <v>0</v>
      </c>
      <c r="AF485" s="71">
        <f>P485+X485</f>
        <v>0</v>
      </c>
      <c r="AG485" s="71">
        <f>+Q485+Z485</f>
        <v>0</v>
      </c>
      <c r="AH485" s="71">
        <f>AF485+AG485</f>
        <v>0</v>
      </c>
      <c r="AI485" s="71">
        <f>+AJ485+AK485+AL485+AN485</f>
        <v>0</v>
      </c>
      <c r="AJ485" s="71">
        <v>0</v>
      </c>
      <c r="AK485" s="71">
        <v>0</v>
      </c>
      <c r="AL485" s="71">
        <v>0</v>
      </c>
      <c r="AM485" s="71">
        <v>0</v>
      </c>
      <c r="AN485" s="71">
        <v>0</v>
      </c>
      <c r="AO485" s="71">
        <v>0</v>
      </c>
      <c r="AP485" s="71">
        <f>+AA485+AI485</f>
        <v>0</v>
      </c>
      <c r="AQ485" s="71">
        <f>+AB485+AJ485</f>
        <v>0</v>
      </c>
      <c r="AR485" s="71">
        <f>+AC485+AK485</f>
        <v>0</v>
      </c>
      <c r="AS485" s="71">
        <f>+AD485+AL485</f>
        <v>0</v>
      </c>
      <c r="AT485" s="71">
        <f>+AE485+AN485</f>
        <v>0</v>
      </c>
      <c r="AU485" s="71">
        <f>AF485+AM485</f>
        <v>0</v>
      </c>
      <c r="AV485" s="71">
        <f>AG485+AO485</f>
        <v>0</v>
      </c>
      <c r="AW485" s="71">
        <f>AU485+AV485</f>
        <v>0</v>
      </c>
      <c r="AX485" s="71">
        <f>+AY485+AZ485+BA485+BC485</f>
        <v>0</v>
      </c>
      <c r="AY485" s="71">
        <v>0</v>
      </c>
      <c r="AZ485" s="71">
        <v>0</v>
      </c>
      <c r="BA485" s="71">
        <v>0</v>
      </c>
      <c r="BB485" s="71"/>
      <c r="BC485" s="71">
        <v>0</v>
      </c>
      <c r="BD485" s="71"/>
      <c r="BE485" s="71">
        <f>+AP485+AX485</f>
        <v>0</v>
      </c>
      <c r="BF485" s="71">
        <f>+AQ485+AY485</f>
        <v>0</v>
      </c>
      <c r="BG485" s="71">
        <f>+AR485+AZ485</f>
        <v>0</v>
      </c>
      <c r="BH485" s="71">
        <f>+AS485+BA485</f>
        <v>0</v>
      </c>
      <c r="BI485" s="71">
        <f>+AT485+BC485</f>
        <v>0</v>
      </c>
      <c r="BJ485" s="71">
        <f>AU485+BB485</f>
        <v>0</v>
      </c>
      <c r="BK485" s="71">
        <f>AV485+BD485</f>
        <v>0</v>
      </c>
      <c r="BL485" s="71">
        <f>BJ485+BK485</f>
        <v>0</v>
      </c>
      <c r="BM485" s="71">
        <f>+BN485+BO485+BP485+BQ485</f>
        <v>0</v>
      </c>
      <c r="BN485" s="71">
        <v>0</v>
      </c>
      <c r="BO485" s="71">
        <v>0</v>
      </c>
      <c r="BP485" s="71">
        <v>0</v>
      </c>
      <c r="BQ485" s="71">
        <v>0</v>
      </c>
      <c r="BR485" s="71">
        <f>+BE485+BM485</f>
        <v>0</v>
      </c>
      <c r="BS485" s="71">
        <f>+BF485+BN485</f>
        <v>0</v>
      </c>
      <c r="BT485" s="71">
        <f>+BG485+BO485</f>
        <v>0</v>
      </c>
      <c r="BU485" s="71">
        <f>+BH485+BP485</f>
        <v>0</v>
      </c>
      <c r="BV485" s="71">
        <f>+BI485+BQ485</f>
        <v>0</v>
      </c>
      <c r="BW485" s="71">
        <f>+BX485+BY485+BZ485+CA485</f>
        <v>0</v>
      </c>
      <c r="BX485" s="71">
        <v>0</v>
      </c>
      <c r="BY485" s="71">
        <v>0</v>
      </c>
      <c r="BZ485" s="71">
        <v>0</v>
      </c>
      <c r="CA485" s="71">
        <v>0</v>
      </c>
      <c r="CB485" s="71">
        <f>+BR485+BW485</f>
        <v>0</v>
      </c>
      <c r="CC485" s="71">
        <f>+BS485+BX485</f>
        <v>0</v>
      </c>
      <c r="CD485" s="71">
        <f>+BT485+BY485</f>
        <v>0</v>
      </c>
      <c r="CE485" s="71">
        <f>+BU485+BZ485</f>
        <v>0</v>
      </c>
      <c r="CF485" s="71">
        <f>+BV485+CA485</f>
        <v>0</v>
      </c>
      <c r="CG485" s="71">
        <f>+CH485+CI485+CJ485+CK485</f>
        <v>0</v>
      </c>
      <c r="CH485" s="71">
        <v>0</v>
      </c>
      <c r="CI485" s="71">
        <v>0</v>
      </c>
      <c r="CJ485" s="71">
        <v>0</v>
      </c>
      <c r="CK485" s="71">
        <v>0</v>
      </c>
      <c r="CL485" s="71">
        <f>+CB485+CG485</f>
        <v>0</v>
      </c>
      <c r="CM485" s="71">
        <f>+CC485+CH485</f>
        <v>0</v>
      </c>
      <c r="CN485" s="71">
        <f>+CD485+CI485</f>
        <v>0</v>
      </c>
      <c r="CO485" s="71">
        <f>+CE485+CJ485</f>
        <v>0</v>
      </c>
      <c r="CP485" s="71">
        <f>+CF485+CK485</f>
        <v>0</v>
      </c>
      <c r="CQ485" s="71">
        <f>+CR485+CS485+CT485+CU485</f>
        <v>0</v>
      </c>
      <c r="CR485" s="71">
        <v>0</v>
      </c>
      <c r="CS485" s="71">
        <v>0</v>
      </c>
      <c r="CT485" s="71">
        <v>0</v>
      </c>
      <c r="CU485" s="71">
        <v>0</v>
      </c>
      <c r="CV485" s="71">
        <f>+CL485+CQ485</f>
        <v>0</v>
      </c>
      <c r="CW485" s="71">
        <f>+CM485+CR485</f>
        <v>0</v>
      </c>
      <c r="CX485" s="71">
        <f>+CN485+CS485</f>
        <v>0</v>
      </c>
      <c r="CY485" s="71">
        <f>+CO485+CT485</f>
        <v>0</v>
      </c>
      <c r="CZ485" s="71">
        <f>+CP485+CU485</f>
        <v>0</v>
      </c>
      <c r="DA485" s="70" t="s">
        <v>285</v>
      </c>
      <c r="DB485" s="56">
        <f>K485-CV485</f>
        <v>0</v>
      </c>
      <c r="DD485" s="7">
        <f>CV485/12</f>
        <v>0</v>
      </c>
    </row>
    <row r="486" spans="1:109" ht="11.25" hidden="1" customHeight="1" x14ac:dyDescent="0.2">
      <c r="A486" s="98" t="str">
        <f>CONCATENATE("6701",H486)</f>
        <v>6701100108</v>
      </c>
      <c r="B486" s="65"/>
      <c r="C486" s="65"/>
      <c r="D486" s="65"/>
      <c r="E486" s="66"/>
      <c r="F486" s="66"/>
      <c r="G486" s="65"/>
      <c r="H486" s="70" t="s">
        <v>284</v>
      </c>
      <c r="I486" s="112" t="s">
        <v>283</v>
      </c>
      <c r="J486" s="78"/>
      <c r="K486" s="78"/>
      <c r="L486" s="78"/>
      <c r="M486" s="78"/>
      <c r="N486" s="78"/>
      <c r="O486" s="78">
        <f>K486-L486-M486-N486</f>
        <v>0</v>
      </c>
      <c r="P486" s="78"/>
      <c r="Q486" s="78">
        <f>R486-P486</f>
        <v>0</v>
      </c>
      <c r="R486" s="78"/>
      <c r="S486" s="71">
        <f>+U486+V486+W486+Y486</f>
        <v>0</v>
      </c>
      <c r="T486" s="71">
        <f>X486+Z486</f>
        <v>0</v>
      </c>
      <c r="U486" s="71">
        <v>0</v>
      </c>
      <c r="V486" s="71">
        <v>0</v>
      </c>
      <c r="W486" s="71">
        <v>0</v>
      </c>
      <c r="X486" s="71">
        <v>0</v>
      </c>
      <c r="Y486" s="71">
        <v>0</v>
      </c>
      <c r="Z486" s="71">
        <v>0</v>
      </c>
      <c r="AA486" s="71">
        <f>+K486+S486</f>
        <v>0</v>
      </c>
      <c r="AB486" s="71">
        <f>+L486+U486</f>
        <v>0</v>
      </c>
      <c r="AC486" s="71">
        <f>+M486+V486</f>
        <v>0</v>
      </c>
      <c r="AD486" s="71">
        <f>+N486+W486</f>
        <v>0</v>
      </c>
      <c r="AE486" s="71">
        <f>+O486+Y486</f>
        <v>0</v>
      </c>
      <c r="AF486" s="71">
        <f>P486+X486</f>
        <v>0</v>
      </c>
      <c r="AG486" s="71">
        <f>+Q486+Z486</f>
        <v>0</v>
      </c>
      <c r="AH486" s="71">
        <f>AF486+AG486</f>
        <v>0</v>
      </c>
      <c r="AI486" s="71">
        <f>+AJ486+AK486+AL486+AN486</f>
        <v>0</v>
      </c>
      <c r="AJ486" s="71">
        <v>0</v>
      </c>
      <c r="AK486" s="71">
        <v>0</v>
      </c>
      <c r="AL486" s="71">
        <v>0</v>
      </c>
      <c r="AM486" s="71">
        <v>0</v>
      </c>
      <c r="AN486" s="71">
        <v>0</v>
      </c>
      <c r="AO486" s="71">
        <v>0</v>
      </c>
      <c r="AP486" s="71">
        <f>+AA486+AI486</f>
        <v>0</v>
      </c>
      <c r="AQ486" s="71">
        <f>+AB486+AJ486</f>
        <v>0</v>
      </c>
      <c r="AR486" s="71">
        <f>+AC486+AK486</f>
        <v>0</v>
      </c>
      <c r="AS486" s="71">
        <f>+AD486+AL486</f>
        <v>0</v>
      </c>
      <c r="AT486" s="71">
        <f>+AE486+AN486</f>
        <v>0</v>
      </c>
      <c r="AU486" s="71">
        <f>AF486+AM486</f>
        <v>0</v>
      </c>
      <c r="AV486" s="71">
        <f>AG486+AO486</f>
        <v>0</v>
      </c>
      <c r="AW486" s="71">
        <f>AU486+AV486</f>
        <v>0</v>
      </c>
      <c r="AX486" s="71">
        <f>+AY486+AZ486+BA486+BC486</f>
        <v>0</v>
      </c>
      <c r="AY486" s="71">
        <v>0</v>
      </c>
      <c r="AZ486" s="71">
        <v>0</v>
      </c>
      <c r="BA486" s="71">
        <v>0</v>
      </c>
      <c r="BB486" s="71"/>
      <c r="BC486" s="71">
        <v>0</v>
      </c>
      <c r="BD486" s="71"/>
      <c r="BE486" s="71">
        <f>+AP486+AX486</f>
        <v>0</v>
      </c>
      <c r="BF486" s="71">
        <f>+AQ486+AY486</f>
        <v>0</v>
      </c>
      <c r="BG486" s="71">
        <f>+AR486+AZ486</f>
        <v>0</v>
      </c>
      <c r="BH486" s="71">
        <f>+AS486+BA486</f>
        <v>0</v>
      </c>
      <c r="BI486" s="71">
        <f>+AT486+BC486</f>
        <v>0</v>
      </c>
      <c r="BJ486" s="71">
        <f>AU486+BB486</f>
        <v>0</v>
      </c>
      <c r="BK486" s="71">
        <f>AV486+BD486</f>
        <v>0</v>
      </c>
      <c r="BL486" s="71">
        <f>BJ486+BK486</f>
        <v>0</v>
      </c>
      <c r="BM486" s="71">
        <f>+BN486+BO486+BP486+BQ486</f>
        <v>0</v>
      </c>
      <c r="BN486" s="71">
        <v>0</v>
      </c>
      <c r="BO486" s="71">
        <v>0</v>
      </c>
      <c r="BP486" s="71">
        <v>0</v>
      </c>
      <c r="BQ486" s="71">
        <v>0</v>
      </c>
      <c r="BR486" s="71">
        <f>+BE486+BM486</f>
        <v>0</v>
      </c>
      <c r="BS486" s="71">
        <f>+BF486+BN486</f>
        <v>0</v>
      </c>
      <c r="BT486" s="71">
        <f>+BG486+BO486</f>
        <v>0</v>
      </c>
      <c r="BU486" s="71">
        <f>+BH486+BP486</f>
        <v>0</v>
      </c>
      <c r="BV486" s="71">
        <f>+BI486+BQ486</f>
        <v>0</v>
      </c>
      <c r="BW486" s="71">
        <f>+BX486+BY486+BZ486+CA486</f>
        <v>0</v>
      </c>
      <c r="BX486" s="71">
        <v>0</v>
      </c>
      <c r="BY486" s="71">
        <v>0</v>
      </c>
      <c r="BZ486" s="71">
        <v>0</v>
      </c>
      <c r="CA486" s="71">
        <v>0</v>
      </c>
      <c r="CB486" s="71">
        <f>+BR486+BW486</f>
        <v>0</v>
      </c>
      <c r="CC486" s="71">
        <f>+BS486+BX486</f>
        <v>0</v>
      </c>
      <c r="CD486" s="71">
        <f>+BT486+BY486</f>
        <v>0</v>
      </c>
      <c r="CE486" s="71">
        <f>+BU486+BZ486</f>
        <v>0</v>
      </c>
      <c r="CF486" s="71">
        <f>+BV486+CA486</f>
        <v>0</v>
      </c>
      <c r="CG486" s="71">
        <f>+CH486+CI486+CJ486+CK486</f>
        <v>0</v>
      </c>
      <c r="CH486" s="71">
        <v>0</v>
      </c>
      <c r="CI486" s="71">
        <v>0</v>
      </c>
      <c r="CJ486" s="71">
        <v>0</v>
      </c>
      <c r="CK486" s="71">
        <v>0</v>
      </c>
      <c r="CL486" s="71">
        <f>+CB486+CG486</f>
        <v>0</v>
      </c>
      <c r="CM486" s="71">
        <f>+CC486+CH486</f>
        <v>0</v>
      </c>
      <c r="CN486" s="71">
        <f>+CD486+CI486</f>
        <v>0</v>
      </c>
      <c r="CO486" s="71">
        <f>+CE486+CJ486</f>
        <v>0</v>
      </c>
      <c r="CP486" s="71">
        <f>+CF486+CK486</f>
        <v>0</v>
      </c>
      <c r="CQ486" s="71">
        <f>+CR486+CS486+CT486+CU486</f>
        <v>0</v>
      </c>
      <c r="CR486" s="71">
        <v>0</v>
      </c>
      <c r="CS486" s="71">
        <v>0</v>
      </c>
      <c r="CT486" s="71">
        <v>0</v>
      </c>
      <c r="CU486" s="71">
        <v>0</v>
      </c>
      <c r="CV486" s="71">
        <f>+CL486+CQ486</f>
        <v>0</v>
      </c>
      <c r="CW486" s="71">
        <f>+CM486+CR486</f>
        <v>0</v>
      </c>
      <c r="CX486" s="71">
        <f>+CN486+CS486</f>
        <v>0</v>
      </c>
      <c r="CY486" s="71">
        <f>+CO486+CT486</f>
        <v>0</v>
      </c>
      <c r="CZ486" s="71">
        <f>+CP486+CU486</f>
        <v>0</v>
      </c>
      <c r="DA486" s="70" t="s">
        <v>284</v>
      </c>
      <c r="DB486" s="56">
        <f>K486-CV486</f>
        <v>0</v>
      </c>
      <c r="DD486" s="7">
        <f>CV486/12</f>
        <v>0</v>
      </c>
    </row>
    <row r="487" spans="1:109" s="68" customFormat="1" ht="11.25" hidden="1" customHeight="1" x14ac:dyDescent="0.2">
      <c r="A487" s="98" t="str">
        <f>CONCATENATE("6701",H487)</f>
        <v>6701100109</v>
      </c>
      <c r="B487" s="65"/>
      <c r="C487" s="65"/>
      <c r="D487" s="65"/>
      <c r="E487" s="66"/>
      <c r="F487" s="66"/>
      <c r="G487" s="65"/>
      <c r="H487" s="70" t="s">
        <v>282</v>
      </c>
      <c r="I487" s="112" t="s">
        <v>281</v>
      </c>
      <c r="J487" s="78"/>
      <c r="K487" s="78"/>
      <c r="L487" s="78"/>
      <c r="M487" s="78"/>
      <c r="N487" s="78"/>
      <c r="O487" s="78">
        <f>K487-L487-M487-N487</f>
        <v>0</v>
      </c>
      <c r="P487" s="78"/>
      <c r="Q487" s="78">
        <f>R487-P487</f>
        <v>0</v>
      </c>
      <c r="R487" s="78"/>
      <c r="S487" s="71">
        <f>+U487+V487+W487+Y487</f>
        <v>0</v>
      </c>
      <c r="T487" s="71">
        <f>X487+Z487</f>
        <v>0</v>
      </c>
      <c r="U487" s="71">
        <v>0</v>
      </c>
      <c r="V487" s="71">
        <v>0</v>
      </c>
      <c r="W487" s="71">
        <v>0</v>
      </c>
      <c r="X487" s="71">
        <v>0</v>
      </c>
      <c r="Y487" s="71">
        <v>0</v>
      </c>
      <c r="Z487" s="71">
        <v>0</v>
      </c>
      <c r="AA487" s="71">
        <f>+K487+S487</f>
        <v>0</v>
      </c>
      <c r="AB487" s="71">
        <f>+L487+U487</f>
        <v>0</v>
      </c>
      <c r="AC487" s="71">
        <f>+M487+V487</f>
        <v>0</v>
      </c>
      <c r="AD487" s="71">
        <f>+N487+W487</f>
        <v>0</v>
      </c>
      <c r="AE487" s="71">
        <f>+O487+Y487</f>
        <v>0</v>
      </c>
      <c r="AF487" s="71">
        <f>P487+X487</f>
        <v>0</v>
      </c>
      <c r="AG487" s="71">
        <f>+Q487+Z487</f>
        <v>0</v>
      </c>
      <c r="AH487" s="71">
        <f>AF487+AG487</f>
        <v>0</v>
      </c>
      <c r="AI487" s="71">
        <f>+AJ487+AK487+AL487+AN487</f>
        <v>0</v>
      </c>
      <c r="AJ487" s="71">
        <v>0</v>
      </c>
      <c r="AK487" s="71">
        <v>0</v>
      </c>
      <c r="AL487" s="71">
        <v>0</v>
      </c>
      <c r="AM487" s="71">
        <v>0</v>
      </c>
      <c r="AN487" s="71">
        <v>0</v>
      </c>
      <c r="AO487" s="71">
        <v>0</v>
      </c>
      <c r="AP487" s="71">
        <f>+AA487+AI487</f>
        <v>0</v>
      </c>
      <c r="AQ487" s="71">
        <f>+AB487+AJ487</f>
        <v>0</v>
      </c>
      <c r="AR487" s="71">
        <f>+AC487+AK487</f>
        <v>0</v>
      </c>
      <c r="AS487" s="71">
        <f>+AD487+AL487</f>
        <v>0</v>
      </c>
      <c r="AT487" s="71">
        <f>+AE487+AN487</f>
        <v>0</v>
      </c>
      <c r="AU487" s="71">
        <f>AF487+AM487</f>
        <v>0</v>
      </c>
      <c r="AV487" s="71">
        <f>AG487+AO487</f>
        <v>0</v>
      </c>
      <c r="AW487" s="71">
        <f>AU487+AV487</f>
        <v>0</v>
      </c>
      <c r="AX487" s="71">
        <f>+AY487+AZ487+BA487+BC487</f>
        <v>0</v>
      </c>
      <c r="AY487" s="71">
        <v>0</v>
      </c>
      <c r="AZ487" s="71">
        <v>0</v>
      </c>
      <c r="BA487" s="71">
        <v>0</v>
      </c>
      <c r="BB487" s="71"/>
      <c r="BC487" s="71">
        <v>0</v>
      </c>
      <c r="BD487" s="71"/>
      <c r="BE487" s="71">
        <f>+AP487+AX487</f>
        <v>0</v>
      </c>
      <c r="BF487" s="71">
        <f>+AQ487+AY487</f>
        <v>0</v>
      </c>
      <c r="BG487" s="71">
        <f>+AR487+AZ487</f>
        <v>0</v>
      </c>
      <c r="BH487" s="71">
        <f>+AS487+BA487</f>
        <v>0</v>
      </c>
      <c r="BI487" s="71">
        <f>+AT487+BC487</f>
        <v>0</v>
      </c>
      <c r="BJ487" s="71">
        <f>AU487+BB487</f>
        <v>0</v>
      </c>
      <c r="BK487" s="71">
        <f>AV487+BD487</f>
        <v>0</v>
      </c>
      <c r="BL487" s="71">
        <f>BJ487+BK487</f>
        <v>0</v>
      </c>
      <c r="BM487" s="71">
        <f>+BN487+BO487+BP487+BQ487</f>
        <v>0</v>
      </c>
      <c r="BN487" s="71">
        <v>0</v>
      </c>
      <c r="BO487" s="71">
        <v>0</v>
      </c>
      <c r="BP487" s="71">
        <v>0</v>
      </c>
      <c r="BQ487" s="71">
        <v>0</v>
      </c>
      <c r="BR487" s="71">
        <f>+BE487+BM487</f>
        <v>0</v>
      </c>
      <c r="BS487" s="71">
        <f>+BF487+BN487</f>
        <v>0</v>
      </c>
      <c r="BT487" s="71">
        <f>+BG487+BO487</f>
        <v>0</v>
      </c>
      <c r="BU487" s="71">
        <f>+BH487+BP487</f>
        <v>0</v>
      </c>
      <c r="BV487" s="71">
        <f>+BI487+BQ487</f>
        <v>0</v>
      </c>
      <c r="BW487" s="71">
        <f>+BX487+BY487+BZ487+CA487</f>
        <v>0</v>
      </c>
      <c r="BX487" s="71">
        <v>0</v>
      </c>
      <c r="BY487" s="71">
        <v>0</v>
      </c>
      <c r="BZ487" s="71">
        <v>0</v>
      </c>
      <c r="CA487" s="71">
        <v>0</v>
      </c>
      <c r="CB487" s="71">
        <f>+BR487+BW487</f>
        <v>0</v>
      </c>
      <c r="CC487" s="71">
        <f>+BS487+BX487</f>
        <v>0</v>
      </c>
      <c r="CD487" s="71">
        <f>+BT487+BY487</f>
        <v>0</v>
      </c>
      <c r="CE487" s="71">
        <f>+BU487+BZ487</f>
        <v>0</v>
      </c>
      <c r="CF487" s="71">
        <f>+BV487+CA487</f>
        <v>0</v>
      </c>
      <c r="CG487" s="71">
        <f>+CH487+CI487+CJ487+CK487</f>
        <v>0</v>
      </c>
      <c r="CH487" s="71">
        <v>0</v>
      </c>
      <c r="CI487" s="71">
        <v>0</v>
      </c>
      <c r="CJ487" s="71">
        <v>0</v>
      </c>
      <c r="CK487" s="71">
        <v>0</v>
      </c>
      <c r="CL487" s="71">
        <f>+CB487+CG487</f>
        <v>0</v>
      </c>
      <c r="CM487" s="71">
        <f>+CC487+CH487</f>
        <v>0</v>
      </c>
      <c r="CN487" s="71">
        <f>+CD487+CI487</f>
        <v>0</v>
      </c>
      <c r="CO487" s="71">
        <f>+CE487+CJ487</f>
        <v>0</v>
      </c>
      <c r="CP487" s="71">
        <f>+CF487+CK487</f>
        <v>0</v>
      </c>
      <c r="CQ487" s="71">
        <f>+CR487+CS487+CT487+CU487</f>
        <v>0</v>
      </c>
      <c r="CR487" s="71">
        <v>0</v>
      </c>
      <c r="CS487" s="71">
        <v>0</v>
      </c>
      <c r="CT487" s="71">
        <v>0</v>
      </c>
      <c r="CU487" s="71">
        <v>0</v>
      </c>
      <c r="CV487" s="71">
        <f>+CL487+CQ487</f>
        <v>0</v>
      </c>
      <c r="CW487" s="71">
        <f>+CM487+CR487</f>
        <v>0</v>
      </c>
      <c r="CX487" s="71">
        <f>+CN487+CS487</f>
        <v>0</v>
      </c>
      <c r="CY487" s="71">
        <f>+CO487+CT487</f>
        <v>0</v>
      </c>
      <c r="CZ487" s="71">
        <f>+CP487+CU487</f>
        <v>0</v>
      </c>
      <c r="DA487" s="70" t="s">
        <v>282</v>
      </c>
      <c r="DB487" s="56">
        <f>K487-CV487</f>
        <v>0</v>
      </c>
      <c r="DC487" s="69"/>
      <c r="DD487" s="7">
        <f>CV487/12</f>
        <v>0</v>
      </c>
      <c r="DE487" s="69"/>
    </row>
    <row r="488" spans="1:109" s="68" customFormat="1" ht="11.25" hidden="1" customHeight="1" x14ac:dyDescent="0.2">
      <c r="A488" s="98" t="str">
        <f>CONCATENATE("6701",H488)</f>
        <v>6701100110</v>
      </c>
      <c r="B488" s="65"/>
      <c r="C488" s="65"/>
      <c r="D488" s="65"/>
      <c r="E488" s="66"/>
      <c r="F488" s="66"/>
      <c r="G488" s="65"/>
      <c r="H488" s="70" t="s">
        <v>280</v>
      </c>
      <c r="I488" s="126" t="s">
        <v>355</v>
      </c>
      <c r="J488" s="78"/>
      <c r="K488" s="78"/>
      <c r="L488" s="78"/>
      <c r="M488" s="78"/>
      <c r="N488" s="78"/>
      <c r="O488" s="78">
        <f>K488-L488-M488-N488</f>
        <v>0</v>
      </c>
      <c r="P488" s="78"/>
      <c r="Q488" s="78">
        <f>R488-P488</f>
        <v>0</v>
      </c>
      <c r="R488" s="78"/>
      <c r="S488" s="71">
        <f>+U488+V488+W488+Y488</f>
        <v>0</v>
      </c>
      <c r="T488" s="71">
        <f>X488+Z488</f>
        <v>0</v>
      </c>
      <c r="U488" s="71">
        <v>0</v>
      </c>
      <c r="V488" s="71">
        <v>0</v>
      </c>
      <c r="W488" s="71">
        <v>0</v>
      </c>
      <c r="X488" s="71">
        <v>0</v>
      </c>
      <c r="Y488" s="71">
        <v>0</v>
      </c>
      <c r="Z488" s="71">
        <v>0</v>
      </c>
      <c r="AA488" s="71">
        <f>+K488+S488</f>
        <v>0</v>
      </c>
      <c r="AB488" s="71">
        <f>+L488+U488</f>
        <v>0</v>
      </c>
      <c r="AC488" s="71">
        <f>+M488+V488</f>
        <v>0</v>
      </c>
      <c r="AD488" s="71">
        <f>+N488+W488</f>
        <v>0</v>
      </c>
      <c r="AE488" s="71">
        <f>+O488+Y488</f>
        <v>0</v>
      </c>
      <c r="AF488" s="71">
        <f>P488+X488</f>
        <v>0</v>
      </c>
      <c r="AG488" s="71">
        <f>+Q488+Z488</f>
        <v>0</v>
      </c>
      <c r="AH488" s="71">
        <f>AF488+AG488</f>
        <v>0</v>
      </c>
      <c r="AI488" s="71">
        <f>+AJ488+AK488+AL488+AN488</f>
        <v>0</v>
      </c>
      <c r="AJ488" s="71">
        <v>0</v>
      </c>
      <c r="AK488" s="71">
        <v>0</v>
      </c>
      <c r="AL488" s="71">
        <v>0</v>
      </c>
      <c r="AM488" s="71">
        <v>0</v>
      </c>
      <c r="AN488" s="71">
        <v>0</v>
      </c>
      <c r="AO488" s="71">
        <v>0</v>
      </c>
      <c r="AP488" s="71">
        <f>+AA488+AI488</f>
        <v>0</v>
      </c>
      <c r="AQ488" s="71">
        <f>+AB488+AJ488</f>
        <v>0</v>
      </c>
      <c r="AR488" s="71">
        <f>+AC488+AK488</f>
        <v>0</v>
      </c>
      <c r="AS488" s="71">
        <f>+AD488+AL488</f>
        <v>0</v>
      </c>
      <c r="AT488" s="71">
        <f>+AE488+AN488</f>
        <v>0</v>
      </c>
      <c r="AU488" s="71">
        <f>AF488+AM488</f>
        <v>0</v>
      </c>
      <c r="AV488" s="71">
        <f>AG488+AO488</f>
        <v>0</v>
      </c>
      <c r="AW488" s="71">
        <f>AU488+AV488</f>
        <v>0</v>
      </c>
      <c r="AX488" s="71">
        <f>+AY488+AZ488+BA488+BC488</f>
        <v>0</v>
      </c>
      <c r="AY488" s="71">
        <v>0</v>
      </c>
      <c r="AZ488" s="71">
        <v>0</v>
      </c>
      <c r="BA488" s="71">
        <v>0</v>
      </c>
      <c r="BB488" s="71"/>
      <c r="BC488" s="71">
        <v>0</v>
      </c>
      <c r="BD488" s="71"/>
      <c r="BE488" s="71">
        <f>+AP488+AX488</f>
        <v>0</v>
      </c>
      <c r="BF488" s="71">
        <f>+AQ488+AY488</f>
        <v>0</v>
      </c>
      <c r="BG488" s="71">
        <f>+AR488+AZ488</f>
        <v>0</v>
      </c>
      <c r="BH488" s="71">
        <f>+AS488+BA488</f>
        <v>0</v>
      </c>
      <c r="BI488" s="71">
        <f>+AT488+BC488</f>
        <v>0</v>
      </c>
      <c r="BJ488" s="71">
        <f>AU488+BB488</f>
        <v>0</v>
      </c>
      <c r="BK488" s="71">
        <f>AV488+BD488</f>
        <v>0</v>
      </c>
      <c r="BL488" s="71">
        <f>BJ488+BK488</f>
        <v>0</v>
      </c>
      <c r="BM488" s="71">
        <f>+BN488+BO488+BP488+BQ488</f>
        <v>0</v>
      </c>
      <c r="BN488" s="71">
        <v>0</v>
      </c>
      <c r="BO488" s="71">
        <v>0</v>
      </c>
      <c r="BP488" s="71">
        <v>0</v>
      </c>
      <c r="BQ488" s="71">
        <v>0</v>
      </c>
      <c r="BR488" s="71">
        <f>+BE488+BM488</f>
        <v>0</v>
      </c>
      <c r="BS488" s="71">
        <f>+BF488+BN488</f>
        <v>0</v>
      </c>
      <c r="BT488" s="71">
        <f>+BG488+BO488</f>
        <v>0</v>
      </c>
      <c r="BU488" s="71">
        <f>+BH488+BP488</f>
        <v>0</v>
      </c>
      <c r="BV488" s="71">
        <f>+BI488+BQ488</f>
        <v>0</v>
      </c>
      <c r="BW488" s="71">
        <f>+BX488+BY488+BZ488+CA488</f>
        <v>0</v>
      </c>
      <c r="BX488" s="71">
        <v>0</v>
      </c>
      <c r="BY488" s="71">
        <v>0</v>
      </c>
      <c r="BZ488" s="71">
        <v>0</v>
      </c>
      <c r="CA488" s="71">
        <v>0</v>
      </c>
      <c r="CB488" s="71">
        <f>+BR488+BW488</f>
        <v>0</v>
      </c>
      <c r="CC488" s="71">
        <f>+BS488+BX488</f>
        <v>0</v>
      </c>
      <c r="CD488" s="71">
        <f>+BT488+BY488</f>
        <v>0</v>
      </c>
      <c r="CE488" s="71">
        <f>+BU488+BZ488</f>
        <v>0</v>
      </c>
      <c r="CF488" s="71">
        <f>+BV488+CA488</f>
        <v>0</v>
      </c>
      <c r="CG488" s="71">
        <f>+CH488+CI488+CJ488+CK488</f>
        <v>0</v>
      </c>
      <c r="CH488" s="71">
        <v>0</v>
      </c>
      <c r="CI488" s="71">
        <v>0</v>
      </c>
      <c r="CJ488" s="71">
        <v>0</v>
      </c>
      <c r="CK488" s="71">
        <v>0</v>
      </c>
      <c r="CL488" s="71">
        <f>+CB488+CG488</f>
        <v>0</v>
      </c>
      <c r="CM488" s="71">
        <f>+CC488+CH488</f>
        <v>0</v>
      </c>
      <c r="CN488" s="71">
        <f>+CD488+CI488</f>
        <v>0</v>
      </c>
      <c r="CO488" s="71">
        <f>+CE488+CJ488</f>
        <v>0</v>
      </c>
      <c r="CP488" s="71">
        <f>+CF488+CK488</f>
        <v>0</v>
      </c>
      <c r="CQ488" s="71">
        <f>+CR488+CS488+CT488+CU488</f>
        <v>0</v>
      </c>
      <c r="CR488" s="71">
        <v>0</v>
      </c>
      <c r="CS488" s="71">
        <v>0</v>
      </c>
      <c r="CT488" s="71">
        <v>0</v>
      </c>
      <c r="CU488" s="71">
        <v>0</v>
      </c>
      <c r="CV488" s="71">
        <f>+CL488+CQ488</f>
        <v>0</v>
      </c>
      <c r="CW488" s="71">
        <f>+CM488+CR488</f>
        <v>0</v>
      </c>
      <c r="CX488" s="71">
        <f>+CN488+CS488</f>
        <v>0</v>
      </c>
      <c r="CY488" s="71">
        <f>+CO488+CT488</f>
        <v>0</v>
      </c>
      <c r="CZ488" s="71">
        <f>+CP488+CU488</f>
        <v>0</v>
      </c>
      <c r="DA488" s="70" t="s">
        <v>280</v>
      </c>
      <c r="DB488" s="56">
        <f>K488-CV488</f>
        <v>0</v>
      </c>
      <c r="DC488" s="69"/>
      <c r="DD488" s="7">
        <f>CV488/12</f>
        <v>0</v>
      </c>
      <c r="DE488" s="69"/>
    </row>
    <row r="489" spans="1:109" s="68" customFormat="1" ht="11.25" hidden="1" customHeight="1" x14ac:dyDescent="0.2">
      <c r="A489" s="98" t="str">
        <f>CONCATENATE("6701",H489)</f>
        <v>6701100112</v>
      </c>
      <c r="B489" s="65"/>
      <c r="C489" s="65"/>
      <c r="D489" s="65"/>
      <c r="E489" s="66"/>
      <c r="F489" s="66"/>
      <c r="G489" s="65" t="s">
        <v>192</v>
      </c>
      <c r="H489" s="70" t="s">
        <v>278</v>
      </c>
      <c r="I489" s="126" t="s">
        <v>277</v>
      </c>
      <c r="J489" s="78"/>
      <c r="K489" s="78"/>
      <c r="L489" s="78"/>
      <c r="M489" s="78"/>
      <c r="N489" s="78"/>
      <c r="O489" s="78">
        <f>K489-L489-M489-N489</f>
        <v>0</v>
      </c>
      <c r="P489" s="78"/>
      <c r="Q489" s="78">
        <f>R489-P489</f>
        <v>0</v>
      </c>
      <c r="R489" s="78"/>
      <c r="S489" s="71">
        <f>+U489+V489+W489+Y489</f>
        <v>0</v>
      </c>
      <c r="T489" s="71">
        <f>X489+Z489</f>
        <v>0</v>
      </c>
      <c r="U489" s="71">
        <v>0</v>
      </c>
      <c r="V489" s="71">
        <v>0</v>
      </c>
      <c r="W489" s="71">
        <v>0</v>
      </c>
      <c r="X489" s="71">
        <v>0</v>
      </c>
      <c r="Y489" s="71">
        <v>0</v>
      </c>
      <c r="Z489" s="71">
        <v>0</v>
      </c>
      <c r="AA489" s="71">
        <f>+K489+S489</f>
        <v>0</v>
      </c>
      <c r="AB489" s="71">
        <f>+L489+U489</f>
        <v>0</v>
      </c>
      <c r="AC489" s="71">
        <f>+M489+V489</f>
        <v>0</v>
      </c>
      <c r="AD489" s="71">
        <f>+N489+W489</f>
        <v>0</v>
      </c>
      <c r="AE489" s="71">
        <f>+O489+Y489</f>
        <v>0</v>
      </c>
      <c r="AF489" s="71">
        <f>P489+X489</f>
        <v>0</v>
      </c>
      <c r="AG489" s="71">
        <f>+Q489+Z489</f>
        <v>0</v>
      </c>
      <c r="AH489" s="71">
        <f>AF489+AG489</f>
        <v>0</v>
      </c>
      <c r="AI489" s="71">
        <f>+AJ489+AK489+AL489+AN489</f>
        <v>0</v>
      </c>
      <c r="AJ489" s="71">
        <v>0</v>
      </c>
      <c r="AK489" s="71">
        <v>0</v>
      </c>
      <c r="AL489" s="71">
        <v>0</v>
      </c>
      <c r="AM489" s="71">
        <v>0</v>
      </c>
      <c r="AN489" s="71">
        <v>0</v>
      </c>
      <c r="AO489" s="71">
        <v>0</v>
      </c>
      <c r="AP489" s="71">
        <f>+AA489+AI489</f>
        <v>0</v>
      </c>
      <c r="AQ489" s="71">
        <f>+AB489+AJ489</f>
        <v>0</v>
      </c>
      <c r="AR489" s="71">
        <f>+AC489+AK489</f>
        <v>0</v>
      </c>
      <c r="AS489" s="71">
        <f>+AD489+AL489</f>
        <v>0</v>
      </c>
      <c r="AT489" s="71">
        <f>+AE489+AN489</f>
        <v>0</v>
      </c>
      <c r="AU489" s="71">
        <f>AF489+AM489</f>
        <v>0</v>
      </c>
      <c r="AV489" s="71">
        <f>AG489+AO489</f>
        <v>0</v>
      </c>
      <c r="AW489" s="71">
        <f>AU489+AV489</f>
        <v>0</v>
      </c>
      <c r="AX489" s="71">
        <f>+AY489+AZ489+BA489+BC489</f>
        <v>0</v>
      </c>
      <c r="AY489" s="71">
        <v>0</v>
      </c>
      <c r="AZ489" s="71">
        <v>0</v>
      </c>
      <c r="BA489" s="71">
        <v>0</v>
      </c>
      <c r="BB489" s="71"/>
      <c r="BC489" s="71">
        <v>0</v>
      </c>
      <c r="BD489" s="71"/>
      <c r="BE489" s="71">
        <f>+AP489+AX489</f>
        <v>0</v>
      </c>
      <c r="BF489" s="71">
        <f>+AQ489+AY489</f>
        <v>0</v>
      </c>
      <c r="BG489" s="71">
        <f>+AR489+AZ489</f>
        <v>0</v>
      </c>
      <c r="BH489" s="71">
        <f>+AS489+BA489</f>
        <v>0</v>
      </c>
      <c r="BI489" s="71">
        <f>+AT489+BC489</f>
        <v>0</v>
      </c>
      <c r="BJ489" s="71">
        <f>AU489+BB489</f>
        <v>0</v>
      </c>
      <c r="BK489" s="71">
        <f>AV489+BD489</f>
        <v>0</v>
      </c>
      <c r="BL489" s="71">
        <f>BJ489+BK489</f>
        <v>0</v>
      </c>
      <c r="BM489" s="71">
        <f>+BN489+BO489+BP489+BQ489</f>
        <v>0</v>
      </c>
      <c r="BN489" s="71">
        <v>0</v>
      </c>
      <c r="BO489" s="71">
        <v>0</v>
      </c>
      <c r="BP489" s="71">
        <v>0</v>
      </c>
      <c r="BQ489" s="71">
        <v>0</v>
      </c>
      <c r="BR489" s="71">
        <f>+BE489+BM489</f>
        <v>0</v>
      </c>
      <c r="BS489" s="71">
        <f>+BF489+BN489</f>
        <v>0</v>
      </c>
      <c r="BT489" s="71">
        <f>+BG489+BO489</f>
        <v>0</v>
      </c>
      <c r="BU489" s="71">
        <f>+BH489+BP489</f>
        <v>0</v>
      </c>
      <c r="BV489" s="71">
        <f>+BI489+BQ489</f>
        <v>0</v>
      </c>
      <c r="BW489" s="71">
        <f>+BX489+BY489+BZ489+CA489</f>
        <v>0</v>
      </c>
      <c r="BX489" s="71">
        <v>0</v>
      </c>
      <c r="BY489" s="71">
        <v>0</v>
      </c>
      <c r="BZ489" s="71">
        <v>0</v>
      </c>
      <c r="CA489" s="71">
        <v>0</v>
      </c>
      <c r="CB489" s="71">
        <f>+BR489+BW489</f>
        <v>0</v>
      </c>
      <c r="CC489" s="71">
        <f>+BS489+BX489</f>
        <v>0</v>
      </c>
      <c r="CD489" s="71">
        <f>+BT489+BY489</f>
        <v>0</v>
      </c>
      <c r="CE489" s="71">
        <f>+BU489+BZ489</f>
        <v>0</v>
      </c>
      <c r="CF489" s="71">
        <f>+BV489+CA489</f>
        <v>0</v>
      </c>
      <c r="CG489" s="71">
        <f>+CH489+CI489+CJ489+CK489</f>
        <v>0</v>
      </c>
      <c r="CH489" s="71">
        <v>0</v>
      </c>
      <c r="CI489" s="71">
        <v>0</v>
      </c>
      <c r="CJ489" s="71">
        <v>0</v>
      </c>
      <c r="CK489" s="71">
        <v>0</v>
      </c>
      <c r="CL489" s="71">
        <f>+CB489+CG489</f>
        <v>0</v>
      </c>
      <c r="CM489" s="71">
        <f>+CC489+CH489</f>
        <v>0</v>
      </c>
      <c r="CN489" s="71">
        <f>+CD489+CI489</f>
        <v>0</v>
      </c>
      <c r="CO489" s="71">
        <f>+CE489+CJ489</f>
        <v>0</v>
      </c>
      <c r="CP489" s="71">
        <f>+CF489+CK489</f>
        <v>0</v>
      </c>
      <c r="CQ489" s="71">
        <f>+CR489+CS489+CT489+CU489</f>
        <v>0</v>
      </c>
      <c r="CR489" s="71">
        <v>0</v>
      </c>
      <c r="CS489" s="71">
        <v>0</v>
      </c>
      <c r="CT489" s="71">
        <v>0</v>
      </c>
      <c r="CU489" s="71">
        <v>0</v>
      </c>
      <c r="CV489" s="71">
        <f>+CL489+CQ489</f>
        <v>0</v>
      </c>
      <c r="CW489" s="71">
        <f>+CM489+CR489</f>
        <v>0</v>
      </c>
      <c r="CX489" s="71">
        <f>+CN489+CS489</f>
        <v>0</v>
      </c>
      <c r="CY489" s="71">
        <f>+CO489+CT489</f>
        <v>0</v>
      </c>
      <c r="CZ489" s="71">
        <f>+CP489+CU489</f>
        <v>0</v>
      </c>
      <c r="DA489" s="70" t="s">
        <v>278</v>
      </c>
      <c r="DB489" s="56">
        <f>K489-CV489</f>
        <v>0</v>
      </c>
      <c r="DC489" s="69"/>
      <c r="DD489" s="7">
        <f>CV489/12</f>
        <v>0</v>
      </c>
      <c r="DE489" s="69"/>
    </row>
    <row r="490" spans="1:109" ht="11.25" hidden="1" customHeight="1" x14ac:dyDescent="0.2">
      <c r="A490" s="98" t="str">
        <f>CONCATENATE("6701",H490)</f>
        <v>6701100113</v>
      </c>
      <c r="B490" s="65"/>
      <c r="C490" s="65"/>
      <c r="D490" s="65"/>
      <c r="E490" s="66"/>
      <c r="F490" s="66"/>
      <c r="G490" s="65" t="s">
        <v>200</v>
      </c>
      <c r="H490" s="70" t="s">
        <v>276</v>
      </c>
      <c r="I490" s="112" t="s">
        <v>150</v>
      </c>
      <c r="J490" s="78"/>
      <c r="K490" s="78"/>
      <c r="L490" s="78"/>
      <c r="M490" s="78"/>
      <c r="N490" s="78"/>
      <c r="O490" s="78">
        <f>K490-L490-M490-N490</f>
        <v>0</v>
      </c>
      <c r="P490" s="78"/>
      <c r="Q490" s="78">
        <f>R490-P490</f>
        <v>0</v>
      </c>
      <c r="R490" s="78"/>
      <c r="S490" s="71">
        <f>+U490+V490+W490+Y490</f>
        <v>0</v>
      </c>
      <c r="T490" s="71">
        <f>X490+Z490</f>
        <v>0</v>
      </c>
      <c r="U490" s="71">
        <v>0</v>
      </c>
      <c r="V490" s="71">
        <v>0</v>
      </c>
      <c r="W490" s="71">
        <v>0</v>
      </c>
      <c r="X490" s="71">
        <v>0</v>
      </c>
      <c r="Y490" s="71">
        <v>0</v>
      </c>
      <c r="Z490" s="71">
        <v>0</v>
      </c>
      <c r="AA490" s="71">
        <f>+K490+S490</f>
        <v>0</v>
      </c>
      <c r="AB490" s="71">
        <f>+L490+U490</f>
        <v>0</v>
      </c>
      <c r="AC490" s="71">
        <f>+M490+V490</f>
        <v>0</v>
      </c>
      <c r="AD490" s="71">
        <f>+N490+W490</f>
        <v>0</v>
      </c>
      <c r="AE490" s="71">
        <f>+O490+Y490</f>
        <v>0</v>
      </c>
      <c r="AF490" s="71">
        <f>P490+X490</f>
        <v>0</v>
      </c>
      <c r="AG490" s="71">
        <f>+Q490+Z490</f>
        <v>0</v>
      </c>
      <c r="AH490" s="71">
        <f>AF490+AG490</f>
        <v>0</v>
      </c>
      <c r="AI490" s="71">
        <f>+AJ490+AK490+AL490+AN490</f>
        <v>0</v>
      </c>
      <c r="AJ490" s="71">
        <v>0</v>
      </c>
      <c r="AK490" s="71">
        <v>0</v>
      </c>
      <c r="AL490" s="71">
        <v>0</v>
      </c>
      <c r="AM490" s="71">
        <v>0</v>
      </c>
      <c r="AN490" s="71">
        <v>0</v>
      </c>
      <c r="AO490" s="71">
        <v>0</v>
      </c>
      <c r="AP490" s="71">
        <f>+AA490+AI490</f>
        <v>0</v>
      </c>
      <c r="AQ490" s="71">
        <f>+AB490+AJ490</f>
        <v>0</v>
      </c>
      <c r="AR490" s="71">
        <f>+AC490+AK490</f>
        <v>0</v>
      </c>
      <c r="AS490" s="71">
        <f>+AD490+AL490</f>
        <v>0</v>
      </c>
      <c r="AT490" s="71">
        <f>+AE490+AN490</f>
        <v>0</v>
      </c>
      <c r="AU490" s="71">
        <f>AF490+AM490</f>
        <v>0</v>
      </c>
      <c r="AV490" s="71">
        <f>AG490+AO490</f>
        <v>0</v>
      </c>
      <c r="AW490" s="71">
        <f>AU490+AV490</f>
        <v>0</v>
      </c>
      <c r="AX490" s="71">
        <f>+AY490+AZ490+BA490+BC490</f>
        <v>0</v>
      </c>
      <c r="AY490" s="71">
        <v>0</v>
      </c>
      <c r="AZ490" s="71">
        <v>0</v>
      </c>
      <c r="BA490" s="71">
        <v>0</v>
      </c>
      <c r="BB490" s="71"/>
      <c r="BC490" s="71">
        <v>0</v>
      </c>
      <c r="BD490" s="71"/>
      <c r="BE490" s="71">
        <f>+AP490+AX490</f>
        <v>0</v>
      </c>
      <c r="BF490" s="71">
        <f>+AQ490+AY490</f>
        <v>0</v>
      </c>
      <c r="BG490" s="71">
        <f>+AR490+AZ490</f>
        <v>0</v>
      </c>
      <c r="BH490" s="71">
        <f>+AS490+BA490</f>
        <v>0</v>
      </c>
      <c r="BI490" s="71">
        <f>+AT490+BC490</f>
        <v>0</v>
      </c>
      <c r="BJ490" s="71">
        <f>AU490+BB490</f>
        <v>0</v>
      </c>
      <c r="BK490" s="71">
        <f>AV490+BD490</f>
        <v>0</v>
      </c>
      <c r="BL490" s="71">
        <f>BJ490+BK490</f>
        <v>0</v>
      </c>
      <c r="BM490" s="71">
        <f>+BN490+BO490+BP490+BQ490</f>
        <v>0</v>
      </c>
      <c r="BN490" s="71">
        <v>0</v>
      </c>
      <c r="BO490" s="71">
        <v>0</v>
      </c>
      <c r="BP490" s="71">
        <v>0</v>
      </c>
      <c r="BQ490" s="71">
        <v>0</v>
      </c>
      <c r="BR490" s="71">
        <f>+BE490+BM490</f>
        <v>0</v>
      </c>
      <c r="BS490" s="71">
        <f>+BF490+BN490</f>
        <v>0</v>
      </c>
      <c r="BT490" s="71">
        <f>+BG490+BO490</f>
        <v>0</v>
      </c>
      <c r="BU490" s="71">
        <f>+BH490+BP490</f>
        <v>0</v>
      </c>
      <c r="BV490" s="71">
        <f>+BI490+BQ490</f>
        <v>0</v>
      </c>
      <c r="BW490" s="71">
        <f>+BX490+BY490+BZ490+CA490</f>
        <v>0</v>
      </c>
      <c r="BX490" s="71">
        <v>0</v>
      </c>
      <c r="BY490" s="71">
        <v>0</v>
      </c>
      <c r="BZ490" s="71">
        <v>0</v>
      </c>
      <c r="CA490" s="71">
        <v>0</v>
      </c>
      <c r="CB490" s="71">
        <f>+BR490+BW490</f>
        <v>0</v>
      </c>
      <c r="CC490" s="71">
        <f>+BS490+BX490</f>
        <v>0</v>
      </c>
      <c r="CD490" s="71">
        <f>+BT490+BY490</f>
        <v>0</v>
      </c>
      <c r="CE490" s="71">
        <f>+BU490+BZ490</f>
        <v>0</v>
      </c>
      <c r="CF490" s="71">
        <f>+BV490+CA490</f>
        <v>0</v>
      </c>
      <c r="CG490" s="71">
        <f>+CH490+CI490+CJ490+CK490</f>
        <v>0</v>
      </c>
      <c r="CH490" s="71">
        <v>0</v>
      </c>
      <c r="CI490" s="71">
        <v>0</v>
      </c>
      <c r="CJ490" s="71">
        <v>0</v>
      </c>
      <c r="CK490" s="71">
        <v>0</v>
      </c>
      <c r="CL490" s="71">
        <f>+CB490+CG490</f>
        <v>0</v>
      </c>
      <c r="CM490" s="71">
        <f>+CC490+CH490</f>
        <v>0</v>
      </c>
      <c r="CN490" s="71">
        <f>+CD490+CI490</f>
        <v>0</v>
      </c>
      <c r="CO490" s="71">
        <f>+CE490+CJ490</f>
        <v>0</v>
      </c>
      <c r="CP490" s="71">
        <f>+CF490+CK490</f>
        <v>0</v>
      </c>
      <c r="CQ490" s="71">
        <f>+CR490+CS490+CT490+CU490</f>
        <v>0</v>
      </c>
      <c r="CR490" s="71">
        <v>0</v>
      </c>
      <c r="CS490" s="71">
        <v>0</v>
      </c>
      <c r="CT490" s="71">
        <v>0</v>
      </c>
      <c r="CU490" s="71">
        <v>0</v>
      </c>
      <c r="CV490" s="71">
        <f>+CL490+CQ490</f>
        <v>0</v>
      </c>
      <c r="CW490" s="71">
        <f>+CM490+CR490</f>
        <v>0</v>
      </c>
      <c r="CX490" s="71">
        <f>+CN490+CS490</f>
        <v>0</v>
      </c>
      <c r="CY490" s="71">
        <f>+CO490+CT490</f>
        <v>0</v>
      </c>
      <c r="CZ490" s="71">
        <f>+CP490+CU490</f>
        <v>0</v>
      </c>
      <c r="DA490" s="70" t="s">
        <v>276</v>
      </c>
      <c r="DB490" s="56">
        <f>K490-CV490</f>
        <v>0</v>
      </c>
      <c r="DD490" s="7">
        <f>CV490/12</f>
        <v>0</v>
      </c>
    </row>
    <row r="491" spans="1:109" ht="11.25" hidden="1" customHeight="1" x14ac:dyDescent="0.2">
      <c r="A491" s="98" t="str">
        <f>CONCATENATE("6701",H491)</f>
        <v>6701100116</v>
      </c>
      <c r="B491" s="65"/>
      <c r="C491" s="65"/>
      <c r="D491" s="65"/>
      <c r="E491" s="66"/>
      <c r="F491" s="66"/>
      <c r="G491" s="65"/>
      <c r="H491" s="70" t="s">
        <v>273</v>
      </c>
      <c r="I491" s="126" t="s">
        <v>272</v>
      </c>
      <c r="J491" s="78"/>
      <c r="K491" s="78"/>
      <c r="L491" s="78"/>
      <c r="M491" s="78"/>
      <c r="N491" s="78"/>
      <c r="O491" s="78">
        <f>K491-L491-M491-N491</f>
        <v>0</v>
      </c>
      <c r="P491" s="78"/>
      <c r="Q491" s="78">
        <f>R491-P491</f>
        <v>0</v>
      </c>
      <c r="R491" s="78"/>
      <c r="S491" s="71">
        <f>+U491+V491+W491+Y491</f>
        <v>0</v>
      </c>
      <c r="T491" s="71">
        <f>X491+Z491</f>
        <v>0</v>
      </c>
      <c r="U491" s="71">
        <v>0</v>
      </c>
      <c r="V491" s="71">
        <v>0</v>
      </c>
      <c r="W491" s="71">
        <v>0</v>
      </c>
      <c r="X491" s="71">
        <v>0</v>
      </c>
      <c r="Y491" s="71">
        <v>0</v>
      </c>
      <c r="Z491" s="71">
        <v>0</v>
      </c>
      <c r="AA491" s="71">
        <f>+K491+S491</f>
        <v>0</v>
      </c>
      <c r="AB491" s="71">
        <f>+L491+U491</f>
        <v>0</v>
      </c>
      <c r="AC491" s="71">
        <f>+M491+V491</f>
        <v>0</v>
      </c>
      <c r="AD491" s="71">
        <f>+N491+W491</f>
        <v>0</v>
      </c>
      <c r="AE491" s="71">
        <f>+O491+Y491</f>
        <v>0</v>
      </c>
      <c r="AF491" s="71">
        <f>P491+X491</f>
        <v>0</v>
      </c>
      <c r="AG491" s="71">
        <f>+Q491+Z491</f>
        <v>0</v>
      </c>
      <c r="AH491" s="71">
        <f>AF491+AG491</f>
        <v>0</v>
      </c>
      <c r="AI491" s="71">
        <f>+AJ491+AK491+AL491+AN491</f>
        <v>0</v>
      </c>
      <c r="AJ491" s="71">
        <v>0</v>
      </c>
      <c r="AK491" s="71">
        <v>0</v>
      </c>
      <c r="AL491" s="71">
        <v>0</v>
      </c>
      <c r="AM491" s="71">
        <v>0</v>
      </c>
      <c r="AN491" s="71">
        <v>0</v>
      </c>
      <c r="AO491" s="71">
        <v>0</v>
      </c>
      <c r="AP491" s="71">
        <f>+AA491+AI491</f>
        <v>0</v>
      </c>
      <c r="AQ491" s="71">
        <f>+AB491+AJ491</f>
        <v>0</v>
      </c>
      <c r="AR491" s="71">
        <f>+AC491+AK491</f>
        <v>0</v>
      </c>
      <c r="AS491" s="71">
        <f>+AD491+AL491</f>
        <v>0</v>
      </c>
      <c r="AT491" s="71">
        <f>+AE491+AN491</f>
        <v>0</v>
      </c>
      <c r="AU491" s="71">
        <f>AF491+AM491</f>
        <v>0</v>
      </c>
      <c r="AV491" s="71">
        <f>AG491+AO491</f>
        <v>0</v>
      </c>
      <c r="AW491" s="71">
        <f>AU491+AV491</f>
        <v>0</v>
      </c>
      <c r="AX491" s="71">
        <f>+AY491+AZ491+BA491+BC491</f>
        <v>0</v>
      </c>
      <c r="AY491" s="71">
        <v>0</v>
      </c>
      <c r="AZ491" s="71">
        <v>0</v>
      </c>
      <c r="BA491" s="71">
        <v>0</v>
      </c>
      <c r="BB491" s="71"/>
      <c r="BC491" s="71">
        <v>0</v>
      </c>
      <c r="BD491" s="71"/>
      <c r="BE491" s="71">
        <f>+AP491+AX491</f>
        <v>0</v>
      </c>
      <c r="BF491" s="71">
        <f>+AQ491+AY491</f>
        <v>0</v>
      </c>
      <c r="BG491" s="71">
        <f>+AR491+AZ491</f>
        <v>0</v>
      </c>
      <c r="BH491" s="71">
        <f>+AS491+BA491</f>
        <v>0</v>
      </c>
      <c r="BI491" s="71">
        <f>+AT491+BC491</f>
        <v>0</v>
      </c>
      <c r="BJ491" s="71">
        <f>AU491+BB491</f>
        <v>0</v>
      </c>
      <c r="BK491" s="71">
        <f>AV491+BD491</f>
        <v>0</v>
      </c>
      <c r="BL491" s="71">
        <f>BJ491+BK491</f>
        <v>0</v>
      </c>
      <c r="BM491" s="71">
        <f>+BN491+BO491+BP491+BQ491</f>
        <v>0</v>
      </c>
      <c r="BN491" s="71">
        <v>0</v>
      </c>
      <c r="BO491" s="71">
        <v>0</v>
      </c>
      <c r="BP491" s="71">
        <v>0</v>
      </c>
      <c r="BQ491" s="71">
        <v>0</v>
      </c>
      <c r="BR491" s="71">
        <f>+BE491+BM491</f>
        <v>0</v>
      </c>
      <c r="BS491" s="71">
        <f>+BF491+BN491</f>
        <v>0</v>
      </c>
      <c r="BT491" s="71">
        <f>+BG491+BO491</f>
        <v>0</v>
      </c>
      <c r="BU491" s="71">
        <f>+BH491+BP491</f>
        <v>0</v>
      </c>
      <c r="BV491" s="71">
        <f>+BI491+BQ491</f>
        <v>0</v>
      </c>
      <c r="BW491" s="71">
        <f>+BX491+BY491+BZ491+CA491</f>
        <v>0</v>
      </c>
      <c r="BX491" s="71">
        <v>0</v>
      </c>
      <c r="BY491" s="71">
        <v>0</v>
      </c>
      <c r="BZ491" s="71">
        <v>0</v>
      </c>
      <c r="CA491" s="71">
        <v>0</v>
      </c>
      <c r="CB491" s="71">
        <f>+BR491+BW491</f>
        <v>0</v>
      </c>
      <c r="CC491" s="71">
        <f>+BS491+BX491</f>
        <v>0</v>
      </c>
      <c r="CD491" s="71">
        <f>+BT491+BY491</f>
        <v>0</v>
      </c>
      <c r="CE491" s="71">
        <f>+BU491+BZ491</f>
        <v>0</v>
      </c>
      <c r="CF491" s="71">
        <f>+BV491+CA491</f>
        <v>0</v>
      </c>
      <c r="CG491" s="71">
        <f>+CH491+CI491+CJ491+CK491</f>
        <v>0</v>
      </c>
      <c r="CH491" s="71">
        <v>0</v>
      </c>
      <c r="CI491" s="71">
        <v>0</v>
      </c>
      <c r="CJ491" s="71">
        <v>0</v>
      </c>
      <c r="CK491" s="71">
        <v>0</v>
      </c>
      <c r="CL491" s="71">
        <f>+CB491+CG491</f>
        <v>0</v>
      </c>
      <c r="CM491" s="71">
        <f>+CC491+CH491</f>
        <v>0</v>
      </c>
      <c r="CN491" s="71">
        <f>+CD491+CI491</f>
        <v>0</v>
      </c>
      <c r="CO491" s="71">
        <f>+CE491+CJ491</f>
        <v>0</v>
      </c>
      <c r="CP491" s="71">
        <f>+CF491+CK491</f>
        <v>0</v>
      </c>
      <c r="CQ491" s="71">
        <f>+CR491+CS491+CT491+CU491</f>
        <v>0</v>
      </c>
      <c r="CR491" s="71">
        <v>0</v>
      </c>
      <c r="CS491" s="71">
        <v>0</v>
      </c>
      <c r="CT491" s="71">
        <v>0</v>
      </c>
      <c r="CU491" s="71">
        <v>0</v>
      </c>
      <c r="CV491" s="71">
        <f>+CL491+CQ491</f>
        <v>0</v>
      </c>
      <c r="CW491" s="71">
        <f>+CM491+CR491</f>
        <v>0</v>
      </c>
      <c r="CX491" s="71">
        <f>+CN491+CS491</f>
        <v>0</v>
      </c>
      <c r="CY491" s="71">
        <f>+CO491+CT491</f>
        <v>0</v>
      </c>
      <c r="CZ491" s="71">
        <f>+CP491+CU491</f>
        <v>0</v>
      </c>
      <c r="DA491" s="70" t="s">
        <v>273</v>
      </c>
      <c r="DB491" s="56">
        <f>K491-CV491</f>
        <v>0</v>
      </c>
      <c r="DD491" s="7">
        <f>CV491/12</f>
        <v>0</v>
      </c>
    </row>
    <row r="492" spans="1:109" ht="11.25" hidden="1" customHeight="1" x14ac:dyDescent="0.2">
      <c r="A492" s="98" t="str">
        <f>CONCATENATE("6701",H492)</f>
        <v>6701100130</v>
      </c>
      <c r="B492" s="65"/>
      <c r="C492" s="65"/>
      <c r="D492" s="65"/>
      <c r="E492" s="66"/>
      <c r="F492" s="66"/>
      <c r="G492" s="65" t="s">
        <v>213</v>
      </c>
      <c r="H492" s="70" t="s">
        <v>271</v>
      </c>
      <c r="I492" s="112" t="s">
        <v>149</v>
      </c>
      <c r="J492" s="78"/>
      <c r="K492" s="78"/>
      <c r="L492" s="78"/>
      <c r="M492" s="78"/>
      <c r="N492" s="78"/>
      <c r="O492" s="78">
        <f>K492-L492-M492-N492</f>
        <v>0</v>
      </c>
      <c r="P492" s="78"/>
      <c r="Q492" s="78">
        <f>R492-P492</f>
        <v>0</v>
      </c>
      <c r="R492" s="78"/>
      <c r="S492" s="71">
        <f>+U492+V492+W492+Y492</f>
        <v>0</v>
      </c>
      <c r="T492" s="71">
        <f>X492+Z492</f>
        <v>0</v>
      </c>
      <c r="U492" s="71">
        <v>0</v>
      </c>
      <c r="V492" s="71">
        <v>0</v>
      </c>
      <c r="W492" s="71">
        <v>0</v>
      </c>
      <c r="X492" s="71">
        <v>0</v>
      </c>
      <c r="Y492" s="71">
        <v>0</v>
      </c>
      <c r="Z492" s="71">
        <v>0</v>
      </c>
      <c r="AA492" s="71">
        <f>+K492+S492</f>
        <v>0</v>
      </c>
      <c r="AB492" s="71">
        <f>+L492+U492</f>
        <v>0</v>
      </c>
      <c r="AC492" s="71">
        <f>+M492+V492</f>
        <v>0</v>
      </c>
      <c r="AD492" s="71">
        <f>+N492+W492</f>
        <v>0</v>
      </c>
      <c r="AE492" s="71">
        <f>+O492+Y492</f>
        <v>0</v>
      </c>
      <c r="AF492" s="71">
        <f>P492+X492</f>
        <v>0</v>
      </c>
      <c r="AG492" s="71">
        <f>+Q492+Z492</f>
        <v>0</v>
      </c>
      <c r="AH492" s="71">
        <f>AF492+AG492</f>
        <v>0</v>
      </c>
      <c r="AI492" s="71">
        <f>+AJ492+AK492+AL492+AN492</f>
        <v>0</v>
      </c>
      <c r="AJ492" s="71">
        <v>0</v>
      </c>
      <c r="AK492" s="71">
        <v>0</v>
      </c>
      <c r="AL492" s="71">
        <v>0</v>
      </c>
      <c r="AM492" s="71">
        <v>0</v>
      </c>
      <c r="AN492" s="71">
        <v>0</v>
      </c>
      <c r="AO492" s="71">
        <v>0</v>
      </c>
      <c r="AP492" s="71">
        <f>+AA492+AI492</f>
        <v>0</v>
      </c>
      <c r="AQ492" s="71">
        <f>+AB492+AJ492</f>
        <v>0</v>
      </c>
      <c r="AR492" s="71">
        <f>+AC492+AK492</f>
        <v>0</v>
      </c>
      <c r="AS492" s="71">
        <f>+AD492+AL492</f>
        <v>0</v>
      </c>
      <c r="AT492" s="71">
        <f>+AE492+AN492</f>
        <v>0</v>
      </c>
      <c r="AU492" s="71">
        <f>AF492+AM492</f>
        <v>0</v>
      </c>
      <c r="AV492" s="71">
        <f>AG492+AO492</f>
        <v>0</v>
      </c>
      <c r="AW492" s="71">
        <f>AU492+AV492</f>
        <v>0</v>
      </c>
      <c r="AX492" s="71">
        <f>+AY492+AZ492+BA492+BC492</f>
        <v>0</v>
      </c>
      <c r="AY492" s="71">
        <v>0</v>
      </c>
      <c r="AZ492" s="71">
        <v>0</v>
      </c>
      <c r="BA492" s="71">
        <v>0</v>
      </c>
      <c r="BB492" s="71"/>
      <c r="BC492" s="71">
        <v>0</v>
      </c>
      <c r="BD492" s="71"/>
      <c r="BE492" s="71">
        <f>+AP492+AX492</f>
        <v>0</v>
      </c>
      <c r="BF492" s="71">
        <f>+AQ492+AY492</f>
        <v>0</v>
      </c>
      <c r="BG492" s="71">
        <f>+AR492+AZ492</f>
        <v>0</v>
      </c>
      <c r="BH492" s="71">
        <f>+AS492+BA492</f>
        <v>0</v>
      </c>
      <c r="BI492" s="71">
        <f>+AT492+BC492</f>
        <v>0</v>
      </c>
      <c r="BJ492" s="71">
        <f>AU492+BB492</f>
        <v>0</v>
      </c>
      <c r="BK492" s="71">
        <f>AV492+BD492</f>
        <v>0</v>
      </c>
      <c r="BL492" s="71">
        <f>BJ492+BK492</f>
        <v>0</v>
      </c>
      <c r="BM492" s="71">
        <f>+BN492+BO492+BP492+BQ492</f>
        <v>0</v>
      </c>
      <c r="BN492" s="71">
        <v>0</v>
      </c>
      <c r="BO492" s="71">
        <v>0</v>
      </c>
      <c r="BP492" s="71">
        <v>0</v>
      </c>
      <c r="BQ492" s="71">
        <v>0</v>
      </c>
      <c r="BR492" s="71">
        <f>+BE492+BM492</f>
        <v>0</v>
      </c>
      <c r="BS492" s="71">
        <f>+BF492+BN492</f>
        <v>0</v>
      </c>
      <c r="BT492" s="71">
        <f>+BG492+BO492</f>
        <v>0</v>
      </c>
      <c r="BU492" s="71">
        <f>+BH492+BP492</f>
        <v>0</v>
      </c>
      <c r="BV492" s="71">
        <f>+BI492+BQ492</f>
        <v>0</v>
      </c>
      <c r="BW492" s="71">
        <f>+BX492+BY492+BZ492+CA492</f>
        <v>0</v>
      </c>
      <c r="BX492" s="71">
        <v>0</v>
      </c>
      <c r="BY492" s="71">
        <v>0</v>
      </c>
      <c r="BZ492" s="71">
        <v>0</v>
      </c>
      <c r="CA492" s="71">
        <v>0</v>
      </c>
      <c r="CB492" s="71">
        <f>+BR492+BW492</f>
        <v>0</v>
      </c>
      <c r="CC492" s="71">
        <f>+BS492+BX492</f>
        <v>0</v>
      </c>
      <c r="CD492" s="71">
        <f>+BT492+BY492</f>
        <v>0</v>
      </c>
      <c r="CE492" s="71">
        <f>+BU492+BZ492</f>
        <v>0</v>
      </c>
      <c r="CF492" s="71">
        <f>+BV492+CA492</f>
        <v>0</v>
      </c>
      <c r="CG492" s="71">
        <f>+CH492+CI492+CJ492+CK492</f>
        <v>0</v>
      </c>
      <c r="CH492" s="71">
        <v>0</v>
      </c>
      <c r="CI492" s="71">
        <v>0</v>
      </c>
      <c r="CJ492" s="71">
        <v>0</v>
      </c>
      <c r="CK492" s="71">
        <v>0</v>
      </c>
      <c r="CL492" s="71">
        <f>+CB492+CG492</f>
        <v>0</v>
      </c>
      <c r="CM492" s="71">
        <f>+CC492+CH492</f>
        <v>0</v>
      </c>
      <c r="CN492" s="71">
        <f>+CD492+CI492</f>
        <v>0</v>
      </c>
      <c r="CO492" s="71">
        <f>+CE492+CJ492</f>
        <v>0</v>
      </c>
      <c r="CP492" s="71">
        <f>+CF492+CK492</f>
        <v>0</v>
      </c>
      <c r="CQ492" s="71">
        <f>+CR492+CS492+CT492+CU492</f>
        <v>0</v>
      </c>
      <c r="CR492" s="71">
        <v>0</v>
      </c>
      <c r="CS492" s="71">
        <v>0</v>
      </c>
      <c r="CT492" s="71">
        <v>0</v>
      </c>
      <c r="CU492" s="71">
        <v>0</v>
      </c>
      <c r="CV492" s="71">
        <f>+CL492+CQ492</f>
        <v>0</v>
      </c>
      <c r="CW492" s="71">
        <f>+CM492+CR492</f>
        <v>0</v>
      </c>
      <c r="CX492" s="71">
        <f>+CN492+CS492</f>
        <v>0</v>
      </c>
      <c r="CY492" s="71">
        <f>+CO492+CT492</f>
        <v>0</v>
      </c>
      <c r="CZ492" s="71">
        <f>+CP492+CU492</f>
        <v>0</v>
      </c>
      <c r="DA492" s="70" t="s">
        <v>271</v>
      </c>
      <c r="DB492" s="56">
        <f>K492-CV492</f>
        <v>0</v>
      </c>
      <c r="DD492" s="7">
        <f>CV492/12</f>
        <v>0</v>
      </c>
    </row>
    <row r="493" spans="1:109" s="54" customFormat="1" ht="11.25" hidden="1" customHeight="1" x14ac:dyDescent="0.2">
      <c r="A493" s="98" t="str">
        <f>CONCATENATE("6701",H493)</f>
        <v>67011002</v>
      </c>
      <c r="B493" s="65"/>
      <c r="C493" s="66"/>
      <c r="D493" s="66"/>
      <c r="E493" s="66"/>
      <c r="F493" s="66" t="s">
        <v>101</v>
      </c>
      <c r="G493" s="66"/>
      <c r="H493" s="61" t="s">
        <v>85</v>
      </c>
      <c r="I493" s="111" t="s">
        <v>354</v>
      </c>
      <c r="J493" s="62">
        <f>J494</f>
        <v>0</v>
      </c>
      <c r="K493" s="62">
        <f>K494</f>
        <v>0</v>
      </c>
      <c r="L493" s="62">
        <f>L494</f>
        <v>0</v>
      </c>
      <c r="M493" s="62">
        <f>M494</f>
        <v>0</v>
      </c>
      <c r="N493" s="62">
        <f>N494</f>
        <v>0</v>
      </c>
      <c r="O493" s="62">
        <f>O494</f>
        <v>0</v>
      </c>
      <c r="P493" s="62">
        <f>P494</f>
        <v>0</v>
      </c>
      <c r="Q493" s="62">
        <f>Q494</f>
        <v>0</v>
      </c>
      <c r="R493" s="62">
        <f>R494</f>
        <v>0</v>
      </c>
      <c r="S493" s="62">
        <f>S494</f>
        <v>0</v>
      </c>
      <c r="T493" s="62">
        <f>T494</f>
        <v>0</v>
      </c>
      <c r="U493" s="62">
        <f>U494</f>
        <v>0</v>
      </c>
      <c r="V493" s="62">
        <f>V494</f>
        <v>0</v>
      </c>
      <c r="W493" s="62">
        <f>W494</f>
        <v>0</v>
      </c>
      <c r="X493" s="62">
        <f>X494</f>
        <v>0</v>
      </c>
      <c r="Y493" s="62">
        <f>Y494</f>
        <v>0</v>
      </c>
      <c r="Z493" s="62">
        <f>Z494</f>
        <v>0</v>
      </c>
      <c r="AA493" s="62">
        <f>AA494</f>
        <v>0</v>
      </c>
      <c r="AB493" s="62">
        <f>AB494</f>
        <v>0</v>
      </c>
      <c r="AC493" s="62">
        <f>AC494</f>
        <v>0</v>
      </c>
      <c r="AD493" s="62">
        <f>AD494</f>
        <v>0</v>
      </c>
      <c r="AE493" s="62">
        <f>AE494</f>
        <v>0</v>
      </c>
      <c r="AF493" s="62">
        <f>AF494</f>
        <v>0</v>
      </c>
      <c r="AG493" s="62">
        <f>AG494</f>
        <v>0</v>
      </c>
      <c r="AH493" s="62">
        <f>AH494</f>
        <v>0</v>
      </c>
      <c r="AI493" s="62">
        <f>AI494</f>
        <v>0</v>
      </c>
      <c r="AJ493" s="62">
        <f>AJ494</f>
        <v>0</v>
      </c>
      <c r="AK493" s="62">
        <f>AK494</f>
        <v>0</v>
      </c>
      <c r="AL493" s="62">
        <f>AL494</f>
        <v>0</v>
      </c>
      <c r="AM493" s="62">
        <f>AM494</f>
        <v>0</v>
      </c>
      <c r="AN493" s="62">
        <f>AN494</f>
        <v>0</v>
      </c>
      <c r="AO493" s="62">
        <f>AO494</f>
        <v>0</v>
      </c>
      <c r="AP493" s="62">
        <f>AP494</f>
        <v>0</v>
      </c>
      <c r="AQ493" s="62">
        <f>AQ494</f>
        <v>0</v>
      </c>
      <c r="AR493" s="62">
        <f>AR494</f>
        <v>0</v>
      </c>
      <c r="AS493" s="62">
        <f>AS494</f>
        <v>0</v>
      </c>
      <c r="AT493" s="62">
        <f>AT494</f>
        <v>0</v>
      </c>
      <c r="AU493" s="62">
        <f>AU494</f>
        <v>0</v>
      </c>
      <c r="AV493" s="62">
        <f>AV494</f>
        <v>0</v>
      </c>
      <c r="AW493" s="62">
        <f>AW494</f>
        <v>0</v>
      </c>
      <c r="AX493" s="62">
        <f>AX494</f>
        <v>0</v>
      </c>
      <c r="AY493" s="62">
        <f>AY494</f>
        <v>0</v>
      </c>
      <c r="AZ493" s="62">
        <f>AZ494</f>
        <v>0</v>
      </c>
      <c r="BA493" s="62">
        <f>BA494</f>
        <v>0</v>
      </c>
      <c r="BB493" s="62">
        <f>BB494</f>
        <v>0</v>
      </c>
      <c r="BC493" s="62">
        <f>BC494</f>
        <v>0</v>
      </c>
      <c r="BD493" s="62">
        <f>BD494</f>
        <v>0</v>
      </c>
      <c r="BE493" s="62">
        <f>BE494</f>
        <v>0</v>
      </c>
      <c r="BF493" s="62">
        <f>BF494</f>
        <v>0</v>
      </c>
      <c r="BG493" s="62">
        <f>BG494</f>
        <v>0</v>
      </c>
      <c r="BH493" s="62">
        <f>BH494</f>
        <v>0</v>
      </c>
      <c r="BI493" s="62">
        <f>BI494</f>
        <v>0</v>
      </c>
      <c r="BJ493" s="62">
        <f>BJ494</f>
        <v>0</v>
      </c>
      <c r="BK493" s="62">
        <f>BK494</f>
        <v>0</v>
      </c>
      <c r="BL493" s="62">
        <f>BL494</f>
        <v>0</v>
      </c>
      <c r="BM493" s="62">
        <f>BM494</f>
        <v>0</v>
      </c>
      <c r="BN493" s="62">
        <f>BN494</f>
        <v>0</v>
      </c>
      <c r="BO493" s="62">
        <f>BO494</f>
        <v>0</v>
      </c>
      <c r="BP493" s="62">
        <f>BP494</f>
        <v>0</v>
      </c>
      <c r="BQ493" s="62">
        <f>BQ494</f>
        <v>0</v>
      </c>
      <c r="BR493" s="62">
        <f>BR494</f>
        <v>0</v>
      </c>
      <c r="BS493" s="62">
        <f>BS494</f>
        <v>0</v>
      </c>
      <c r="BT493" s="62">
        <f>BT494</f>
        <v>0</v>
      </c>
      <c r="BU493" s="62">
        <f>BU494</f>
        <v>0</v>
      </c>
      <c r="BV493" s="62">
        <f>BV494</f>
        <v>0</v>
      </c>
      <c r="BW493" s="62">
        <f>BW494</f>
        <v>0</v>
      </c>
      <c r="BX493" s="62">
        <f>BX494</f>
        <v>0</v>
      </c>
      <c r="BY493" s="62">
        <f>BY494</f>
        <v>0</v>
      </c>
      <c r="BZ493" s="62">
        <f>BZ494</f>
        <v>0</v>
      </c>
      <c r="CA493" s="62">
        <f>CA494</f>
        <v>0</v>
      </c>
      <c r="CB493" s="62">
        <f>CB494</f>
        <v>0</v>
      </c>
      <c r="CC493" s="62">
        <f>CC494</f>
        <v>0</v>
      </c>
      <c r="CD493" s="62">
        <f>CD494</f>
        <v>0</v>
      </c>
      <c r="CE493" s="62">
        <f>CE494</f>
        <v>0</v>
      </c>
      <c r="CF493" s="62">
        <f>CF494</f>
        <v>0</v>
      </c>
      <c r="CG493" s="62">
        <f>CG494</f>
        <v>0</v>
      </c>
      <c r="CH493" s="62">
        <f>CH494</f>
        <v>0</v>
      </c>
      <c r="CI493" s="62">
        <f>CI494</f>
        <v>0</v>
      </c>
      <c r="CJ493" s="62">
        <f>CJ494</f>
        <v>0</v>
      </c>
      <c r="CK493" s="62">
        <f>CK494</f>
        <v>0</v>
      </c>
      <c r="CL493" s="62">
        <f>CL494</f>
        <v>0</v>
      </c>
      <c r="CM493" s="62">
        <f>CM494</f>
        <v>0</v>
      </c>
      <c r="CN493" s="62">
        <f>CN494</f>
        <v>0</v>
      </c>
      <c r="CO493" s="62">
        <f>CO494</f>
        <v>0</v>
      </c>
      <c r="CP493" s="62">
        <f>CP494</f>
        <v>0</v>
      </c>
      <c r="CQ493" s="62">
        <f>CQ494</f>
        <v>0</v>
      </c>
      <c r="CR493" s="62">
        <f>CR494</f>
        <v>0</v>
      </c>
      <c r="CS493" s="62">
        <f>CS494</f>
        <v>0</v>
      </c>
      <c r="CT493" s="62">
        <f>CT494</f>
        <v>0</v>
      </c>
      <c r="CU493" s="62">
        <f>CU494</f>
        <v>0</v>
      </c>
      <c r="CV493" s="62">
        <f>CV494</f>
        <v>0</v>
      </c>
      <c r="CW493" s="62">
        <f>CW494</f>
        <v>0</v>
      </c>
      <c r="CX493" s="62">
        <f>CX494</f>
        <v>0</v>
      </c>
      <c r="CY493" s="62">
        <f>CY494</f>
        <v>0</v>
      </c>
      <c r="CZ493" s="62">
        <f>CZ494</f>
        <v>0</v>
      </c>
      <c r="DA493" s="61"/>
      <c r="DB493" s="125"/>
      <c r="DC493" s="55"/>
      <c r="DD493" s="7">
        <f>CV493/12</f>
        <v>0</v>
      </c>
      <c r="DE493" s="55"/>
    </row>
    <row r="494" spans="1:109" ht="11.25" hidden="1" customHeight="1" x14ac:dyDescent="0.2">
      <c r="A494" s="98" t="str">
        <f>CONCATENATE("6701",H494)</f>
        <v>6701100206</v>
      </c>
      <c r="B494" s="65"/>
      <c r="C494" s="65"/>
      <c r="D494" s="65"/>
      <c r="E494" s="66"/>
      <c r="F494" s="66"/>
      <c r="G494" s="65" t="s">
        <v>253</v>
      </c>
      <c r="H494" s="70" t="s">
        <v>268</v>
      </c>
      <c r="I494" s="112" t="s">
        <v>267</v>
      </c>
      <c r="J494" s="78"/>
      <c r="K494" s="78"/>
      <c r="L494" s="78"/>
      <c r="M494" s="78"/>
      <c r="N494" s="78"/>
      <c r="O494" s="78">
        <f>K494-L494-M494-N494</f>
        <v>0</v>
      </c>
      <c r="P494" s="78"/>
      <c r="Q494" s="78">
        <f>R494-P494</f>
        <v>0</v>
      </c>
      <c r="R494" s="78"/>
      <c r="S494" s="71">
        <f>+U494+V494+W494+Y494</f>
        <v>0</v>
      </c>
      <c r="T494" s="71">
        <f>X494+Z494</f>
        <v>0</v>
      </c>
      <c r="U494" s="71">
        <v>0</v>
      </c>
      <c r="V494" s="71">
        <v>0</v>
      </c>
      <c r="W494" s="71">
        <v>0</v>
      </c>
      <c r="X494" s="71">
        <v>0</v>
      </c>
      <c r="Y494" s="71">
        <v>0</v>
      </c>
      <c r="Z494" s="71">
        <v>0</v>
      </c>
      <c r="AA494" s="71">
        <f>+K494+S494</f>
        <v>0</v>
      </c>
      <c r="AB494" s="71">
        <f>+L494+U494</f>
        <v>0</v>
      </c>
      <c r="AC494" s="71">
        <f>+M494+V494</f>
        <v>0</v>
      </c>
      <c r="AD494" s="71">
        <f>+N494+W494</f>
        <v>0</v>
      </c>
      <c r="AE494" s="71">
        <f>+O494+Y494</f>
        <v>0</v>
      </c>
      <c r="AF494" s="71">
        <f>P494+X494</f>
        <v>0</v>
      </c>
      <c r="AG494" s="71">
        <f>+Q494+Z494</f>
        <v>0</v>
      </c>
      <c r="AH494" s="71">
        <f>AF494+AG494</f>
        <v>0</v>
      </c>
      <c r="AI494" s="71">
        <f>+AJ494+AK494+AL494+AN494</f>
        <v>0</v>
      </c>
      <c r="AJ494" s="71">
        <v>0</v>
      </c>
      <c r="AK494" s="71">
        <v>0</v>
      </c>
      <c r="AL494" s="71">
        <v>0</v>
      </c>
      <c r="AM494" s="71">
        <v>0</v>
      </c>
      <c r="AN494" s="71">
        <v>0</v>
      </c>
      <c r="AO494" s="71">
        <v>0</v>
      </c>
      <c r="AP494" s="71">
        <f>+AA494+AI494</f>
        <v>0</v>
      </c>
      <c r="AQ494" s="71">
        <f>+AB494+AJ494</f>
        <v>0</v>
      </c>
      <c r="AR494" s="71">
        <f>+AC494+AK494</f>
        <v>0</v>
      </c>
      <c r="AS494" s="71">
        <f>+AD494+AL494</f>
        <v>0</v>
      </c>
      <c r="AT494" s="71">
        <f>+AE494+AN494</f>
        <v>0</v>
      </c>
      <c r="AU494" s="71">
        <f>AF494+AM494</f>
        <v>0</v>
      </c>
      <c r="AV494" s="71">
        <f>AG494+AO494</f>
        <v>0</v>
      </c>
      <c r="AW494" s="71">
        <f>AU494+AV494</f>
        <v>0</v>
      </c>
      <c r="AX494" s="71">
        <f>+AY494+AZ494+BA494+BC494</f>
        <v>0</v>
      </c>
      <c r="AY494" s="71">
        <v>0</v>
      </c>
      <c r="AZ494" s="71">
        <v>0</v>
      </c>
      <c r="BA494" s="71">
        <v>0</v>
      </c>
      <c r="BB494" s="71"/>
      <c r="BC494" s="71">
        <v>0</v>
      </c>
      <c r="BD494" s="71"/>
      <c r="BE494" s="71">
        <f>+AP494+AX494</f>
        <v>0</v>
      </c>
      <c r="BF494" s="71">
        <f>+AQ494+AY494</f>
        <v>0</v>
      </c>
      <c r="BG494" s="71">
        <f>+AR494+AZ494</f>
        <v>0</v>
      </c>
      <c r="BH494" s="71">
        <f>+AS494+BA494</f>
        <v>0</v>
      </c>
      <c r="BI494" s="71">
        <f>+AT494+BC494</f>
        <v>0</v>
      </c>
      <c r="BJ494" s="71">
        <f>AU494+BB494</f>
        <v>0</v>
      </c>
      <c r="BK494" s="71">
        <f>AV494+BD494</f>
        <v>0</v>
      </c>
      <c r="BL494" s="71">
        <f>BJ494+BK494</f>
        <v>0</v>
      </c>
      <c r="BM494" s="71">
        <f>+BN494+BO494+BP494+BQ494</f>
        <v>0</v>
      </c>
      <c r="BN494" s="71">
        <v>0</v>
      </c>
      <c r="BO494" s="71">
        <v>0</v>
      </c>
      <c r="BP494" s="71">
        <v>0</v>
      </c>
      <c r="BQ494" s="71">
        <v>0</v>
      </c>
      <c r="BR494" s="71">
        <f>+BE494+BM494</f>
        <v>0</v>
      </c>
      <c r="BS494" s="71">
        <f>+BF494+BN494</f>
        <v>0</v>
      </c>
      <c r="BT494" s="71">
        <f>+BG494+BO494</f>
        <v>0</v>
      </c>
      <c r="BU494" s="71">
        <f>+BH494+BP494</f>
        <v>0</v>
      </c>
      <c r="BV494" s="71">
        <f>+BI494+BQ494</f>
        <v>0</v>
      </c>
      <c r="BW494" s="71">
        <f>+BX494+BY494+BZ494+CA494</f>
        <v>0</v>
      </c>
      <c r="BX494" s="71">
        <v>0</v>
      </c>
      <c r="BY494" s="71">
        <v>0</v>
      </c>
      <c r="BZ494" s="71">
        <v>0</v>
      </c>
      <c r="CA494" s="71">
        <v>0</v>
      </c>
      <c r="CB494" s="71">
        <f>+BR494+BW494</f>
        <v>0</v>
      </c>
      <c r="CC494" s="71">
        <f>+BS494+BX494</f>
        <v>0</v>
      </c>
      <c r="CD494" s="71">
        <f>+BT494+BY494</f>
        <v>0</v>
      </c>
      <c r="CE494" s="71">
        <f>+BU494+BZ494</f>
        <v>0</v>
      </c>
      <c r="CF494" s="71">
        <f>+BV494+CA494</f>
        <v>0</v>
      </c>
      <c r="CG494" s="71">
        <f>+CH494+CI494+CJ494+CK494</f>
        <v>0</v>
      </c>
      <c r="CH494" s="71">
        <v>0</v>
      </c>
      <c r="CI494" s="71">
        <v>0</v>
      </c>
      <c r="CJ494" s="71">
        <v>0</v>
      </c>
      <c r="CK494" s="71">
        <v>0</v>
      </c>
      <c r="CL494" s="71">
        <f>+CB494+CG494</f>
        <v>0</v>
      </c>
      <c r="CM494" s="71">
        <f>+CC494+CH494</f>
        <v>0</v>
      </c>
      <c r="CN494" s="71">
        <f>+CD494+CI494</f>
        <v>0</v>
      </c>
      <c r="CO494" s="71">
        <f>+CE494+CJ494</f>
        <v>0</v>
      </c>
      <c r="CP494" s="71">
        <f>+CF494+CK494</f>
        <v>0</v>
      </c>
      <c r="CQ494" s="71">
        <f>+CR494+CS494+CT494+CU494</f>
        <v>0</v>
      </c>
      <c r="CR494" s="71">
        <v>0</v>
      </c>
      <c r="CS494" s="71">
        <v>0</v>
      </c>
      <c r="CT494" s="71">
        <v>0</v>
      </c>
      <c r="CU494" s="71">
        <v>0</v>
      </c>
      <c r="CV494" s="71">
        <f>+CL494+CQ494</f>
        <v>0</v>
      </c>
      <c r="CW494" s="71">
        <f>+CM494+CR494</f>
        <v>0</v>
      </c>
      <c r="CX494" s="71">
        <f>+CN494+CS494</f>
        <v>0</v>
      </c>
      <c r="CY494" s="71">
        <f>+CO494+CT494</f>
        <v>0</v>
      </c>
      <c r="CZ494" s="71">
        <f>+CP494+CU494</f>
        <v>0</v>
      </c>
      <c r="DA494" s="70"/>
      <c r="DB494" s="56"/>
      <c r="DD494" s="7">
        <f>CV494/12</f>
        <v>0</v>
      </c>
    </row>
    <row r="495" spans="1:109" s="54" customFormat="1" ht="11.25" hidden="1" customHeight="1" x14ac:dyDescent="0.2">
      <c r="A495" s="67" t="str">
        <f>CONCATENATE("6701",H495)</f>
        <v>67011003</v>
      </c>
      <c r="B495" s="66"/>
      <c r="C495" s="66"/>
      <c r="D495" s="66"/>
      <c r="E495" s="66"/>
      <c r="F495" s="66" t="s">
        <v>129</v>
      </c>
      <c r="G495" s="65"/>
      <c r="H495" s="61">
        <v>1003</v>
      </c>
      <c r="I495" s="111" t="s">
        <v>266</v>
      </c>
      <c r="J495" s="62">
        <f>SUM(J496:J501)</f>
        <v>0</v>
      </c>
      <c r="K495" s="62">
        <f>SUM(K496:K501)</f>
        <v>0</v>
      </c>
      <c r="L495" s="62">
        <f>SUM(L496:L501)</f>
        <v>0</v>
      </c>
      <c r="M495" s="62">
        <f>SUM(M496:M501)</f>
        <v>0</v>
      </c>
      <c r="N495" s="62">
        <f>SUM(N496:N501)</f>
        <v>0</v>
      </c>
      <c r="O495" s="62">
        <f>SUM(O496:O501)</f>
        <v>0</v>
      </c>
      <c r="P495" s="62">
        <f>SUM(P496:P501)</f>
        <v>0</v>
      </c>
      <c r="Q495" s="62">
        <f>SUM(Q496:Q501)</f>
        <v>0</v>
      </c>
      <c r="R495" s="62">
        <f>SUM(R496:R501)</f>
        <v>0</v>
      </c>
      <c r="S495" s="62">
        <f>SUM(S496:S501)</f>
        <v>0</v>
      </c>
      <c r="T495" s="62">
        <f>SUM(T496:T501)</f>
        <v>0</v>
      </c>
      <c r="U495" s="62">
        <f>SUM(U496:U501)</f>
        <v>0</v>
      </c>
      <c r="V495" s="62">
        <f>SUM(V496:V501)</f>
        <v>0</v>
      </c>
      <c r="W495" s="62">
        <f>SUM(W496:W501)</f>
        <v>0</v>
      </c>
      <c r="X495" s="62">
        <f>SUM(X496:X501)</f>
        <v>0</v>
      </c>
      <c r="Y495" s="62">
        <f>SUM(Y496:Y501)</f>
        <v>0</v>
      </c>
      <c r="Z495" s="62">
        <f>SUM(Z496:Z501)</f>
        <v>0</v>
      </c>
      <c r="AA495" s="62">
        <f>SUM(AA496:AA501)</f>
        <v>0</v>
      </c>
      <c r="AB495" s="62">
        <f>SUM(AB496:AB501)</f>
        <v>0</v>
      </c>
      <c r="AC495" s="62">
        <f>SUM(AC496:AC501)</f>
        <v>0</v>
      </c>
      <c r="AD495" s="62">
        <f>SUM(AD496:AD501)</f>
        <v>0</v>
      </c>
      <c r="AE495" s="62">
        <f>SUM(AE496:AE501)</f>
        <v>0</v>
      </c>
      <c r="AF495" s="62">
        <f>SUM(AF496:AF501)</f>
        <v>0</v>
      </c>
      <c r="AG495" s="62">
        <f>SUM(AG496:AG501)</f>
        <v>0</v>
      </c>
      <c r="AH495" s="62">
        <f>SUM(AH496:AH501)</f>
        <v>0</v>
      </c>
      <c r="AI495" s="62">
        <f>SUM(AI496:AI501)</f>
        <v>0</v>
      </c>
      <c r="AJ495" s="62">
        <f>SUM(AJ496:AJ501)</f>
        <v>0</v>
      </c>
      <c r="AK495" s="62">
        <f>SUM(AK496:AK501)</f>
        <v>0</v>
      </c>
      <c r="AL495" s="62">
        <f>SUM(AL496:AL501)</f>
        <v>0</v>
      </c>
      <c r="AM495" s="62">
        <f>SUM(AM496:AM501)</f>
        <v>0</v>
      </c>
      <c r="AN495" s="62">
        <f>SUM(AN496:AN501)</f>
        <v>0</v>
      </c>
      <c r="AO495" s="62">
        <f>SUM(AO496:AO501)</f>
        <v>0</v>
      </c>
      <c r="AP495" s="62">
        <f>SUM(AP496:AP501)</f>
        <v>0</v>
      </c>
      <c r="AQ495" s="62">
        <f>SUM(AQ496:AQ501)</f>
        <v>0</v>
      </c>
      <c r="AR495" s="62">
        <f>SUM(AR496:AR501)</f>
        <v>0</v>
      </c>
      <c r="AS495" s="62">
        <f>SUM(AS496:AS501)</f>
        <v>0</v>
      </c>
      <c r="AT495" s="62">
        <f>SUM(AT496:AT501)</f>
        <v>0</v>
      </c>
      <c r="AU495" s="62">
        <f>SUM(AU496:AU501)</f>
        <v>0</v>
      </c>
      <c r="AV495" s="62">
        <f>SUM(AV496:AV501)</f>
        <v>0</v>
      </c>
      <c r="AW495" s="62">
        <f>SUM(AW496:AW501)</f>
        <v>0</v>
      </c>
      <c r="AX495" s="62">
        <f>SUM(AX496:AX501)</f>
        <v>0</v>
      </c>
      <c r="AY495" s="62">
        <f>SUM(AY496:AY501)</f>
        <v>0</v>
      </c>
      <c r="AZ495" s="62">
        <f>SUM(AZ496:AZ501)</f>
        <v>0</v>
      </c>
      <c r="BA495" s="62">
        <f>SUM(BA496:BA501)</f>
        <v>0</v>
      </c>
      <c r="BB495" s="62">
        <f>SUM(BB496:BB501)</f>
        <v>0</v>
      </c>
      <c r="BC495" s="62">
        <f>SUM(BC496:BC501)</f>
        <v>0</v>
      </c>
      <c r="BD495" s="62">
        <f>SUM(BD496:BD501)</f>
        <v>0</v>
      </c>
      <c r="BE495" s="62">
        <f>SUM(BE496:BE501)</f>
        <v>0</v>
      </c>
      <c r="BF495" s="62">
        <f>SUM(BF496:BF501)</f>
        <v>0</v>
      </c>
      <c r="BG495" s="62">
        <f>SUM(BG496:BG501)</f>
        <v>0</v>
      </c>
      <c r="BH495" s="62">
        <f>SUM(BH496:BH501)</f>
        <v>0</v>
      </c>
      <c r="BI495" s="62">
        <f>SUM(BI496:BI501)</f>
        <v>0</v>
      </c>
      <c r="BJ495" s="62">
        <f>SUM(BJ496:BJ501)</f>
        <v>0</v>
      </c>
      <c r="BK495" s="62">
        <f>SUM(BK496:BK501)</f>
        <v>0</v>
      </c>
      <c r="BL495" s="62">
        <f>SUM(BL496:BL501)</f>
        <v>0</v>
      </c>
      <c r="BM495" s="62">
        <f>SUM(BM496:BM501)</f>
        <v>0</v>
      </c>
      <c r="BN495" s="62">
        <f>SUM(BN496:BN501)</f>
        <v>0</v>
      </c>
      <c r="BO495" s="62">
        <f>SUM(BO496:BO501)</f>
        <v>0</v>
      </c>
      <c r="BP495" s="62">
        <f>SUM(BP496:BP501)</f>
        <v>0</v>
      </c>
      <c r="BQ495" s="62">
        <f>SUM(BQ496:BQ501)</f>
        <v>0</v>
      </c>
      <c r="BR495" s="62">
        <f>SUM(BR496:BR501)</f>
        <v>0</v>
      </c>
      <c r="BS495" s="62">
        <f>SUM(BS496:BS501)</f>
        <v>0</v>
      </c>
      <c r="BT495" s="62">
        <f>SUM(BT496:BT501)</f>
        <v>0</v>
      </c>
      <c r="BU495" s="62">
        <f>SUM(BU496:BU501)</f>
        <v>0</v>
      </c>
      <c r="BV495" s="62">
        <f>SUM(BV496:BV501)</f>
        <v>0</v>
      </c>
      <c r="BW495" s="62">
        <f>SUM(BW496:BW501)</f>
        <v>0</v>
      </c>
      <c r="BX495" s="62">
        <f>SUM(BX496:BX501)</f>
        <v>0</v>
      </c>
      <c r="BY495" s="62">
        <f>SUM(BY496:BY501)</f>
        <v>0</v>
      </c>
      <c r="BZ495" s="62">
        <f>SUM(BZ496:BZ501)</f>
        <v>0</v>
      </c>
      <c r="CA495" s="62">
        <f>SUM(CA496:CA501)</f>
        <v>0</v>
      </c>
      <c r="CB495" s="62">
        <f>SUM(CB496:CB501)</f>
        <v>0</v>
      </c>
      <c r="CC495" s="62">
        <f>SUM(CC496:CC501)</f>
        <v>0</v>
      </c>
      <c r="CD495" s="62">
        <f>SUM(CD496:CD501)</f>
        <v>0</v>
      </c>
      <c r="CE495" s="62">
        <f>SUM(CE496:CE501)</f>
        <v>0</v>
      </c>
      <c r="CF495" s="62">
        <f>SUM(CF496:CF501)</f>
        <v>0</v>
      </c>
      <c r="CG495" s="62">
        <f>SUM(CG496:CG501)</f>
        <v>0</v>
      </c>
      <c r="CH495" s="62">
        <f>SUM(CH496:CH501)</f>
        <v>0</v>
      </c>
      <c r="CI495" s="62">
        <f>SUM(CI496:CI501)</f>
        <v>0</v>
      </c>
      <c r="CJ495" s="62">
        <f>SUM(CJ496:CJ501)</f>
        <v>0</v>
      </c>
      <c r="CK495" s="62">
        <f>SUM(CK496:CK501)</f>
        <v>0</v>
      </c>
      <c r="CL495" s="62">
        <f>SUM(CL496:CL501)</f>
        <v>0</v>
      </c>
      <c r="CM495" s="62">
        <f>SUM(CM496:CM501)</f>
        <v>0</v>
      </c>
      <c r="CN495" s="62">
        <f>SUM(CN496:CN501)</f>
        <v>0</v>
      </c>
      <c r="CO495" s="62">
        <f>SUM(CO496:CO501)</f>
        <v>0</v>
      </c>
      <c r="CP495" s="62">
        <f>SUM(CP496:CP501)</f>
        <v>0</v>
      </c>
      <c r="CQ495" s="62">
        <f>SUM(CQ496:CQ501)</f>
        <v>0</v>
      </c>
      <c r="CR495" s="62">
        <f>SUM(CR496:CR501)</f>
        <v>0</v>
      </c>
      <c r="CS495" s="62">
        <f>SUM(CS496:CS501)</f>
        <v>0</v>
      </c>
      <c r="CT495" s="62">
        <f>SUM(CT496:CT501)</f>
        <v>0</v>
      </c>
      <c r="CU495" s="62">
        <f>SUM(CU496:CU501)</f>
        <v>0</v>
      </c>
      <c r="CV495" s="62">
        <f>SUM(CV496:CV501)</f>
        <v>0</v>
      </c>
      <c r="CW495" s="62">
        <f>SUM(CW496:CW501)</f>
        <v>0</v>
      </c>
      <c r="CX495" s="62">
        <f>SUM(CX496:CX501)</f>
        <v>0</v>
      </c>
      <c r="CY495" s="62">
        <f>SUM(CY496:CY501)</f>
        <v>0</v>
      </c>
      <c r="CZ495" s="62">
        <f>SUM(CZ496:CZ501)</f>
        <v>0</v>
      </c>
      <c r="DA495" s="61">
        <v>1003</v>
      </c>
      <c r="DB495" s="56">
        <f>K495-CV495</f>
        <v>0</v>
      </c>
      <c r="DC495" s="55"/>
      <c r="DD495" s="7">
        <f>CV495/12</f>
        <v>0</v>
      </c>
      <c r="DE495" s="55"/>
    </row>
    <row r="496" spans="1:109" ht="11.25" hidden="1" customHeight="1" x14ac:dyDescent="0.2">
      <c r="A496" s="98" t="str">
        <f>CONCATENATE("6701",H496)</f>
        <v>6701100301</v>
      </c>
      <c r="B496" s="65"/>
      <c r="C496" s="65"/>
      <c r="D496" s="65"/>
      <c r="E496" s="66"/>
      <c r="F496" s="66"/>
      <c r="G496" s="65" t="s">
        <v>91</v>
      </c>
      <c r="H496" s="70" t="s">
        <v>265</v>
      </c>
      <c r="I496" s="112" t="s">
        <v>79</v>
      </c>
      <c r="J496" s="78"/>
      <c r="K496" s="78"/>
      <c r="L496" s="78"/>
      <c r="M496" s="78"/>
      <c r="N496" s="78"/>
      <c r="O496" s="78">
        <f>K496-L496-M496-N496</f>
        <v>0</v>
      </c>
      <c r="P496" s="78"/>
      <c r="Q496" s="78">
        <f>R496-P496</f>
        <v>0</v>
      </c>
      <c r="R496" s="78"/>
      <c r="S496" s="71">
        <f>+U496+V496+W496+Y496</f>
        <v>0</v>
      </c>
      <c r="T496" s="71">
        <f>X496+Z496</f>
        <v>0</v>
      </c>
      <c r="U496" s="71">
        <v>0</v>
      </c>
      <c r="V496" s="71">
        <v>0</v>
      </c>
      <c r="W496" s="71">
        <v>0</v>
      </c>
      <c r="X496" s="71">
        <v>0</v>
      </c>
      <c r="Y496" s="71">
        <v>0</v>
      </c>
      <c r="Z496" s="71">
        <v>0</v>
      </c>
      <c r="AA496" s="71">
        <f>+K496+S496</f>
        <v>0</v>
      </c>
      <c r="AB496" s="71">
        <f>+L496+U496</f>
        <v>0</v>
      </c>
      <c r="AC496" s="71">
        <f>+M496+V496</f>
        <v>0</v>
      </c>
      <c r="AD496" s="71">
        <f>+N496+W496</f>
        <v>0</v>
      </c>
      <c r="AE496" s="71">
        <f>+O496+Y496</f>
        <v>0</v>
      </c>
      <c r="AF496" s="71">
        <f>P496+X496</f>
        <v>0</v>
      </c>
      <c r="AG496" s="71">
        <f>+Q496+Z496</f>
        <v>0</v>
      </c>
      <c r="AH496" s="71">
        <f>AF496+AG496</f>
        <v>0</v>
      </c>
      <c r="AI496" s="71">
        <f>+AJ496+AK496+AL496+AN496</f>
        <v>0</v>
      </c>
      <c r="AJ496" s="71">
        <v>0</v>
      </c>
      <c r="AK496" s="71">
        <v>0</v>
      </c>
      <c r="AL496" s="71">
        <v>0</v>
      </c>
      <c r="AM496" s="71">
        <v>0</v>
      </c>
      <c r="AN496" s="71">
        <v>0</v>
      </c>
      <c r="AO496" s="71">
        <v>0</v>
      </c>
      <c r="AP496" s="71">
        <f>+AA496+AI496</f>
        <v>0</v>
      </c>
      <c r="AQ496" s="71">
        <f>+AB496+AJ496</f>
        <v>0</v>
      </c>
      <c r="AR496" s="71">
        <f>+AC496+AK496</f>
        <v>0</v>
      </c>
      <c r="AS496" s="71">
        <f>+AD496+AL496</f>
        <v>0</v>
      </c>
      <c r="AT496" s="71">
        <f>+AE496+AN496</f>
        <v>0</v>
      </c>
      <c r="AU496" s="71">
        <f>AF496+AM496</f>
        <v>0</v>
      </c>
      <c r="AV496" s="71">
        <f>AG496+AO496</f>
        <v>0</v>
      </c>
      <c r="AW496" s="71">
        <f>AU496+AV496</f>
        <v>0</v>
      </c>
      <c r="AX496" s="71">
        <f>+AY496+AZ496+BA496+BC496</f>
        <v>0</v>
      </c>
      <c r="AY496" s="71">
        <v>0</v>
      </c>
      <c r="AZ496" s="71">
        <v>0</v>
      </c>
      <c r="BA496" s="71">
        <v>0</v>
      </c>
      <c r="BB496" s="71"/>
      <c r="BC496" s="71">
        <v>0</v>
      </c>
      <c r="BD496" s="71"/>
      <c r="BE496" s="71">
        <f>+AP496+AX496</f>
        <v>0</v>
      </c>
      <c r="BF496" s="71">
        <f>+AQ496+AY496</f>
        <v>0</v>
      </c>
      <c r="BG496" s="71">
        <f>+AR496+AZ496</f>
        <v>0</v>
      </c>
      <c r="BH496" s="71">
        <f>+AS496+BA496</f>
        <v>0</v>
      </c>
      <c r="BI496" s="71">
        <f>+AT496+BC496</f>
        <v>0</v>
      </c>
      <c r="BJ496" s="71">
        <f>AU496+BB496</f>
        <v>0</v>
      </c>
      <c r="BK496" s="71">
        <f>AV496+BD496</f>
        <v>0</v>
      </c>
      <c r="BL496" s="71">
        <f>BJ496+BK496</f>
        <v>0</v>
      </c>
      <c r="BM496" s="71">
        <f>+BN496+BO496+BP496+BQ496</f>
        <v>0</v>
      </c>
      <c r="BN496" s="71">
        <v>0</v>
      </c>
      <c r="BO496" s="71">
        <v>0</v>
      </c>
      <c r="BP496" s="71">
        <v>0</v>
      </c>
      <c r="BQ496" s="71">
        <v>0</v>
      </c>
      <c r="BR496" s="71">
        <f>+BE496+BM496</f>
        <v>0</v>
      </c>
      <c r="BS496" s="71">
        <f>+BF496+BN496</f>
        <v>0</v>
      </c>
      <c r="BT496" s="71">
        <f>+BG496+BO496</f>
        <v>0</v>
      </c>
      <c r="BU496" s="71">
        <f>+BH496+BP496</f>
        <v>0</v>
      </c>
      <c r="BV496" s="71">
        <f>+BI496+BQ496</f>
        <v>0</v>
      </c>
      <c r="BW496" s="71">
        <f>+BX496+BY496+BZ496+CA496</f>
        <v>0</v>
      </c>
      <c r="BX496" s="71">
        <v>0</v>
      </c>
      <c r="BY496" s="71">
        <v>0</v>
      </c>
      <c r="BZ496" s="71">
        <v>0</v>
      </c>
      <c r="CA496" s="71">
        <v>0</v>
      </c>
      <c r="CB496" s="71">
        <f>+BR496+BW496</f>
        <v>0</v>
      </c>
      <c r="CC496" s="71">
        <f>+BS496+BX496</f>
        <v>0</v>
      </c>
      <c r="CD496" s="71">
        <f>+BT496+BY496</f>
        <v>0</v>
      </c>
      <c r="CE496" s="71">
        <f>+BU496+BZ496</f>
        <v>0</v>
      </c>
      <c r="CF496" s="71">
        <f>+BV496+CA496</f>
        <v>0</v>
      </c>
      <c r="CG496" s="71">
        <f>+CH496+CI496+CJ496+CK496</f>
        <v>0</v>
      </c>
      <c r="CH496" s="71">
        <v>0</v>
      </c>
      <c r="CI496" s="71">
        <v>0</v>
      </c>
      <c r="CJ496" s="71">
        <v>0</v>
      </c>
      <c r="CK496" s="71">
        <v>0</v>
      </c>
      <c r="CL496" s="71">
        <f>+CB496+CG496</f>
        <v>0</v>
      </c>
      <c r="CM496" s="71">
        <f>+CC496+CH496</f>
        <v>0</v>
      </c>
      <c r="CN496" s="71">
        <f>+CD496+CI496</f>
        <v>0</v>
      </c>
      <c r="CO496" s="71">
        <f>+CE496+CJ496</f>
        <v>0</v>
      </c>
      <c r="CP496" s="71">
        <f>+CF496+CK496</f>
        <v>0</v>
      </c>
      <c r="CQ496" s="71">
        <f>+CR496+CS496+CT496+CU496</f>
        <v>0</v>
      </c>
      <c r="CR496" s="71">
        <v>0</v>
      </c>
      <c r="CS496" s="71">
        <v>0</v>
      </c>
      <c r="CT496" s="71">
        <v>0</v>
      </c>
      <c r="CU496" s="71">
        <v>0</v>
      </c>
      <c r="CV496" s="71">
        <f>+CL496+CQ496</f>
        <v>0</v>
      </c>
      <c r="CW496" s="71">
        <f>+CM496+CR496</f>
        <v>0</v>
      </c>
      <c r="CX496" s="71">
        <f>+CN496+CS496</f>
        <v>0</v>
      </c>
      <c r="CY496" s="71">
        <f>+CO496+CT496</f>
        <v>0</v>
      </c>
      <c r="CZ496" s="71">
        <f>+CP496+CU496</f>
        <v>0</v>
      </c>
      <c r="DA496" s="70" t="s">
        <v>265</v>
      </c>
      <c r="DB496" s="56">
        <f>K496-CV496</f>
        <v>0</v>
      </c>
      <c r="DD496" s="7">
        <f>CV496/12</f>
        <v>0</v>
      </c>
    </row>
    <row r="497" spans="1:109" ht="11.25" hidden="1" customHeight="1" x14ac:dyDescent="0.2">
      <c r="A497" s="98" t="str">
        <f>CONCATENATE("6701",H497)</f>
        <v>6701100302</v>
      </c>
      <c r="B497" s="65"/>
      <c r="C497" s="65"/>
      <c r="D497" s="65"/>
      <c r="E497" s="66"/>
      <c r="F497" s="66"/>
      <c r="G497" s="65" t="s">
        <v>101</v>
      </c>
      <c r="H497" s="70" t="s">
        <v>264</v>
      </c>
      <c r="I497" s="112" t="s">
        <v>263</v>
      </c>
      <c r="J497" s="78"/>
      <c r="K497" s="78"/>
      <c r="L497" s="78"/>
      <c r="M497" s="78"/>
      <c r="N497" s="78"/>
      <c r="O497" s="78">
        <f>K497-L497-M497-N497</f>
        <v>0</v>
      </c>
      <c r="P497" s="78"/>
      <c r="Q497" s="78">
        <f>R497-P497</f>
        <v>0</v>
      </c>
      <c r="R497" s="78"/>
      <c r="S497" s="71">
        <f>+U497+V497+W497+Y497</f>
        <v>0</v>
      </c>
      <c r="T497" s="71">
        <f>X497+Z497</f>
        <v>0</v>
      </c>
      <c r="U497" s="71">
        <v>0</v>
      </c>
      <c r="V497" s="71">
        <v>0</v>
      </c>
      <c r="W497" s="71">
        <v>0</v>
      </c>
      <c r="X497" s="71">
        <v>0</v>
      </c>
      <c r="Y497" s="71">
        <v>0</v>
      </c>
      <c r="Z497" s="71">
        <v>0</v>
      </c>
      <c r="AA497" s="71">
        <f>+K497+S497</f>
        <v>0</v>
      </c>
      <c r="AB497" s="71">
        <f>+L497+U497</f>
        <v>0</v>
      </c>
      <c r="AC497" s="71">
        <f>+M497+V497</f>
        <v>0</v>
      </c>
      <c r="AD497" s="71">
        <f>+N497+W497</f>
        <v>0</v>
      </c>
      <c r="AE497" s="71">
        <f>+O497+Y497</f>
        <v>0</v>
      </c>
      <c r="AF497" s="71">
        <f>P497+X497</f>
        <v>0</v>
      </c>
      <c r="AG497" s="71">
        <f>+Q497+Z497</f>
        <v>0</v>
      </c>
      <c r="AH497" s="71">
        <f>AF497+AG497</f>
        <v>0</v>
      </c>
      <c r="AI497" s="71">
        <f>+AJ497+AK497+AL497+AN497</f>
        <v>0</v>
      </c>
      <c r="AJ497" s="71">
        <v>0</v>
      </c>
      <c r="AK497" s="71">
        <v>0</v>
      </c>
      <c r="AL497" s="71">
        <v>0</v>
      </c>
      <c r="AM497" s="71">
        <v>0</v>
      </c>
      <c r="AN497" s="71">
        <v>0</v>
      </c>
      <c r="AO497" s="71">
        <v>0</v>
      </c>
      <c r="AP497" s="71">
        <f>+AA497+AI497</f>
        <v>0</v>
      </c>
      <c r="AQ497" s="71">
        <f>+AB497+AJ497</f>
        <v>0</v>
      </c>
      <c r="AR497" s="71">
        <f>+AC497+AK497</f>
        <v>0</v>
      </c>
      <c r="AS497" s="71">
        <f>+AD497+AL497</f>
        <v>0</v>
      </c>
      <c r="AT497" s="71">
        <f>+AE497+AN497</f>
        <v>0</v>
      </c>
      <c r="AU497" s="71">
        <f>AF497+AM497</f>
        <v>0</v>
      </c>
      <c r="AV497" s="71">
        <f>AG497+AO497</f>
        <v>0</v>
      </c>
      <c r="AW497" s="71">
        <f>AU497+AV497</f>
        <v>0</v>
      </c>
      <c r="AX497" s="71">
        <f>+AY497+AZ497+BA497+BC497</f>
        <v>0</v>
      </c>
      <c r="AY497" s="71">
        <v>0</v>
      </c>
      <c r="AZ497" s="71">
        <v>0</v>
      </c>
      <c r="BA497" s="71">
        <v>0</v>
      </c>
      <c r="BB497" s="71"/>
      <c r="BC497" s="71">
        <v>0</v>
      </c>
      <c r="BD497" s="71"/>
      <c r="BE497" s="71">
        <f>+AP497+AX497</f>
        <v>0</v>
      </c>
      <c r="BF497" s="71">
        <f>+AQ497+AY497</f>
        <v>0</v>
      </c>
      <c r="BG497" s="71">
        <f>+AR497+AZ497</f>
        <v>0</v>
      </c>
      <c r="BH497" s="71">
        <f>+AS497+BA497</f>
        <v>0</v>
      </c>
      <c r="BI497" s="71">
        <f>+AT497+BC497</f>
        <v>0</v>
      </c>
      <c r="BJ497" s="71">
        <f>AU497+BB497</f>
        <v>0</v>
      </c>
      <c r="BK497" s="71">
        <f>AV497+BD497</f>
        <v>0</v>
      </c>
      <c r="BL497" s="71">
        <f>BJ497+BK497</f>
        <v>0</v>
      </c>
      <c r="BM497" s="71">
        <f>+BN497+BO497+BP497+BQ497</f>
        <v>0</v>
      </c>
      <c r="BN497" s="71">
        <v>0</v>
      </c>
      <c r="BO497" s="71">
        <v>0</v>
      </c>
      <c r="BP497" s="71">
        <v>0</v>
      </c>
      <c r="BQ497" s="71">
        <v>0</v>
      </c>
      <c r="BR497" s="71">
        <f>+BE497+BM497</f>
        <v>0</v>
      </c>
      <c r="BS497" s="71">
        <f>+BF497+BN497</f>
        <v>0</v>
      </c>
      <c r="BT497" s="71">
        <f>+BG497+BO497</f>
        <v>0</v>
      </c>
      <c r="BU497" s="71">
        <f>+BH497+BP497</f>
        <v>0</v>
      </c>
      <c r="BV497" s="71">
        <f>+BI497+BQ497</f>
        <v>0</v>
      </c>
      <c r="BW497" s="71">
        <f>+BX497+BY497+BZ497+CA497</f>
        <v>0</v>
      </c>
      <c r="BX497" s="71">
        <v>0</v>
      </c>
      <c r="BY497" s="71">
        <v>0</v>
      </c>
      <c r="BZ497" s="71">
        <v>0</v>
      </c>
      <c r="CA497" s="71">
        <v>0</v>
      </c>
      <c r="CB497" s="71">
        <f>+BR497+BW497</f>
        <v>0</v>
      </c>
      <c r="CC497" s="71">
        <f>+BS497+BX497</f>
        <v>0</v>
      </c>
      <c r="CD497" s="71">
        <f>+BT497+BY497</f>
        <v>0</v>
      </c>
      <c r="CE497" s="71">
        <f>+BU497+BZ497</f>
        <v>0</v>
      </c>
      <c r="CF497" s="71">
        <f>+BV497+CA497</f>
        <v>0</v>
      </c>
      <c r="CG497" s="71">
        <f>+CH497+CI497+CJ497+CK497</f>
        <v>0</v>
      </c>
      <c r="CH497" s="71">
        <v>0</v>
      </c>
      <c r="CI497" s="71">
        <v>0</v>
      </c>
      <c r="CJ497" s="71">
        <v>0</v>
      </c>
      <c r="CK497" s="71">
        <v>0</v>
      </c>
      <c r="CL497" s="71">
        <f>+CB497+CG497</f>
        <v>0</v>
      </c>
      <c r="CM497" s="71">
        <f>+CC497+CH497</f>
        <v>0</v>
      </c>
      <c r="CN497" s="71">
        <f>+CD497+CI497</f>
        <v>0</v>
      </c>
      <c r="CO497" s="71">
        <f>+CE497+CJ497</f>
        <v>0</v>
      </c>
      <c r="CP497" s="71">
        <f>+CF497+CK497</f>
        <v>0</v>
      </c>
      <c r="CQ497" s="71">
        <f>+CR497+CS497+CT497+CU497</f>
        <v>0</v>
      </c>
      <c r="CR497" s="71">
        <v>0</v>
      </c>
      <c r="CS497" s="71">
        <v>0</v>
      </c>
      <c r="CT497" s="71">
        <v>0</v>
      </c>
      <c r="CU497" s="71">
        <v>0</v>
      </c>
      <c r="CV497" s="71">
        <f>+CL497+CQ497</f>
        <v>0</v>
      </c>
      <c r="CW497" s="71">
        <f>+CM497+CR497</f>
        <v>0</v>
      </c>
      <c r="CX497" s="71">
        <f>+CN497+CS497</f>
        <v>0</v>
      </c>
      <c r="CY497" s="71">
        <f>+CO497+CT497</f>
        <v>0</v>
      </c>
      <c r="CZ497" s="71">
        <f>+CP497+CU497</f>
        <v>0</v>
      </c>
      <c r="DA497" s="70" t="s">
        <v>264</v>
      </c>
      <c r="DB497" s="56">
        <f>K497-CV497</f>
        <v>0</v>
      </c>
      <c r="DD497" s="7">
        <f>CV497/12</f>
        <v>0</v>
      </c>
    </row>
    <row r="498" spans="1:109" ht="14.25" hidden="1" customHeight="1" x14ac:dyDescent="0.2">
      <c r="A498" s="98" t="str">
        <f>CONCATENATE("6701",H498)</f>
        <v>6701100303</v>
      </c>
      <c r="B498" s="65"/>
      <c r="C498" s="65"/>
      <c r="D498" s="65"/>
      <c r="E498" s="66"/>
      <c r="F498" s="66"/>
      <c r="G498" s="65" t="s">
        <v>129</v>
      </c>
      <c r="H498" s="70" t="s">
        <v>262</v>
      </c>
      <c r="I498" s="112" t="s">
        <v>77</v>
      </c>
      <c r="J498" s="78"/>
      <c r="K498" s="78"/>
      <c r="L498" s="78"/>
      <c r="M498" s="78"/>
      <c r="N498" s="78"/>
      <c r="O498" s="78">
        <f>K498-L498-M498-N498</f>
        <v>0</v>
      </c>
      <c r="P498" s="78"/>
      <c r="Q498" s="78">
        <f>R498-P498</f>
        <v>0</v>
      </c>
      <c r="R498" s="78"/>
      <c r="S498" s="71">
        <f>+U498+V498+W498+Y498</f>
        <v>0</v>
      </c>
      <c r="T498" s="71">
        <f>X498+Z498</f>
        <v>0</v>
      </c>
      <c r="U498" s="71">
        <v>0</v>
      </c>
      <c r="V498" s="71">
        <v>0</v>
      </c>
      <c r="W498" s="71">
        <v>0</v>
      </c>
      <c r="X498" s="71">
        <v>0</v>
      </c>
      <c r="Y498" s="71">
        <v>0</v>
      </c>
      <c r="Z498" s="71">
        <v>0</v>
      </c>
      <c r="AA498" s="71">
        <f>+K498+S498</f>
        <v>0</v>
      </c>
      <c r="AB498" s="71">
        <f>+L498+U498</f>
        <v>0</v>
      </c>
      <c r="AC498" s="71">
        <f>+M498+V498</f>
        <v>0</v>
      </c>
      <c r="AD498" s="71">
        <f>+N498+W498</f>
        <v>0</v>
      </c>
      <c r="AE498" s="71">
        <f>+O498+Y498</f>
        <v>0</v>
      </c>
      <c r="AF498" s="71">
        <f>P498+X498</f>
        <v>0</v>
      </c>
      <c r="AG498" s="71">
        <f>+Q498+Z498</f>
        <v>0</v>
      </c>
      <c r="AH498" s="71">
        <f>AF498+AG498</f>
        <v>0</v>
      </c>
      <c r="AI498" s="71">
        <f>+AJ498+AK498+AL498+AN498</f>
        <v>0</v>
      </c>
      <c r="AJ498" s="71">
        <v>0</v>
      </c>
      <c r="AK498" s="71">
        <v>0</v>
      </c>
      <c r="AL498" s="71">
        <v>0</v>
      </c>
      <c r="AM498" s="71">
        <v>0</v>
      </c>
      <c r="AN498" s="71">
        <v>0</v>
      </c>
      <c r="AO498" s="71">
        <v>0</v>
      </c>
      <c r="AP498" s="71">
        <f>+AA498+AI498</f>
        <v>0</v>
      </c>
      <c r="AQ498" s="71">
        <f>+AB498+AJ498</f>
        <v>0</v>
      </c>
      <c r="AR498" s="71">
        <f>+AC498+AK498</f>
        <v>0</v>
      </c>
      <c r="AS498" s="71">
        <f>+AD498+AL498</f>
        <v>0</v>
      </c>
      <c r="AT498" s="71">
        <f>+AE498+AN498</f>
        <v>0</v>
      </c>
      <c r="AU498" s="71">
        <f>AF498+AM498</f>
        <v>0</v>
      </c>
      <c r="AV498" s="71">
        <f>AG498+AO498</f>
        <v>0</v>
      </c>
      <c r="AW498" s="71">
        <f>AU498+AV498</f>
        <v>0</v>
      </c>
      <c r="AX498" s="71">
        <f>+AY498+AZ498+BA498+BC498</f>
        <v>0</v>
      </c>
      <c r="AY498" s="71">
        <v>0</v>
      </c>
      <c r="AZ498" s="71">
        <v>0</v>
      </c>
      <c r="BA498" s="71">
        <v>0</v>
      </c>
      <c r="BB498" s="71"/>
      <c r="BC498" s="71">
        <v>0</v>
      </c>
      <c r="BD498" s="71"/>
      <c r="BE498" s="71">
        <f>+AP498+AX498</f>
        <v>0</v>
      </c>
      <c r="BF498" s="71">
        <f>+AQ498+AY498</f>
        <v>0</v>
      </c>
      <c r="BG498" s="71">
        <f>+AR498+AZ498</f>
        <v>0</v>
      </c>
      <c r="BH498" s="71">
        <f>+AS498+BA498</f>
        <v>0</v>
      </c>
      <c r="BI498" s="71">
        <f>+AT498+BC498</f>
        <v>0</v>
      </c>
      <c r="BJ498" s="71">
        <f>AU498+BB498</f>
        <v>0</v>
      </c>
      <c r="BK498" s="71">
        <f>AV498+BD498</f>
        <v>0</v>
      </c>
      <c r="BL498" s="71">
        <f>BJ498+BK498</f>
        <v>0</v>
      </c>
      <c r="BM498" s="71">
        <f>+BN498+BO498+BP498+BQ498</f>
        <v>0</v>
      </c>
      <c r="BN498" s="71">
        <v>0</v>
      </c>
      <c r="BO498" s="71">
        <v>0</v>
      </c>
      <c r="BP498" s="71">
        <v>0</v>
      </c>
      <c r="BQ498" s="71">
        <v>0</v>
      </c>
      <c r="BR498" s="71">
        <f>+BE498+BM498</f>
        <v>0</v>
      </c>
      <c r="BS498" s="71">
        <f>+BF498+BN498</f>
        <v>0</v>
      </c>
      <c r="BT498" s="71">
        <f>+BG498+BO498</f>
        <v>0</v>
      </c>
      <c r="BU498" s="71">
        <f>+BH498+BP498</f>
        <v>0</v>
      </c>
      <c r="BV498" s="71">
        <f>+BI498+BQ498</f>
        <v>0</v>
      </c>
      <c r="BW498" s="71">
        <f>+BX498+BY498+BZ498+CA498</f>
        <v>0</v>
      </c>
      <c r="BX498" s="71">
        <v>0</v>
      </c>
      <c r="BY498" s="71">
        <v>0</v>
      </c>
      <c r="BZ498" s="71">
        <v>0</v>
      </c>
      <c r="CA498" s="71">
        <v>0</v>
      </c>
      <c r="CB498" s="71">
        <f>+BR498+BW498</f>
        <v>0</v>
      </c>
      <c r="CC498" s="71">
        <f>+BS498+BX498</f>
        <v>0</v>
      </c>
      <c r="CD498" s="71">
        <f>+BT498+BY498</f>
        <v>0</v>
      </c>
      <c r="CE498" s="71">
        <f>+BU498+BZ498</f>
        <v>0</v>
      </c>
      <c r="CF498" s="71">
        <f>+BV498+CA498</f>
        <v>0</v>
      </c>
      <c r="CG498" s="71">
        <f>+CH498+CI498+CJ498+CK498</f>
        <v>0</v>
      </c>
      <c r="CH498" s="71">
        <v>0</v>
      </c>
      <c r="CI498" s="71">
        <v>0</v>
      </c>
      <c r="CJ498" s="71">
        <v>0</v>
      </c>
      <c r="CK498" s="71">
        <v>0</v>
      </c>
      <c r="CL498" s="71">
        <f>+CB498+CG498</f>
        <v>0</v>
      </c>
      <c r="CM498" s="71">
        <f>+CC498+CH498</f>
        <v>0</v>
      </c>
      <c r="CN498" s="71">
        <f>+CD498+CI498</f>
        <v>0</v>
      </c>
      <c r="CO498" s="71">
        <f>+CE498+CJ498</f>
        <v>0</v>
      </c>
      <c r="CP498" s="71">
        <f>+CF498+CK498</f>
        <v>0</v>
      </c>
      <c r="CQ498" s="71">
        <f>+CR498+CS498+CT498+CU498</f>
        <v>0</v>
      </c>
      <c r="CR498" s="71">
        <v>0</v>
      </c>
      <c r="CS498" s="71">
        <v>0</v>
      </c>
      <c r="CT498" s="71">
        <v>0</v>
      </c>
      <c r="CU498" s="71">
        <v>0</v>
      </c>
      <c r="CV498" s="71">
        <f>+CL498+CQ498</f>
        <v>0</v>
      </c>
      <c r="CW498" s="71">
        <f>+CM498+CR498</f>
        <v>0</v>
      </c>
      <c r="CX498" s="71">
        <f>+CN498+CS498</f>
        <v>0</v>
      </c>
      <c r="CY498" s="71">
        <f>+CO498+CT498</f>
        <v>0</v>
      </c>
      <c r="CZ498" s="71">
        <f>+CP498+CU498</f>
        <v>0</v>
      </c>
      <c r="DA498" s="70" t="s">
        <v>262</v>
      </c>
      <c r="DB498" s="56">
        <f>K498-CV498</f>
        <v>0</v>
      </c>
      <c r="DD498" s="7">
        <f>CV498/12</f>
        <v>0</v>
      </c>
    </row>
    <row r="499" spans="1:109" ht="23.25" hidden="1" customHeight="1" x14ac:dyDescent="0.2">
      <c r="A499" s="98" t="str">
        <f>CONCATENATE("6701",H499)</f>
        <v>6701100304</v>
      </c>
      <c r="B499" s="65"/>
      <c r="C499" s="65"/>
      <c r="D499" s="65"/>
      <c r="E499" s="66"/>
      <c r="F499" s="66"/>
      <c r="G499" s="65" t="s">
        <v>245</v>
      </c>
      <c r="H499" s="70" t="s">
        <v>261</v>
      </c>
      <c r="I499" s="100" t="s">
        <v>260</v>
      </c>
      <c r="J499" s="78"/>
      <c r="K499" s="78"/>
      <c r="L499" s="78"/>
      <c r="M499" s="78"/>
      <c r="N499" s="78"/>
      <c r="O499" s="78">
        <f>K499-L499-M499-N499</f>
        <v>0</v>
      </c>
      <c r="P499" s="78"/>
      <c r="Q499" s="78">
        <f>R499-P499</f>
        <v>0</v>
      </c>
      <c r="R499" s="78"/>
      <c r="S499" s="71">
        <f>+U499+V499+W499+Y499</f>
        <v>0</v>
      </c>
      <c r="T499" s="71">
        <f>X499+Z499</f>
        <v>0</v>
      </c>
      <c r="U499" s="71">
        <v>0</v>
      </c>
      <c r="V499" s="71">
        <v>0</v>
      </c>
      <c r="W499" s="71">
        <v>0</v>
      </c>
      <c r="X499" s="71">
        <v>0</v>
      </c>
      <c r="Y499" s="71">
        <v>0</v>
      </c>
      <c r="Z499" s="71">
        <v>0</v>
      </c>
      <c r="AA499" s="71">
        <f>+K499+S499</f>
        <v>0</v>
      </c>
      <c r="AB499" s="71">
        <f>+L499+U499</f>
        <v>0</v>
      </c>
      <c r="AC499" s="71">
        <f>+M499+V499</f>
        <v>0</v>
      </c>
      <c r="AD499" s="71">
        <f>+N499+W499</f>
        <v>0</v>
      </c>
      <c r="AE499" s="71">
        <f>+O499+Y499</f>
        <v>0</v>
      </c>
      <c r="AF499" s="71">
        <f>P499+X499</f>
        <v>0</v>
      </c>
      <c r="AG499" s="71">
        <f>+Q499+Z499</f>
        <v>0</v>
      </c>
      <c r="AH499" s="71">
        <f>AF499+AG499</f>
        <v>0</v>
      </c>
      <c r="AI499" s="71">
        <f>+AJ499+AK499+AL499+AN499</f>
        <v>0</v>
      </c>
      <c r="AJ499" s="71">
        <v>0</v>
      </c>
      <c r="AK499" s="71">
        <v>0</v>
      </c>
      <c r="AL499" s="71">
        <v>0</v>
      </c>
      <c r="AM499" s="71">
        <v>0</v>
      </c>
      <c r="AN499" s="71">
        <v>0</v>
      </c>
      <c r="AO499" s="71">
        <v>0</v>
      </c>
      <c r="AP499" s="71">
        <f>+AA499+AI499</f>
        <v>0</v>
      </c>
      <c r="AQ499" s="71">
        <f>+AB499+AJ499</f>
        <v>0</v>
      </c>
      <c r="AR499" s="71">
        <f>+AC499+AK499</f>
        <v>0</v>
      </c>
      <c r="AS499" s="71">
        <f>+AD499+AL499</f>
        <v>0</v>
      </c>
      <c r="AT499" s="71">
        <f>+AE499+AN499</f>
        <v>0</v>
      </c>
      <c r="AU499" s="71">
        <f>AF499+AM499</f>
        <v>0</v>
      </c>
      <c r="AV499" s="71">
        <f>AG499+AO499</f>
        <v>0</v>
      </c>
      <c r="AW499" s="71">
        <f>AU499+AV499</f>
        <v>0</v>
      </c>
      <c r="AX499" s="71">
        <f>+AY499+AZ499+BA499+BC499</f>
        <v>0</v>
      </c>
      <c r="AY499" s="71">
        <v>0</v>
      </c>
      <c r="AZ499" s="71">
        <v>0</v>
      </c>
      <c r="BA499" s="71">
        <v>0</v>
      </c>
      <c r="BB499" s="71"/>
      <c r="BC499" s="71">
        <v>0</v>
      </c>
      <c r="BD499" s="71"/>
      <c r="BE499" s="71">
        <f>+AP499+AX499</f>
        <v>0</v>
      </c>
      <c r="BF499" s="71">
        <f>+AQ499+AY499</f>
        <v>0</v>
      </c>
      <c r="BG499" s="71">
        <f>+AR499+AZ499</f>
        <v>0</v>
      </c>
      <c r="BH499" s="71">
        <f>+AS499+BA499</f>
        <v>0</v>
      </c>
      <c r="BI499" s="71">
        <f>+AT499+BC499</f>
        <v>0</v>
      </c>
      <c r="BJ499" s="71">
        <f>AU499+BB499</f>
        <v>0</v>
      </c>
      <c r="BK499" s="71">
        <f>AV499+BD499</f>
        <v>0</v>
      </c>
      <c r="BL499" s="71">
        <f>BJ499+BK499</f>
        <v>0</v>
      </c>
      <c r="BM499" s="71">
        <f>+BN499+BO499+BP499+BQ499</f>
        <v>0</v>
      </c>
      <c r="BN499" s="71">
        <v>0</v>
      </c>
      <c r="BO499" s="71">
        <v>0</v>
      </c>
      <c r="BP499" s="71">
        <v>0</v>
      </c>
      <c r="BQ499" s="71">
        <v>0</v>
      </c>
      <c r="BR499" s="71">
        <f>+BE499+BM499</f>
        <v>0</v>
      </c>
      <c r="BS499" s="71">
        <f>+BF499+BN499</f>
        <v>0</v>
      </c>
      <c r="BT499" s="71">
        <f>+BG499+BO499</f>
        <v>0</v>
      </c>
      <c r="BU499" s="71">
        <f>+BH499+BP499</f>
        <v>0</v>
      </c>
      <c r="BV499" s="71">
        <f>+BI499+BQ499</f>
        <v>0</v>
      </c>
      <c r="BW499" s="71">
        <f>+BX499+BY499+BZ499+CA499</f>
        <v>0</v>
      </c>
      <c r="BX499" s="71">
        <v>0</v>
      </c>
      <c r="BY499" s="71">
        <v>0</v>
      </c>
      <c r="BZ499" s="71">
        <v>0</v>
      </c>
      <c r="CA499" s="71">
        <v>0</v>
      </c>
      <c r="CB499" s="71">
        <f>+BR499+BW499</f>
        <v>0</v>
      </c>
      <c r="CC499" s="71">
        <f>+BS499+BX499</f>
        <v>0</v>
      </c>
      <c r="CD499" s="71">
        <f>+BT499+BY499</f>
        <v>0</v>
      </c>
      <c r="CE499" s="71">
        <f>+BU499+BZ499</f>
        <v>0</v>
      </c>
      <c r="CF499" s="71">
        <f>+BV499+CA499</f>
        <v>0</v>
      </c>
      <c r="CG499" s="71">
        <f>+CH499+CI499+CJ499+CK499</f>
        <v>0</v>
      </c>
      <c r="CH499" s="71">
        <v>0</v>
      </c>
      <c r="CI499" s="71">
        <v>0</v>
      </c>
      <c r="CJ499" s="71">
        <v>0</v>
      </c>
      <c r="CK499" s="71">
        <v>0</v>
      </c>
      <c r="CL499" s="71">
        <f>+CB499+CG499</f>
        <v>0</v>
      </c>
      <c r="CM499" s="71">
        <f>+CC499+CH499</f>
        <v>0</v>
      </c>
      <c r="CN499" s="71">
        <f>+CD499+CI499</f>
        <v>0</v>
      </c>
      <c r="CO499" s="71">
        <f>+CE499+CJ499</f>
        <v>0</v>
      </c>
      <c r="CP499" s="71">
        <f>+CF499+CK499</f>
        <v>0</v>
      </c>
      <c r="CQ499" s="71">
        <f>+CR499+CS499+CT499+CU499</f>
        <v>0</v>
      </c>
      <c r="CR499" s="71">
        <v>0</v>
      </c>
      <c r="CS499" s="71">
        <v>0</v>
      </c>
      <c r="CT499" s="71">
        <v>0</v>
      </c>
      <c r="CU499" s="71">
        <v>0</v>
      </c>
      <c r="CV499" s="71">
        <f>+CL499+CQ499</f>
        <v>0</v>
      </c>
      <c r="CW499" s="71">
        <f>+CM499+CR499</f>
        <v>0</v>
      </c>
      <c r="CX499" s="71">
        <f>+CN499+CS499</f>
        <v>0</v>
      </c>
      <c r="CY499" s="71">
        <f>+CO499+CT499</f>
        <v>0</v>
      </c>
      <c r="CZ499" s="71">
        <f>+CP499+CU499</f>
        <v>0</v>
      </c>
      <c r="DA499" s="70" t="s">
        <v>261</v>
      </c>
      <c r="DB499" s="56">
        <f>K499-CV499</f>
        <v>0</v>
      </c>
      <c r="DD499" s="7">
        <f>CV499/12</f>
        <v>0</v>
      </c>
    </row>
    <row r="500" spans="1:109" ht="10.5" hidden="1" customHeight="1" x14ac:dyDescent="0.2">
      <c r="A500" s="98" t="str">
        <f>CONCATENATE("6701",H500)</f>
        <v>6701100306</v>
      </c>
      <c r="B500" s="65"/>
      <c r="C500" s="65"/>
      <c r="D500" s="65"/>
      <c r="E500" s="66"/>
      <c r="F500" s="66"/>
      <c r="G500" s="65" t="s">
        <v>253</v>
      </c>
      <c r="H500" s="70" t="s">
        <v>75</v>
      </c>
      <c r="I500" s="100" t="s">
        <v>74</v>
      </c>
      <c r="J500" s="78"/>
      <c r="K500" s="78"/>
      <c r="L500" s="78"/>
      <c r="M500" s="78"/>
      <c r="N500" s="78"/>
      <c r="O500" s="78">
        <f>K500-L500-M500-N500</f>
        <v>0</v>
      </c>
      <c r="P500" s="78"/>
      <c r="Q500" s="78">
        <f>R500-P500</f>
        <v>0</v>
      </c>
      <c r="R500" s="78"/>
      <c r="S500" s="71">
        <f>+U500+V500+W500+Y500</f>
        <v>0</v>
      </c>
      <c r="T500" s="71">
        <f>X500+Z500</f>
        <v>0</v>
      </c>
      <c r="U500" s="71">
        <v>0</v>
      </c>
      <c r="V500" s="71">
        <v>0</v>
      </c>
      <c r="W500" s="71">
        <v>0</v>
      </c>
      <c r="X500" s="71">
        <v>0</v>
      </c>
      <c r="Y500" s="71">
        <v>0</v>
      </c>
      <c r="Z500" s="71">
        <v>0</v>
      </c>
      <c r="AA500" s="71">
        <f>+K500+S500</f>
        <v>0</v>
      </c>
      <c r="AB500" s="71">
        <f>+L500+U500</f>
        <v>0</v>
      </c>
      <c r="AC500" s="71">
        <f>+M500+V500</f>
        <v>0</v>
      </c>
      <c r="AD500" s="71">
        <f>+N500+W500</f>
        <v>0</v>
      </c>
      <c r="AE500" s="71">
        <f>+O500+Y500</f>
        <v>0</v>
      </c>
      <c r="AF500" s="71">
        <f>P500+X500</f>
        <v>0</v>
      </c>
      <c r="AG500" s="71">
        <f>+Q500+Z500</f>
        <v>0</v>
      </c>
      <c r="AH500" s="71">
        <f>AF500+AG500</f>
        <v>0</v>
      </c>
      <c r="AI500" s="71">
        <f>+AJ500+AK500+AL500+AN500</f>
        <v>0</v>
      </c>
      <c r="AJ500" s="71">
        <v>0</v>
      </c>
      <c r="AK500" s="71">
        <v>0</v>
      </c>
      <c r="AL500" s="71">
        <v>0</v>
      </c>
      <c r="AM500" s="71">
        <v>0</v>
      </c>
      <c r="AN500" s="71">
        <v>0</v>
      </c>
      <c r="AO500" s="71">
        <v>0</v>
      </c>
      <c r="AP500" s="71">
        <f>+AA500+AI500</f>
        <v>0</v>
      </c>
      <c r="AQ500" s="71">
        <f>+AB500+AJ500</f>
        <v>0</v>
      </c>
      <c r="AR500" s="71">
        <f>+AC500+AK500</f>
        <v>0</v>
      </c>
      <c r="AS500" s="71">
        <f>+AD500+AL500</f>
        <v>0</v>
      </c>
      <c r="AT500" s="71">
        <f>+AE500+AN500</f>
        <v>0</v>
      </c>
      <c r="AU500" s="71">
        <f>AF500+AM500</f>
        <v>0</v>
      </c>
      <c r="AV500" s="71">
        <f>AG500+AO500</f>
        <v>0</v>
      </c>
      <c r="AW500" s="71">
        <f>AU500+AV500</f>
        <v>0</v>
      </c>
      <c r="AX500" s="71">
        <f>+AY500+AZ500+BA500+BC500</f>
        <v>0</v>
      </c>
      <c r="AY500" s="71">
        <v>0</v>
      </c>
      <c r="AZ500" s="71">
        <v>0</v>
      </c>
      <c r="BA500" s="71">
        <v>0</v>
      </c>
      <c r="BB500" s="71"/>
      <c r="BC500" s="71">
        <v>0</v>
      </c>
      <c r="BD500" s="71"/>
      <c r="BE500" s="71">
        <f>+AP500+AX500</f>
        <v>0</v>
      </c>
      <c r="BF500" s="71">
        <f>+AQ500+AY500</f>
        <v>0</v>
      </c>
      <c r="BG500" s="71">
        <f>+AR500+AZ500</f>
        <v>0</v>
      </c>
      <c r="BH500" s="71">
        <f>+AS500+BA500</f>
        <v>0</v>
      </c>
      <c r="BI500" s="71">
        <f>+AT500+BC500</f>
        <v>0</v>
      </c>
      <c r="BJ500" s="71">
        <f>AU500+BB500</f>
        <v>0</v>
      </c>
      <c r="BK500" s="71">
        <f>AV500+BD500</f>
        <v>0</v>
      </c>
      <c r="BL500" s="71">
        <f>BJ500+BK500</f>
        <v>0</v>
      </c>
      <c r="BM500" s="71">
        <f>+BN500+BO500+BP500+BQ500</f>
        <v>0</v>
      </c>
      <c r="BN500" s="71">
        <v>0</v>
      </c>
      <c r="BO500" s="71">
        <v>0</v>
      </c>
      <c r="BP500" s="71">
        <v>0</v>
      </c>
      <c r="BQ500" s="71">
        <v>0</v>
      </c>
      <c r="BR500" s="71">
        <f>+BE500+BM500</f>
        <v>0</v>
      </c>
      <c r="BS500" s="71">
        <f>+BF500+BN500</f>
        <v>0</v>
      </c>
      <c r="BT500" s="71">
        <f>+BG500+BO500</f>
        <v>0</v>
      </c>
      <c r="BU500" s="71">
        <f>+BH500+BP500</f>
        <v>0</v>
      </c>
      <c r="BV500" s="71">
        <f>+BI500+BQ500</f>
        <v>0</v>
      </c>
      <c r="BW500" s="71">
        <f>+BX500+BY500+BZ500+CA500</f>
        <v>0</v>
      </c>
      <c r="BX500" s="71">
        <v>0</v>
      </c>
      <c r="BY500" s="71">
        <v>0</v>
      </c>
      <c r="BZ500" s="71">
        <v>0</v>
      </c>
      <c r="CA500" s="71">
        <v>0</v>
      </c>
      <c r="CB500" s="71">
        <f>+BR500+BW500</f>
        <v>0</v>
      </c>
      <c r="CC500" s="71">
        <f>+BS500+BX500</f>
        <v>0</v>
      </c>
      <c r="CD500" s="71">
        <f>+BT500+BY500</f>
        <v>0</v>
      </c>
      <c r="CE500" s="71">
        <f>+BU500+BZ500</f>
        <v>0</v>
      </c>
      <c r="CF500" s="71">
        <f>+BV500+CA500</f>
        <v>0</v>
      </c>
      <c r="CG500" s="71">
        <f>+CH500+CI500+CJ500+CK500</f>
        <v>0</v>
      </c>
      <c r="CH500" s="71">
        <v>0</v>
      </c>
      <c r="CI500" s="71">
        <v>0</v>
      </c>
      <c r="CJ500" s="71">
        <v>0</v>
      </c>
      <c r="CK500" s="71">
        <v>0</v>
      </c>
      <c r="CL500" s="71">
        <f>+CB500+CG500</f>
        <v>0</v>
      </c>
      <c r="CM500" s="71">
        <f>+CC500+CH500</f>
        <v>0</v>
      </c>
      <c r="CN500" s="71">
        <f>+CD500+CI500</f>
        <v>0</v>
      </c>
      <c r="CO500" s="71">
        <f>+CE500+CJ500</f>
        <v>0</v>
      </c>
      <c r="CP500" s="71">
        <f>+CF500+CK500</f>
        <v>0</v>
      </c>
      <c r="CQ500" s="71">
        <f>+CR500+CS500+CT500+CU500</f>
        <v>0</v>
      </c>
      <c r="CR500" s="71">
        <v>0</v>
      </c>
      <c r="CS500" s="71">
        <v>0</v>
      </c>
      <c r="CT500" s="71">
        <v>0</v>
      </c>
      <c r="CU500" s="71">
        <v>0</v>
      </c>
      <c r="CV500" s="71">
        <f>+CL500+CQ500</f>
        <v>0</v>
      </c>
      <c r="CW500" s="71">
        <f>+CM500+CR500</f>
        <v>0</v>
      </c>
      <c r="CX500" s="71">
        <f>+CN500+CS500</f>
        <v>0</v>
      </c>
      <c r="CY500" s="71">
        <f>+CO500+CT500</f>
        <v>0</v>
      </c>
      <c r="CZ500" s="71">
        <f>+CP500+CU500</f>
        <v>0</v>
      </c>
      <c r="DA500" s="70" t="s">
        <v>75</v>
      </c>
      <c r="DB500" s="56">
        <f>K500-CV500</f>
        <v>0</v>
      </c>
      <c r="DD500" s="7">
        <f>CV500/12</f>
        <v>0</v>
      </c>
    </row>
    <row r="501" spans="1:109" ht="10.5" hidden="1" customHeight="1" x14ac:dyDescent="0.2">
      <c r="A501" s="98" t="str">
        <f>CONCATENATE("6701",H501)</f>
        <v>6701100307</v>
      </c>
      <c r="B501" s="65"/>
      <c r="C501" s="65"/>
      <c r="D501" s="65"/>
      <c r="E501" s="66"/>
      <c r="F501" s="66"/>
      <c r="G501" s="65" t="s">
        <v>242</v>
      </c>
      <c r="H501" s="70" t="s">
        <v>259</v>
      </c>
      <c r="I501" s="100" t="s">
        <v>258</v>
      </c>
      <c r="J501" s="78"/>
      <c r="K501" s="78"/>
      <c r="L501" s="78"/>
      <c r="M501" s="78"/>
      <c r="N501" s="78"/>
      <c r="O501" s="78">
        <f>K501-L501-M501-N501</f>
        <v>0</v>
      </c>
      <c r="P501" s="78"/>
      <c r="Q501" s="78">
        <f>R501-P501</f>
        <v>0</v>
      </c>
      <c r="R501" s="78"/>
      <c r="S501" s="71">
        <f>+U501+V501+W501+Y501</f>
        <v>0</v>
      </c>
      <c r="T501" s="71">
        <f>X501+Z501</f>
        <v>0</v>
      </c>
      <c r="U501" s="71">
        <v>0</v>
      </c>
      <c r="V501" s="71">
        <v>0</v>
      </c>
      <c r="W501" s="71">
        <v>0</v>
      </c>
      <c r="X501" s="71">
        <v>0</v>
      </c>
      <c r="Y501" s="71">
        <v>0</v>
      </c>
      <c r="Z501" s="71">
        <v>0</v>
      </c>
      <c r="AA501" s="71">
        <f>+K501+S501</f>
        <v>0</v>
      </c>
      <c r="AB501" s="71">
        <f>+L501+U501</f>
        <v>0</v>
      </c>
      <c r="AC501" s="71">
        <f>+M501+V501</f>
        <v>0</v>
      </c>
      <c r="AD501" s="71">
        <f>+N501+W501</f>
        <v>0</v>
      </c>
      <c r="AE501" s="71">
        <f>+O501+Y501</f>
        <v>0</v>
      </c>
      <c r="AF501" s="71">
        <f>P501+X501</f>
        <v>0</v>
      </c>
      <c r="AG501" s="71">
        <f>+Q501+Z501</f>
        <v>0</v>
      </c>
      <c r="AH501" s="71">
        <f>AF501+AG501</f>
        <v>0</v>
      </c>
      <c r="AI501" s="71">
        <f>+AJ501+AK501+AL501+AN501</f>
        <v>0</v>
      </c>
      <c r="AJ501" s="71">
        <v>0</v>
      </c>
      <c r="AK501" s="71">
        <v>0</v>
      </c>
      <c r="AL501" s="71">
        <v>0</v>
      </c>
      <c r="AM501" s="71">
        <v>0</v>
      </c>
      <c r="AN501" s="71">
        <v>0</v>
      </c>
      <c r="AO501" s="71">
        <v>0</v>
      </c>
      <c r="AP501" s="71">
        <f>+AA501+AI501</f>
        <v>0</v>
      </c>
      <c r="AQ501" s="71">
        <f>+AB501+AJ501</f>
        <v>0</v>
      </c>
      <c r="AR501" s="71">
        <f>+AC501+AK501</f>
        <v>0</v>
      </c>
      <c r="AS501" s="71">
        <f>+AD501+AL501</f>
        <v>0</v>
      </c>
      <c r="AT501" s="71">
        <f>+AE501+AN501</f>
        <v>0</v>
      </c>
      <c r="AU501" s="71">
        <f>AF501+AM501</f>
        <v>0</v>
      </c>
      <c r="AV501" s="71">
        <f>AG501+AO501</f>
        <v>0</v>
      </c>
      <c r="AW501" s="71">
        <f>AU501+AV501</f>
        <v>0</v>
      </c>
      <c r="AX501" s="71">
        <f>+AY501+AZ501+BA501+BC501</f>
        <v>0</v>
      </c>
      <c r="AY501" s="71">
        <v>0</v>
      </c>
      <c r="AZ501" s="71">
        <v>0</v>
      </c>
      <c r="BA501" s="71">
        <v>0</v>
      </c>
      <c r="BB501" s="71"/>
      <c r="BC501" s="71">
        <v>0</v>
      </c>
      <c r="BD501" s="71"/>
      <c r="BE501" s="71">
        <f>+AP501+AX501</f>
        <v>0</v>
      </c>
      <c r="BF501" s="71">
        <f>+AQ501+AY501</f>
        <v>0</v>
      </c>
      <c r="BG501" s="71">
        <f>+AR501+AZ501</f>
        <v>0</v>
      </c>
      <c r="BH501" s="71">
        <f>+AS501+BA501</f>
        <v>0</v>
      </c>
      <c r="BI501" s="71">
        <f>+AT501+BC501</f>
        <v>0</v>
      </c>
      <c r="BJ501" s="71">
        <f>AU501+BB501</f>
        <v>0</v>
      </c>
      <c r="BK501" s="71">
        <f>AV501+BD501</f>
        <v>0</v>
      </c>
      <c r="BL501" s="71">
        <f>BJ501+BK501</f>
        <v>0</v>
      </c>
      <c r="BM501" s="71">
        <f>+BN501+BO501+BP501+BQ501</f>
        <v>0</v>
      </c>
      <c r="BN501" s="71">
        <v>0</v>
      </c>
      <c r="BO501" s="71">
        <v>0</v>
      </c>
      <c r="BP501" s="71">
        <v>0</v>
      </c>
      <c r="BQ501" s="71">
        <v>0</v>
      </c>
      <c r="BR501" s="71">
        <f>+BE501+BM501</f>
        <v>0</v>
      </c>
      <c r="BS501" s="71">
        <f>+BF501+BN501</f>
        <v>0</v>
      </c>
      <c r="BT501" s="71">
        <f>+BG501+BO501</f>
        <v>0</v>
      </c>
      <c r="BU501" s="71">
        <f>+BH501+BP501</f>
        <v>0</v>
      </c>
      <c r="BV501" s="71">
        <f>+BI501+BQ501</f>
        <v>0</v>
      </c>
      <c r="BW501" s="71">
        <f>+BX501+BY501+BZ501+CA501</f>
        <v>0</v>
      </c>
      <c r="BX501" s="71">
        <v>0</v>
      </c>
      <c r="BY501" s="71">
        <v>0</v>
      </c>
      <c r="BZ501" s="71">
        <v>0</v>
      </c>
      <c r="CA501" s="71">
        <v>0</v>
      </c>
      <c r="CB501" s="71">
        <f>+BR501+BW501</f>
        <v>0</v>
      </c>
      <c r="CC501" s="71">
        <f>+BS501+BX501</f>
        <v>0</v>
      </c>
      <c r="CD501" s="71">
        <f>+BT501+BY501</f>
        <v>0</v>
      </c>
      <c r="CE501" s="71">
        <f>+BU501+BZ501</f>
        <v>0</v>
      </c>
      <c r="CF501" s="71">
        <f>+BV501+CA501</f>
        <v>0</v>
      </c>
      <c r="CG501" s="71">
        <f>+CH501+CI501+CJ501+CK501</f>
        <v>0</v>
      </c>
      <c r="CH501" s="71">
        <v>0</v>
      </c>
      <c r="CI501" s="71">
        <v>0</v>
      </c>
      <c r="CJ501" s="71">
        <v>0</v>
      </c>
      <c r="CK501" s="71">
        <v>0</v>
      </c>
      <c r="CL501" s="71">
        <f>+CB501+CG501</f>
        <v>0</v>
      </c>
      <c r="CM501" s="71">
        <f>+CC501+CH501</f>
        <v>0</v>
      </c>
      <c r="CN501" s="71">
        <f>+CD501+CI501</f>
        <v>0</v>
      </c>
      <c r="CO501" s="71">
        <f>+CE501+CJ501</f>
        <v>0</v>
      </c>
      <c r="CP501" s="71">
        <f>+CF501+CK501</f>
        <v>0</v>
      </c>
      <c r="CQ501" s="71">
        <f>+CR501+CS501+CT501+CU501</f>
        <v>0</v>
      </c>
      <c r="CR501" s="71">
        <v>0</v>
      </c>
      <c r="CS501" s="71">
        <v>0</v>
      </c>
      <c r="CT501" s="71">
        <v>0</v>
      </c>
      <c r="CU501" s="71">
        <v>0</v>
      </c>
      <c r="CV501" s="71">
        <f>+CL501+CQ501</f>
        <v>0</v>
      </c>
      <c r="CW501" s="71">
        <f>+CM501+CR501</f>
        <v>0</v>
      </c>
      <c r="CX501" s="71">
        <f>+CN501+CS501</f>
        <v>0</v>
      </c>
      <c r="CY501" s="71">
        <f>+CO501+CT501</f>
        <v>0</v>
      </c>
      <c r="CZ501" s="71">
        <f>+CP501+CU501</f>
        <v>0</v>
      </c>
      <c r="DA501" s="70"/>
      <c r="DB501" s="56"/>
      <c r="DD501" s="7">
        <f>CV501/12</f>
        <v>0</v>
      </c>
    </row>
    <row r="502" spans="1:109" ht="10.5" hidden="1" customHeight="1" x14ac:dyDescent="0.2">
      <c r="A502" s="98"/>
      <c r="B502" s="65"/>
      <c r="C502" s="65"/>
      <c r="D502" s="65"/>
      <c r="E502" s="66"/>
      <c r="F502" s="66"/>
      <c r="G502" s="65"/>
      <c r="H502" s="70"/>
      <c r="I502" s="100"/>
      <c r="J502" s="78"/>
      <c r="K502" s="78"/>
      <c r="L502" s="78"/>
      <c r="M502" s="78"/>
      <c r="N502" s="78"/>
      <c r="O502" s="78"/>
      <c r="P502" s="78"/>
      <c r="Q502" s="78"/>
      <c r="R502" s="78"/>
      <c r="S502" s="71"/>
      <c r="T502" s="71"/>
      <c r="U502" s="71"/>
      <c r="V502" s="71"/>
      <c r="W502" s="71"/>
      <c r="X502" s="71"/>
      <c r="Y502" s="71"/>
      <c r="Z502" s="71"/>
      <c r="AA502" s="71"/>
      <c r="AB502" s="71"/>
      <c r="AC502" s="71"/>
      <c r="AD502" s="71"/>
      <c r="AE502" s="71"/>
      <c r="AF502" s="71"/>
      <c r="AG502" s="71"/>
      <c r="AH502" s="71"/>
      <c r="AI502" s="71"/>
      <c r="AJ502" s="71"/>
      <c r="AK502" s="71"/>
      <c r="AL502" s="71"/>
      <c r="AM502" s="71"/>
      <c r="AN502" s="71"/>
      <c r="AO502" s="71"/>
      <c r="AP502" s="71"/>
      <c r="AQ502" s="71"/>
      <c r="AR502" s="71"/>
      <c r="AS502" s="71"/>
      <c r="AT502" s="71"/>
      <c r="AU502" s="71"/>
      <c r="AV502" s="71"/>
      <c r="AW502" s="71"/>
      <c r="AX502" s="71"/>
      <c r="AY502" s="71"/>
      <c r="AZ502" s="71"/>
      <c r="BA502" s="71"/>
      <c r="BB502" s="71"/>
      <c r="BC502" s="71"/>
      <c r="BD502" s="71"/>
      <c r="BE502" s="71"/>
      <c r="BF502" s="71"/>
      <c r="BG502" s="71"/>
      <c r="BH502" s="71"/>
      <c r="BI502" s="71"/>
      <c r="BJ502" s="71"/>
      <c r="BK502" s="71"/>
      <c r="BL502" s="71"/>
      <c r="BM502" s="71"/>
      <c r="BN502" s="71"/>
      <c r="BO502" s="71"/>
      <c r="BP502" s="71"/>
      <c r="BQ502" s="71"/>
      <c r="BR502" s="71"/>
      <c r="BS502" s="71"/>
      <c r="BT502" s="71"/>
      <c r="BU502" s="71"/>
      <c r="BV502" s="71"/>
      <c r="BW502" s="71"/>
      <c r="BX502" s="71"/>
      <c r="BY502" s="71"/>
      <c r="BZ502" s="71"/>
      <c r="CA502" s="71"/>
      <c r="CB502" s="71"/>
      <c r="CC502" s="71"/>
      <c r="CD502" s="71"/>
      <c r="CE502" s="71"/>
      <c r="CF502" s="71"/>
      <c r="CG502" s="71"/>
      <c r="CH502" s="71"/>
      <c r="CI502" s="71"/>
      <c r="CJ502" s="71"/>
      <c r="CK502" s="71"/>
      <c r="CL502" s="71"/>
      <c r="CM502" s="71"/>
      <c r="CN502" s="71"/>
      <c r="CO502" s="71"/>
      <c r="CP502" s="71"/>
      <c r="CQ502" s="71"/>
      <c r="CR502" s="71"/>
      <c r="CS502" s="71"/>
      <c r="CT502" s="71"/>
      <c r="CU502" s="71"/>
      <c r="CV502" s="71"/>
      <c r="CW502" s="71"/>
      <c r="CX502" s="71"/>
      <c r="CY502" s="71"/>
      <c r="CZ502" s="71"/>
      <c r="DA502" s="70"/>
      <c r="DB502" s="56"/>
      <c r="DD502" s="7">
        <f>CV502/12</f>
        <v>0</v>
      </c>
    </row>
    <row r="503" spans="1:109" s="54" customFormat="1" ht="11.25" hidden="1" customHeight="1" x14ac:dyDescent="0.2">
      <c r="A503" s="67" t="str">
        <f>CONCATENATE("6701",H503)</f>
        <v>670120</v>
      </c>
      <c r="B503" s="66"/>
      <c r="C503" s="66"/>
      <c r="D503" s="66"/>
      <c r="E503" s="66" t="s">
        <v>73</v>
      </c>
      <c r="F503" s="66"/>
      <c r="G503" s="65"/>
      <c r="H503" s="61" t="s">
        <v>73</v>
      </c>
      <c r="I503" s="95" t="s">
        <v>72</v>
      </c>
      <c r="J503" s="62">
        <f>J504+J513+J514+J516+SUM(J519:J522)</f>
        <v>0</v>
      </c>
      <c r="K503" s="62">
        <f>K504+K513+K514+K516+SUM(K519:K522)</f>
        <v>0</v>
      </c>
      <c r="L503" s="62">
        <f>L504+L513+L514+L516+SUM(L519:L522)</f>
        <v>0</v>
      </c>
      <c r="M503" s="62">
        <f>M504+M513+M514+M516+SUM(M519:M522)</f>
        <v>0</v>
      </c>
      <c r="N503" s="62">
        <f>N504+N513+N514+N516+SUM(N519:N522)</f>
        <v>0</v>
      </c>
      <c r="O503" s="62">
        <f>O504+O513+O514+O516+SUM(O519:O522)</f>
        <v>0</v>
      </c>
      <c r="P503" s="62">
        <f>P504+P513+P514+P516+SUM(P519:P522)</f>
        <v>0</v>
      </c>
      <c r="Q503" s="62">
        <f>Q504+Q513+Q514+Q516+SUM(Q519:Q522)</f>
        <v>0</v>
      </c>
      <c r="R503" s="62">
        <f>R504+R513+R514+R516+SUM(R519:R522)</f>
        <v>0</v>
      </c>
      <c r="S503" s="62">
        <f>S504+S513+S514+S516+SUM(S519:S522)</f>
        <v>0</v>
      </c>
      <c r="T503" s="62">
        <f>T504+T513+T514+T516+SUM(T519:T522)</f>
        <v>0</v>
      </c>
      <c r="U503" s="62">
        <f>U504+U513+U514+U516+SUM(U519:U522)</f>
        <v>0</v>
      </c>
      <c r="V503" s="62">
        <f>V504+V513+V514+V516+SUM(V519:V522)</f>
        <v>0</v>
      </c>
      <c r="W503" s="62">
        <f>W504+W513+W514+W516+SUM(W519:W522)</f>
        <v>0</v>
      </c>
      <c r="X503" s="62">
        <f>X504+X513+X514+X516+SUM(X519:X522)</f>
        <v>0</v>
      </c>
      <c r="Y503" s="62">
        <f>Y504+Y513+Y514+Y516+SUM(Y519:Y522)</f>
        <v>0</v>
      </c>
      <c r="Z503" s="62">
        <f>Z504+Z513+Z514+Z516+SUM(Z519:Z522)</f>
        <v>0</v>
      </c>
      <c r="AA503" s="62">
        <f>AA504+AA513+AA514+AA516+SUM(AA519:AA522)</f>
        <v>0</v>
      </c>
      <c r="AB503" s="62">
        <f>AB504+AB513+AB514+AB516+SUM(AB519:AB522)</f>
        <v>0</v>
      </c>
      <c r="AC503" s="62">
        <f>AC504+AC513+AC514+AC516+SUM(AC519:AC522)</f>
        <v>0</v>
      </c>
      <c r="AD503" s="62">
        <f>AD504+AD513+AD514+AD516+SUM(AD519:AD522)</f>
        <v>0</v>
      </c>
      <c r="AE503" s="62">
        <f>AE504+AE513+AE514+AE516+SUM(AE519:AE522)</f>
        <v>0</v>
      </c>
      <c r="AF503" s="62">
        <f>AF504+AF513+AF514+AF516+SUM(AF519:AF522)</f>
        <v>0</v>
      </c>
      <c r="AG503" s="62">
        <f>AG504+AG513+AG514+AG516+SUM(AG519:AG522)</f>
        <v>0</v>
      </c>
      <c r="AH503" s="62">
        <f>AH504+AH513+AH514+AH516+SUM(AH519:AH522)</f>
        <v>0</v>
      </c>
      <c r="AI503" s="62">
        <f>AI504+AI513+AI514+AI516+SUM(AI519:AI522)</f>
        <v>0</v>
      </c>
      <c r="AJ503" s="62">
        <f>AJ504+AJ513+AJ514+AJ516+SUM(AJ519:AJ522)</f>
        <v>0</v>
      </c>
      <c r="AK503" s="62">
        <f>AK504+AK513+AK514+AK516+SUM(AK519:AK522)</f>
        <v>0</v>
      </c>
      <c r="AL503" s="62">
        <f>AL504+AL513+AL514+AL516+SUM(AL519:AL522)</f>
        <v>0</v>
      </c>
      <c r="AM503" s="62">
        <f>AM504+AM513+AM514+AM516+SUM(AM519:AM522)</f>
        <v>0</v>
      </c>
      <c r="AN503" s="62">
        <f>AN504+AN513+AN514+AN516+SUM(AN519:AN522)</f>
        <v>0</v>
      </c>
      <c r="AO503" s="62">
        <f>AO504+AO513+AO514+AO516+SUM(AO519:AO522)</f>
        <v>0</v>
      </c>
      <c r="AP503" s="62">
        <f>AP504+AP513+AP514+AP516+SUM(AP519:AP522)</f>
        <v>0</v>
      </c>
      <c r="AQ503" s="62">
        <f>AQ504+AQ513+AQ514+AQ516+SUM(AQ519:AQ522)</f>
        <v>0</v>
      </c>
      <c r="AR503" s="62">
        <f>AR504+AR513+AR514+AR516+SUM(AR519:AR522)</f>
        <v>0</v>
      </c>
      <c r="AS503" s="62">
        <f>AS504+AS513+AS514+AS516+SUM(AS519:AS522)</f>
        <v>0</v>
      </c>
      <c r="AT503" s="62">
        <f>AT504+AT513+AT514+AT516+SUM(AT519:AT522)</f>
        <v>0</v>
      </c>
      <c r="AU503" s="62">
        <f>AU504+AU513+AU514+AU516+SUM(AU519:AU522)</f>
        <v>0</v>
      </c>
      <c r="AV503" s="62">
        <f>AV504+AV513+AV514+AV516+SUM(AV519:AV522)</f>
        <v>0</v>
      </c>
      <c r="AW503" s="62">
        <f>AW504+AW513+AW514+AW516+SUM(AW519:AW522)</f>
        <v>0</v>
      </c>
      <c r="AX503" s="62">
        <f>AX504+AX513+AX514+AX516+SUM(AX519:AX522)</f>
        <v>0</v>
      </c>
      <c r="AY503" s="62">
        <f>AY504+AY513+AY514+AY516+SUM(AY519:AY522)</f>
        <v>0</v>
      </c>
      <c r="AZ503" s="62">
        <f>AZ504+AZ513+AZ514+AZ516+SUM(AZ519:AZ522)</f>
        <v>0</v>
      </c>
      <c r="BA503" s="62">
        <f>BA504+BA513+BA514+BA516+SUM(BA519:BA522)</f>
        <v>0</v>
      </c>
      <c r="BB503" s="62"/>
      <c r="BC503" s="62">
        <f>BC504+BC513+BC514+BC516+SUM(BC519:BC522)</f>
        <v>0</v>
      </c>
      <c r="BD503" s="62"/>
      <c r="BE503" s="62">
        <f>BE504+BE513+BE514+BE516+SUM(BE519:BE522)</f>
        <v>0</v>
      </c>
      <c r="BF503" s="62">
        <f>BF504+BF513+BF514+BF516+SUM(BF519:BF522)</f>
        <v>0</v>
      </c>
      <c r="BG503" s="62">
        <f>BG504+BG513+BG514+BG516+SUM(BG519:BG522)</f>
        <v>0</v>
      </c>
      <c r="BH503" s="62">
        <f>BH504+BH513+BH514+BH516+SUM(BH519:BH522)</f>
        <v>0</v>
      </c>
      <c r="BI503" s="62">
        <f>BI504+BI513+BI514+BI516+SUM(BI519:BI522)</f>
        <v>0</v>
      </c>
      <c r="BJ503" s="62">
        <f>BJ504+BJ513+BJ514+BJ516+SUM(BJ519:BJ522)</f>
        <v>0</v>
      </c>
      <c r="BK503" s="62">
        <f>BK504+BK513+BK514+BK516+SUM(BK519:BK522)</f>
        <v>0</v>
      </c>
      <c r="BL503" s="62">
        <f>BL504+BL513+BL514+BL516+SUM(BL519:BL522)</f>
        <v>0</v>
      </c>
      <c r="BM503" s="62">
        <f>BM504+BM513+BM514+BM516+SUM(BM519:BM522)</f>
        <v>0</v>
      </c>
      <c r="BN503" s="62">
        <f>BN504+BN513+BN514+BN516+SUM(BN519:BN522)</f>
        <v>0</v>
      </c>
      <c r="BO503" s="62">
        <f>BO504+BO513+BO514+BO516+SUM(BO519:BO522)</f>
        <v>0</v>
      </c>
      <c r="BP503" s="62">
        <f>BP504+BP513+BP514+BP516+SUM(BP519:BP522)</f>
        <v>0</v>
      </c>
      <c r="BQ503" s="62">
        <f>BQ504+BQ513+BQ514+BQ516+SUM(BQ519:BQ522)</f>
        <v>0</v>
      </c>
      <c r="BR503" s="62">
        <f>BR504+BR513+BR514+BR516+SUM(BR519:BR522)</f>
        <v>0</v>
      </c>
      <c r="BS503" s="62">
        <f>BS504+BS513+BS514+BS516+SUM(BS519:BS522)</f>
        <v>0</v>
      </c>
      <c r="BT503" s="62">
        <f>BT504+BT513+BT514+BT516+SUM(BT519:BT522)</f>
        <v>0</v>
      </c>
      <c r="BU503" s="62">
        <f>BU504+BU513+BU514+BU516+SUM(BU519:BU522)</f>
        <v>0</v>
      </c>
      <c r="BV503" s="62">
        <f>BV504+BV513+BV514+BV516+SUM(BV519:BV522)</f>
        <v>0</v>
      </c>
      <c r="BW503" s="62">
        <f>BW504+BW513+BW514+BW516+SUM(BW519:BW522)</f>
        <v>0</v>
      </c>
      <c r="BX503" s="62">
        <f>BX504+BX513+BX514+BX516+SUM(BX519:BX522)</f>
        <v>0</v>
      </c>
      <c r="BY503" s="62">
        <f>BY504+BY513+BY514+BY516+SUM(BY519:BY522)</f>
        <v>0</v>
      </c>
      <c r="BZ503" s="62">
        <f>BZ504+BZ513+BZ514+BZ516+SUM(BZ519:BZ522)</f>
        <v>0</v>
      </c>
      <c r="CA503" s="62">
        <f>CA504+CA513+CA514+CA516+SUM(CA519:CA522)</f>
        <v>0</v>
      </c>
      <c r="CB503" s="62">
        <f>CB504+CB513+CB514+CB516+SUM(CB519:CB522)</f>
        <v>0</v>
      </c>
      <c r="CC503" s="62">
        <f>CC504+CC513+CC514+CC516+SUM(CC519:CC522)</f>
        <v>0</v>
      </c>
      <c r="CD503" s="62">
        <f>CD504+CD513+CD514+CD516+SUM(CD519:CD522)</f>
        <v>0</v>
      </c>
      <c r="CE503" s="62">
        <f>CE504+CE513+CE514+CE516+SUM(CE519:CE522)</f>
        <v>0</v>
      </c>
      <c r="CF503" s="62">
        <f>CF504+CF513+CF514+CF516+SUM(CF519:CF522)</f>
        <v>0</v>
      </c>
      <c r="CG503" s="62">
        <f>CG504+CG513+CG514+CG516+SUM(CG519:CG522)</f>
        <v>0</v>
      </c>
      <c r="CH503" s="62">
        <f>CH504+CH513+CH514+CH516+SUM(CH519:CH522)</f>
        <v>0</v>
      </c>
      <c r="CI503" s="62">
        <f>CI504+CI513+CI514+CI516+SUM(CI519:CI522)</f>
        <v>0</v>
      </c>
      <c r="CJ503" s="62">
        <f>CJ504+CJ513+CJ514+CJ516+SUM(CJ519:CJ522)</f>
        <v>0</v>
      </c>
      <c r="CK503" s="62">
        <f>CK504+CK513+CK514+CK516+SUM(CK519:CK522)</f>
        <v>0</v>
      </c>
      <c r="CL503" s="62">
        <f>CL504+CL513+CL514+CL516+SUM(CL519:CL522)</f>
        <v>0</v>
      </c>
      <c r="CM503" s="62">
        <f>CM504+CM513+CM514+CM516+SUM(CM519:CM522)</f>
        <v>0</v>
      </c>
      <c r="CN503" s="62">
        <f>CN504+CN513+CN514+CN516+SUM(CN519:CN522)</f>
        <v>0</v>
      </c>
      <c r="CO503" s="62">
        <f>CO504+CO513+CO514+CO516+SUM(CO519:CO522)</f>
        <v>0</v>
      </c>
      <c r="CP503" s="62">
        <f>CP504+CP513+CP514+CP516+SUM(CP519:CP522)</f>
        <v>0</v>
      </c>
      <c r="CQ503" s="62">
        <f>CQ504+CQ513+CQ514+CQ516+SUM(CQ519:CQ522)</f>
        <v>0</v>
      </c>
      <c r="CR503" s="62">
        <f>CR504+CR513+CR514+CR516+SUM(CR519:CR522)</f>
        <v>0</v>
      </c>
      <c r="CS503" s="62">
        <f>CS504+CS513+CS514+CS516+SUM(CS519:CS522)</f>
        <v>0</v>
      </c>
      <c r="CT503" s="62">
        <f>CT504+CT513+CT514+CT516+SUM(CT519:CT522)</f>
        <v>0</v>
      </c>
      <c r="CU503" s="62">
        <f>CU504+CU513+CU514+CU516+SUM(CU519:CU522)</f>
        <v>0</v>
      </c>
      <c r="CV503" s="62">
        <f>CV504+CV513+CV514+CV516+SUM(CV519:CV522)</f>
        <v>0</v>
      </c>
      <c r="CW503" s="62">
        <f>CW504+CW513+CW514+CW516+SUM(CW519:CW522)</f>
        <v>0</v>
      </c>
      <c r="CX503" s="62">
        <f>CX504+CX513+CX514+CX516+SUM(CX519:CX522)</f>
        <v>0</v>
      </c>
      <c r="CY503" s="62">
        <f>CY504+CY513+CY514+CY516+SUM(CY519:CY522)</f>
        <v>0</v>
      </c>
      <c r="CZ503" s="62">
        <f>CZ504+CZ513+CZ514+CZ516+SUM(CZ519:CZ522)</f>
        <v>0</v>
      </c>
      <c r="DA503" s="61" t="s">
        <v>73</v>
      </c>
      <c r="DB503" s="56">
        <f>K503-CV503</f>
        <v>0</v>
      </c>
      <c r="DC503" s="55"/>
      <c r="DD503" s="7">
        <f>CV503/12</f>
        <v>0</v>
      </c>
      <c r="DE503" s="55"/>
    </row>
    <row r="504" spans="1:109" s="54" customFormat="1" ht="11.25" hidden="1" customHeight="1" x14ac:dyDescent="0.2">
      <c r="A504" s="67" t="str">
        <f>CONCATENATE("6701",H504)</f>
        <v>67012001</v>
      </c>
      <c r="B504" s="66"/>
      <c r="C504" s="66"/>
      <c r="D504" s="66"/>
      <c r="E504" s="66"/>
      <c r="F504" s="66" t="s">
        <v>91</v>
      </c>
      <c r="G504" s="65"/>
      <c r="H504" s="61">
        <v>2001</v>
      </c>
      <c r="I504" s="82" t="s">
        <v>71</v>
      </c>
      <c r="J504" s="62">
        <f>SUM(J505:J512)</f>
        <v>0</v>
      </c>
      <c r="K504" s="62">
        <f>SUM(K505:K512)</f>
        <v>0</v>
      </c>
      <c r="L504" s="62">
        <f>SUM(L505:L512)</f>
        <v>0</v>
      </c>
      <c r="M504" s="62">
        <f>SUM(M505:M512)</f>
        <v>0</v>
      </c>
      <c r="N504" s="62">
        <f>SUM(N505:N512)</f>
        <v>0</v>
      </c>
      <c r="O504" s="62">
        <f>SUM(O505:O512)</f>
        <v>0</v>
      </c>
      <c r="P504" s="62">
        <f>SUM(P505:P512)</f>
        <v>0</v>
      </c>
      <c r="Q504" s="62">
        <f>SUM(Q505:Q512)</f>
        <v>0</v>
      </c>
      <c r="R504" s="62">
        <f>SUM(R505:R512)</f>
        <v>0</v>
      </c>
      <c r="S504" s="62">
        <f>SUM(S505:S512)</f>
        <v>0</v>
      </c>
      <c r="T504" s="62">
        <f>SUM(T505:T512)</f>
        <v>0</v>
      </c>
      <c r="U504" s="62">
        <f>SUM(U505:U512)</f>
        <v>0</v>
      </c>
      <c r="V504" s="62">
        <f>SUM(V505:V512)</f>
        <v>0</v>
      </c>
      <c r="W504" s="62">
        <f>SUM(W505:W512)</f>
        <v>0</v>
      </c>
      <c r="X504" s="62">
        <f>SUM(X505:X512)</f>
        <v>0</v>
      </c>
      <c r="Y504" s="62">
        <f>SUM(Y505:Y512)</f>
        <v>0</v>
      </c>
      <c r="Z504" s="62">
        <f>SUM(Z505:Z512)</f>
        <v>0</v>
      </c>
      <c r="AA504" s="62">
        <f>SUM(AA505:AA512)</f>
        <v>0</v>
      </c>
      <c r="AB504" s="62">
        <f>SUM(AB505:AB512)</f>
        <v>0</v>
      </c>
      <c r="AC504" s="62">
        <f>SUM(AC505:AC512)</f>
        <v>0</v>
      </c>
      <c r="AD504" s="62">
        <f>SUM(AD505:AD512)</f>
        <v>0</v>
      </c>
      <c r="AE504" s="62">
        <f>SUM(AE505:AE512)</f>
        <v>0</v>
      </c>
      <c r="AF504" s="62">
        <f>SUM(AF505:AF512)</f>
        <v>0</v>
      </c>
      <c r="AG504" s="62">
        <f>SUM(AG505:AG512)</f>
        <v>0</v>
      </c>
      <c r="AH504" s="62">
        <f>SUM(AH505:AH512)</f>
        <v>0</v>
      </c>
      <c r="AI504" s="62">
        <f>SUM(AI505:AI512)</f>
        <v>0</v>
      </c>
      <c r="AJ504" s="62">
        <f>SUM(AJ505:AJ512)</f>
        <v>0</v>
      </c>
      <c r="AK504" s="62">
        <f>SUM(AK505:AK512)</f>
        <v>0</v>
      </c>
      <c r="AL504" s="62">
        <f>SUM(AL505:AL512)</f>
        <v>0</v>
      </c>
      <c r="AM504" s="62">
        <f>SUM(AM505:AM512)</f>
        <v>0</v>
      </c>
      <c r="AN504" s="62">
        <f>SUM(AN505:AN512)</f>
        <v>0</v>
      </c>
      <c r="AO504" s="62">
        <f>SUM(AO505:AO512)</f>
        <v>0</v>
      </c>
      <c r="AP504" s="62">
        <f>SUM(AP505:AP512)</f>
        <v>0</v>
      </c>
      <c r="AQ504" s="62">
        <f>SUM(AQ505:AQ512)</f>
        <v>0</v>
      </c>
      <c r="AR504" s="62">
        <f>SUM(AR505:AR512)</f>
        <v>0</v>
      </c>
      <c r="AS504" s="62">
        <f>SUM(AS505:AS512)</f>
        <v>0</v>
      </c>
      <c r="AT504" s="62">
        <f>SUM(AT505:AT512)</f>
        <v>0</v>
      </c>
      <c r="AU504" s="62">
        <f>SUM(AU505:AU512)</f>
        <v>0</v>
      </c>
      <c r="AV504" s="62">
        <f>SUM(AV505:AV512)</f>
        <v>0</v>
      </c>
      <c r="AW504" s="62">
        <f>SUM(AW505:AW512)</f>
        <v>0</v>
      </c>
      <c r="AX504" s="62">
        <f>SUM(AX505:AX512)</f>
        <v>0</v>
      </c>
      <c r="AY504" s="62">
        <f>SUM(AY505:AY512)</f>
        <v>0</v>
      </c>
      <c r="AZ504" s="62">
        <f>SUM(AZ505:AZ512)</f>
        <v>0</v>
      </c>
      <c r="BA504" s="62">
        <f>SUM(BA505:BA512)</f>
        <v>0</v>
      </c>
      <c r="BB504" s="62"/>
      <c r="BC504" s="62">
        <f>SUM(BC505:BC512)</f>
        <v>0</v>
      </c>
      <c r="BD504" s="62"/>
      <c r="BE504" s="62">
        <f>SUM(BE505:BE512)</f>
        <v>0</v>
      </c>
      <c r="BF504" s="62">
        <f>SUM(BF505:BF512)</f>
        <v>0</v>
      </c>
      <c r="BG504" s="62">
        <f>SUM(BG505:BG512)</f>
        <v>0</v>
      </c>
      <c r="BH504" s="62">
        <f>SUM(BH505:BH512)</f>
        <v>0</v>
      </c>
      <c r="BI504" s="62">
        <f>SUM(BI505:BI512)</f>
        <v>0</v>
      </c>
      <c r="BJ504" s="62">
        <f>SUM(BJ505:BJ512)</f>
        <v>0</v>
      </c>
      <c r="BK504" s="62">
        <f>SUM(BK505:BK512)</f>
        <v>0</v>
      </c>
      <c r="BL504" s="62">
        <f>SUM(BL505:BL512)</f>
        <v>0</v>
      </c>
      <c r="BM504" s="62">
        <f>SUM(BM505:BM512)</f>
        <v>0</v>
      </c>
      <c r="BN504" s="62">
        <f>SUM(BN505:BN512)</f>
        <v>0</v>
      </c>
      <c r="BO504" s="62">
        <f>SUM(BO505:BO512)</f>
        <v>0</v>
      </c>
      <c r="BP504" s="62">
        <f>SUM(BP505:BP512)</f>
        <v>0</v>
      </c>
      <c r="BQ504" s="62">
        <f>SUM(BQ505:BQ512)</f>
        <v>0</v>
      </c>
      <c r="BR504" s="62">
        <f>SUM(BR505:BR512)</f>
        <v>0</v>
      </c>
      <c r="BS504" s="62">
        <f>SUM(BS505:BS512)</f>
        <v>0</v>
      </c>
      <c r="BT504" s="62">
        <f>SUM(BT505:BT512)</f>
        <v>0</v>
      </c>
      <c r="BU504" s="62">
        <f>SUM(BU505:BU512)</f>
        <v>0</v>
      </c>
      <c r="BV504" s="62">
        <f>SUM(BV505:BV512)</f>
        <v>0</v>
      </c>
      <c r="BW504" s="62">
        <f>SUM(BW505:BW512)</f>
        <v>0</v>
      </c>
      <c r="BX504" s="62">
        <f>SUM(BX505:BX512)</f>
        <v>0</v>
      </c>
      <c r="BY504" s="62">
        <f>SUM(BY505:BY512)</f>
        <v>0</v>
      </c>
      <c r="BZ504" s="62">
        <f>SUM(BZ505:BZ512)</f>
        <v>0</v>
      </c>
      <c r="CA504" s="62">
        <f>SUM(CA505:CA512)</f>
        <v>0</v>
      </c>
      <c r="CB504" s="62">
        <f>SUM(CB505:CB512)</f>
        <v>0</v>
      </c>
      <c r="CC504" s="62">
        <f>SUM(CC505:CC512)</f>
        <v>0</v>
      </c>
      <c r="CD504" s="62">
        <f>SUM(CD505:CD512)</f>
        <v>0</v>
      </c>
      <c r="CE504" s="62">
        <f>SUM(CE505:CE512)</f>
        <v>0</v>
      </c>
      <c r="CF504" s="62">
        <f>SUM(CF505:CF512)</f>
        <v>0</v>
      </c>
      <c r="CG504" s="62">
        <f>SUM(CG505:CG512)</f>
        <v>0</v>
      </c>
      <c r="CH504" s="62">
        <f>SUM(CH505:CH512)</f>
        <v>0</v>
      </c>
      <c r="CI504" s="62">
        <f>SUM(CI505:CI512)</f>
        <v>0</v>
      </c>
      <c r="CJ504" s="62">
        <f>SUM(CJ505:CJ512)</f>
        <v>0</v>
      </c>
      <c r="CK504" s="62">
        <f>SUM(CK505:CK512)</f>
        <v>0</v>
      </c>
      <c r="CL504" s="62">
        <f>SUM(CL505:CL512)</f>
        <v>0</v>
      </c>
      <c r="CM504" s="62">
        <f>SUM(CM505:CM512)</f>
        <v>0</v>
      </c>
      <c r="CN504" s="62">
        <f>SUM(CN505:CN512)</f>
        <v>0</v>
      </c>
      <c r="CO504" s="62">
        <f>SUM(CO505:CO512)</f>
        <v>0</v>
      </c>
      <c r="CP504" s="62">
        <f>SUM(CP505:CP512)</f>
        <v>0</v>
      </c>
      <c r="CQ504" s="62">
        <f>SUM(CQ505:CQ512)</f>
        <v>0</v>
      </c>
      <c r="CR504" s="62">
        <f>SUM(CR505:CR512)</f>
        <v>0</v>
      </c>
      <c r="CS504" s="62">
        <f>SUM(CS505:CS512)</f>
        <v>0</v>
      </c>
      <c r="CT504" s="62">
        <f>SUM(CT505:CT512)</f>
        <v>0</v>
      </c>
      <c r="CU504" s="62">
        <f>SUM(CU505:CU512)</f>
        <v>0</v>
      </c>
      <c r="CV504" s="62">
        <f>SUM(CV505:CV512)</f>
        <v>0</v>
      </c>
      <c r="CW504" s="62">
        <f>SUM(CW505:CW512)</f>
        <v>0</v>
      </c>
      <c r="CX504" s="62">
        <f>SUM(CX505:CX512)</f>
        <v>0</v>
      </c>
      <c r="CY504" s="62">
        <f>SUM(CY505:CY512)</f>
        <v>0</v>
      </c>
      <c r="CZ504" s="62">
        <f>SUM(CZ505:CZ512)</f>
        <v>0</v>
      </c>
      <c r="DA504" s="61">
        <v>2001</v>
      </c>
      <c r="DB504" s="56">
        <f>K504-CV504</f>
        <v>0</v>
      </c>
      <c r="DC504" s="55"/>
      <c r="DD504" s="7">
        <f>CV504/12</f>
        <v>0</v>
      </c>
      <c r="DE504" s="55"/>
    </row>
    <row r="505" spans="1:109" ht="11.25" hidden="1" customHeight="1" x14ac:dyDescent="0.2">
      <c r="A505" s="98" t="str">
        <f>CONCATENATE("6701",H505)</f>
        <v>6701200101</v>
      </c>
      <c r="B505" s="65"/>
      <c r="C505" s="65"/>
      <c r="D505" s="65"/>
      <c r="E505" s="66"/>
      <c r="F505" s="66"/>
      <c r="G505" s="65" t="s">
        <v>91</v>
      </c>
      <c r="H505" s="70" t="s">
        <v>70</v>
      </c>
      <c r="I505" s="100" t="s">
        <v>69</v>
      </c>
      <c r="J505" s="78"/>
      <c r="K505" s="78"/>
      <c r="L505" s="78"/>
      <c r="M505" s="78"/>
      <c r="N505" s="78"/>
      <c r="O505" s="78">
        <f>K505-L505-M505-N505</f>
        <v>0</v>
      </c>
      <c r="P505" s="78"/>
      <c r="Q505" s="78">
        <f>R505-P505</f>
        <v>0</v>
      </c>
      <c r="R505" s="78"/>
      <c r="S505" s="71">
        <f>+U505+V505+W505+Y505</f>
        <v>0</v>
      </c>
      <c r="T505" s="71">
        <f>X505+Z505</f>
        <v>0</v>
      </c>
      <c r="U505" s="71">
        <v>0</v>
      </c>
      <c r="V505" s="71">
        <v>0</v>
      </c>
      <c r="W505" s="71">
        <v>0</v>
      </c>
      <c r="X505" s="71">
        <v>0</v>
      </c>
      <c r="Y505" s="71">
        <v>0</v>
      </c>
      <c r="Z505" s="71">
        <v>0</v>
      </c>
      <c r="AA505" s="71">
        <f>+K505+S505</f>
        <v>0</v>
      </c>
      <c r="AB505" s="71">
        <f>+L505+U505</f>
        <v>0</v>
      </c>
      <c r="AC505" s="71">
        <f>+M505+V505</f>
        <v>0</v>
      </c>
      <c r="AD505" s="71">
        <f>+N505+W505</f>
        <v>0</v>
      </c>
      <c r="AE505" s="71">
        <f>+O505+Y505</f>
        <v>0</v>
      </c>
      <c r="AF505" s="71">
        <f>P505+X505</f>
        <v>0</v>
      </c>
      <c r="AG505" s="71">
        <f>+Q505+Z505</f>
        <v>0</v>
      </c>
      <c r="AH505" s="71">
        <f>AF505+AG505</f>
        <v>0</v>
      </c>
      <c r="AI505" s="71">
        <f>+AJ505+AK505+AL505+AN505</f>
        <v>0</v>
      </c>
      <c r="AJ505" s="71">
        <v>0</v>
      </c>
      <c r="AK505" s="71">
        <v>0</v>
      </c>
      <c r="AL505" s="71">
        <v>0</v>
      </c>
      <c r="AM505" s="71">
        <v>0</v>
      </c>
      <c r="AN505" s="71">
        <v>0</v>
      </c>
      <c r="AO505" s="71">
        <v>0</v>
      </c>
      <c r="AP505" s="71">
        <f>+AA505+AI505</f>
        <v>0</v>
      </c>
      <c r="AQ505" s="71">
        <f>+AB505+AJ505</f>
        <v>0</v>
      </c>
      <c r="AR505" s="71">
        <f>+AC505+AK505</f>
        <v>0</v>
      </c>
      <c r="AS505" s="71">
        <f>+AD505+AL505</f>
        <v>0</v>
      </c>
      <c r="AT505" s="71">
        <f>+AE505+AN505</f>
        <v>0</v>
      </c>
      <c r="AU505" s="71">
        <f>AF505+AM505</f>
        <v>0</v>
      </c>
      <c r="AV505" s="71">
        <f>AG505+AO505</f>
        <v>0</v>
      </c>
      <c r="AW505" s="71">
        <f>AU505+AV505</f>
        <v>0</v>
      </c>
      <c r="AX505" s="71">
        <f>+AY505+AZ505+BA505+BC505</f>
        <v>0</v>
      </c>
      <c r="AY505" s="71">
        <v>0</v>
      </c>
      <c r="AZ505" s="71">
        <v>0</v>
      </c>
      <c r="BA505" s="71">
        <v>0</v>
      </c>
      <c r="BB505" s="71"/>
      <c r="BC505" s="71">
        <v>0</v>
      </c>
      <c r="BD505" s="71"/>
      <c r="BE505" s="71">
        <f>+AP505+AX505</f>
        <v>0</v>
      </c>
      <c r="BF505" s="71">
        <f>+AQ505+AY505</f>
        <v>0</v>
      </c>
      <c r="BG505" s="71">
        <f>+AR505+AZ505</f>
        <v>0</v>
      </c>
      <c r="BH505" s="71">
        <f>+AS505+BA505</f>
        <v>0</v>
      </c>
      <c r="BI505" s="71">
        <f>+AT505+BC505</f>
        <v>0</v>
      </c>
      <c r="BJ505" s="71">
        <f>AU505+BB505</f>
        <v>0</v>
      </c>
      <c r="BK505" s="71">
        <f>AV505+BD505</f>
        <v>0</v>
      </c>
      <c r="BL505" s="71">
        <f>BJ505+BK505</f>
        <v>0</v>
      </c>
      <c r="BM505" s="71">
        <f>+BN505+BO505+BP505+BQ505</f>
        <v>0</v>
      </c>
      <c r="BN505" s="71">
        <v>0</v>
      </c>
      <c r="BO505" s="71">
        <v>0</v>
      </c>
      <c r="BP505" s="71">
        <v>0</v>
      </c>
      <c r="BQ505" s="71">
        <v>0</v>
      </c>
      <c r="BR505" s="71">
        <f>+BE505+BM505</f>
        <v>0</v>
      </c>
      <c r="BS505" s="71">
        <f>+BF505+BN505</f>
        <v>0</v>
      </c>
      <c r="BT505" s="71">
        <f>+BG505+BO505</f>
        <v>0</v>
      </c>
      <c r="BU505" s="71">
        <f>+BH505+BP505</f>
        <v>0</v>
      </c>
      <c r="BV505" s="71">
        <f>+BI505+BQ505</f>
        <v>0</v>
      </c>
      <c r="BW505" s="71">
        <f>+BX505+BY505+BZ505+CA505</f>
        <v>0</v>
      </c>
      <c r="BX505" s="71">
        <v>0</v>
      </c>
      <c r="BY505" s="71">
        <v>0</v>
      </c>
      <c r="BZ505" s="71">
        <v>0</v>
      </c>
      <c r="CA505" s="71">
        <v>0</v>
      </c>
      <c r="CB505" s="71">
        <f>+BR505+BW505</f>
        <v>0</v>
      </c>
      <c r="CC505" s="71">
        <f>+BS505+BX505</f>
        <v>0</v>
      </c>
      <c r="CD505" s="71">
        <f>+BT505+BY505</f>
        <v>0</v>
      </c>
      <c r="CE505" s="71">
        <f>+BU505+BZ505</f>
        <v>0</v>
      </c>
      <c r="CF505" s="71">
        <f>+BV505+CA505</f>
        <v>0</v>
      </c>
      <c r="CG505" s="71">
        <f>+CH505+CI505+CJ505+CK505</f>
        <v>0</v>
      </c>
      <c r="CH505" s="71">
        <v>0</v>
      </c>
      <c r="CI505" s="71">
        <v>0</v>
      </c>
      <c r="CJ505" s="71">
        <v>0</v>
      </c>
      <c r="CK505" s="71">
        <v>0</v>
      </c>
      <c r="CL505" s="71">
        <f>+CB505+CG505</f>
        <v>0</v>
      </c>
      <c r="CM505" s="71">
        <f>+CC505+CH505</f>
        <v>0</v>
      </c>
      <c r="CN505" s="71">
        <f>+CD505+CI505</f>
        <v>0</v>
      </c>
      <c r="CO505" s="71">
        <f>+CE505+CJ505</f>
        <v>0</v>
      </c>
      <c r="CP505" s="71">
        <f>+CF505+CK505</f>
        <v>0</v>
      </c>
      <c r="CQ505" s="71">
        <f>+CR505+CS505+CT505+CU505</f>
        <v>0</v>
      </c>
      <c r="CR505" s="71">
        <v>0</v>
      </c>
      <c r="CS505" s="71">
        <v>0</v>
      </c>
      <c r="CT505" s="71">
        <v>0</v>
      </c>
      <c r="CU505" s="71">
        <v>0</v>
      </c>
      <c r="CV505" s="71">
        <f>+CL505+CQ505</f>
        <v>0</v>
      </c>
      <c r="CW505" s="71">
        <f>+CM505+CR505</f>
        <v>0</v>
      </c>
      <c r="CX505" s="71">
        <f>+CN505+CS505</f>
        <v>0</v>
      </c>
      <c r="CY505" s="71">
        <f>+CO505+CT505</f>
        <v>0</v>
      </c>
      <c r="CZ505" s="71">
        <f>+CP505+CU505</f>
        <v>0</v>
      </c>
      <c r="DA505" s="70" t="s">
        <v>70</v>
      </c>
      <c r="DB505" s="56">
        <f>K505-CV505</f>
        <v>0</v>
      </c>
      <c r="DD505" s="7">
        <f>CV505/12</f>
        <v>0</v>
      </c>
    </row>
    <row r="506" spans="1:109" ht="11.25" hidden="1" customHeight="1" x14ac:dyDescent="0.2">
      <c r="A506" s="98" t="str">
        <f>CONCATENATE("6701",H506)</f>
        <v>6701200103</v>
      </c>
      <c r="B506" s="65"/>
      <c r="C506" s="65"/>
      <c r="D506" s="65"/>
      <c r="E506" s="66"/>
      <c r="F506" s="66"/>
      <c r="G506" s="65" t="s">
        <v>129</v>
      </c>
      <c r="H506" s="70" t="s">
        <v>66</v>
      </c>
      <c r="I506" s="100" t="s">
        <v>65</v>
      </c>
      <c r="J506" s="78"/>
      <c r="K506" s="78"/>
      <c r="L506" s="78"/>
      <c r="M506" s="78"/>
      <c r="N506" s="78"/>
      <c r="O506" s="78">
        <f>K506-L506-M506-N506</f>
        <v>0</v>
      </c>
      <c r="P506" s="78"/>
      <c r="Q506" s="78">
        <f>R506-P506</f>
        <v>0</v>
      </c>
      <c r="R506" s="78"/>
      <c r="S506" s="71">
        <f>+U506+V506+W506+Y506</f>
        <v>0</v>
      </c>
      <c r="T506" s="71">
        <f>X506+Z506</f>
        <v>0</v>
      </c>
      <c r="U506" s="71">
        <v>0</v>
      </c>
      <c r="V506" s="71">
        <v>0</v>
      </c>
      <c r="W506" s="71">
        <v>0</v>
      </c>
      <c r="X506" s="71">
        <v>0</v>
      </c>
      <c r="Y506" s="71">
        <v>0</v>
      </c>
      <c r="Z506" s="71">
        <v>0</v>
      </c>
      <c r="AA506" s="71">
        <f>+K506+S506</f>
        <v>0</v>
      </c>
      <c r="AB506" s="71">
        <f>+L506+U506</f>
        <v>0</v>
      </c>
      <c r="AC506" s="71">
        <f>+M506+V506</f>
        <v>0</v>
      </c>
      <c r="AD506" s="71">
        <f>+N506+W506</f>
        <v>0</v>
      </c>
      <c r="AE506" s="71">
        <f>+O506+Y506</f>
        <v>0</v>
      </c>
      <c r="AF506" s="71">
        <f>P506+X506</f>
        <v>0</v>
      </c>
      <c r="AG506" s="71">
        <f>+Q506+Z506</f>
        <v>0</v>
      </c>
      <c r="AH506" s="71">
        <f>AF506+AG506</f>
        <v>0</v>
      </c>
      <c r="AI506" s="71">
        <f>+AJ506+AK506+AL506+AN506</f>
        <v>0</v>
      </c>
      <c r="AJ506" s="71">
        <v>0</v>
      </c>
      <c r="AK506" s="71">
        <v>0</v>
      </c>
      <c r="AL506" s="71">
        <v>0</v>
      </c>
      <c r="AM506" s="71">
        <v>0</v>
      </c>
      <c r="AN506" s="71">
        <v>0</v>
      </c>
      <c r="AO506" s="71">
        <v>0</v>
      </c>
      <c r="AP506" s="71">
        <f>+AA506+AI506</f>
        <v>0</v>
      </c>
      <c r="AQ506" s="71">
        <f>+AB506+AJ506</f>
        <v>0</v>
      </c>
      <c r="AR506" s="71">
        <f>+AC506+AK506</f>
        <v>0</v>
      </c>
      <c r="AS506" s="71">
        <f>+AD506+AL506</f>
        <v>0</v>
      </c>
      <c r="AT506" s="71">
        <f>+AE506+AN506</f>
        <v>0</v>
      </c>
      <c r="AU506" s="71">
        <f>AF506+AM506</f>
        <v>0</v>
      </c>
      <c r="AV506" s="71">
        <f>AG506+AO506</f>
        <v>0</v>
      </c>
      <c r="AW506" s="71">
        <f>AU506+AV506</f>
        <v>0</v>
      </c>
      <c r="AX506" s="71">
        <f>+AY506+AZ506+BA506+BC506</f>
        <v>0</v>
      </c>
      <c r="AY506" s="71">
        <v>0</v>
      </c>
      <c r="AZ506" s="71">
        <v>0</v>
      </c>
      <c r="BA506" s="71">
        <v>0</v>
      </c>
      <c r="BB506" s="71"/>
      <c r="BC506" s="71">
        <v>0</v>
      </c>
      <c r="BD506" s="71"/>
      <c r="BE506" s="71">
        <f>+AP506+AX506</f>
        <v>0</v>
      </c>
      <c r="BF506" s="71">
        <f>+AQ506+AY506</f>
        <v>0</v>
      </c>
      <c r="BG506" s="71">
        <f>+AR506+AZ506</f>
        <v>0</v>
      </c>
      <c r="BH506" s="71">
        <f>+AS506+BA506</f>
        <v>0</v>
      </c>
      <c r="BI506" s="71">
        <f>+AT506+BC506</f>
        <v>0</v>
      </c>
      <c r="BJ506" s="71">
        <f>AU506+BB506</f>
        <v>0</v>
      </c>
      <c r="BK506" s="71">
        <f>AV506+BD506</f>
        <v>0</v>
      </c>
      <c r="BL506" s="71">
        <f>BJ506+BK506</f>
        <v>0</v>
      </c>
      <c r="BM506" s="71">
        <f>+BN506+BO506+BP506+BQ506</f>
        <v>0</v>
      </c>
      <c r="BN506" s="71">
        <v>0</v>
      </c>
      <c r="BO506" s="71">
        <v>0</v>
      </c>
      <c r="BP506" s="71">
        <v>0</v>
      </c>
      <c r="BQ506" s="71">
        <v>0</v>
      </c>
      <c r="BR506" s="71">
        <f>+BE506+BM506</f>
        <v>0</v>
      </c>
      <c r="BS506" s="71">
        <f>+BF506+BN506</f>
        <v>0</v>
      </c>
      <c r="BT506" s="71">
        <f>+BG506+BO506</f>
        <v>0</v>
      </c>
      <c r="BU506" s="71">
        <f>+BH506+BP506</f>
        <v>0</v>
      </c>
      <c r="BV506" s="71">
        <f>+BI506+BQ506</f>
        <v>0</v>
      </c>
      <c r="BW506" s="71">
        <f>+BX506+BY506+BZ506+CA506</f>
        <v>0</v>
      </c>
      <c r="BX506" s="71">
        <v>0</v>
      </c>
      <c r="BY506" s="71">
        <v>0</v>
      </c>
      <c r="BZ506" s="71">
        <v>0</v>
      </c>
      <c r="CA506" s="71">
        <v>0</v>
      </c>
      <c r="CB506" s="71">
        <f>+BR506+BW506</f>
        <v>0</v>
      </c>
      <c r="CC506" s="71">
        <f>+BS506+BX506</f>
        <v>0</v>
      </c>
      <c r="CD506" s="71">
        <f>+BT506+BY506</f>
        <v>0</v>
      </c>
      <c r="CE506" s="71">
        <f>+BU506+BZ506</f>
        <v>0</v>
      </c>
      <c r="CF506" s="71">
        <f>+BV506+CA506</f>
        <v>0</v>
      </c>
      <c r="CG506" s="71">
        <f>+CH506+CI506+CJ506+CK506</f>
        <v>0</v>
      </c>
      <c r="CH506" s="71">
        <v>0</v>
      </c>
      <c r="CI506" s="71">
        <v>0</v>
      </c>
      <c r="CJ506" s="71">
        <v>0</v>
      </c>
      <c r="CK506" s="71">
        <v>0</v>
      </c>
      <c r="CL506" s="71">
        <f>+CB506+CG506</f>
        <v>0</v>
      </c>
      <c r="CM506" s="71">
        <f>+CC506+CH506</f>
        <v>0</v>
      </c>
      <c r="CN506" s="71">
        <f>+CD506+CI506</f>
        <v>0</v>
      </c>
      <c r="CO506" s="71">
        <f>+CE506+CJ506</f>
        <v>0</v>
      </c>
      <c r="CP506" s="71">
        <f>+CF506+CK506</f>
        <v>0</v>
      </c>
      <c r="CQ506" s="71">
        <f>+CR506+CS506+CT506+CU506</f>
        <v>0</v>
      </c>
      <c r="CR506" s="71">
        <v>0</v>
      </c>
      <c r="CS506" s="71">
        <v>0</v>
      </c>
      <c r="CT506" s="71">
        <v>0</v>
      </c>
      <c r="CU506" s="71">
        <v>0</v>
      </c>
      <c r="CV506" s="71">
        <f>+CL506+CQ506</f>
        <v>0</v>
      </c>
      <c r="CW506" s="71">
        <f>+CM506+CR506</f>
        <v>0</v>
      </c>
      <c r="CX506" s="71">
        <f>+CN506+CS506</f>
        <v>0</v>
      </c>
      <c r="CY506" s="71">
        <f>+CO506+CT506</f>
        <v>0</v>
      </c>
      <c r="CZ506" s="71">
        <f>+CP506+CU506</f>
        <v>0</v>
      </c>
      <c r="DA506" s="70" t="s">
        <v>66</v>
      </c>
      <c r="DB506" s="56">
        <f>K506-CV506</f>
        <v>0</v>
      </c>
      <c r="DD506" s="7">
        <f>CV506/12</f>
        <v>0</v>
      </c>
    </row>
    <row r="507" spans="1:109" ht="11.25" hidden="1" customHeight="1" x14ac:dyDescent="0.2">
      <c r="A507" s="98" t="str">
        <f>CONCATENATE("6701",H507)</f>
        <v>6701200104</v>
      </c>
      <c r="B507" s="65"/>
      <c r="C507" s="65"/>
      <c r="D507" s="65"/>
      <c r="E507" s="66"/>
      <c r="F507" s="66"/>
      <c r="G507" s="65" t="s">
        <v>245</v>
      </c>
      <c r="H507" s="70" t="s">
        <v>64</v>
      </c>
      <c r="I507" s="100" t="s">
        <v>63</v>
      </c>
      <c r="J507" s="78"/>
      <c r="K507" s="78"/>
      <c r="L507" s="78"/>
      <c r="M507" s="78"/>
      <c r="N507" s="78"/>
      <c r="O507" s="78">
        <f>K507-L507-M507-N507</f>
        <v>0</v>
      </c>
      <c r="P507" s="78"/>
      <c r="Q507" s="78">
        <f>R507-P507</f>
        <v>0</v>
      </c>
      <c r="R507" s="78"/>
      <c r="S507" s="71">
        <f>+U507+V507+W507+Y507</f>
        <v>0</v>
      </c>
      <c r="T507" s="71">
        <f>X507+Z507</f>
        <v>0</v>
      </c>
      <c r="U507" s="71">
        <v>0</v>
      </c>
      <c r="V507" s="71">
        <v>0</v>
      </c>
      <c r="W507" s="71">
        <v>0</v>
      </c>
      <c r="X507" s="71">
        <v>0</v>
      </c>
      <c r="Y507" s="71">
        <v>0</v>
      </c>
      <c r="Z507" s="71">
        <v>0</v>
      </c>
      <c r="AA507" s="71">
        <f>+K507+S507</f>
        <v>0</v>
      </c>
      <c r="AB507" s="71">
        <f>+L507+U507</f>
        <v>0</v>
      </c>
      <c r="AC507" s="71">
        <f>+M507+V507</f>
        <v>0</v>
      </c>
      <c r="AD507" s="71">
        <f>+N507+W507</f>
        <v>0</v>
      </c>
      <c r="AE507" s="71">
        <f>+O507+Y507</f>
        <v>0</v>
      </c>
      <c r="AF507" s="71">
        <f>P507+X507</f>
        <v>0</v>
      </c>
      <c r="AG507" s="71">
        <f>+Q507+Z507</f>
        <v>0</v>
      </c>
      <c r="AH507" s="71">
        <f>AF507+AG507</f>
        <v>0</v>
      </c>
      <c r="AI507" s="71">
        <f>+AJ507+AK507+AL507+AN507</f>
        <v>0</v>
      </c>
      <c r="AJ507" s="71">
        <v>0</v>
      </c>
      <c r="AK507" s="71">
        <v>0</v>
      </c>
      <c r="AL507" s="71">
        <v>0</v>
      </c>
      <c r="AM507" s="71">
        <v>0</v>
      </c>
      <c r="AN507" s="71">
        <v>0</v>
      </c>
      <c r="AO507" s="71">
        <v>0</v>
      </c>
      <c r="AP507" s="71">
        <f>+AA507+AI507</f>
        <v>0</v>
      </c>
      <c r="AQ507" s="71">
        <f>+AB507+AJ507</f>
        <v>0</v>
      </c>
      <c r="AR507" s="71">
        <f>+AC507+AK507</f>
        <v>0</v>
      </c>
      <c r="AS507" s="71">
        <f>+AD507+AL507</f>
        <v>0</v>
      </c>
      <c r="AT507" s="71">
        <f>+AE507+AN507</f>
        <v>0</v>
      </c>
      <c r="AU507" s="71">
        <f>AF507+AM507</f>
        <v>0</v>
      </c>
      <c r="AV507" s="71">
        <f>AG507+AO507</f>
        <v>0</v>
      </c>
      <c r="AW507" s="71">
        <f>AU507+AV507</f>
        <v>0</v>
      </c>
      <c r="AX507" s="71">
        <f>+AY507+AZ507+BA507+BC507</f>
        <v>0</v>
      </c>
      <c r="AY507" s="71">
        <v>0</v>
      </c>
      <c r="AZ507" s="71">
        <v>0</v>
      </c>
      <c r="BA507" s="71">
        <v>0</v>
      </c>
      <c r="BB507" s="71"/>
      <c r="BC507" s="71">
        <v>0</v>
      </c>
      <c r="BD507" s="71"/>
      <c r="BE507" s="71">
        <f>+AP507+AX507</f>
        <v>0</v>
      </c>
      <c r="BF507" s="71">
        <f>+AQ507+AY507</f>
        <v>0</v>
      </c>
      <c r="BG507" s="71">
        <f>+AR507+AZ507</f>
        <v>0</v>
      </c>
      <c r="BH507" s="71">
        <f>+AS507+BA507</f>
        <v>0</v>
      </c>
      <c r="BI507" s="71">
        <f>+AT507+BC507</f>
        <v>0</v>
      </c>
      <c r="BJ507" s="71">
        <f>AU507+BB507</f>
        <v>0</v>
      </c>
      <c r="BK507" s="71">
        <f>AV507+BD507</f>
        <v>0</v>
      </c>
      <c r="BL507" s="71">
        <f>BJ507+BK507</f>
        <v>0</v>
      </c>
      <c r="BM507" s="71">
        <f>+BN507+BO507+BP507+BQ507</f>
        <v>0</v>
      </c>
      <c r="BN507" s="71">
        <v>0</v>
      </c>
      <c r="BO507" s="71">
        <v>0</v>
      </c>
      <c r="BP507" s="71">
        <v>0</v>
      </c>
      <c r="BQ507" s="71">
        <v>0</v>
      </c>
      <c r="BR507" s="71">
        <f>+BE507+BM507</f>
        <v>0</v>
      </c>
      <c r="BS507" s="71">
        <f>+BF507+BN507</f>
        <v>0</v>
      </c>
      <c r="BT507" s="71">
        <f>+BG507+BO507</f>
        <v>0</v>
      </c>
      <c r="BU507" s="71">
        <f>+BH507+BP507</f>
        <v>0</v>
      </c>
      <c r="BV507" s="71">
        <f>+BI507+BQ507</f>
        <v>0</v>
      </c>
      <c r="BW507" s="71">
        <f>+BX507+BY507+BZ507+CA507</f>
        <v>0</v>
      </c>
      <c r="BX507" s="71">
        <v>0</v>
      </c>
      <c r="BY507" s="71">
        <v>0</v>
      </c>
      <c r="BZ507" s="71">
        <v>0</v>
      </c>
      <c r="CA507" s="71">
        <v>0</v>
      </c>
      <c r="CB507" s="71">
        <f>+BR507+BW507</f>
        <v>0</v>
      </c>
      <c r="CC507" s="71">
        <f>+BS507+BX507</f>
        <v>0</v>
      </c>
      <c r="CD507" s="71">
        <f>+BT507+BY507</f>
        <v>0</v>
      </c>
      <c r="CE507" s="71">
        <f>+BU507+BZ507</f>
        <v>0</v>
      </c>
      <c r="CF507" s="71">
        <f>+BV507+CA507</f>
        <v>0</v>
      </c>
      <c r="CG507" s="71">
        <f>+CH507+CI507+CJ507+CK507</f>
        <v>0</v>
      </c>
      <c r="CH507" s="71">
        <v>0</v>
      </c>
      <c r="CI507" s="71">
        <v>0</v>
      </c>
      <c r="CJ507" s="71">
        <v>0</v>
      </c>
      <c r="CK507" s="71">
        <v>0</v>
      </c>
      <c r="CL507" s="71">
        <f>+CB507+CG507</f>
        <v>0</v>
      </c>
      <c r="CM507" s="71">
        <f>+CC507+CH507</f>
        <v>0</v>
      </c>
      <c r="CN507" s="71">
        <f>+CD507+CI507</f>
        <v>0</v>
      </c>
      <c r="CO507" s="71">
        <f>+CE507+CJ507</f>
        <v>0</v>
      </c>
      <c r="CP507" s="71">
        <f>+CF507+CK507</f>
        <v>0</v>
      </c>
      <c r="CQ507" s="71">
        <f>+CR507+CS507+CT507+CU507</f>
        <v>0</v>
      </c>
      <c r="CR507" s="71">
        <v>0</v>
      </c>
      <c r="CS507" s="71">
        <v>0</v>
      </c>
      <c r="CT507" s="71">
        <v>0</v>
      </c>
      <c r="CU507" s="71">
        <v>0</v>
      </c>
      <c r="CV507" s="71">
        <f>+CL507+CQ507</f>
        <v>0</v>
      </c>
      <c r="CW507" s="71">
        <f>+CM507+CR507</f>
        <v>0</v>
      </c>
      <c r="CX507" s="71">
        <f>+CN507+CS507</f>
        <v>0</v>
      </c>
      <c r="CY507" s="71">
        <f>+CO507+CT507</f>
        <v>0</v>
      </c>
      <c r="CZ507" s="71">
        <f>+CP507+CU507</f>
        <v>0</v>
      </c>
      <c r="DA507" s="70" t="s">
        <v>64</v>
      </c>
      <c r="DB507" s="56">
        <f>K507-CV507</f>
        <v>0</v>
      </c>
      <c r="DD507" s="7">
        <f>CV507/12</f>
        <v>0</v>
      </c>
    </row>
    <row r="508" spans="1:109" ht="11.25" hidden="1" customHeight="1" x14ac:dyDescent="0.2">
      <c r="A508" s="98" t="str">
        <f>CONCATENATE("6701",H508)</f>
        <v>6701200105</v>
      </c>
      <c r="B508" s="65"/>
      <c r="C508" s="65"/>
      <c r="D508" s="65"/>
      <c r="E508" s="66"/>
      <c r="F508" s="66"/>
      <c r="G508" s="65" t="s">
        <v>254</v>
      </c>
      <c r="H508" s="70" t="s">
        <v>62</v>
      </c>
      <c r="I508" s="100" t="s">
        <v>61</v>
      </c>
      <c r="J508" s="78"/>
      <c r="K508" s="78"/>
      <c r="L508" s="78"/>
      <c r="M508" s="78"/>
      <c r="N508" s="78"/>
      <c r="O508" s="78">
        <f>K508-L508-M508-N508</f>
        <v>0</v>
      </c>
      <c r="P508" s="78"/>
      <c r="Q508" s="78">
        <f>R508-P508</f>
        <v>0</v>
      </c>
      <c r="R508" s="78"/>
      <c r="S508" s="71">
        <f>+U508+V508+W508+Y508</f>
        <v>0</v>
      </c>
      <c r="T508" s="71">
        <f>X508+Z508</f>
        <v>0</v>
      </c>
      <c r="U508" s="71">
        <v>0</v>
      </c>
      <c r="V508" s="71">
        <v>0</v>
      </c>
      <c r="W508" s="71">
        <v>0</v>
      </c>
      <c r="X508" s="71">
        <v>0</v>
      </c>
      <c r="Y508" s="71">
        <v>0</v>
      </c>
      <c r="Z508" s="71">
        <v>0</v>
      </c>
      <c r="AA508" s="71">
        <f>+K508+S508</f>
        <v>0</v>
      </c>
      <c r="AB508" s="71">
        <f>+L508+U508</f>
        <v>0</v>
      </c>
      <c r="AC508" s="71">
        <f>+M508+V508</f>
        <v>0</v>
      </c>
      <c r="AD508" s="71">
        <f>+N508+W508</f>
        <v>0</v>
      </c>
      <c r="AE508" s="71">
        <f>+O508+Y508</f>
        <v>0</v>
      </c>
      <c r="AF508" s="71">
        <f>P508+X508</f>
        <v>0</v>
      </c>
      <c r="AG508" s="71">
        <f>+Q508+Z508</f>
        <v>0</v>
      </c>
      <c r="AH508" s="71">
        <f>AF508+AG508</f>
        <v>0</v>
      </c>
      <c r="AI508" s="71">
        <f>+AJ508+AK508+AL508+AN508</f>
        <v>0</v>
      </c>
      <c r="AJ508" s="71">
        <v>0</v>
      </c>
      <c r="AK508" s="71">
        <v>0</v>
      </c>
      <c r="AL508" s="71">
        <v>0</v>
      </c>
      <c r="AM508" s="71">
        <v>0</v>
      </c>
      <c r="AN508" s="71">
        <v>0</v>
      </c>
      <c r="AO508" s="71">
        <v>0</v>
      </c>
      <c r="AP508" s="71">
        <f>+AA508+AI508</f>
        <v>0</v>
      </c>
      <c r="AQ508" s="71">
        <f>+AB508+AJ508</f>
        <v>0</v>
      </c>
      <c r="AR508" s="71">
        <f>+AC508+AK508</f>
        <v>0</v>
      </c>
      <c r="AS508" s="71">
        <f>+AD508+AL508</f>
        <v>0</v>
      </c>
      <c r="AT508" s="71">
        <f>+AE508+AN508</f>
        <v>0</v>
      </c>
      <c r="AU508" s="71">
        <f>AF508+AM508</f>
        <v>0</v>
      </c>
      <c r="AV508" s="71">
        <f>AG508+AO508</f>
        <v>0</v>
      </c>
      <c r="AW508" s="71">
        <f>AU508+AV508</f>
        <v>0</v>
      </c>
      <c r="AX508" s="71">
        <f>+AY508+AZ508+BA508+BC508</f>
        <v>0</v>
      </c>
      <c r="AY508" s="71">
        <v>0</v>
      </c>
      <c r="AZ508" s="71">
        <v>0</v>
      </c>
      <c r="BA508" s="71">
        <v>0</v>
      </c>
      <c r="BB508" s="71"/>
      <c r="BC508" s="71">
        <v>0</v>
      </c>
      <c r="BD508" s="71"/>
      <c r="BE508" s="71">
        <f>+AP508+AX508</f>
        <v>0</v>
      </c>
      <c r="BF508" s="71">
        <f>+AQ508+AY508</f>
        <v>0</v>
      </c>
      <c r="BG508" s="71">
        <f>+AR508+AZ508</f>
        <v>0</v>
      </c>
      <c r="BH508" s="71">
        <f>+AS508+BA508</f>
        <v>0</v>
      </c>
      <c r="BI508" s="71">
        <f>+AT508+BC508</f>
        <v>0</v>
      </c>
      <c r="BJ508" s="71">
        <f>AU508+BB508</f>
        <v>0</v>
      </c>
      <c r="BK508" s="71">
        <f>AV508+BD508</f>
        <v>0</v>
      </c>
      <c r="BL508" s="71">
        <f>BJ508+BK508</f>
        <v>0</v>
      </c>
      <c r="BM508" s="71">
        <f>+BN508+BO508+BP508+BQ508</f>
        <v>0</v>
      </c>
      <c r="BN508" s="71">
        <v>0</v>
      </c>
      <c r="BO508" s="71">
        <v>0</v>
      </c>
      <c r="BP508" s="71">
        <v>0</v>
      </c>
      <c r="BQ508" s="71">
        <v>0</v>
      </c>
      <c r="BR508" s="71">
        <f>+BE508+BM508</f>
        <v>0</v>
      </c>
      <c r="BS508" s="71">
        <f>+BF508+BN508</f>
        <v>0</v>
      </c>
      <c r="BT508" s="71">
        <f>+BG508+BO508</f>
        <v>0</v>
      </c>
      <c r="BU508" s="71">
        <f>+BH508+BP508</f>
        <v>0</v>
      </c>
      <c r="BV508" s="71">
        <f>+BI508+BQ508</f>
        <v>0</v>
      </c>
      <c r="BW508" s="71">
        <f>+BX508+BY508+BZ508+CA508</f>
        <v>0</v>
      </c>
      <c r="BX508" s="71">
        <v>0</v>
      </c>
      <c r="BY508" s="71">
        <v>0</v>
      </c>
      <c r="BZ508" s="71">
        <v>0</v>
      </c>
      <c r="CA508" s="71">
        <v>0</v>
      </c>
      <c r="CB508" s="71">
        <f>+BR508+BW508</f>
        <v>0</v>
      </c>
      <c r="CC508" s="71">
        <f>+BS508+BX508</f>
        <v>0</v>
      </c>
      <c r="CD508" s="71">
        <f>+BT508+BY508</f>
        <v>0</v>
      </c>
      <c r="CE508" s="71">
        <f>+BU508+BZ508</f>
        <v>0</v>
      </c>
      <c r="CF508" s="71">
        <f>+BV508+CA508</f>
        <v>0</v>
      </c>
      <c r="CG508" s="71">
        <f>+CH508+CI508+CJ508+CK508</f>
        <v>0</v>
      </c>
      <c r="CH508" s="71">
        <v>0</v>
      </c>
      <c r="CI508" s="71">
        <v>0</v>
      </c>
      <c r="CJ508" s="71">
        <v>0</v>
      </c>
      <c r="CK508" s="71">
        <v>0</v>
      </c>
      <c r="CL508" s="71">
        <f>+CB508+CG508</f>
        <v>0</v>
      </c>
      <c r="CM508" s="71">
        <f>+CC508+CH508</f>
        <v>0</v>
      </c>
      <c r="CN508" s="71">
        <f>+CD508+CI508</f>
        <v>0</v>
      </c>
      <c r="CO508" s="71">
        <f>+CE508+CJ508</f>
        <v>0</v>
      </c>
      <c r="CP508" s="71">
        <f>+CF508+CK508</f>
        <v>0</v>
      </c>
      <c r="CQ508" s="71">
        <f>+CR508+CS508+CT508+CU508</f>
        <v>0</v>
      </c>
      <c r="CR508" s="71">
        <v>0</v>
      </c>
      <c r="CS508" s="71">
        <v>0</v>
      </c>
      <c r="CT508" s="71">
        <v>0</v>
      </c>
      <c r="CU508" s="71">
        <v>0</v>
      </c>
      <c r="CV508" s="71">
        <f>+CL508+CQ508</f>
        <v>0</v>
      </c>
      <c r="CW508" s="71">
        <f>+CM508+CR508</f>
        <v>0</v>
      </c>
      <c r="CX508" s="71">
        <f>+CN508+CS508</f>
        <v>0</v>
      </c>
      <c r="CY508" s="71">
        <f>+CO508+CT508</f>
        <v>0</v>
      </c>
      <c r="CZ508" s="71">
        <f>+CP508+CU508</f>
        <v>0</v>
      </c>
      <c r="DA508" s="70" t="s">
        <v>62</v>
      </c>
      <c r="DB508" s="56">
        <f>K508-CV508</f>
        <v>0</v>
      </c>
      <c r="DD508" s="7">
        <f>CV508/12</f>
        <v>0</v>
      </c>
    </row>
    <row r="509" spans="1:109" ht="11.25" hidden="1" customHeight="1" x14ac:dyDescent="0.2">
      <c r="A509" s="98" t="str">
        <f>CONCATENATE("6701",H509)</f>
        <v>6701200106</v>
      </c>
      <c r="B509" s="65"/>
      <c r="C509" s="65"/>
      <c r="D509" s="65"/>
      <c r="E509" s="66"/>
      <c r="F509" s="66"/>
      <c r="G509" s="65" t="s">
        <v>253</v>
      </c>
      <c r="H509" s="70" t="s">
        <v>60</v>
      </c>
      <c r="I509" s="100" t="s">
        <v>59</v>
      </c>
      <c r="J509" s="78"/>
      <c r="K509" s="78"/>
      <c r="L509" s="78"/>
      <c r="M509" s="78"/>
      <c r="N509" s="78"/>
      <c r="O509" s="78">
        <f>K509-L509-M509-N509</f>
        <v>0</v>
      </c>
      <c r="P509" s="78"/>
      <c r="Q509" s="78">
        <f>R509-P509</f>
        <v>0</v>
      </c>
      <c r="R509" s="78"/>
      <c r="S509" s="71">
        <f>+U509+V509+W509+Y509</f>
        <v>0</v>
      </c>
      <c r="T509" s="71">
        <f>X509+Z509</f>
        <v>0</v>
      </c>
      <c r="U509" s="71">
        <v>0</v>
      </c>
      <c r="V509" s="71">
        <v>0</v>
      </c>
      <c r="W509" s="71">
        <v>0</v>
      </c>
      <c r="X509" s="71">
        <v>0</v>
      </c>
      <c r="Y509" s="71">
        <v>0</v>
      </c>
      <c r="Z509" s="71">
        <v>0</v>
      </c>
      <c r="AA509" s="71">
        <f>+K509+S509</f>
        <v>0</v>
      </c>
      <c r="AB509" s="71">
        <f>+L509+U509</f>
        <v>0</v>
      </c>
      <c r="AC509" s="71">
        <f>+M509+V509</f>
        <v>0</v>
      </c>
      <c r="AD509" s="71">
        <f>+N509+W509</f>
        <v>0</v>
      </c>
      <c r="AE509" s="71">
        <f>+O509+Y509</f>
        <v>0</v>
      </c>
      <c r="AF509" s="71">
        <f>P509+X509</f>
        <v>0</v>
      </c>
      <c r="AG509" s="71">
        <f>+Q509+Z509</f>
        <v>0</v>
      </c>
      <c r="AH509" s="71">
        <f>AF509+AG509</f>
        <v>0</v>
      </c>
      <c r="AI509" s="71">
        <f>+AJ509+AK509+AL509+AN509</f>
        <v>0</v>
      </c>
      <c r="AJ509" s="71">
        <v>0</v>
      </c>
      <c r="AK509" s="71">
        <v>0</v>
      </c>
      <c r="AL509" s="71">
        <v>0</v>
      </c>
      <c r="AM509" s="71">
        <v>0</v>
      </c>
      <c r="AN509" s="71">
        <v>0</v>
      </c>
      <c r="AO509" s="71">
        <v>0</v>
      </c>
      <c r="AP509" s="71">
        <f>+AA509+AI509</f>
        <v>0</v>
      </c>
      <c r="AQ509" s="71">
        <f>+AB509+AJ509</f>
        <v>0</v>
      </c>
      <c r="AR509" s="71">
        <f>+AC509+AK509</f>
        <v>0</v>
      </c>
      <c r="AS509" s="71">
        <f>+AD509+AL509</f>
        <v>0</v>
      </c>
      <c r="AT509" s="71">
        <f>+AE509+AN509</f>
        <v>0</v>
      </c>
      <c r="AU509" s="71">
        <f>AF509+AM509</f>
        <v>0</v>
      </c>
      <c r="AV509" s="71">
        <f>AG509+AO509</f>
        <v>0</v>
      </c>
      <c r="AW509" s="71">
        <f>AU509+AV509</f>
        <v>0</v>
      </c>
      <c r="AX509" s="71">
        <f>+AY509+AZ509+BA509+BC509</f>
        <v>0</v>
      </c>
      <c r="AY509" s="71">
        <v>0</v>
      </c>
      <c r="AZ509" s="71">
        <v>0</v>
      </c>
      <c r="BA509" s="71">
        <v>0</v>
      </c>
      <c r="BB509" s="71"/>
      <c r="BC509" s="71">
        <v>0</v>
      </c>
      <c r="BD509" s="71"/>
      <c r="BE509" s="71">
        <f>+AP509+AX509</f>
        <v>0</v>
      </c>
      <c r="BF509" s="71">
        <f>+AQ509+AY509</f>
        <v>0</v>
      </c>
      <c r="BG509" s="71">
        <f>+AR509+AZ509</f>
        <v>0</v>
      </c>
      <c r="BH509" s="71">
        <f>+AS509+BA509</f>
        <v>0</v>
      </c>
      <c r="BI509" s="71">
        <f>+AT509+BC509</f>
        <v>0</v>
      </c>
      <c r="BJ509" s="71">
        <f>AU509+BB509</f>
        <v>0</v>
      </c>
      <c r="BK509" s="71">
        <f>AV509+BD509</f>
        <v>0</v>
      </c>
      <c r="BL509" s="71">
        <f>BJ509+BK509</f>
        <v>0</v>
      </c>
      <c r="BM509" s="71">
        <f>+BN509+BO509+BP509+BQ509</f>
        <v>0</v>
      </c>
      <c r="BN509" s="71">
        <v>0</v>
      </c>
      <c r="BO509" s="71">
        <v>0</v>
      </c>
      <c r="BP509" s="71">
        <v>0</v>
      </c>
      <c r="BQ509" s="71">
        <v>0</v>
      </c>
      <c r="BR509" s="71">
        <f>+BE509+BM509</f>
        <v>0</v>
      </c>
      <c r="BS509" s="71">
        <f>+BF509+BN509</f>
        <v>0</v>
      </c>
      <c r="BT509" s="71">
        <f>+BG509+BO509</f>
        <v>0</v>
      </c>
      <c r="BU509" s="71">
        <f>+BH509+BP509</f>
        <v>0</v>
      </c>
      <c r="BV509" s="71">
        <f>+BI509+BQ509</f>
        <v>0</v>
      </c>
      <c r="BW509" s="71">
        <f>+BX509+BY509+BZ509+CA509</f>
        <v>0</v>
      </c>
      <c r="BX509" s="71">
        <v>0</v>
      </c>
      <c r="BY509" s="71">
        <v>0</v>
      </c>
      <c r="BZ509" s="71">
        <v>0</v>
      </c>
      <c r="CA509" s="71">
        <v>0</v>
      </c>
      <c r="CB509" s="71">
        <f>+BR509+BW509</f>
        <v>0</v>
      </c>
      <c r="CC509" s="71">
        <f>+BS509+BX509</f>
        <v>0</v>
      </c>
      <c r="CD509" s="71">
        <f>+BT509+BY509</f>
        <v>0</v>
      </c>
      <c r="CE509" s="71">
        <f>+BU509+BZ509</f>
        <v>0</v>
      </c>
      <c r="CF509" s="71">
        <f>+BV509+CA509</f>
        <v>0</v>
      </c>
      <c r="CG509" s="71">
        <f>+CH509+CI509+CJ509+CK509</f>
        <v>0</v>
      </c>
      <c r="CH509" s="71">
        <v>0</v>
      </c>
      <c r="CI509" s="71">
        <v>0</v>
      </c>
      <c r="CJ509" s="71">
        <v>0</v>
      </c>
      <c r="CK509" s="71">
        <v>0</v>
      </c>
      <c r="CL509" s="71">
        <f>+CB509+CG509</f>
        <v>0</v>
      </c>
      <c r="CM509" s="71">
        <f>+CC509+CH509</f>
        <v>0</v>
      </c>
      <c r="CN509" s="71">
        <f>+CD509+CI509</f>
        <v>0</v>
      </c>
      <c r="CO509" s="71">
        <f>+CE509+CJ509</f>
        <v>0</v>
      </c>
      <c r="CP509" s="71">
        <f>+CF509+CK509</f>
        <v>0</v>
      </c>
      <c r="CQ509" s="71">
        <f>+CR509+CS509+CT509+CU509</f>
        <v>0</v>
      </c>
      <c r="CR509" s="71">
        <v>0</v>
      </c>
      <c r="CS509" s="71">
        <v>0</v>
      </c>
      <c r="CT509" s="71">
        <v>0</v>
      </c>
      <c r="CU509" s="71">
        <v>0</v>
      </c>
      <c r="CV509" s="71">
        <f>+CL509+CQ509</f>
        <v>0</v>
      </c>
      <c r="CW509" s="71">
        <f>+CM509+CR509</f>
        <v>0</v>
      </c>
      <c r="CX509" s="71">
        <f>+CN509+CS509</f>
        <v>0</v>
      </c>
      <c r="CY509" s="71">
        <f>+CO509+CT509</f>
        <v>0</v>
      </c>
      <c r="CZ509" s="71">
        <f>+CP509+CU509</f>
        <v>0</v>
      </c>
      <c r="DA509" s="70" t="s">
        <v>60</v>
      </c>
      <c r="DB509" s="56">
        <f>K509-CV509</f>
        <v>0</v>
      </c>
      <c r="DD509" s="7">
        <f>CV509/12</f>
        <v>0</v>
      </c>
    </row>
    <row r="510" spans="1:109" ht="12.75" hidden="1" customHeight="1" x14ac:dyDescent="0.2">
      <c r="A510" s="98" t="str">
        <f>CONCATENATE("6701",H510)</f>
        <v>6701200108</v>
      </c>
      <c r="B510" s="65"/>
      <c r="C510" s="65"/>
      <c r="D510" s="65"/>
      <c r="E510" s="66"/>
      <c r="F510" s="66"/>
      <c r="G510" s="65" t="s">
        <v>116</v>
      </c>
      <c r="H510" s="70" t="s">
        <v>58</v>
      </c>
      <c r="I510" s="100" t="s">
        <v>57</v>
      </c>
      <c r="J510" s="78"/>
      <c r="K510" s="78"/>
      <c r="L510" s="78"/>
      <c r="M510" s="78"/>
      <c r="N510" s="78"/>
      <c r="O510" s="78">
        <f>K510-L510-M510-N510</f>
        <v>0</v>
      </c>
      <c r="P510" s="78"/>
      <c r="Q510" s="78">
        <f>R510-P510</f>
        <v>0</v>
      </c>
      <c r="R510" s="78"/>
      <c r="S510" s="71">
        <f>+U510+V510+W510+Y510</f>
        <v>0</v>
      </c>
      <c r="T510" s="71">
        <f>X510+Z510</f>
        <v>0</v>
      </c>
      <c r="U510" s="71">
        <v>0</v>
      </c>
      <c r="V510" s="71">
        <v>0</v>
      </c>
      <c r="W510" s="71">
        <v>0</v>
      </c>
      <c r="X510" s="71">
        <v>0</v>
      </c>
      <c r="Y510" s="71">
        <v>0</v>
      </c>
      <c r="Z510" s="71">
        <v>0</v>
      </c>
      <c r="AA510" s="71">
        <f>+K510+S510</f>
        <v>0</v>
      </c>
      <c r="AB510" s="71">
        <f>+L510+U510</f>
        <v>0</v>
      </c>
      <c r="AC510" s="71">
        <f>+M510+V510</f>
        <v>0</v>
      </c>
      <c r="AD510" s="71">
        <f>+N510+W510</f>
        <v>0</v>
      </c>
      <c r="AE510" s="71">
        <f>+O510+Y510</f>
        <v>0</v>
      </c>
      <c r="AF510" s="71">
        <f>P510+X510</f>
        <v>0</v>
      </c>
      <c r="AG510" s="71">
        <f>+Q510+Z510</f>
        <v>0</v>
      </c>
      <c r="AH510" s="71">
        <f>AF510+AG510</f>
        <v>0</v>
      </c>
      <c r="AI510" s="71">
        <f>+AJ510+AK510+AL510+AN510</f>
        <v>0</v>
      </c>
      <c r="AJ510" s="71">
        <v>0</v>
      </c>
      <c r="AK510" s="71">
        <v>0</v>
      </c>
      <c r="AL510" s="71">
        <v>0</v>
      </c>
      <c r="AM510" s="71">
        <v>0</v>
      </c>
      <c r="AN510" s="71">
        <v>0</v>
      </c>
      <c r="AO510" s="71">
        <v>0</v>
      </c>
      <c r="AP510" s="71">
        <f>+AA510+AI510</f>
        <v>0</v>
      </c>
      <c r="AQ510" s="71">
        <f>+AB510+AJ510</f>
        <v>0</v>
      </c>
      <c r="AR510" s="71">
        <f>+AC510+AK510</f>
        <v>0</v>
      </c>
      <c r="AS510" s="71">
        <f>+AD510+AL510</f>
        <v>0</v>
      </c>
      <c r="AT510" s="71">
        <f>+AE510+AN510</f>
        <v>0</v>
      </c>
      <c r="AU510" s="71">
        <f>AF510+AM510</f>
        <v>0</v>
      </c>
      <c r="AV510" s="71">
        <f>AG510+AO510</f>
        <v>0</v>
      </c>
      <c r="AW510" s="71">
        <f>AU510+AV510</f>
        <v>0</v>
      </c>
      <c r="AX510" s="71">
        <f>+AY510+AZ510+BA510+BC510</f>
        <v>0</v>
      </c>
      <c r="AY510" s="71">
        <v>0</v>
      </c>
      <c r="AZ510" s="71">
        <v>0</v>
      </c>
      <c r="BA510" s="71">
        <v>0</v>
      </c>
      <c r="BB510" s="71"/>
      <c r="BC510" s="71">
        <v>0</v>
      </c>
      <c r="BD510" s="71"/>
      <c r="BE510" s="71">
        <f>+AP510+AX510</f>
        <v>0</v>
      </c>
      <c r="BF510" s="71">
        <f>+AQ510+AY510</f>
        <v>0</v>
      </c>
      <c r="BG510" s="71">
        <f>+AR510+AZ510</f>
        <v>0</v>
      </c>
      <c r="BH510" s="71">
        <f>+AS510+BA510</f>
        <v>0</v>
      </c>
      <c r="BI510" s="71">
        <f>+AT510+BC510</f>
        <v>0</v>
      </c>
      <c r="BJ510" s="71">
        <f>AU510+BB510</f>
        <v>0</v>
      </c>
      <c r="BK510" s="71">
        <f>AV510+BD510</f>
        <v>0</v>
      </c>
      <c r="BL510" s="71">
        <f>BJ510+BK510</f>
        <v>0</v>
      </c>
      <c r="BM510" s="71">
        <f>+BN510+BO510+BP510+BQ510</f>
        <v>0</v>
      </c>
      <c r="BN510" s="71">
        <v>0</v>
      </c>
      <c r="BO510" s="71">
        <v>0</v>
      </c>
      <c r="BP510" s="71">
        <v>0</v>
      </c>
      <c r="BQ510" s="71">
        <v>0</v>
      </c>
      <c r="BR510" s="71">
        <f>+BE510+BM510</f>
        <v>0</v>
      </c>
      <c r="BS510" s="71">
        <f>+BF510+BN510</f>
        <v>0</v>
      </c>
      <c r="BT510" s="71">
        <f>+BG510+BO510</f>
        <v>0</v>
      </c>
      <c r="BU510" s="71">
        <f>+BH510+BP510</f>
        <v>0</v>
      </c>
      <c r="BV510" s="71">
        <f>+BI510+BQ510</f>
        <v>0</v>
      </c>
      <c r="BW510" s="71">
        <f>+BX510+BY510+BZ510+CA510</f>
        <v>0</v>
      </c>
      <c r="BX510" s="71">
        <v>0</v>
      </c>
      <c r="BY510" s="71">
        <v>0</v>
      </c>
      <c r="BZ510" s="71">
        <v>0</v>
      </c>
      <c r="CA510" s="71">
        <v>0</v>
      </c>
      <c r="CB510" s="71">
        <f>+BR510+BW510</f>
        <v>0</v>
      </c>
      <c r="CC510" s="71">
        <f>+BS510+BX510</f>
        <v>0</v>
      </c>
      <c r="CD510" s="71">
        <f>+BT510+BY510</f>
        <v>0</v>
      </c>
      <c r="CE510" s="71">
        <f>+BU510+BZ510</f>
        <v>0</v>
      </c>
      <c r="CF510" s="71">
        <f>+BV510+CA510</f>
        <v>0</v>
      </c>
      <c r="CG510" s="71">
        <f>+CH510+CI510+CJ510+CK510</f>
        <v>0</v>
      </c>
      <c r="CH510" s="71">
        <v>0</v>
      </c>
      <c r="CI510" s="71">
        <v>0</v>
      </c>
      <c r="CJ510" s="71">
        <v>0</v>
      </c>
      <c r="CK510" s="71">
        <v>0</v>
      </c>
      <c r="CL510" s="71">
        <f>+CB510+CG510</f>
        <v>0</v>
      </c>
      <c r="CM510" s="71">
        <f>+CC510+CH510</f>
        <v>0</v>
      </c>
      <c r="CN510" s="71">
        <f>+CD510+CI510</f>
        <v>0</v>
      </c>
      <c r="CO510" s="71">
        <f>+CE510+CJ510</f>
        <v>0</v>
      </c>
      <c r="CP510" s="71">
        <f>+CF510+CK510</f>
        <v>0</v>
      </c>
      <c r="CQ510" s="71">
        <f>+CR510+CS510+CT510+CU510</f>
        <v>0</v>
      </c>
      <c r="CR510" s="71">
        <v>0</v>
      </c>
      <c r="CS510" s="71">
        <v>0</v>
      </c>
      <c r="CT510" s="71">
        <v>0</v>
      </c>
      <c r="CU510" s="71">
        <v>0</v>
      </c>
      <c r="CV510" s="71">
        <f>+CL510+CQ510</f>
        <v>0</v>
      </c>
      <c r="CW510" s="71">
        <f>+CM510+CR510</f>
        <v>0</v>
      </c>
      <c r="CX510" s="71">
        <f>+CN510+CS510</f>
        <v>0</v>
      </c>
      <c r="CY510" s="71">
        <f>+CO510+CT510</f>
        <v>0</v>
      </c>
      <c r="CZ510" s="71">
        <f>+CP510+CU510</f>
        <v>0</v>
      </c>
      <c r="DA510" s="70" t="s">
        <v>58</v>
      </c>
      <c r="DB510" s="56">
        <f>K510-CV510</f>
        <v>0</v>
      </c>
      <c r="DD510" s="7">
        <f>CV510/12</f>
        <v>0</v>
      </c>
    </row>
    <row r="511" spans="1:109" ht="24" hidden="1" customHeight="1" x14ac:dyDescent="0.2">
      <c r="A511" s="98" t="str">
        <f>CONCATENATE("6701",H511)</f>
        <v>6701200109</v>
      </c>
      <c r="B511" s="65"/>
      <c r="C511" s="65"/>
      <c r="D511" s="65"/>
      <c r="E511" s="66"/>
      <c r="F511" s="66"/>
      <c r="G511" s="65" t="s">
        <v>255</v>
      </c>
      <c r="H511" s="70" t="s">
        <v>56</v>
      </c>
      <c r="I511" s="100" t="s">
        <v>55</v>
      </c>
      <c r="J511" s="78"/>
      <c r="K511" s="78"/>
      <c r="L511" s="78"/>
      <c r="M511" s="78"/>
      <c r="N511" s="78"/>
      <c r="O511" s="78">
        <f>K511-L511-M511-N511</f>
        <v>0</v>
      </c>
      <c r="P511" s="78"/>
      <c r="Q511" s="78">
        <f>R511-P511</f>
        <v>0</v>
      </c>
      <c r="R511" s="78"/>
      <c r="S511" s="71">
        <f>+U511+V511+W511+Y511</f>
        <v>0</v>
      </c>
      <c r="T511" s="71">
        <f>X511+Z511</f>
        <v>0</v>
      </c>
      <c r="U511" s="71">
        <v>0</v>
      </c>
      <c r="V511" s="71">
        <v>0</v>
      </c>
      <c r="W511" s="71">
        <v>0</v>
      </c>
      <c r="X511" s="71">
        <v>0</v>
      </c>
      <c r="Y511" s="71">
        <v>0</v>
      </c>
      <c r="Z511" s="71">
        <v>0</v>
      </c>
      <c r="AA511" s="71">
        <f>+K511+S511</f>
        <v>0</v>
      </c>
      <c r="AB511" s="71">
        <f>+L511+U511</f>
        <v>0</v>
      </c>
      <c r="AC511" s="71">
        <f>+M511+V511</f>
        <v>0</v>
      </c>
      <c r="AD511" s="71">
        <f>+N511+W511</f>
        <v>0</v>
      </c>
      <c r="AE511" s="71">
        <f>+O511+Y511</f>
        <v>0</v>
      </c>
      <c r="AF511" s="71">
        <f>P511+X511</f>
        <v>0</v>
      </c>
      <c r="AG511" s="71">
        <f>+Q511+Z511</f>
        <v>0</v>
      </c>
      <c r="AH511" s="71">
        <f>AF511+AG511</f>
        <v>0</v>
      </c>
      <c r="AI511" s="71">
        <f>+AJ511+AK511+AL511+AN511</f>
        <v>0</v>
      </c>
      <c r="AJ511" s="71">
        <v>0</v>
      </c>
      <c r="AK511" s="71">
        <v>0</v>
      </c>
      <c r="AL511" s="71">
        <v>0</v>
      </c>
      <c r="AM511" s="71">
        <v>0</v>
      </c>
      <c r="AN511" s="71">
        <v>0</v>
      </c>
      <c r="AO511" s="71">
        <v>0</v>
      </c>
      <c r="AP511" s="71">
        <f>+AA511+AI511</f>
        <v>0</v>
      </c>
      <c r="AQ511" s="71">
        <f>+AB511+AJ511</f>
        <v>0</v>
      </c>
      <c r="AR511" s="71">
        <f>+AC511+AK511</f>
        <v>0</v>
      </c>
      <c r="AS511" s="71">
        <f>+AD511+AL511</f>
        <v>0</v>
      </c>
      <c r="AT511" s="71">
        <f>+AE511+AN511</f>
        <v>0</v>
      </c>
      <c r="AU511" s="71">
        <f>AF511+AM511</f>
        <v>0</v>
      </c>
      <c r="AV511" s="71">
        <f>AG511+AO511</f>
        <v>0</v>
      </c>
      <c r="AW511" s="71">
        <f>AU511+AV511</f>
        <v>0</v>
      </c>
      <c r="AX511" s="71">
        <f>+AY511+AZ511+BA511+BC511</f>
        <v>0</v>
      </c>
      <c r="AY511" s="71">
        <v>0</v>
      </c>
      <c r="AZ511" s="71">
        <v>0</v>
      </c>
      <c r="BA511" s="71">
        <v>0</v>
      </c>
      <c r="BB511" s="71"/>
      <c r="BC511" s="71">
        <v>0</v>
      </c>
      <c r="BD511" s="71"/>
      <c r="BE511" s="71">
        <f>+AP511+AX511</f>
        <v>0</v>
      </c>
      <c r="BF511" s="71">
        <f>+AQ511+AY511</f>
        <v>0</v>
      </c>
      <c r="BG511" s="71">
        <f>+AR511+AZ511</f>
        <v>0</v>
      </c>
      <c r="BH511" s="71">
        <f>+AS511+BA511</f>
        <v>0</v>
      </c>
      <c r="BI511" s="71">
        <f>+AT511+BC511</f>
        <v>0</v>
      </c>
      <c r="BJ511" s="71">
        <f>AU511+BB511</f>
        <v>0</v>
      </c>
      <c r="BK511" s="71">
        <f>AV511+BD511</f>
        <v>0</v>
      </c>
      <c r="BL511" s="71">
        <f>BJ511+BK511</f>
        <v>0</v>
      </c>
      <c r="BM511" s="71">
        <f>+BN511+BO511+BP511+BQ511</f>
        <v>0</v>
      </c>
      <c r="BN511" s="71">
        <v>0</v>
      </c>
      <c r="BO511" s="71">
        <v>0</v>
      </c>
      <c r="BP511" s="71">
        <v>0</v>
      </c>
      <c r="BQ511" s="71">
        <v>0</v>
      </c>
      <c r="BR511" s="71">
        <f>+BE511+BM511</f>
        <v>0</v>
      </c>
      <c r="BS511" s="71">
        <f>+BF511+BN511</f>
        <v>0</v>
      </c>
      <c r="BT511" s="71">
        <f>+BG511+BO511</f>
        <v>0</v>
      </c>
      <c r="BU511" s="71">
        <f>+BH511+BP511</f>
        <v>0</v>
      </c>
      <c r="BV511" s="71">
        <f>+BI511+BQ511</f>
        <v>0</v>
      </c>
      <c r="BW511" s="71">
        <f>+BX511+BY511+BZ511+CA511</f>
        <v>0</v>
      </c>
      <c r="BX511" s="71">
        <v>0</v>
      </c>
      <c r="BY511" s="71">
        <v>0</v>
      </c>
      <c r="BZ511" s="71">
        <v>0</v>
      </c>
      <c r="CA511" s="71">
        <v>0</v>
      </c>
      <c r="CB511" s="71">
        <f>+BR511+BW511</f>
        <v>0</v>
      </c>
      <c r="CC511" s="71">
        <f>+BS511+BX511</f>
        <v>0</v>
      </c>
      <c r="CD511" s="71">
        <f>+BT511+BY511</f>
        <v>0</v>
      </c>
      <c r="CE511" s="71">
        <f>+BU511+BZ511</f>
        <v>0</v>
      </c>
      <c r="CF511" s="71">
        <f>+BV511+CA511</f>
        <v>0</v>
      </c>
      <c r="CG511" s="71">
        <f>+CH511+CI511+CJ511+CK511</f>
        <v>0</v>
      </c>
      <c r="CH511" s="71">
        <v>0</v>
      </c>
      <c r="CI511" s="71">
        <v>0</v>
      </c>
      <c r="CJ511" s="71">
        <v>0</v>
      </c>
      <c r="CK511" s="71">
        <v>0</v>
      </c>
      <c r="CL511" s="71">
        <f>+CB511+CG511</f>
        <v>0</v>
      </c>
      <c r="CM511" s="71">
        <f>+CC511+CH511</f>
        <v>0</v>
      </c>
      <c r="CN511" s="71">
        <f>+CD511+CI511</f>
        <v>0</v>
      </c>
      <c r="CO511" s="71">
        <f>+CE511+CJ511</f>
        <v>0</v>
      </c>
      <c r="CP511" s="71">
        <f>+CF511+CK511</f>
        <v>0</v>
      </c>
      <c r="CQ511" s="71">
        <f>+CR511+CS511+CT511+CU511</f>
        <v>0</v>
      </c>
      <c r="CR511" s="71">
        <v>0</v>
      </c>
      <c r="CS511" s="71">
        <v>0</v>
      </c>
      <c r="CT511" s="71">
        <v>0</v>
      </c>
      <c r="CU511" s="71">
        <v>0</v>
      </c>
      <c r="CV511" s="71">
        <f>+CL511+CQ511</f>
        <v>0</v>
      </c>
      <c r="CW511" s="71">
        <f>+CM511+CR511</f>
        <v>0</v>
      </c>
      <c r="CX511" s="71">
        <f>+CN511+CS511</f>
        <v>0</v>
      </c>
      <c r="CY511" s="71">
        <f>+CO511+CT511</f>
        <v>0</v>
      </c>
      <c r="CZ511" s="71">
        <f>+CP511+CU511</f>
        <v>0</v>
      </c>
      <c r="DA511" s="70" t="s">
        <v>56</v>
      </c>
      <c r="DB511" s="56">
        <f>K511-CV511</f>
        <v>0</v>
      </c>
      <c r="DD511" s="7">
        <f>CV511/12</f>
        <v>0</v>
      </c>
    </row>
    <row r="512" spans="1:109" ht="23.25" hidden="1" customHeight="1" x14ac:dyDescent="0.2">
      <c r="A512" s="98" t="str">
        <f>CONCATENATE("6701",H512)</f>
        <v>6701200130</v>
      </c>
      <c r="B512" s="65"/>
      <c r="C512" s="65"/>
      <c r="D512" s="65"/>
      <c r="E512" s="66"/>
      <c r="F512" s="66"/>
      <c r="G512" s="65" t="s">
        <v>213</v>
      </c>
      <c r="H512" s="70" t="s">
        <v>54</v>
      </c>
      <c r="I512" s="100" t="s">
        <v>53</v>
      </c>
      <c r="J512" s="78"/>
      <c r="K512" s="78"/>
      <c r="L512" s="78"/>
      <c r="M512" s="78"/>
      <c r="N512" s="78"/>
      <c r="O512" s="78">
        <f>K512-L512-M512-N512</f>
        <v>0</v>
      </c>
      <c r="P512" s="78"/>
      <c r="Q512" s="78">
        <f>R512-P512</f>
        <v>0</v>
      </c>
      <c r="R512" s="78"/>
      <c r="S512" s="71">
        <f>+U512+V512+W512+Y512</f>
        <v>0</v>
      </c>
      <c r="T512" s="71">
        <f>X512+Z512</f>
        <v>0</v>
      </c>
      <c r="U512" s="71">
        <v>0</v>
      </c>
      <c r="V512" s="71">
        <v>0</v>
      </c>
      <c r="W512" s="71">
        <v>0</v>
      </c>
      <c r="X512" s="71">
        <v>0</v>
      </c>
      <c r="Y512" s="71">
        <v>0</v>
      </c>
      <c r="Z512" s="71">
        <v>0</v>
      </c>
      <c r="AA512" s="71">
        <f>+K512+S512</f>
        <v>0</v>
      </c>
      <c r="AB512" s="71">
        <f>+L512+U512</f>
        <v>0</v>
      </c>
      <c r="AC512" s="71">
        <f>+M512+V512</f>
        <v>0</v>
      </c>
      <c r="AD512" s="71">
        <f>+N512+W512</f>
        <v>0</v>
      </c>
      <c r="AE512" s="71">
        <f>+O512+Y512</f>
        <v>0</v>
      </c>
      <c r="AF512" s="71">
        <f>P512+X512</f>
        <v>0</v>
      </c>
      <c r="AG512" s="71">
        <f>+Q512+Z512</f>
        <v>0</v>
      </c>
      <c r="AH512" s="71">
        <f>AF512+AG512</f>
        <v>0</v>
      </c>
      <c r="AI512" s="71">
        <f>+AJ512+AK512+AL512+AN512</f>
        <v>0</v>
      </c>
      <c r="AJ512" s="71">
        <v>0</v>
      </c>
      <c r="AK512" s="71">
        <v>0</v>
      </c>
      <c r="AL512" s="71">
        <v>0</v>
      </c>
      <c r="AM512" s="71">
        <v>0</v>
      </c>
      <c r="AN512" s="71">
        <v>0</v>
      </c>
      <c r="AO512" s="71">
        <v>0</v>
      </c>
      <c r="AP512" s="71">
        <f>+AA512+AI512</f>
        <v>0</v>
      </c>
      <c r="AQ512" s="71">
        <f>+AB512+AJ512</f>
        <v>0</v>
      </c>
      <c r="AR512" s="71">
        <f>+AC512+AK512</f>
        <v>0</v>
      </c>
      <c r="AS512" s="71">
        <f>+AD512+AL512</f>
        <v>0</v>
      </c>
      <c r="AT512" s="71">
        <f>+AE512+AN512</f>
        <v>0</v>
      </c>
      <c r="AU512" s="71">
        <f>AF512+AM512</f>
        <v>0</v>
      </c>
      <c r="AV512" s="71">
        <f>AG512+AO512</f>
        <v>0</v>
      </c>
      <c r="AW512" s="71">
        <f>AU512+AV512</f>
        <v>0</v>
      </c>
      <c r="AX512" s="71">
        <f>+AY512+AZ512+BA512+BC512</f>
        <v>0</v>
      </c>
      <c r="AY512" s="71">
        <v>0</v>
      </c>
      <c r="AZ512" s="71">
        <v>0</v>
      </c>
      <c r="BA512" s="71">
        <v>0</v>
      </c>
      <c r="BB512" s="71"/>
      <c r="BC512" s="71">
        <v>0</v>
      </c>
      <c r="BD512" s="71"/>
      <c r="BE512" s="71">
        <f>+AP512+AX512</f>
        <v>0</v>
      </c>
      <c r="BF512" s="71">
        <f>+AQ512+AY512</f>
        <v>0</v>
      </c>
      <c r="BG512" s="71">
        <f>+AR512+AZ512</f>
        <v>0</v>
      </c>
      <c r="BH512" s="71">
        <f>+AS512+BA512</f>
        <v>0</v>
      </c>
      <c r="BI512" s="71">
        <f>+AT512+BC512</f>
        <v>0</v>
      </c>
      <c r="BJ512" s="71">
        <f>AU512+BB512</f>
        <v>0</v>
      </c>
      <c r="BK512" s="71">
        <f>AV512+BD512</f>
        <v>0</v>
      </c>
      <c r="BL512" s="71">
        <f>BJ512+BK512</f>
        <v>0</v>
      </c>
      <c r="BM512" s="71">
        <f>+BN512+BO512+BP512+BQ512</f>
        <v>0</v>
      </c>
      <c r="BN512" s="71">
        <v>0</v>
      </c>
      <c r="BO512" s="71">
        <v>0</v>
      </c>
      <c r="BP512" s="71">
        <v>0</v>
      </c>
      <c r="BQ512" s="71">
        <v>0</v>
      </c>
      <c r="BR512" s="71">
        <f>+BE512+BM512</f>
        <v>0</v>
      </c>
      <c r="BS512" s="71">
        <f>+BF512+BN512</f>
        <v>0</v>
      </c>
      <c r="BT512" s="71">
        <f>+BG512+BO512</f>
        <v>0</v>
      </c>
      <c r="BU512" s="71">
        <f>+BH512+BP512</f>
        <v>0</v>
      </c>
      <c r="BV512" s="71">
        <f>+BI512+BQ512</f>
        <v>0</v>
      </c>
      <c r="BW512" s="71">
        <f>+BX512+BY512+BZ512+CA512</f>
        <v>0</v>
      </c>
      <c r="BX512" s="71">
        <v>0</v>
      </c>
      <c r="BY512" s="71">
        <v>0</v>
      </c>
      <c r="BZ512" s="71">
        <v>0</v>
      </c>
      <c r="CA512" s="71">
        <v>0</v>
      </c>
      <c r="CB512" s="71">
        <f>+BR512+BW512</f>
        <v>0</v>
      </c>
      <c r="CC512" s="71">
        <f>+BS512+BX512</f>
        <v>0</v>
      </c>
      <c r="CD512" s="71">
        <f>+BT512+BY512</f>
        <v>0</v>
      </c>
      <c r="CE512" s="71">
        <f>+BU512+BZ512</f>
        <v>0</v>
      </c>
      <c r="CF512" s="71">
        <f>+BV512+CA512</f>
        <v>0</v>
      </c>
      <c r="CG512" s="71">
        <f>+CH512+CI512+CJ512+CK512</f>
        <v>0</v>
      </c>
      <c r="CH512" s="71">
        <v>0</v>
      </c>
      <c r="CI512" s="71">
        <v>0</v>
      </c>
      <c r="CJ512" s="71">
        <v>0</v>
      </c>
      <c r="CK512" s="71">
        <v>0</v>
      </c>
      <c r="CL512" s="71">
        <f>+CB512+CG512</f>
        <v>0</v>
      </c>
      <c r="CM512" s="71">
        <f>+CC512+CH512</f>
        <v>0</v>
      </c>
      <c r="CN512" s="71">
        <f>+CD512+CI512</f>
        <v>0</v>
      </c>
      <c r="CO512" s="71">
        <f>+CE512+CJ512</f>
        <v>0</v>
      </c>
      <c r="CP512" s="71">
        <f>+CF512+CK512</f>
        <v>0</v>
      </c>
      <c r="CQ512" s="71">
        <f>+CR512+CS512+CT512+CU512</f>
        <v>0</v>
      </c>
      <c r="CR512" s="71">
        <v>0</v>
      </c>
      <c r="CS512" s="71">
        <v>0</v>
      </c>
      <c r="CT512" s="71">
        <v>0</v>
      </c>
      <c r="CU512" s="71">
        <v>0</v>
      </c>
      <c r="CV512" s="71">
        <f>+CL512+CQ512</f>
        <v>0</v>
      </c>
      <c r="CW512" s="71">
        <f>+CM512+CR512</f>
        <v>0</v>
      </c>
      <c r="CX512" s="71">
        <f>+CN512+CS512</f>
        <v>0</v>
      </c>
      <c r="CY512" s="71">
        <f>+CO512+CT512</f>
        <v>0</v>
      </c>
      <c r="CZ512" s="71">
        <f>+CP512+CU512</f>
        <v>0</v>
      </c>
      <c r="DA512" s="70" t="s">
        <v>54</v>
      </c>
      <c r="DB512" s="56">
        <f>K512-CV512</f>
        <v>0</v>
      </c>
      <c r="DD512" s="7">
        <f>CV512/12</f>
        <v>0</v>
      </c>
    </row>
    <row r="513" spans="1:109" s="54" customFormat="1" ht="23.25" hidden="1" customHeight="1" x14ac:dyDescent="0.2">
      <c r="A513" s="98" t="str">
        <f>CONCATENATE("6701",H513)</f>
        <v>67012002</v>
      </c>
      <c r="B513" s="65"/>
      <c r="C513" s="65"/>
      <c r="D513" s="65"/>
      <c r="E513" s="66"/>
      <c r="F513" s="66" t="s">
        <v>101</v>
      </c>
      <c r="G513" s="65"/>
      <c r="H513" s="61" t="s">
        <v>353</v>
      </c>
      <c r="I513" s="82" t="s">
        <v>52</v>
      </c>
      <c r="J513" s="62"/>
      <c r="K513" s="62"/>
      <c r="L513" s="62"/>
      <c r="M513" s="62"/>
      <c r="N513" s="62"/>
      <c r="O513" s="78">
        <f>K513-L513-M513-N513</f>
        <v>0</v>
      </c>
      <c r="P513" s="62"/>
      <c r="Q513" s="78">
        <f>R513-P513</f>
        <v>0</v>
      </c>
      <c r="R513" s="62"/>
      <c r="S513" s="71">
        <f>+U513+V513+W513+Y513</f>
        <v>0</v>
      </c>
      <c r="T513" s="71">
        <f>X513+Z513</f>
        <v>0</v>
      </c>
      <c r="U513" s="71">
        <v>0</v>
      </c>
      <c r="V513" s="71">
        <v>0</v>
      </c>
      <c r="W513" s="71">
        <v>0</v>
      </c>
      <c r="X513" s="71">
        <v>0</v>
      </c>
      <c r="Y513" s="71">
        <v>0</v>
      </c>
      <c r="Z513" s="71">
        <v>0</v>
      </c>
      <c r="AA513" s="71">
        <f>+K513+S513</f>
        <v>0</v>
      </c>
      <c r="AB513" s="71">
        <f>+L513+U513</f>
        <v>0</v>
      </c>
      <c r="AC513" s="71">
        <f>+M513+V513</f>
        <v>0</v>
      </c>
      <c r="AD513" s="71">
        <f>+N513+W513</f>
        <v>0</v>
      </c>
      <c r="AE513" s="71">
        <f>+O513+Y513</f>
        <v>0</v>
      </c>
      <c r="AF513" s="71">
        <f>P513+X513</f>
        <v>0</v>
      </c>
      <c r="AG513" s="71">
        <f>+Q513+Z513</f>
        <v>0</v>
      </c>
      <c r="AH513" s="71">
        <f>AF513+AG513</f>
        <v>0</v>
      </c>
      <c r="AI513" s="71">
        <f>+AJ513+AK513+AL513+AN513</f>
        <v>0</v>
      </c>
      <c r="AJ513" s="71">
        <v>0</v>
      </c>
      <c r="AK513" s="71">
        <v>0</v>
      </c>
      <c r="AL513" s="71">
        <v>0</v>
      </c>
      <c r="AM513" s="71">
        <v>0</v>
      </c>
      <c r="AN513" s="71">
        <v>0</v>
      </c>
      <c r="AO513" s="71">
        <v>0</v>
      </c>
      <c r="AP513" s="71">
        <f>+AA513+AI513</f>
        <v>0</v>
      </c>
      <c r="AQ513" s="71">
        <f>+AB513+AJ513</f>
        <v>0</v>
      </c>
      <c r="AR513" s="71">
        <f>+AC513+AK513</f>
        <v>0</v>
      </c>
      <c r="AS513" s="71">
        <f>+AD513+AL513</f>
        <v>0</v>
      </c>
      <c r="AT513" s="71">
        <f>+AE513+AN513</f>
        <v>0</v>
      </c>
      <c r="AU513" s="71">
        <f>AF513+AM513</f>
        <v>0</v>
      </c>
      <c r="AV513" s="71">
        <f>AG513+AO513</f>
        <v>0</v>
      </c>
      <c r="AW513" s="71">
        <f>AU513+AV513</f>
        <v>0</v>
      </c>
      <c r="AX513" s="71">
        <f>+AY513+AZ513+BA513+BC513</f>
        <v>0</v>
      </c>
      <c r="AY513" s="71">
        <v>0</v>
      </c>
      <c r="AZ513" s="71">
        <v>0</v>
      </c>
      <c r="BA513" s="71">
        <v>0</v>
      </c>
      <c r="BB513" s="71"/>
      <c r="BC513" s="71">
        <v>0</v>
      </c>
      <c r="BD513" s="71"/>
      <c r="BE513" s="71">
        <f>+AP513+AX513</f>
        <v>0</v>
      </c>
      <c r="BF513" s="71">
        <f>+AQ513+AY513</f>
        <v>0</v>
      </c>
      <c r="BG513" s="71">
        <f>+AR513+AZ513</f>
        <v>0</v>
      </c>
      <c r="BH513" s="71">
        <f>+AS513+BA513</f>
        <v>0</v>
      </c>
      <c r="BI513" s="71">
        <f>+AT513+BC513</f>
        <v>0</v>
      </c>
      <c r="BJ513" s="71">
        <f>AU513+BB513</f>
        <v>0</v>
      </c>
      <c r="BK513" s="71">
        <f>AV513+BD513</f>
        <v>0</v>
      </c>
      <c r="BL513" s="71">
        <f>BJ513+BK513</f>
        <v>0</v>
      </c>
      <c r="BM513" s="71">
        <f>+BN513+BO513+BP513+BQ513</f>
        <v>0</v>
      </c>
      <c r="BN513" s="71">
        <v>0</v>
      </c>
      <c r="BO513" s="71">
        <v>0</v>
      </c>
      <c r="BP513" s="71">
        <v>0</v>
      </c>
      <c r="BQ513" s="71">
        <v>0</v>
      </c>
      <c r="BR513" s="71">
        <f>+BE513+BM513</f>
        <v>0</v>
      </c>
      <c r="BS513" s="71">
        <f>+BF513+BN513</f>
        <v>0</v>
      </c>
      <c r="BT513" s="71">
        <f>+BG513+BO513</f>
        <v>0</v>
      </c>
      <c r="BU513" s="71">
        <f>+BH513+BP513</f>
        <v>0</v>
      </c>
      <c r="BV513" s="71">
        <f>+BI513+BQ513</f>
        <v>0</v>
      </c>
      <c r="BW513" s="71">
        <f>+BX513+BY513+BZ513+CA513</f>
        <v>0</v>
      </c>
      <c r="BX513" s="71">
        <v>0</v>
      </c>
      <c r="BY513" s="71">
        <v>0</v>
      </c>
      <c r="BZ513" s="71">
        <v>0</v>
      </c>
      <c r="CA513" s="71">
        <v>0</v>
      </c>
      <c r="CB513" s="71">
        <f>+BR513+BW513</f>
        <v>0</v>
      </c>
      <c r="CC513" s="71">
        <f>+BS513+BX513</f>
        <v>0</v>
      </c>
      <c r="CD513" s="71">
        <f>+BT513+BY513</f>
        <v>0</v>
      </c>
      <c r="CE513" s="71">
        <f>+BU513+BZ513</f>
        <v>0</v>
      </c>
      <c r="CF513" s="71">
        <f>+BV513+CA513</f>
        <v>0</v>
      </c>
      <c r="CG513" s="71">
        <f>+CH513+CI513+CJ513+CK513</f>
        <v>0</v>
      </c>
      <c r="CH513" s="71">
        <v>0</v>
      </c>
      <c r="CI513" s="71">
        <v>0</v>
      </c>
      <c r="CJ513" s="71">
        <v>0</v>
      </c>
      <c r="CK513" s="71">
        <v>0</v>
      </c>
      <c r="CL513" s="71">
        <f>+CB513+CG513</f>
        <v>0</v>
      </c>
      <c r="CM513" s="71">
        <f>+CC513+CH513</f>
        <v>0</v>
      </c>
      <c r="CN513" s="71">
        <f>+CD513+CI513</f>
        <v>0</v>
      </c>
      <c r="CO513" s="71">
        <f>+CE513+CJ513</f>
        <v>0</v>
      </c>
      <c r="CP513" s="71">
        <f>+CF513+CK513</f>
        <v>0</v>
      </c>
      <c r="CQ513" s="71">
        <f>+CR513+CS513+CT513+CU513</f>
        <v>0</v>
      </c>
      <c r="CR513" s="71">
        <v>0</v>
      </c>
      <c r="CS513" s="71">
        <v>0</v>
      </c>
      <c r="CT513" s="71">
        <v>0</v>
      </c>
      <c r="CU513" s="71">
        <v>0</v>
      </c>
      <c r="CV513" s="71">
        <f>+CL513+CQ513</f>
        <v>0</v>
      </c>
      <c r="CW513" s="71">
        <f>+CM513+CR513</f>
        <v>0</v>
      </c>
      <c r="CX513" s="71">
        <f>+CN513+CS513</f>
        <v>0</v>
      </c>
      <c r="CY513" s="71">
        <f>+CO513+CT513</f>
        <v>0</v>
      </c>
      <c r="CZ513" s="71">
        <f>+CP513+CU513</f>
        <v>0</v>
      </c>
      <c r="DA513" s="61" t="s">
        <v>353</v>
      </c>
      <c r="DB513" s="56">
        <f>K513-CV513</f>
        <v>0</v>
      </c>
      <c r="DC513" s="55"/>
      <c r="DD513" s="7">
        <f>CV513/12</f>
        <v>0</v>
      </c>
      <c r="DE513" s="55"/>
    </row>
    <row r="514" spans="1:109" s="54" customFormat="1" ht="12" hidden="1" customHeight="1" x14ac:dyDescent="0.2">
      <c r="A514" s="67" t="str">
        <f>CONCATENATE("6701",H514)</f>
        <v>67012005</v>
      </c>
      <c r="B514" s="66"/>
      <c r="C514" s="66"/>
      <c r="D514" s="66"/>
      <c r="E514" s="66"/>
      <c r="F514" s="66" t="s">
        <v>254</v>
      </c>
      <c r="G514" s="65"/>
      <c r="H514" s="61">
        <v>2005</v>
      </c>
      <c r="I514" s="82" t="s">
        <v>51</v>
      </c>
      <c r="J514" s="62">
        <f>J515</f>
        <v>0</v>
      </c>
      <c r="K514" s="62">
        <f>K515</f>
        <v>0</v>
      </c>
      <c r="L514" s="62">
        <f>L515</f>
        <v>0</v>
      </c>
      <c r="M514" s="62">
        <f>M515</f>
        <v>0</v>
      </c>
      <c r="N514" s="62">
        <f>N515</f>
        <v>0</v>
      </c>
      <c r="O514" s="62">
        <f>O515</f>
        <v>0</v>
      </c>
      <c r="P514" s="62">
        <f>P515</f>
        <v>0</v>
      </c>
      <c r="Q514" s="62">
        <f>Q515</f>
        <v>0</v>
      </c>
      <c r="R514" s="62">
        <f>R515</f>
        <v>0</v>
      </c>
      <c r="S514" s="62">
        <f>S515</f>
        <v>0</v>
      </c>
      <c r="T514" s="62">
        <f>T515</f>
        <v>0</v>
      </c>
      <c r="U514" s="62">
        <f>U515</f>
        <v>0</v>
      </c>
      <c r="V514" s="62">
        <f>V515</f>
        <v>0</v>
      </c>
      <c r="W514" s="62">
        <f>W515</f>
        <v>0</v>
      </c>
      <c r="X514" s="62">
        <f>X515</f>
        <v>0</v>
      </c>
      <c r="Y514" s="62">
        <f>Y515</f>
        <v>0</v>
      </c>
      <c r="Z514" s="62">
        <f>Z515</f>
        <v>0</v>
      </c>
      <c r="AA514" s="62">
        <f>AA515</f>
        <v>0</v>
      </c>
      <c r="AB514" s="62">
        <f>AB515</f>
        <v>0</v>
      </c>
      <c r="AC514" s="62">
        <f>AC515</f>
        <v>0</v>
      </c>
      <c r="AD514" s="62">
        <f>AD515</f>
        <v>0</v>
      </c>
      <c r="AE514" s="62">
        <f>AE515</f>
        <v>0</v>
      </c>
      <c r="AF514" s="62">
        <f>AF515</f>
        <v>0</v>
      </c>
      <c r="AG514" s="62">
        <f>AG515</f>
        <v>0</v>
      </c>
      <c r="AH514" s="62">
        <f>AH515</f>
        <v>0</v>
      </c>
      <c r="AI514" s="62">
        <f>AI515</f>
        <v>0</v>
      </c>
      <c r="AJ514" s="62">
        <f>AJ515</f>
        <v>0</v>
      </c>
      <c r="AK514" s="62">
        <f>AK515</f>
        <v>0</v>
      </c>
      <c r="AL514" s="62">
        <f>AL515</f>
        <v>0</v>
      </c>
      <c r="AM514" s="62">
        <f>AM515</f>
        <v>0</v>
      </c>
      <c r="AN514" s="62">
        <f>AN515</f>
        <v>0</v>
      </c>
      <c r="AO514" s="62">
        <f>AO515</f>
        <v>0</v>
      </c>
      <c r="AP514" s="62">
        <f>AP515</f>
        <v>0</v>
      </c>
      <c r="AQ514" s="62">
        <f>AQ515</f>
        <v>0</v>
      </c>
      <c r="AR514" s="62">
        <f>AR515</f>
        <v>0</v>
      </c>
      <c r="AS514" s="62">
        <f>AS515</f>
        <v>0</v>
      </c>
      <c r="AT514" s="62">
        <f>AT515</f>
        <v>0</v>
      </c>
      <c r="AU514" s="62">
        <f>AU515</f>
        <v>0</v>
      </c>
      <c r="AV514" s="62">
        <f>AV515</f>
        <v>0</v>
      </c>
      <c r="AW514" s="62">
        <f>AW515</f>
        <v>0</v>
      </c>
      <c r="AX514" s="62">
        <f>AX515</f>
        <v>0</v>
      </c>
      <c r="AY514" s="62">
        <f>AY515</f>
        <v>0</v>
      </c>
      <c r="AZ514" s="62">
        <f>AZ515</f>
        <v>0</v>
      </c>
      <c r="BA514" s="62">
        <f>BA515</f>
        <v>0</v>
      </c>
      <c r="BB514" s="62"/>
      <c r="BC514" s="62">
        <f>BC515</f>
        <v>0</v>
      </c>
      <c r="BD514" s="62"/>
      <c r="BE514" s="62">
        <f>BE515</f>
        <v>0</v>
      </c>
      <c r="BF514" s="62">
        <f>BF515</f>
        <v>0</v>
      </c>
      <c r="BG514" s="62">
        <f>BG515</f>
        <v>0</v>
      </c>
      <c r="BH514" s="62">
        <f>BH515</f>
        <v>0</v>
      </c>
      <c r="BI514" s="62">
        <f>BI515</f>
        <v>0</v>
      </c>
      <c r="BJ514" s="62">
        <f>BJ515</f>
        <v>0</v>
      </c>
      <c r="BK514" s="62">
        <f>BK515</f>
        <v>0</v>
      </c>
      <c r="BL514" s="62">
        <f>BL515</f>
        <v>0</v>
      </c>
      <c r="BM514" s="62">
        <f>BM515</f>
        <v>0</v>
      </c>
      <c r="BN514" s="62">
        <f>BN515</f>
        <v>0</v>
      </c>
      <c r="BO514" s="62">
        <f>BO515</f>
        <v>0</v>
      </c>
      <c r="BP514" s="62">
        <f>BP515</f>
        <v>0</v>
      </c>
      <c r="BQ514" s="62">
        <f>BQ515</f>
        <v>0</v>
      </c>
      <c r="BR514" s="62">
        <f>BR515</f>
        <v>0</v>
      </c>
      <c r="BS514" s="62">
        <f>BS515</f>
        <v>0</v>
      </c>
      <c r="BT514" s="62">
        <f>BT515</f>
        <v>0</v>
      </c>
      <c r="BU514" s="62">
        <f>BU515</f>
        <v>0</v>
      </c>
      <c r="BV514" s="62">
        <f>BV515</f>
        <v>0</v>
      </c>
      <c r="BW514" s="62">
        <f>BW515</f>
        <v>0</v>
      </c>
      <c r="BX514" s="62">
        <f>BX515</f>
        <v>0</v>
      </c>
      <c r="BY514" s="62">
        <f>BY515</f>
        <v>0</v>
      </c>
      <c r="BZ514" s="62">
        <f>BZ515</f>
        <v>0</v>
      </c>
      <c r="CA514" s="62">
        <f>CA515</f>
        <v>0</v>
      </c>
      <c r="CB514" s="62">
        <f>CB515</f>
        <v>0</v>
      </c>
      <c r="CC514" s="62">
        <f>CC515</f>
        <v>0</v>
      </c>
      <c r="CD514" s="62">
        <f>CD515</f>
        <v>0</v>
      </c>
      <c r="CE514" s="62">
        <f>CE515</f>
        <v>0</v>
      </c>
      <c r="CF514" s="62">
        <f>CF515</f>
        <v>0</v>
      </c>
      <c r="CG514" s="62">
        <f>CG515</f>
        <v>0</v>
      </c>
      <c r="CH514" s="62">
        <f>CH515</f>
        <v>0</v>
      </c>
      <c r="CI514" s="62">
        <f>CI515</f>
        <v>0</v>
      </c>
      <c r="CJ514" s="62">
        <f>CJ515</f>
        <v>0</v>
      </c>
      <c r="CK514" s="62">
        <f>CK515</f>
        <v>0</v>
      </c>
      <c r="CL514" s="62">
        <f>CL515</f>
        <v>0</v>
      </c>
      <c r="CM514" s="62">
        <f>CM515</f>
        <v>0</v>
      </c>
      <c r="CN514" s="62">
        <f>CN515</f>
        <v>0</v>
      </c>
      <c r="CO514" s="62">
        <f>CO515</f>
        <v>0</v>
      </c>
      <c r="CP514" s="62">
        <f>CP515</f>
        <v>0</v>
      </c>
      <c r="CQ514" s="62">
        <f>CQ515</f>
        <v>0</v>
      </c>
      <c r="CR514" s="62">
        <f>CR515</f>
        <v>0</v>
      </c>
      <c r="CS514" s="62">
        <f>CS515</f>
        <v>0</v>
      </c>
      <c r="CT514" s="62">
        <f>CT515</f>
        <v>0</v>
      </c>
      <c r="CU514" s="62">
        <f>CU515</f>
        <v>0</v>
      </c>
      <c r="CV514" s="62">
        <f>CV515</f>
        <v>0</v>
      </c>
      <c r="CW514" s="62">
        <f>CW515</f>
        <v>0</v>
      </c>
      <c r="CX514" s="62">
        <f>CX515</f>
        <v>0</v>
      </c>
      <c r="CY514" s="62">
        <f>CY515</f>
        <v>0</v>
      </c>
      <c r="CZ514" s="62">
        <f>CZ515</f>
        <v>0</v>
      </c>
      <c r="DA514" s="61">
        <v>2005</v>
      </c>
      <c r="DB514" s="56">
        <f>K514-CV514</f>
        <v>0</v>
      </c>
      <c r="DC514" s="55"/>
      <c r="DD514" s="7">
        <f>CV514/12</f>
        <v>0</v>
      </c>
      <c r="DE514" s="55"/>
    </row>
    <row r="515" spans="1:109" ht="11.25" hidden="1" customHeight="1" x14ac:dyDescent="0.2">
      <c r="A515" s="98" t="str">
        <f>CONCATENATE("6701",H515)</f>
        <v>6701200530</v>
      </c>
      <c r="B515" s="65"/>
      <c r="C515" s="65"/>
      <c r="D515" s="65"/>
      <c r="E515" s="66"/>
      <c r="F515" s="66"/>
      <c r="G515" s="65" t="s">
        <v>213</v>
      </c>
      <c r="H515" s="70" t="s">
        <v>50</v>
      </c>
      <c r="I515" s="100" t="s">
        <v>49</v>
      </c>
      <c r="J515" s="62"/>
      <c r="K515" s="62"/>
      <c r="L515" s="62"/>
      <c r="M515" s="62"/>
      <c r="N515" s="62"/>
      <c r="O515" s="78">
        <f>K515-L515-M515-N515</f>
        <v>0</v>
      </c>
      <c r="P515" s="62"/>
      <c r="Q515" s="78">
        <f>R515-P515</f>
        <v>0</v>
      </c>
      <c r="R515" s="62"/>
      <c r="S515" s="78"/>
      <c r="T515" s="78"/>
      <c r="U515" s="78"/>
      <c r="V515" s="78"/>
      <c r="W515" s="78"/>
      <c r="X515" s="78"/>
      <c r="Y515" s="78"/>
      <c r="Z515" s="78"/>
      <c r="AA515" s="78"/>
      <c r="AB515" s="78"/>
      <c r="AC515" s="78"/>
      <c r="AD515" s="78"/>
      <c r="AE515" s="78"/>
      <c r="AF515" s="78"/>
      <c r="AG515" s="78"/>
      <c r="AH515" s="78"/>
      <c r="AI515" s="78"/>
      <c r="AJ515" s="78"/>
      <c r="AK515" s="78"/>
      <c r="AL515" s="78"/>
      <c r="AM515" s="78"/>
      <c r="AN515" s="78"/>
      <c r="AO515" s="78"/>
      <c r="AP515" s="78"/>
      <c r="AQ515" s="78"/>
      <c r="AR515" s="78"/>
      <c r="AS515" s="78"/>
      <c r="AT515" s="78"/>
      <c r="AU515" s="78"/>
      <c r="AV515" s="78"/>
      <c r="AW515" s="78"/>
      <c r="AX515" s="78"/>
      <c r="AY515" s="78"/>
      <c r="AZ515" s="78"/>
      <c r="BA515" s="78"/>
      <c r="BB515" s="78"/>
      <c r="BC515" s="78"/>
      <c r="BD515" s="78"/>
      <c r="BE515" s="78"/>
      <c r="BF515" s="78"/>
      <c r="BG515" s="78"/>
      <c r="BH515" s="78"/>
      <c r="BI515" s="78"/>
      <c r="BJ515" s="78"/>
      <c r="BK515" s="78"/>
      <c r="BL515" s="78"/>
      <c r="BM515" s="78"/>
      <c r="BN515" s="78"/>
      <c r="BO515" s="78"/>
      <c r="BP515" s="78"/>
      <c r="BQ515" s="78"/>
      <c r="BR515" s="78"/>
      <c r="BS515" s="78"/>
      <c r="BT515" s="78"/>
      <c r="BU515" s="78"/>
      <c r="BV515" s="78"/>
      <c r="BW515" s="78"/>
      <c r="BX515" s="78"/>
      <c r="BY515" s="78"/>
      <c r="BZ515" s="78"/>
      <c r="CA515" s="78"/>
      <c r="CB515" s="78"/>
      <c r="CC515" s="78"/>
      <c r="CD515" s="78"/>
      <c r="CE515" s="78"/>
      <c r="CF515" s="78"/>
      <c r="CG515" s="78"/>
      <c r="CH515" s="78"/>
      <c r="CI515" s="78"/>
      <c r="CJ515" s="78"/>
      <c r="CK515" s="78"/>
      <c r="CL515" s="78"/>
      <c r="CM515" s="78"/>
      <c r="CN515" s="78"/>
      <c r="CO515" s="78"/>
      <c r="CP515" s="78"/>
      <c r="CQ515" s="78"/>
      <c r="CR515" s="78"/>
      <c r="CS515" s="78"/>
      <c r="CT515" s="78"/>
      <c r="CU515" s="78"/>
      <c r="CV515" s="78"/>
      <c r="CW515" s="78"/>
      <c r="CX515" s="78"/>
      <c r="CY515" s="78"/>
      <c r="CZ515" s="78"/>
      <c r="DA515" s="70" t="s">
        <v>50</v>
      </c>
      <c r="DB515" s="56">
        <f>K515-CV515</f>
        <v>0</v>
      </c>
      <c r="DD515" s="7">
        <f>CV515/12</f>
        <v>0</v>
      </c>
    </row>
    <row r="516" spans="1:109" s="54" customFormat="1" ht="11.25" hidden="1" customHeight="1" x14ac:dyDescent="0.2">
      <c r="A516" s="67" t="str">
        <f>CONCATENATE("6701",H516)</f>
        <v>67012006</v>
      </c>
      <c r="B516" s="66"/>
      <c r="C516" s="66"/>
      <c r="D516" s="66"/>
      <c r="E516" s="66"/>
      <c r="F516" s="66" t="s">
        <v>253</v>
      </c>
      <c r="G516" s="65"/>
      <c r="H516" s="61">
        <v>2006</v>
      </c>
      <c r="I516" s="82" t="s">
        <v>48</v>
      </c>
      <c r="J516" s="62">
        <f>+J517+J518</f>
        <v>0</v>
      </c>
      <c r="K516" s="62">
        <f>K517+K518</f>
        <v>0</v>
      </c>
      <c r="L516" s="62">
        <f>+L517+L518</f>
        <v>0</v>
      </c>
      <c r="M516" s="62">
        <f>+M517+M518</f>
        <v>0</v>
      </c>
      <c r="N516" s="62">
        <f>+N517+N518</f>
        <v>0</v>
      </c>
      <c r="O516" s="62">
        <f>+O517+O518</f>
        <v>0</v>
      </c>
      <c r="P516" s="62">
        <f>+P517+P518</f>
        <v>0</v>
      </c>
      <c r="Q516" s="62">
        <f>+Q517+Q518</f>
        <v>0</v>
      </c>
      <c r="R516" s="62">
        <f>+R517+R518</f>
        <v>0</v>
      </c>
      <c r="S516" s="62">
        <f>+S517+S518</f>
        <v>0</v>
      </c>
      <c r="T516" s="62">
        <f>+T517+T518</f>
        <v>0</v>
      </c>
      <c r="U516" s="62">
        <f>+U517+U518</f>
        <v>0</v>
      </c>
      <c r="V516" s="62">
        <f>+V517+V518</f>
        <v>0</v>
      </c>
      <c r="W516" s="62">
        <f>+W517+W518</f>
        <v>0</v>
      </c>
      <c r="X516" s="62">
        <f>+X517+X518</f>
        <v>0</v>
      </c>
      <c r="Y516" s="62">
        <f>+Y517+Y518</f>
        <v>0</v>
      </c>
      <c r="Z516" s="62">
        <f>+Z517+Z518</f>
        <v>0</v>
      </c>
      <c r="AA516" s="62">
        <f>+AA517+AA518</f>
        <v>0</v>
      </c>
      <c r="AB516" s="62">
        <f>+AB517+AB518</f>
        <v>0</v>
      </c>
      <c r="AC516" s="62">
        <f>+AC517+AC518</f>
        <v>0</v>
      </c>
      <c r="AD516" s="62">
        <f>+AD517+AD518</f>
        <v>0</v>
      </c>
      <c r="AE516" s="62">
        <f>+AE517+AE518</f>
        <v>0</v>
      </c>
      <c r="AF516" s="62">
        <f>+AF517+AF518</f>
        <v>0</v>
      </c>
      <c r="AG516" s="62">
        <f>+AG517+AG518</f>
        <v>0</v>
      </c>
      <c r="AH516" s="62">
        <f>+AH517+AH518</f>
        <v>0</v>
      </c>
      <c r="AI516" s="62">
        <f>+AI517+AI518</f>
        <v>0</v>
      </c>
      <c r="AJ516" s="62">
        <f>+AJ517+AJ518</f>
        <v>0</v>
      </c>
      <c r="AK516" s="62">
        <f>+AK517+AK518</f>
        <v>0</v>
      </c>
      <c r="AL516" s="62">
        <f>+AL517+AL518</f>
        <v>0</v>
      </c>
      <c r="AM516" s="62">
        <f>+AM517+AM518</f>
        <v>0</v>
      </c>
      <c r="AN516" s="62">
        <f>+AN517+AN518</f>
        <v>0</v>
      </c>
      <c r="AO516" s="62">
        <f>+AO517+AO518</f>
        <v>0</v>
      </c>
      <c r="AP516" s="62">
        <f>+AP517+AP518</f>
        <v>0</v>
      </c>
      <c r="AQ516" s="62">
        <f>+AQ517+AQ518</f>
        <v>0</v>
      </c>
      <c r="AR516" s="62">
        <f>+AR517+AR518</f>
        <v>0</v>
      </c>
      <c r="AS516" s="62">
        <f>+AS517+AS518</f>
        <v>0</v>
      </c>
      <c r="AT516" s="62">
        <f>+AT517+AT518</f>
        <v>0</v>
      </c>
      <c r="AU516" s="62">
        <f>+AU517+AU518</f>
        <v>0</v>
      </c>
      <c r="AV516" s="62">
        <f>+AV517+AV518</f>
        <v>0</v>
      </c>
      <c r="AW516" s="62">
        <f>+AW517+AW518</f>
        <v>0</v>
      </c>
      <c r="AX516" s="62">
        <f>+AX517+AX518</f>
        <v>0</v>
      </c>
      <c r="AY516" s="62">
        <f>+AY517+AY518</f>
        <v>0</v>
      </c>
      <c r="AZ516" s="62">
        <f>+AZ517+AZ518</f>
        <v>0</v>
      </c>
      <c r="BA516" s="62">
        <f>+BA517+BA518</f>
        <v>0</v>
      </c>
      <c r="BB516" s="62"/>
      <c r="BC516" s="62">
        <f>+BC517+BC518</f>
        <v>0</v>
      </c>
      <c r="BD516" s="62"/>
      <c r="BE516" s="62">
        <f>+BE517+BE518</f>
        <v>0</v>
      </c>
      <c r="BF516" s="62">
        <f>+BF517+BF518</f>
        <v>0</v>
      </c>
      <c r="BG516" s="62">
        <f>+BG517+BG518</f>
        <v>0</v>
      </c>
      <c r="BH516" s="62">
        <f>+BH517+BH518</f>
        <v>0</v>
      </c>
      <c r="BI516" s="62">
        <f>+BI517+BI518</f>
        <v>0</v>
      </c>
      <c r="BJ516" s="62">
        <f>+BJ517+BJ518</f>
        <v>0</v>
      </c>
      <c r="BK516" s="62">
        <f>+BK517+BK518</f>
        <v>0</v>
      </c>
      <c r="BL516" s="62">
        <f>+BL517+BL518</f>
        <v>0</v>
      </c>
      <c r="BM516" s="62">
        <f>+BM517+BM518</f>
        <v>0</v>
      </c>
      <c r="BN516" s="62">
        <f>+BN517+BN518</f>
        <v>0</v>
      </c>
      <c r="BO516" s="62">
        <f>+BO517+BO518</f>
        <v>0</v>
      </c>
      <c r="BP516" s="62">
        <f>+BP517+BP518</f>
        <v>0</v>
      </c>
      <c r="BQ516" s="62">
        <f>+BQ517+BQ518</f>
        <v>0</v>
      </c>
      <c r="BR516" s="62">
        <f>+BR517+BR518</f>
        <v>0</v>
      </c>
      <c r="BS516" s="62">
        <f>+BS517+BS518</f>
        <v>0</v>
      </c>
      <c r="BT516" s="62">
        <f>+BT517+BT518</f>
        <v>0</v>
      </c>
      <c r="BU516" s="62">
        <f>+BU517+BU518</f>
        <v>0</v>
      </c>
      <c r="BV516" s="62">
        <f>+BV517+BV518</f>
        <v>0</v>
      </c>
      <c r="BW516" s="62">
        <f>+BW517+BW518</f>
        <v>0</v>
      </c>
      <c r="BX516" s="62">
        <f>+BX517+BX518</f>
        <v>0</v>
      </c>
      <c r="BY516" s="62">
        <f>+BY517+BY518</f>
        <v>0</v>
      </c>
      <c r="BZ516" s="62">
        <f>+BZ517+BZ518</f>
        <v>0</v>
      </c>
      <c r="CA516" s="62">
        <f>+CA517+CA518</f>
        <v>0</v>
      </c>
      <c r="CB516" s="62">
        <f>+CB517+CB518</f>
        <v>0</v>
      </c>
      <c r="CC516" s="62">
        <f>+CC517+CC518</f>
        <v>0</v>
      </c>
      <c r="CD516" s="62">
        <f>+CD517+CD518</f>
        <v>0</v>
      </c>
      <c r="CE516" s="62">
        <f>+CE517+CE518</f>
        <v>0</v>
      </c>
      <c r="CF516" s="62">
        <f>+CF517+CF518</f>
        <v>0</v>
      </c>
      <c r="CG516" s="62">
        <f>+CG517+CG518</f>
        <v>0</v>
      </c>
      <c r="CH516" s="62">
        <f>+CH517+CH518</f>
        <v>0</v>
      </c>
      <c r="CI516" s="62">
        <f>+CI517+CI518</f>
        <v>0</v>
      </c>
      <c r="CJ516" s="62">
        <f>+CJ517+CJ518</f>
        <v>0</v>
      </c>
      <c r="CK516" s="62">
        <f>+CK517+CK518</f>
        <v>0</v>
      </c>
      <c r="CL516" s="62">
        <f>+CL517+CL518</f>
        <v>0</v>
      </c>
      <c r="CM516" s="62">
        <f>+CM517+CM518</f>
        <v>0</v>
      </c>
      <c r="CN516" s="62">
        <f>+CN517+CN518</f>
        <v>0</v>
      </c>
      <c r="CO516" s="62">
        <f>+CO517+CO518</f>
        <v>0</v>
      </c>
      <c r="CP516" s="62">
        <f>+CP517+CP518</f>
        <v>0</v>
      </c>
      <c r="CQ516" s="62">
        <f>+CQ517+CQ518</f>
        <v>0</v>
      </c>
      <c r="CR516" s="62">
        <f>+CR517+CR518</f>
        <v>0</v>
      </c>
      <c r="CS516" s="62">
        <f>+CS517+CS518</f>
        <v>0</v>
      </c>
      <c r="CT516" s="62">
        <f>+CT517+CT518</f>
        <v>0</v>
      </c>
      <c r="CU516" s="62">
        <f>+CU517+CU518</f>
        <v>0</v>
      </c>
      <c r="CV516" s="62">
        <f>+CV517+CV518</f>
        <v>0</v>
      </c>
      <c r="CW516" s="62">
        <f>+CW517+CW518</f>
        <v>0</v>
      </c>
      <c r="CX516" s="62">
        <f>+CX517+CX518</f>
        <v>0</v>
      </c>
      <c r="CY516" s="62">
        <f>+CY517+CY518</f>
        <v>0</v>
      </c>
      <c r="CZ516" s="62">
        <f>+CZ517+CZ518</f>
        <v>0</v>
      </c>
      <c r="DA516" s="61">
        <v>2006</v>
      </c>
      <c r="DB516" s="56">
        <f>K516-CV516</f>
        <v>0</v>
      </c>
      <c r="DC516" s="55"/>
      <c r="DD516" s="7">
        <f>CV516/12</f>
        <v>0</v>
      </c>
      <c r="DE516" s="55"/>
    </row>
    <row r="517" spans="1:109" ht="11.25" hidden="1" customHeight="1" x14ac:dyDescent="0.2">
      <c r="A517" s="98" t="str">
        <f>CONCATENATE("6701",H517)</f>
        <v>6701200601</v>
      </c>
      <c r="B517" s="65"/>
      <c r="C517" s="65"/>
      <c r="D517" s="65"/>
      <c r="E517" s="66"/>
      <c r="F517" s="66"/>
      <c r="G517" s="65" t="s">
        <v>91</v>
      </c>
      <c r="H517" s="70" t="s">
        <v>47</v>
      </c>
      <c r="I517" s="100" t="s">
        <v>46</v>
      </c>
      <c r="J517" s="62"/>
      <c r="K517" s="62"/>
      <c r="L517" s="62"/>
      <c r="M517" s="62"/>
      <c r="N517" s="62"/>
      <c r="O517" s="78">
        <f>K517-L517-M517-N517</f>
        <v>0</v>
      </c>
      <c r="P517" s="62"/>
      <c r="Q517" s="78">
        <f>R517-P517</f>
        <v>0</v>
      </c>
      <c r="R517" s="62"/>
      <c r="S517" s="71">
        <f>+U517+V517+W517+Y517</f>
        <v>0</v>
      </c>
      <c r="T517" s="71">
        <f>X517+Z517</f>
        <v>0</v>
      </c>
      <c r="U517" s="71">
        <v>0</v>
      </c>
      <c r="V517" s="71">
        <v>0</v>
      </c>
      <c r="W517" s="71">
        <v>0</v>
      </c>
      <c r="X517" s="71">
        <v>0</v>
      </c>
      <c r="Y517" s="71">
        <v>0</v>
      </c>
      <c r="Z517" s="71">
        <v>0</v>
      </c>
      <c r="AA517" s="71">
        <f>+K517+S517</f>
        <v>0</v>
      </c>
      <c r="AB517" s="71">
        <f>+L517+U517</f>
        <v>0</v>
      </c>
      <c r="AC517" s="71">
        <f>+M517+V517</f>
        <v>0</v>
      </c>
      <c r="AD517" s="71">
        <f>+N517+W517</f>
        <v>0</v>
      </c>
      <c r="AE517" s="71">
        <f>+O517+Y517</f>
        <v>0</v>
      </c>
      <c r="AF517" s="71">
        <f>P517+X517</f>
        <v>0</v>
      </c>
      <c r="AG517" s="71">
        <f>+Q517+Z517</f>
        <v>0</v>
      </c>
      <c r="AH517" s="71">
        <f>AF517+AG517</f>
        <v>0</v>
      </c>
      <c r="AI517" s="71">
        <f>+AJ517+AK517+AL517+AN517</f>
        <v>0</v>
      </c>
      <c r="AJ517" s="71">
        <v>0</v>
      </c>
      <c r="AK517" s="71">
        <v>0</v>
      </c>
      <c r="AL517" s="71">
        <v>0</v>
      </c>
      <c r="AM517" s="71">
        <v>0</v>
      </c>
      <c r="AN517" s="71">
        <v>0</v>
      </c>
      <c r="AO517" s="71">
        <v>0</v>
      </c>
      <c r="AP517" s="71">
        <f>+AA517+AI517</f>
        <v>0</v>
      </c>
      <c r="AQ517" s="71">
        <f>+AB517+AJ517</f>
        <v>0</v>
      </c>
      <c r="AR517" s="71">
        <f>+AC517+AK517</f>
        <v>0</v>
      </c>
      <c r="AS517" s="71">
        <f>+AD517+AL517</f>
        <v>0</v>
      </c>
      <c r="AT517" s="71">
        <f>+AE517+AN517</f>
        <v>0</v>
      </c>
      <c r="AU517" s="71">
        <f>AF517+AM517</f>
        <v>0</v>
      </c>
      <c r="AV517" s="71">
        <f>AG517+AO517</f>
        <v>0</v>
      </c>
      <c r="AW517" s="71">
        <f>AU517+AV517</f>
        <v>0</v>
      </c>
      <c r="AX517" s="71">
        <f>+AY517+AZ517+BA517+BC517</f>
        <v>0</v>
      </c>
      <c r="AY517" s="71">
        <v>0</v>
      </c>
      <c r="AZ517" s="71">
        <v>0</v>
      </c>
      <c r="BA517" s="71">
        <v>0</v>
      </c>
      <c r="BB517" s="71"/>
      <c r="BC517" s="71">
        <v>0</v>
      </c>
      <c r="BD517" s="71"/>
      <c r="BE517" s="71">
        <f>+AP517+AX517</f>
        <v>0</v>
      </c>
      <c r="BF517" s="71">
        <f>+AQ517+AY517</f>
        <v>0</v>
      </c>
      <c r="BG517" s="71">
        <f>+AR517+AZ517</f>
        <v>0</v>
      </c>
      <c r="BH517" s="71">
        <f>+AS517+BA517</f>
        <v>0</v>
      </c>
      <c r="BI517" s="71">
        <f>+AT517+BC517</f>
        <v>0</v>
      </c>
      <c r="BJ517" s="71">
        <f>AU517+BB517</f>
        <v>0</v>
      </c>
      <c r="BK517" s="71">
        <f>AV517+BD517</f>
        <v>0</v>
      </c>
      <c r="BL517" s="71">
        <f>BJ517+BK517</f>
        <v>0</v>
      </c>
      <c r="BM517" s="71">
        <f>+BN517+BO517+BP517+BQ517</f>
        <v>0</v>
      </c>
      <c r="BN517" s="71">
        <v>0</v>
      </c>
      <c r="BO517" s="71">
        <v>0</v>
      </c>
      <c r="BP517" s="71">
        <v>0</v>
      </c>
      <c r="BQ517" s="71">
        <v>0</v>
      </c>
      <c r="BR517" s="71">
        <f>+BE517+BM517</f>
        <v>0</v>
      </c>
      <c r="BS517" s="71">
        <f>+BF517+BN517</f>
        <v>0</v>
      </c>
      <c r="BT517" s="71">
        <f>+BG517+BO517</f>
        <v>0</v>
      </c>
      <c r="BU517" s="71">
        <f>+BH517+BP517</f>
        <v>0</v>
      </c>
      <c r="BV517" s="71">
        <f>+BI517+BQ517</f>
        <v>0</v>
      </c>
      <c r="BW517" s="71">
        <f>+BX517+BY517+BZ517+CA517</f>
        <v>0</v>
      </c>
      <c r="BX517" s="71">
        <v>0</v>
      </c>
      <c r="BY517" s="71">
        <v>0</v>
      </c>
      <c r="BZ517" s="71">
        <v>0</v>
      </c>
      <c r="CA517" s="71">
        <v>0</v>
      </c>
      <c r="CB517" s="71">
        <f>+BR517+BW517</f>
        <v>0</v>
      </c>
      <c r="CC517" s="71">
        <f>+BS517+BX517</f>
        <v>0</v>
      </c>
      <c r="CD517" s="71">
        <f>+BT517+BY517</f>
        <v>0</v>
      </c>
      <c r="CE517" s="71">
        <f>+BU517+BZ517</f>
        <v>0</v>
      </c>
      <c r="CF517" s="71">
        <f>+BV517+CA517</f>
        <v>0</v>
      </c>
      <c r="CG517" s="71">
        <f>+CH517+CI517+CJ517+CK517</f>
        <v>0</v>
      </c>
      <c r="CH517" s="71">
        <v>0</v>
      </c>
      <c r="CI517" s="71">
        <v>0</v>
      </c>
      <c r="CJ517" s="71">
        <v>0</v>
      </c>
      <c r="CK517" s="71">
        <v>0</v>
      </c>
      <c r="CL517" s="71">
        <f>+CB517+CG517</f>
        <v>0</v>
      </c>
      <c r="CM517" s="71">
        <f>+CC517+CH517</f>
        <v>0</v>
      </c>
      <c r="CN517" s="71">
        <f>+CD517+CI517</f>
        <v>0</v>
      </c>
      <c r="CO517" s="71">
        <f>+CE517+CJ517</f>
        <v>0</v>
      </c>
      <c r="CP517" s="71">
        <f>+CF517+CK517</f>
        <v>0</v>
      </c>
      <c r="CQ517" s="71">
        <f>+CR517+CS517+CT517+CU517</f>
        <v>0</v>
      </c>
      <c r="CR517" s="71">
        <v>0</v>
      </c>
      <c r="CS517" s="71">
        <v>0</v>
      </c>
      <c r="CT517" s="71">
        <v>0</v>
      </c>
      <c r="CU517" s="71">
        <v>0</v>
      </c>
      <c r="CV517" s="71">
        <f>+CL517+CQ517</f>
        <v>0</v>
      </c>
      <c r="CW517" s="71">
        <f>+CM517+CR517</f>
        <v>0</v>
      </c>
      <c r="CX517" s="71">
        <f>+CN517+CS517</f>
        <v>0</v>
      </c>
      <c r="CY517" s="71">
        <f>+CO517+CT517</f>
        <v>0</v>
      </c>
      <c r="CZ517" s="71">
        <f>+CP517+CU517</f>
        <v>0</v>
      </c>
      <c r="DA517" s="70" t="s">
        <v>47</v>
      </c>
      <c r="DB517" s="56">
        <f>K517-CV517</f>
        <v>0</v>
      </c>
      <c r="DD517" s="7">
        <f>CV517/12</f>
        <v>0</v>
      </c>
    </row>
    <row r="518" spans="1:109" ht="11.25" hidden="1" customHeight="1" x14ac:dyDescent="0.2">
      <c r="A518" s="98" t="str">
        <f>CONCATENATE("6701",H518)</f>
        <v>6701200602</v>
      </c>
      <c r="B518" s="65"/>
      <c r="C518" s="65"/>
      <c r="D518" s="65"/>
      <c r="E518" s="66"/>
      <c r="F518" s="66"/>
      <c r="G518" s="65" t="s">
        <v>101</v>
      </c>
      <c r="H518" s="70" t="s">
        <v>45</v>
      </c>
      <c r="I518" s="100" t="s">
        <v>44</v>
      </c>
      <c r="J518" s="62"/>
      <c r="K518" s="62"/>
      <c r="L518" s="62"/>
      <c r="M518" s="62"/>
      <c r="N518" s="62"/>
      <c r="O518" s="78">
        <f>K518-L518-M518-N518</f>
        <v>0</v>
      </c>
      <c r="P518" s="62"/>
      <c r="Q518" s="78">
        <f>R518-P518</f>
        <v>0</v>
      </c>
      <c r="R518" s="62"/>
      <c r="S518" s="71">
        <f>+U518+V518+W518+Y518</f>
        <v>0</v>
      </c>
      <c r="T518" s="71">
        <f>X518+Z518</f>
        <v>0</v>
      </c>
      <c r="U518" s="71">
        <v>0</v>
      </c>
      <c r="V518" s="71">
        <v>0</v>
      </c>
      <c r="W518" s="71">
        <v>0</v>
      </c>
      <c r="X518" s="71">
        <v>0</v>
      </c>
      <c r="Y518" s="71">
        <v>0</v>
      </c>
      <c r="Z518" s="71">
        <v>0</v>
      </c>
      <c r="AA518" s="71">
        <f>+K518+S518</f>
        <v>0</v>
      </c>
      <c r="AB518" s="71">
        <f>+L518+U518</f>
        <v>0</v>
      </c>
      <c r="AC518" s="71">
        <f>+M518+V518</f>
        <v>0</v>
      </c>
      <c r="AD518" s="71">
        <f>+N518+W518</f>
        <v>0</v>
      </c>
      <c r="AE518" s="71">
        <f>+O518+Y518</f>
        <v>0</v>
      </c>
      <c r="AF518" s="71">
        <f>P518+X518</f>
        <v>0</v>
      </c>
      <c r="AG518" s="71">
        <f>+Q518+Z518</f>
        <v>0</v>
      </c>
      <c r="AH518" s="71">
        <f>AF518+AG518</f>
        <v>0</v>
      </c>
      <c r="AI518" s="71">
        <f>+AJ518+AK518+AL518+AN518</f>
        <v>0</v>
      </c>
      <c r="AJ518" s="71">
        <v>0</v>
      </c>
      <c r="AK518" s="71">
        <v>0</v>
      </c>
      <c r="AL518" s="71">
        <v>0</v>
      </c>
      <c r="AM518" s="71">
        <v>0</v>
      </c>
      <c r="AN518" s="71">
        <v>0</v>
      </c>
      <c r="AO518" s="71">
        <v>0</v>
      </c>
      <c r="AP518" s="71">
        <f>+AA518+AI518</f>
        <v>0</v>
      </c>
      <c r="AQ518" s="71">
        <f>+AB518+AJ518</f>
        <v>0</v>
      </c>
      <c r="AR518" s="71">
        <f>+AC518+AK518</f>
        <v>0</v>
      </c>
      <c r="AS518" s="71">
        <f>+AD518+AL518</f>
        <v>0</v>
      </c>
      <c r="AT518" s="71">
        <f>+AE518+AN518</f>
        <v>0</v>
      </c>
      <c r="AU518" s="71">
        <f>AF518+AM518</f>
        <v>0</v>
      </c>
      <c r="AV518" s="71">
        <f>AG518+AO518</f>
        <v>0</v>
      </c>
      <c r="AW518" s="71">
        <f>AU518+AV518</f>
        <v>0</v>
      </c>
      <c r="AX518" s="71">
        <f>+AY518+AZ518+BA518+BC518</f>
        <v>0</v>
      </c>
      <c r="AY518" s="71">
        <v>0</v>
      </c>
      <c r="AZ518" s="71">
        <v>0</v>
      </c>
      <c r="BA518" s="71">
        <v>0</v>
      </c>
      <c r="BB518" s="71"/>
      <c r="BC518" s="71">
        <v>0</v>
      </c>
      <c r="BD518" s="71"/>
      <c r="BE518" s="71">
        <f>+AP518+AX518</f>
        <v>0</v>
      </c>
      <c r="BF518" s="71">
        <f>+AQ518+AY518</f>
        <v>0</v>
      </c>
      <c r="BG518" s="71">
        <f>+AR518+AZ518</f>
        <v>0</v>
      </c>
      <c r="BH518" s="71">
        <f>+AS518+BA518</f>
        <v>0</v>
      </c>
      <c r="BI518" s="71">
        <f>+AT518+BC518</f>
        <v>0</v>
      </c>
      <c r="BJ518" s="71">
        <f>AU518+BB518</f>
        <v>0</v>
      </c>
      <c r="BK518" s="71">
        <f>AV518+BD518</f>
        <v>0</v>
      </c>
      <c r="BL518" s="71">
        <f>BJ518+BK518</f>
        <v>0</v>
      </c>
      <c r="BM518" s="71">
        <f>+BN518+BO518+BP518+BQ518</f>
        <v>0</v>
      </c>
      <c r="BN518" s="71">
        <v>0</v>
      </c>
      <c r="BO518" s="71">
        <v>0</v>
      </c>
      <c r="BP518" s="71">
        <v>0</v>
      </c>
      <c r="BQ518" s="71">
        <v>0</v>
      </c>
      <c r="BR518" s="71">
        <f>+BE518+BM518</f>
        <v>0</v>
      </c>
      <c r="BS518" s="71">
        <f>+BF518+BN518</f>
        <v>0</v>
      </c>
      <c r="BT518" s="71">
        <f>+BG518+BO518</f>
        <v>0</v>
      </c>
      <c r="BU518" s="71">
        <f>+BH518+BP518</f>
        <v>0</v>
      </c>
      <c r="BV518" s="71">
        <f>+BI518+BQ518</f>
        <v>0</v>
      </c>
      <c r="BW518" s="71">
        <f>+BX518+BY518+BZ518+CA518</f>
        <v>0</v>
      </c>
      <c r="BX518" s="71">
        <v>0</v>
      </c>
      <c r="BY518" s="71">
        <v>0</v>
      </c>
      <c r="BZ518" s="71">
        <v>0</v>
      </c>
      <c r="CA518" s="71">
        <v>0</v>
      </c>
      <c r="CB518" s="71">
        <f>+BR518+BW518</f>
        <v>0</v>
      </c>
      <c r="CC518" s="71">
        <f>+BS518+BX518</f>
        <v>0</v>
      </c>
      <c r="CD518" s="71">
        <f>+BT518+BY518</f>
        <v>0</v>
      </c>
      <c r="CE518" s="71">
        <f>+BU518+BZ518</f>
        <v>0</v>
      </c>
      <c r="CF518" s="71">
        <f>+BV518+CA518</f>
        <v>0</v>
      </c>
      <c r="CG518" s="71">
        <f>+CH518+CI518+CJ518+CK518</f>
        <v>0</v>
      </c>
      <c r="CH518" s="71">
        <v>0</v>
      </c>
      <c r="CI518" s="71">
        <v>0</v>
      </c>
      <c r="CJ518" s="71">
        <v>0</v>
      </c>
      <c r="CK518" s="71">
        <v>0</v>
      </c>
      <c r="CL518" s="71">
        <f>+CB518+CG518</f>
        <v>0</v>
      </c>
      <c r="CM518" s="71">
        <f>+CC518+CH518</f>
        <v>0</v>
      </c>
      <c r="CN518" s="71">
        <f>+CD518+CI518</f>
        <v>0</v>
      </c>
      <c r="CO518" s="71">
        <f>+CE518+CJ518</f>
        <v>0</v>
      </c>
      <c r="CP518" s="71">
        <f>+CF518+CK518</f>
        <v>0</v>
      </c>
      <c r="CQ518" s="71">
        <f>+CR518+CS518+CT518+CU518</f>
        <v>0</v>
      </c>
      <c r="CR518" s="71">
        <v>0</v>
      </c>
      <c r="CS518" s="71">
        <v>0</v>
      </c>
      <c r="CT518" s="71">
        <v>0</v>
      </c>
      <c r="CU518" s="71">
        <v>0</v>
      </c>
      <c r="CV518" s="71">
        <f>+CL518+CQ518</f>
        <v>0</v>
      </c>
      <c r="CW518" s="71">
        <f>+CM518+CR518</f>
        <v>0</v>
      </c>
      <c r="CX518" s="71">
        <f>+CN518+CS518</f>
        <v>0</v>
      </c>
      <c r="CY518" s="71">
        <f>+CO518+CT518</f>
        <v>0</v>
      </c>
      <c r="CZ518" s="71">
        <f>+CP518+CU518</f>
        <v>0</v>
      </c>
      <c r="DA518" s="70" t="s">
        <v>45</v>
      </c>
      <c r="DB518" s="56">
        <f>K518-CV518</f>
        <v>0</v>
      </c>
      <c r="DD518" s="7">
        <f>CV518/12</f>
        <v>0</v>
      </c>
    </row>
    <row r="519" spans="1:109" s="54" customFormat="1" ht="12.75" hidden="1" customHeight="1" x14ac:dyDescent="0.2">
      <c r="A519" s="67" t="str">
        <f>CONCATENATE("6701",H519)</f>
        <v>67012011</v>
      </c>
      <c r="B519" s="66"/>
      <c r="C519" s="66"/>
      <c r="D519" s="66"/>
      <c r="E519" s="66"/>
      <c r="F519" s="66" t="s">
        <v>252</v>
      </c>
      <c r="G519" s="65"/>
      <c r="H519" s="61">
        <v>2011</v>
      </c>
      <c r="I519" s="82" t="s">
        <v>43</v>
      </c>
      <c r="J519" s="62"/>
      <c r="K519" s="62"/>
      <c r="L519" s="62"/>
      <c r="M519" s="62"/>
      <c r="N519" s="62"/>
      <c r="O519" s="78">
        <f>K519-L519-M519-N519</f>
        <v>0</v>
      </c>
      <c r="P519" s="62"/>
      <c r="Q519" s="78">
        <f>R519-P519</f>
        <v>0</v>
      </c>
      <c r="R519" s="62"/>
      <c r="S519" s="71">
        <f>+U519+V519+W519+Y519</f>
        <v>0</v>
      </c>
      <c r="T519" s="71">
        <f>X519+Z519</f>
        <v>0</v>
      </c>
      <c r="U519" s="71">
        <v>0</v>
      </c>
      <c r="V519" s="71">
        <v>0</v>
      </c>
      <c r="W519" s="71">
        <v>0</v>
      </c>
      <c r="X519" s="71">
        <v>0</v>
      </c>
      <c r="Y519" s="71">
        <v>0</v>
      </c>
      <c r="Z519" s="71">
        <v>0</v>
      </c>
      <c r="AA519" s="71">
        <f>+K519+S519</f>
        <v>0</v>
      </c>
      <c r="AB519" s="71">
        <f>+L519+U519</f>
        <v>0</v>
      </c>
      <c r="AC519" s="71">
        <f>+M519+V519</f>
        <v>0</v>
      </c>
      <c r="AD519" s="71">
        <f>+N519+W519</f>
        <v>0</v>
      </c>
      <c r="AE519" s="71">
        <f>+O519+Y519</f>
        <v>0</v>
      </c>
      <c r="AF519" s="71">
        <f>P519+X519</f>
        <v>0</v>
      </c>
      <c r="AG519" s="71">
        <f>+Q519+Z519</f>
        <v>0</v>
      </c>
      <c r="AH519" s="71">
        <f>AF519+AG519</f>
        <v>0</v>
      </c>
      <c r="AI519" s="71">
        <f>+AJ519+AK519+AL519+AN519</f>
        <v>0</v>
      </c>
      <c r="AJ519" s="71">
        <v>0</v>
      </c>
      <c r="AK519" s="71">
        <v>0</v>
      </c>
      <c r="AL519" s="71">
        <v>0</v>
      </c>
      <c r="AM519" s="71">
        <v>0</v>
      </c>
      <c r="AN519" s="71">
        <v>0</v>
      </c>
      <c r="AO519" s="71">
        <v>0</v>
      </c>
      <c r="AP519" s="71">
        <f>+AA519+AI519</f>
        <v>0</v>
      </c>
      <c r="AQ519" s="71">
        <f>+AB519+AJ519</f>
        <v>0</v>
      </c>
      <c r="AR519" s="71">
        <f>+AC519+AK519</f>
        <v>0</v>
      </c>
      <c r="AS519" s="71">
        <f>+AD519+AL519</f>
        <v>0</v>
      </c>
      <c r="AT519" s="71">
        <f>+AE519+AN519</f>
        <v>0</v>
      </c>
      <c r="AU519" s="71">
        <f>AF519+AM519</f>
        <v>0</v>
      </c>
      <c r="AV519" s="71">
        <f>AG519+AO519</f>
        <v>0</v>
      </c>
      <c r="AW519" s="71">
        <f>AU519+AV519</f>
        <v>0</v>
      </c>
      <c r="AX519" s="71">
        <f>+AY519+AZ519+BA519+BC519</f>
        <v>0</v>
      </c>
      <c r="AY519" s="71">
        <v>0</v>
      </c>
      <c r="AZ519" s="71">
        <v>0</v>
      </c>
      <c r="BA519" s="71">
        <v>0</v>
      </c>
      <c r="BB519" s="71"/>
      <c r="BC519" s="71">
        <v>0</v>
      </c>
      <c r="BD519" s="71"/>
      <c r="BE519" s="71">
        <f>+AP519+AX519</f>
        <v>0</v>
      </c>
      <c r="BF519" s="71">
        <f>+AQ519+AY519</f>
        <v>0</v>
      </c>
      <c r="BG519" s="71">
        <f>+AR519+AZ519</f>
        <v>0</v>
      </c>
      <c r="BH519" s="71">
        <f>+AS519+BA519</f>
        <v>0</v>
      </c>
      <c r="BI519" s="71">
        <f>+AT519+BC519</f>
        <v>0</v>
      </c>
      <c r="BJ519" s="71">
        <f>AU519+BB519</f>
        <v>0</v>
      </c>
      <c r="BK519" s="71">
        <f>AV519+BD519</f>
        <v>0</v>
      </c>
      <c r="BL519" s="71">
        <f>BJ519+BK519</f>
        <v>0</v>
      </c>
      <c r="BM519" s="71">
        <f>+BN519+BO519+BP519+BQ519</f>
        <v>0</v>
      </c>
      <c r="BN519" s="71">
        <v>0</v>
      </c>
      <c r="BO519" s="71">
        <v>0</v>
      </c>
      <c r="BP519" s="71">
        <v>0</v>
      </c>
      <c r="BQ519" s="71">
        <v>0</v>
      </c>
      <c r="BR519" s="71">
        <f>+BE519+BM519</f>
        <v>0</v>
      </c>
      <c r="BS519" s="71">
        <f>+BF519+BN519</f>
        <v>0</v>
      </c>
      <c r="BT519" s="71">
        <f>+BG519+BO519</f>
        <v>0</v>
      </c>
      <c r="BU519" s="71">
        <f>+BH519+BP519</f>
        <v>0</v>
      </c>
      <c r="BV519" s="71">
        <f>+BI519+BQ519</f>
        <v>0</v>
      </c>
      <c r="BW519" s="71">
        <f>+BX519+BY519+BZ519+CA519</f>
        <v>0</v>
      </c>
      <c r="BX519" s="71">
        <v>0</v>
      </c>
      <c r="BY519" s="71">
        <v>0</v>
      </c>
      <c r="BZ519" s="71">
        <v>0</v>
      </c>
      <c r="CA519" s="71">
        <v>0</v>
      </c>
      <c r="CB519" s="71">
        <f>+BR519+BW519</f>
        <v>0</v>
      </c>
      <c r="CC519" s="71">
        <f>+BS519+BX519</f>
        <v>0</v>
      </c>
      <c r="CD519" s="71">
        <f>+BT519+BY519</f>
        <v>0</v>
      </c>
      <c r="CE519" s="71">
        <f>+BU519+BZ519</f>
        <v>0</v>
      </c>
      <c r="CF519" s="71">
        <f>+BV519+CA519</f>
        <v>0</v>
      </c>
      <c r="CG519" s="71">
        <f>+CH519+CI519+CJ519+CK519</f>
        <v>0</v>
      </c>
      <c r="CH519" s="71">
        <v>0</v>
      </c>
      <c r="CI519" s="71">
        <v>0</v>
      </c>
      <c r="CJ519" s="71">
        <v>0</v>
      </c>
      <c r="CK519" s="71">
        <v>0</v>
      </c>
      <c r="CL519" s="71">
        <f>+CB519+CG519</f>
        <v>0</v>
      </c>
      <c r="CM519" s="71">
        <f>+CC519+CH519</f>
        <v>0</v>
      </c>
      <c r="CN519" s="71">
        <f>+CD519+CI519</f>
        <v>0</v>
      </c>
      <c r="CO519" s="71">
        <f>+CE519+CJ519</f>
        <v>0</v>
      </c>
      <c r="CP519" s="71">
        <f>+CF519+CK519</f>
        <v>0</v>
      </c>
      <c r="CQ519" s="71">
        <f>+CR519+CS519+CT519+CU519</f>
        <v>0</v>
      </c>
      <c r="CR519" s="71">
        <v>0</v>
      </c>
      <c r="CS519" s="71">
        <v>0</v>
      </c>
      <c r="CT519" s="71">
        <v>0</v>
      </c>
      <c r="CU519" s="71">
        <v>0</v>
      </c>
      <c r="CV519" s="71">
        <f>+CL519+CQ519</f>
        <v>0</v>
      </c>
      <c r="CW519" s="71">
        <f>+CM519+CR519</f>
        <v>0</v>
      </c>
      <c r="CX519" s="71">
        <f>+CN519+CS519</f>
        <v>0</v>
      </c>
      <c r="CY519" s="71">
        <f>+CO519+CT519</f>
        <v>0</v>
      </c>
      <c r="CZ519" s="71">
        <f>+CP519+CU519</f>
        <v>0</v>
      </c>
      <c r="DA519" s="61">
        <v>2011</v>
      </c>
      <c r="DB519" s="56">
        <f>K519-CV519</f>
        <v>0</v>
      </c>
      <c r="DC519" s="55"/>
      <c r="DD519" s="7">
        <f>CV519/12</f>
        <v>0</v>
      </c>
      <c r="DE519" s="55"/>
    </row>
    <row r="520" spans="1:109" s="54" customFormat="1" ht="11.25" hidden="1" customHeight="1" x14ac:dyDescent="0.2">
      <c r="A520" s="67" t="str">
        <f>CONCATENATE("6701",H520)</f>
        <v>67012013</v>
      </c>
      <c r="B520" s="66"/>
      <c r="C520" s="66"/>
      <c r="D520" s="66"/>
      <c r="E520" s="66"/>
      <c r="F520" s="66" t="s">
        <v>200</v>
      </c>
      <c r="G520" s="65"/>
      <c r="H520" s="61">
        <v>2013</v>
      </c>
      <c r="I520" s="82" t="s">
        <v>39</v>
      </c>
      <c r="J520" s="62"/>
      <c r="K520" s="62"/>
      <c r="L520" s="62"/>
      <c r="M520" s="62"/>
      <c r="N520" s="62"/>
      <c r="O520" s="78">
        <f>K520-L520-M520-N520</f>
        <v>0</v>
      </c>
      <c r="P520" s="62"/>
      <c r="Q520" s="78">
        <f>R520-P520</f>
        <v>0</v>
      </c>
      <c r="R520" s="62"/>
      <c r="S520" s="71">
        <f>+U520+V520+W520+Y520</f>
        <v>0</v>
      </c>
      <c r="T520" s="71">
        <f>X520+Z520</f>
        <v>0</v>
      </c>
      <c r="U520" s="71">
        <v>0</v>
      </c>
      <c r="V520" s="71">
        <v>0</v>
      </c>
      <c r="W520" s="71">
        <v>0</v>
      </c>
      <c r="X520" s="71">
        <v>0</v>
      </c>
      <c r="Y520" s="71">
        <v>0</v>
      </c>
      <c r="Z520" s="71">
        <v>0</v>
      </c>
      <c r="AA520" s="71">
        <f>+K520+S520</f>
        <v>0</v>
      </c>
      <c r="AB520" s="71">
        <f>+L520+U520</f>
        <v>0</v>
      </c>
      <c r="AC520" s="71">
        <f>+M520+V520</f>
        <v>0</v>
      </c>
      <c r="AD520" s="71">
        <f>+N520+W520</f>
        <v>0</v>
      </c>
      <c r="AE520" s="71">
        <f>+O520+Y520</f>
        <v>0</v>
      </c>
      <c r="AF520" s="71">
        <f>P520+X520</f>
        <v>0</v>
      </c>
      <c r="AG520" s="71">
        <f>+Q520+Z520</f>
        <v>0</v>
      </c>
      <c r="AH520" s="71">
        <f>AF520+AG520</f>
        <v>0</v>
      </c>
      <c r="AI520" s="71">
        <f>+AJ520+AK520+AL520+AN520</f>
        <v>0</v>
      </c>
      <c r="AJ520" s="71">
        <v>0</v>
      </c>
      <c r="AK520" s="71">
        <v>0</v>
      </c>
      <c r="AL520" s="71">
        <v>0</v>
      </c>
      <c r="AM520" s="71">
        <v>0</v>
      </c>
      <c r="AN520" s="71">
        <v>0</v>
      </c>
      <c r="AO520" s="71">
        <v>0</v>
      </c>
      <c r="AP520" s="71">
        <f>+AA520+AI520</f>
        <v>0</v>
      </c>
      <c r="AQ520" s="71">
        <f>+AB520+AJ520</f>
        <v>0</v>
      </c>
      <c r="AR520" s="71">
        <f>+AC520+AK520</f>
        <v>0</v>
      </c>
      <c r="AS520" s="71">
        <f>+AD520+AL520</f>
        <v>0</v>
      </c>
      <c r="AT520" s="71">
        <f>+AE520+AN520</f>
        <v>0</v>
      </c>
      <c r="AU520" s="71">
        <f>AF520+AM520</f>
        <v>0</v>
      </c>
      <c r="AV520" s="71">
        <f>AG520+AO520</f>
        <v>0</v>
      </c>
      <c r="AW520" s="71">
        <f>AU520+AV520</f>
        <v>0</v>
      </c>
      <c r="AX520" s="71">
        <f>+AY520+AZ520+BA520+BC520</f>
        <v>0</v>
      </c>
      <c r="AY520" s="71">
        <v>0</v>
      </c>
      <c r="AZ520" s="71">
        <v>0</v>
      </c>
      <c r="BA520" s="71">
        <v>0</v>
      </c>
      <c r="BB520" s="71"/>
      <c r="BC520" s="71">
        <v>0</v>
      </c>
      <c r="BD520" s="71"/>
      <c r="BE520" s="71">
        <f>+AP520+AX520</f>
        <v>0</v>
      </c>
      <c r="BF520" s="71">
        <f>+AQ520+AY520</f>
        <v>0</v>
      </c>
      <c r="BG520" s="71">
        <f>+AR520+AZ520</f>
        <v>0</v>
      </c>
      <c r="BH520" s="71">
        <f>+AS520+BA520</f>
        <v>0</v>
      </c>
      <c r="BI520" s="71">
        <f>+AT520+BC520</f>
        <v>0</v>
      </c>
      <c r="BJ520" s="71">
        <f>AU520+BB520</f>
        <v>0</v>
      </c>
      <c r="BK520" s="71">
        <f>AV520+BD520</f>
        <v>0</v>
      </c>
      <c r="BL520" s="71">
        <f>BJ520+BK520</f>
        <v>0</v>
      </c>
      <c r="BM520" s="71">
        <f>+BN520+BO520+BP520+BQ520</f>
        <v>0</v>
      </c>
      <c r="BN520" s="71">
        <v>0</v>
      </c>
      <c r="BO520" s="71">
        <v>0</v>
      </c>
      <c r="BP520" s="71">
        <v>0</v>
      </c>
      <c r="BQ520" s="71">
        <v>0</v>
      </c>
      <c r="BR520" s="71">
        <f>+BE520+BM520</f>
        <v>0</v>
      </c>
      <c r="BS520" s="71">
        <f>+BF520+BN520</f>
        <v>0</v>
      </c>
      <c r="BT520" s="71">
        <f>+BG520+BO520</f>
        <v>0</v>
      </c>
      <c r="BU520" s="71">
        <f>+BH520+BP520</f>
        <v>0</v>
      </c>
      <c r="BV520" s="71">
        <f>+BI520+BQ520</f>
        <v>0</v>
      </c>
      <c r="BW520" s="71">
        <f>+BX520+BY520+BZ520+CA520</f>
        <v>0</v>
      </c>
      <c r="BX520" s="71">
        <v>0</v>
      </c>
      <c r="BY520" s="71">
        <v>0</v>
      </c>
      <c r="BZ520" s="71">
        <v>0</v>
      </c>
      <c r="CA520" s="71">
        <v>0</v>
      </c>
      <c r="CB520" s="71">
        <f>+BR520+BW520</f>
        <v>0</v>
      </c>
      <c r="CC520" s="71">
        <f>+BS520+BX520</f>
        <v>0</v>
      </c>
      <c r="CD520" s="71">
        <f>+BT520+BY520</f>
        <v>0</v>
      </c>
      <c r="CE520" s="71">
        <f>+BU520+BZ520</f>
        <v>0</v>
      </c>
      <c r="CF520" s="71">
        <f>+BV520+CA520</f>
        <v>0</v>
      </c>
      <c r="CG520" s="71">
        <f>+CH520+CI520+CJ520+CK520</f>
        <v>0</v>
      </c>
      <c r="CH520" s="71">
        <v>0</v>
      </c>
      <c r="CI520" s="71">
        <v>0</v>
      </c>
      <c r="CJ520" s="71">
        <v>0</v>
      </c>
      <c r="CK520" s="71">
        <v>0</v>
      </c>
      <c r="CL520" s="71">
        <f>+CB520+CG520</f>
        <v>0</v>
      </c>
      <c r="CM520" s="71">
        <f>+CC520+CH520</f>
        <v>0</v>
      </c>
      <c r="CN520" s="71">
        <f>+CD520+CI520</f>
        <v>0</v>
      </c>
      <c r="CO520" s="71">
        <f>+CE520+CJ520</f>
        <v>0</v>
      </c>
      <c r="CP520" s="71">
        <f>+CF520+CK520</f>
        <v>0</v>
      </c>
      <c r="CQ520" s="71">
        <f>+CR520+CS520+CT520+CU520</f>
        <v>0</v>
      </c>
      <c r="CR520" s="71">
        <v>0</v>
      </c>
      <c r="CS520" s="71">
        <v>0</v>
      </c>
      <c r="CT520" s="71">
        <v>0</v>
      </c>
      <c r="CU520" s="71">
        <v>0</v>
      </c>
      <c r="CV520" s="71">
        <f>+CL520+CQ520</f>
        <v>0</v>
      </c>
      <c r="CW520" s="71">
        <f>+CM520+CR520</f>
        <v>0</v>
      </c>
      <c r="CX520" s="71">
        <f>+CN520+CS520</f>
        <v>0</v>
      </c>
      <c r="CY520" s="71">
        <f>+CO520+CT520</f>
        <v>0</v>
      </c>
      <c r="CZ520" s="71">
        <f>+CP520+CU520</f>
        <v>0</v>
      </c>
      <c r="DA520" s="61">
        <v>2013</v>
      </c>
      <c r="DB520" s="56">
        <f>K520-CV520</f>
        <v>0</v>
      </c>
      <c r="DC520" s="55"/>
      <c r="DD520" s="7">
        <f>CV520/12</f>
        <v>0</v>
      </c>
      <c r="DE520" s="55"/>
    </row>
    <row r="521" spans="1:109" s="54" customFormat="1" ht="11.25" hidden="1" customHeight="1" x14ac:dyDescent="0.2">
      <c r="A521" s="67" t="str">
        <f>CONCATENATE("6701",H521)</f>
        <v>67012014</v>
      </c>
      <c r="B521" s="66"/>
      <c r="C521" s="66"/>
      <c r="D521" s="66"/>
      <c r="E521" s="66"/>
      <c r="F521" s="66" t="s">
        <v>251</v>
      </c>
      <c r="G521" s="65"/>
      <c r="H521" s="61" t="s">
        <v>352</v>
      </c>
      <c r="I521" s="82" t="s">
        <v>38</v>
      </c>
      <c r="J521" s="62"/>
      <c r="K521" s="62"/>
      <c r="L521" s="62"/>
      <c r="M521" s="62"/>
      <c r="N521" s="62"/>
      <c r="O521" s="78">
        <f>K521-L521-M521-N521</f>
        <v>0</v>
      </c>
      <c r="P521" s="62"/>
      <c r="Q521" s="78">
        <f>R521-P521</f>
        <v>0</v>
      </c>
      <c r="R521" s="62"/>
      <c r="S521" s="71">
        <f>+U521+V521+W521+Y521</f>
        <v>0</v>
      </c>
      <c r="T521" s="71">
        <f>X521+Z521</f>
        <v>0</v>
      </c>
      <c r="U521" s="71">
        <v>0</v>
      </c>
      <c r="V521" s="71">
        <v>0</v>
      </c>
      <c r="W521" s="71">
        <v>0</v>
      </c>
      <c r="X521" s="71">
        <v>0</v>
      </c>
      <c r="Y521" s="71">
        <v>0</v>
      </c>
      <c r="Z521" s="71">
        <v>0</v>
      </c>
      <c r="AA521" s="71">
        <f>+K521+S521</f>
        <v>0</v>
      </c>
      <c r="AB521" s="71">
        <f>+L521+U521</f>
        <v>0</v>
      </c>
      <c r="AC521" s="71">
        <f>+M521+V521</f>
        <v>0</v>
      </c>
      <c r="AD521" s="71">
        <f>+N521+W521</f>
        <v>0</v>
      </c>
      <c r="AE521" s="71">
        <f>+O521+Y521</f>
        <v>0</v>
      </c>
      <c r="AF521" s="71">
        <f>P521+X521</f>
        <v>0</v>
      </c>
      <c r="AG521" s="71">
        <f>+Q521+Z521</f>
        <v>0</v>
      </c>
      <c r="AH521" s="71">
        <f>AF521+AG521</f>
        <v>0</v>
      </c>
      <c r="AI521" s="71">
        <f>+AJ521+AK521+AL521+AN521</f>
        <v>0</v>
      </c>
      <c r="AJ521" s="71">
        <v>0</v>
      </c>
      <c r="AK521" s="71">
        <v>0</v>
      </c>
      <c r="AL521" s="71">
        <v>0</v>
      </c>
      <c r="AM521" s="71">
        <v>0</v>
      </c>
      <c r="AN521" s="71">
        <v>0</v>
      </c>
      <c r="AO521" s="71">
        <v>0</v>
      </c>
      <c r="AP521" s="71">
        <f>+AA521+AI521</f>
        <v>0</v>
      </c>
      <c r="AQ521" s="71">
        <f>+AB521+AJ521</f>
        <v>0</v>
      </c>
      <c r="AR521" s="71">
        <f>+AC521+AK521</f>
        <v>0</v>
      </c>
      <c r="AS521" s="71">
        <f>+AD521+AL521</f>
        <v>0</v>
      </c>
      <c r="AT521" s="71">
        <f>+AE521+AN521</f>
        <v>0</v>
      </c>
      <c r="AU521" s="71">
        <f>AF521+AM521</f>
        <v>0</v>
      </c>
      <c r="AV521" s="71">
        <f>AG521+AO521</f>
        <v>0</v>
      </c>
      <c r="AW521" s="71">
        <f>AU521+AV521</f>
        <v>0</v>
      </c>
      <c r="AX521" s="71">
        <f>+AY521+AZ521+BA521+BC521</f>
        <v>0</v>
      </c>
      <c r="AY521" s="71">
        <v>0</v>
      </c>
      <c r="AZ521" s="71">
        <v>0</v>
      </c>
      <c r="BA521" s="71">
        <v>0</v>
      </c>
      <c r="BB521" s="71"/>
      <c r="BC521" s="71">
        <v>0</v>
      </c>
      <c r="BD521" s="71"/>
      <c r="BE521" s="71">
        <f>+AP521+AX521</f>
        <v>0</v>
      </c>
      <c r="BF521" s="71">
        <f>+AQ521+AY521</f>
        <v>0</v>
      </c>
      <c r="BG521" s="71">
        <f>+AR521+AZ521</f>
        <v>0</v>
      </c>
      <c r="BH521" s="71">
        <f>+AS521+BA521</f>
        <v>0</v>
      </c>
      <c r="BI521" s="71">
        <f>+AT521+BC521</f>
        <v>0</v>
      </c>
      <c r="BJ521" s="71">
        <f>AU521+BB521</f>
        <v>0</v>
      </c>
      <c r="BK521" s="71">
        <f>AV521+BD521</f>
        <v>0</v>
      </c>
      <c r="BL521" s="71">
        <f>BJ521+BK521</f>
        <v>0</v>
      </c>
      <c r="BM521" s="71">
        <f>+BN521+BO521+BP521+BQ521</f>
        <v>0</v>
      </c>
      <c r="BN521" s="71">
        <v>0</v>
      </c>
      <c r="BO521" s="71">
        <v>0</v>
      </c>
      <c r="BP521" s="71">
        <v>0</v>
      </c>
      <c r="BQ521" s="71">
        <v>0</v>
      </c>
      <c r="BR521" s="71">
        <f>+BE521+BM521</f>
        <v>0</v>
      </c>
      <c r="BS521" s="71">
        <f>+BF521+BN521</f>
        <v>0</v>
      </c>
      <c r="BT521" s="71">
        <f>+BG521+BO521</f>
        <v>0</v>
      </c>
      <c r="BU521" s="71">
        <f>+BH521+BP521</f>
        <v>0</v>
      </c>
      <c r="BV521" s="71">
        <f>+BI521+BQ521</f>
        <v>0</v>
      </c>
      <c r="BW521" s="71">
        <f>+BX521+BY521+BZ521+CA521</f>
        <v>0</v>
      </c>
      <c r="BX521" s="71">
        <v>0</v>
      </c>
      <c r="BY521" s="71">
        <v>0</v>
      </c>
      <c r="BZ521" s="71">
        <v>0</v>
      </c>
      <c r="CA521" s="71">
        <v>0</v>
      </c>
      <c r="CB521" s="71">
        <f>+BR521+BW521</f>
        <v>0</v>
      </c>
      <c r="CC521" s="71">
        <f>+BS521+BX521</f>
        <v>0</v>
      </c>
      <c r="CD521" s="71">
        <f>+BT521+BY521</f>
        <v>0</v>
      </c>
      <c r="CE521" s="71">
        <f>+BU521+BZ521</f>
        <v>0</v>
      </c>
      <c r="CF521" s="71">
        <f>+BV521+CA521</f>
        <v>0</v>
      </c>
      <c r="CG521" s="71">
        <f>+CH521+CI521+CJ521+CK521</f>
        <v>0</v>
      </c>
      <c r="CH521" s="71">
        <v>0</v>
      </c>
      <c r="CI521" s="71">
        <v>0</v>
      </c>
      <c r="CJ521" s="71">
        <v>0</v>
      </c>
      <c r="CK521" s="71">
        <v>0</v>
      </c>
      <c r="CL521" s="71">
        <f>+CB521+CG521</f>
        <v>0</v>
      </c>
      <c r="CM521" s="71">
        <f>+CC521+CH521</f>
        <v>0</v>
      </c>
      <c r="CN521" s="71">
        <f>+CD521+CI521</f>
        <v>0</v>
      </c>
      <c r="CO521" s="71">
        <f>+CE521+CJ521</f>
        <v>0</v>
      </c>
      <c r="CP521" s="71">
        <f>+CF521+CK521</f>
        <v>0</v>
      </c>
      <c r="CQ521" s="71">
        <f>+CR521+CS521+CT521+CU521</f>
        <v>0</v>
      </c>
      <c r="CR521" s="71">
        <v>0</v>
      </c>
      <c r="CS521" s="71">
        <v>0</v>
      </c>
      <c r="CT521" s="71">
        <v>0</v>
      </c>
      <c r="CU521" s="71">
        <v>0</v>
      </c>
      <c r="CV521" s="71">
        <f>+CL521+CQ521</f>
        <v>0</v>
      </c>
      <c r="CW521" s="71">
        <f>+CM521+CR521</f>
        <v>0</v>
      </c>
      <c r="CX521" s="71">
        <f>+CN521+CS521</f>
        <v>0</v>
      </c>
      <c r="CY521" s="71">
        <f>+CO521+CT521</f>
        <v>0</v>
      </c>
      <c r="CZ521" s="71">
        <f>+CP521+CU521</f>
        <v>0</v>
      </c>
      <c r="DA521" s="61" t="s">
        <v>352</v>
      </c>
      <c r="DB521" s="56">
        <f>K521-CV521</f>
        <v>0</v>
      </c>
      <c r="DC521" s="55"/>
      <c r="DD521" s="7">
        <f>CV521/12</f>
        <v>0</v>
      </c>
      <c r="DE521" s="55"/>
    </row>
    <row r="522" spans="1:109" s="54" customFormat="1" ht="11.25" hidden="1" customHeight="1" x14ac:dyDescent="0.2">
      <c r="A522" s="67" t="str">
        <f>CONCATENATE("6701",H522)</f>
        <v>67012030</v>
      </c>
      <c r="B522" s="66"/>
      <c r="C522" s="66"/>
      <c r="D522" s="66"/>
      <c r="E522" s="66"/>
      <c r="F522" s="66" t="s">
        <v>213</v>
      </c>
      <c r="G522" s="65"/>
      <c r="H522" s="61">
        <v>2030</v>
      </c>
      <c r="I522" s="82" t="s">
        <v>35</v>
      </c>
      <c r="J522" s="62">
        <f>+J523+J524</f>
        <v>0</v>
      </c>
      <c r="K522" s="62">
        <f>SUM(K523:K524)</f>
        <v>0</v>
      </c>
      <c r="L522" s="62">
        <f>+L523+L524</f>
        <v>0</v>
      </c>
      <c r="M522" s="62">
        <f>+M523+M524</f>
        <v>0</v>
      </c>
      <c r="N522" s="62">
        <f>+N523+N524</f>
        <v>0</v>
      </c>
      <c r="O522" s="62">
        <f>+O523+O524</f>
        <v>0</v>
      </c>
      <c r="P522" s="62">
        <f>+P523+P524</f>
        <v>0</v>
      </c>
      <c r="Q522" s="62">
        <f>+Q523+Q524</f>
        <v>0</v>
      </c>
      <c r="R522" s="62">
        <f>+R523+R524</f>
        <v>0</v>
      </c>
      <c r="S522" s="62">
        <f>+S523+S524</f>
        <v>0</v>
      </c>
      <c r="T522" s="62">
        <f>+T523+T524</f>
        <v>0</v>
      </c>
      <c r="U522" s="62">
        <f>+U523+U524</f>
        <v>0</v>
      </c>
      <c r="V522" s="62">
        <f>+V523+V524</f>
        <v>0</v>
      </c>
      <c r="W522" s="62">
        <f>+W523+W524</f>
        <v>0</v>
      </c>
      <c r="X522" s="62">
        <f>+X523+X524</f>
        <v>0</v>
      </c>
      <c r="Y522" s="62">
        <f>+Y523+Y524</f>
        <v>0</v>
      </c>
      <c r="Z522" s="62">
        <f>+Z523+Z524</f>
        <v>0</v>
      </c>
      <c r="AA522" s="62">
        <f>+AA523+AA524</f>
        <v>0</v>
      </c>
      <c r="AB522" s="62">
        <f>+AB523+AB524</f>
        <v>0</v>
      </c>
      <c r="AC522" s="62">
        <f>+AC523+AC524</f>
        <v>0</v>
      </c>
      <c r="AD522" s="62">
        <f>+AD523+AD524</f>
        <v>0</v>
      </c>
      <c r="AE522" s="62">
        <f>+AE523+AE524</f>
        <v>0</v>
      </c>
      <c r="AF522" s="62">
        <f>+AF523+AF524</f>
        <v>0</v>
      </c>
      <c r="AG522" s="62">
        <f>+AG523+AG524</f>
        <v>0</v>
      </c>
      <c r="AH522" s="62">
        <f>+AH523+AH524</f>
        <v>0</v>
      </c>
      <c r="AI522" s="62">
        <f>+AI523+AI524</f>
        <v>0</v>
      </c>
      <c r="AJ522" s="62">
        <f>+AJ523+AJ524</f>
        <v>0</v>
      </c>
      <c r="AK522" s="62">
        <f>+AK523+AK524</f>
        <v>0</v>
      </c>
      <c r="AL522" s="62">
        <f>+AL523+AL524</f>
        <v>0</v>
      </c>
      <c r="AM522" s="62">
        <f>+AM523+AM524</f>
        <v>0</v>
      </c>
      <c r="AN522" s="62">
        <f>+AN523+AN524</f>
        <v>0</v>
      </c>
      <c r="AO522" s="62">
        <f>+AO523+AO524</f>
        <v>0</v>
      </c>
      <c r="AP522" s="62">
        <f>+AP523+AP524</f>
        <v>0</v>
      </c>
      <c r="AQ522" s="62">
        <f>+AQ523+AQ524</f>
        <v>0</v>
      </c>
      <c r="AR522" s="62">
        <f>+AR523+AR524</f>
        <v>0</v>
      </c>
      <c r="AS522" s="62">
        <f>+AS523+AS524</f>
        <v>0</v>
      </c>
      <c r="AT522" s="62">
        <f>+AT523+AT524</f>
        <v>0</v>
      </c>
      <c r="AU522" s="62">
        <f>+AU523+AU524</f>
        <v>0</v>
      </c>
      <c r="AV522" s="62">
        <f>+AV523+AV524</f>
        <v>0</v>
      </c>
      <c r="AW522" s="62">
        <f>+AW523+AW524</f>
        <v>0</v>
      </c>
      <c r="AX522" s="62">
        <f>+AX523+AX524</f>
        <v>0</v>
      </c>
      <c r="AY522" s="62">
        <f>+AY523+AY524</f>
        <v>0</v>
      </c>
      <c r="AZ522" s="62">
        <f>+AZ523+AZ524</f>
        <v>0</v>
      </c>
      <c r="BA522" s="62">
        <f>+BA523+BA524</f>
        <v>0</v>
      </c>
      <c r="BB522" s="62"/>
      <c r="BC522" s="62">
        <f>+BC523+BC524</f>
        <v>0</v>
      </c>
      <c r="BD522" s="62"/>
      <c r="BE522" s="62">
        <f>+BE523+BE524</f>
        <v>0</v>
      </c>
      <c r="BF522" s="62">
        <f>+BF523+BF524</f>
        <v>0</v>
      </c>
      <c r="BG522" s="62">
        <f>+BG523+BG524</f>
        <v>0</v>
      </c>
      <c r="BH522" s="62">
        <f>+BH523+BH524</f>
        <v>0</v>
      </c>
      <c r="BI522" s="62">
        <f>+BI523+BI524</f>
        <v>0</v>
      </c>
      <c r="BJ522" s="62">
        <f>+BJ523+BJ524</f>
        <v>0</v>
      </c>
      <c r="BK522" s="62">
        <f>+BK523+BK524</f>
        <v>0</v>
      </c>
      <c r="BL522" s="62">
        <f>+BL523+BL524</f>
        <v>0</v>
      </c>
      <c r="BM522" s="62">
        <f>+BM523+BM524</f>
        <v>0</v>
      </c>
      <c r="BN522" s="62">
        <f>+BN523+BN524</f>
        <v>0</v>
      </c>
      <c r="BO522" s="62">
        <f>+BO523+BO524</f>
        <v>0</v>
      </c>
      <c r="BP522" s="62">
        <f>+BP523+BP524</f>
        <v>0</v>
      </c>
      <c r="BQ522" s="62">
        <f>+BQ523+BQ524</f>
        <v>0</v>
      </c>
      <c r="BR522" s="62">
        <f>+BR523+BR524</f>
        <v>0</v>
      </c>
      <c r="BS522" s="62">
        <f>+BS523+BS524</f>
        <v>0</v>
      </c>
      <c r="BT522" s="62">
        <f>+BT523+BT524</f>
        <v>0</v>
      </c>
      <c r="BU522" s="62">
        <f>+BU523+BU524</f>
        <v>0</v>
      </c>
      <c r="BV522" s="62">
        <f>+BV523+BV524</f>
        <v>0</v>
      </c>
      <c r="BW522" s="62">
        <f>+BW523+BW524</f>
        <v>0</v>
      </c>
      <c r="BX522" s="62">
        <f>+BX523+BX524</f>
        <v>0</v>
      </c>
      <c r="BY522" s="62">
        <f>+BY523+BY524</f>
        <v>0</v>
      </c>
      <c r="BZ522" s="62">
        <f>+BZ523+BZ524</f>
        <v>0</v>
      </c>
      <c r="CA522" s="62">
        <f>+CA523+CA524</f>
        <v>0</v>
      </c>
      <c r="CB522" s="62">
        <f>+CB523+CB524</f>
        <v>0</v>
      </c>
      <c r="CC522" s="62">
        <f>+CC523+CC524</f>
        <v>0</v>
      </c>
      <c r="CD522" s="62">
        <f>+CD523+CD524</f>
        <v>0</v>
      </c>
      <c r="CE522" s="62">
        <f>+CE523+CE524</f>
        <v>0</v>
      </c>
      <c r="CF522" s="62">
        <f>+CF523+CF524</f>
        <v>0</v>
      </c>
      <c r="CG522" s="62">
        <f>+CG523+CG524</f>
        <v>0</v>
      </c>
      <c r="CH522" s="62">
        <f>+CH523+CH524</f>
        <v>0</v>
      </c>
      <c r="CI522" s="62">
        <f>+CI523+CI524</f>
        <v>0</v>
      </c>
      <c r="CJ522" s="62">
        <f>+CJ523+CJ524</f>
        <v>0</v>
      </c>
      <c r="CK522" s="62">
        <f>+CK523+CK524</f>
        <v>0</v>
      </c>
      <c r="CL522" s="62">
        <f>+CL523+CL524</f>
        <v>0</v>
      </c>
      <c r="CM522" s="62">
        <f>+CM523+CM524</f>
        <v>0</v>
      </c>
      <c r="CN522" s="62">
        <f>+CN523+CN524</f>
        <v>0</v>
      </c>
      <c r="CO522" s="62">
        <f>+CO523+CO524</f>
        <v>0</v>
      </c>
      <c r="CP522" s="62">
        <f>+CP523+CP524</f>
        <v>0</v>
      </c>
      <c r="CQ522" s="62">
        <f>+CQ523+CQ524</f>
        <v>0</v>
      </c>
      <c r="CR522" s="62">
        <f>+CR523+CR524</f>
        <v>0</v>
      </c>
      <c r="CS522" s="62">
        <f>+CS523+CS524</f>
        <v>0</v>
      </c>
      <c r="CT522" s="62">
        <f>+CT523+CT524</f>
        <v>0</v>
      </c>
      <c r="CU522" s="62">
        <f>+CU523+CU524</f>
        <v>0</v>
      </c>
      <c r="CV522" s="62">
        <f>+CV523+CV524</f>
        <v>0</v>
      </c>
      <c r="CW522" s="62">
        <f>+CW523+CW524</f>
        <v>0</v>
      </c>
      <c r="CX522" s="62">
        <f>+CX523+CX524</f>
        <v>0</v>
      </c>
      <c r="CY522" s="62">
        <f>+CY523+CY524</f>
        <v>0</v>
      </c>
      <c r="CZ522" s="62">
        <f>+CZ523+CZ524</f>
        <v>0</v>
      </c>
      <c r="DA522" s="61">
        <v>2030</v>
      </c>
      <c r="DB522" s="56">
        <f>K522-CV522</f>
        <v>0</v>
      </c>
      <c r="DC522" s="55"/>
      <c r="DD522" s="7">
        <f>CV522/12</f>
        <v>0</v>
      </c>
      <c r="DE522" s="55"/>
    </row>
    <row r="523" spans="1:109" ht="11.25" hidden="1" customHeight="1" x14ac:dyDescent="0.2">
      <c r="A523" s="98" t="str">
        <f>CONCATENATE("6701",H523)</f>
        <v>6701203002</v>
      </c>
      <c r="B523" s="65"/>
      <c r="C523" s="65"/>
      <c r="D523" s="65"/>
      <c r="E523" s="66"/>
      <c r="F523" s="66"/>
      <c r="G523" s="65" t="s">
        <v>101</v>
      </c>
      <c r="H523" s="70" t="s">
        <v>32</v>
      </c>
      <c r="I523" s="100" t="s">
        <v>31</v>
      </c>
      <c r="J523" s="62"/>
      <c r="K523" s="62"/>
      <c r="L523" s="62"/>
      <c r="M523" s="62"/>
      <c r="N523" s="62"/>
      <c r="O523" s="78">
        <f>K523-L523-M523-N523</f>
        <v>0</v>
      </c>
      <c r="P523" s="62"/>
      <c r="Q523" s="78">
        <f>R523-P523</f>
        <v>0</v>
      </c>
      <c r="R523" s="62"/>
      <c r="S523" s="71">
        <f>+U523+V523+W523+Y523</f>
        <v>0</v>
      </c>
      <c r="T523" s="71">
        <f>X523+Z523</f>
        <v>0</v>
      </c>
      <c r="U523" s="71">
        <v>0</v>
      </c>
      <c r="V523" s="71">
        <v>0</v>
      </c>
      <c r="W523" s="71">
        <v>0</v>
      </c>
      <c r="X523" s="71">
        <v>0</v>
      </c>
      <c r="Y523" s="71">
        <v>0</v>
      </c>
      <c r="Z523" s="71">
        <v>0</v>
      </c>
      <c r="AA523" s="71">
        <f>+K523+S523</f>
        <v>0</v>
      </c>
      <c r="AB523" s="71">
        <f>+L523+U523</f>
        <v>0</v>
      </c>
      <c r="AC523" s="71">
        <f>+M523+V523</f>
        <v>0</v>
      </c>
      <c r="AD523" s="71">
        <f>+N523+W523</f>
        <v>0</v>
      </c>
      <c r="AE523" s="71">
        <f>+O523+Y523</f>
        <v>0</v>
      </c>
      <c r="AF523" s="71">
        <f>P523+X523</f>
        <v>0</v>
      </c>
      <c r="AG523" s="71">
        <f>+Q523+Z523</f>
        <v>0</v>
      </c>
      <c r="AH523" s="71">
        <f>AF523+AG523</f>
        <v>0</v>
      </c>
      <c r="AI523" s="71">
        <f>+AJ523+AK523+AL523+AN523</f>
        <v>0</v>
      </c>
      <c r="AJ523" s="71">
        <v>0</v>
      </c>
      <c r="AK523" s="71">
        <v>0</v>
      </c>
      <c r="AL523" s="71">
        <v>0</v>
      </c>
      <c r="AM523" s="71">
        <v>0</v>
      </c>
      <c r="AN523" s="71">
        <v>0</v>
      </c>
      <c r="AO523" s="71">
        <v>0</v>
      </c>
      <c r="AP523" s="71">
        <f>+AA523+AI523</f>
        <v>0</v>
      </c>
      <c r="AQ523" s="71">
        <f>+AB523+AJ523</f>
        <v>0</v>
      </c>
      <c r="AR523" s="71">
        <f>+AC523+AK523</f>
        <v>0</v>
      </c>
      <c r="AS523" s="71">
        <f>+AD523+AL523</f>
        <v>0</v>
      </c>
      <c r="AT523" s="71">
        <f>+AE523+AN523</f>
        <v>0</v>
      </c>
      <c r="AU523" s="71">
        <f>AF523+AM523</f>
        <v>0</v>
      </c>
      <c r="AV523" s="71">
        <f>AG523+AO523</f>
        <v>0</v>
      </c>
      <c r="AW523" s="71">
        <f>AU523+AV523</f>
        <v>0</v>
      </c>
      <c r="AX523" s="71">
        <f>+AY523+AZ523+BA523+BC523</f>
        <v>0</v>
      </c>
      <c r="AY523" s="71">
        <v>0</v>
      </c>
      <c r="AZ523" s="71">
        <v>0</v>
      </c>
      <c r="BA523" s="71">
        <v>0</v>
      </c>
      <c r="BB523" s="71"/>
      <c r="BC523" s="71">
        <v>0</v>
      </c>
      <c r="BD523" s="71"/>
      <c r="BE523" s="71">
        <f>+AP523+AX523</f>
        <v>0</v>
      </c>
      <c r="BF523" s="71">
        <f>+AQ523+AY523</f>
        <v>0</v>
      </c>
      <c r="BG523" s="71">
        <f>+AR523+AZ523</f>
        <v>0</v>
      </c>
      <c r="BH523" s="71">
        <f>+AS523+BA523</f>
        <v>0</v>
      </c>
      <c r="BI523" s="71">
        <f>+AT523+BC523</f>
        <v>0</v>
      </c>
      <c r="BJ523" s="71">
        <f>AU523+BB523</f>
        <v>0</v>
      </c>
      <c r="BK523" s="71">
        <f>AV523+BD523</f>
        <v>0</v>
      </c>
      <c r="BL523" s="71">
        <f>BJ523+BK523</f>
        <v>0</v>
      </c>
      <c r="BM523" s="71">
        <f>+BN523+BO523+BP523+BQ523</f>
        <v>0</v>
      </c>
      <c r="BN523" s="71">
        <v>0</v>
      </c>
      <c r="BO523" s="71">
        <v>0</v>
      </c>
      <c r="BP523" s="71">
        <v>0</v>
      </c>
      <c r="BQ523" s="71">
        <v>0</v>
      </c>
      <c r="BR523" s="71">
        <f>+BE523+BM523</f>
        <v>0</v>
      </c>
      <c r="BS523" s="71">
        <f>+BF523+BN523</f>
        <v>0</v>
      </c>
      <c r="BT523" s="71">
        <f>+BG523+BO523</f>
        <v>0</v>
      </c>
      <c r="BU523" s="71">
        <f>+BH523+BP523</f>
        <v>0</v>
      </c>
      <c r="BV523" s="71">
        <f>+BI523+BQ523</f>
        <v>0</v>
      </c>
      <c r="BW523" s="71">
        <f>+BX523+BY523+BZ523+CA523</f>
        <v>0</v>
      </c>
      <c r="BX523" s="71">
        <v>0</v>
      </c>
      <c r="BY523" s="71">
        <v>0</v>
      </c>
      <c r="BZ523" s="71">
        <v>0</v>
      </c>
      <c r="CA523" s="71">
        <v>0</v>
      </c>
      <c r="CB523" s="71">
        <f>+BR523+BW523</f>
        <v>0</v>
      </c>
      <c r="CC523" s="71">
        <f>+BS523+BX523</f>
        <v>0</v>
      </c>
      <c r="CD523" s="71">
        <f>+BT523+BY523</f>
        <v>0</v>
      </c>
      <c r="CE523" s="71">
        <f>+BU523+BZ523</f>
        <v>0</v>
      </c>
      <c r="CF523" s="71">
        <f>+BV523+CA523</f>
        <v>0</v>
      </c>
      <c r="CG523" s="71">
        <f>+CH523+CI523+CJ523+CK523</f>
        <v>0</v>
      </c>
      <c r="CH523" s="71">
        <v>0</v>
      </c>
      <c r="CI523" s="71">
        <v>0</v>
      </c>
      <c r="CJ523" s="71">
        <v>0</v>
      </c>
      <c r="CK523" s="71">
        <v>0</v>
      </c>
      <c r="CL523" s="71">
        <f>+CB523+CG523</f>
        <v>0</v>
      </c>
      <c r="CM523" s="71">
        <f>+CC523+CH523</f>
        <v>0</v>
      </c>
      <c r="CN523" s="71">
        <f>+CD523+CI523</f>
        <v>0</v>
      </c>
      <c r="CO523" s="71">
        <f>+CE523+CJ523</f>
        <v>0</v>
      </c>
      <c r="CP523" s="71">
        <f>+CF523+CK523</f>
        <v>0</v>
      </c>
      <c r="CQ523" s="71">
        <f>+CR523+CS523+CT523+CU523</f>
        <v>0</v>
      </c>
      <c r="CR523" s="71">
        <v>0</v>
      </c>
      <c r="CS523" s="71">
        <v>0</v>
      </c>
      <c r="CT523" s="71">
        <v>0</v>
      </c>
      <c r="CU523" s="71">
        <v>0</v>
      </c>
      <c r="CV523" s="71">
        <f>+CL523+CQ523</f>
        <v>0</v>
      </c>
      <c r="CW523" s="71">
        <f>+CM523+CR523</f>
        <v>0</v>
      </c>
      <c r="CX523" s="71">
        <f>+CN523+CS523</f>
        <v>0</v>
      </c>
      <c r="CY523" s="71">
        <f>+CO523+CT523</f>
        <v>0</v>
      </c>
      <c r="CZ523" s="71">
        <f>+CP523+CU523</f>
        <v>0</v>
      </c>
      <c r="DA523" s="70" t="s">
        <v>32</v>
      </c>
      <c r="DB523" s="56">
        <f>K523-CV523</f>
        <v>0</v>
      </c>
      <c r="DD523" s="7">
        <f>CV523/12</f>
        <v>0</v>
      </c>
    </row>
    <row r="524" spans="1:109" ht="11.25" hidden="1" customHeight="1" x14ac:dyDescent="0.2">
      <c r="A524" s="98" t="str">
        <f>CONCATENATE("6701",H524)</f>
        <v>6701203030</v>
      </c>
      <c r="B524" s="65"/>
      <c r="C524" s="65"/>
      <c r="D524" s="65"/>
      <c r="E524" s="66"/>
      <c r="F524" s="66"/>
      <c r="G524" s="65" t="s">
        <v>213</v>
      </c>
      <c r="H524" s="70" t="s">
        <v>30</v>
      </c>
      <c r="I524" s="100" t="s">
        <v>29</v>
      </c>
      <c r="J524" s="62"/>
      <c r="K524" s="62"/>
      <c r="L524" s="62"/>
      <c r="M524" s="62"/>
      <c r="N524" s="62"/>
      <c r="O524" s="78">
        <f>K524-L524-M524-N524</f>
        <v>0</v>
      </c>
      <c r="P524" s="62"/>
      <c r="Q524" s="78">
        <f>R524-P524</f>
        <v>0</v>
      </c>
      <c r="R524" s="62"/>
      <c r="S524" s="71">
        <f>+U524+V524+W524+Y524</f>
        <v>0</v>
      </c>
      <c r="T524" s="71">
        <f>X524+Z524</f>
        <v>0</v>
      </c>
      <c r="U524" s="71">
        <v>0</v>
      </c>
      <c r="V524" s="71">
        <v>0</v>
      </c>
      <c r="W524" s="71">
        <v>0</v>
      </c>
      <c r="X524" s="71">
        <v>0</v>
      </c>
      <c r="Y524" s="71">
        <v>0</v>
      </c>
      <c r="Z524" s="71">
        <v>0</v>
      </c>
      <c r="AA524" s="71">
        <f>+K524+S524</f>
        <v>0</v>
      </c>
      <c r="AB524" s="71">
        <f>+L524+U524</f>
        <v>0</v>
      </c>
      <c r="AC524" s="71">
        <f>+M524+V524</f>
        <v>0</v>
      </c>
      <c r="AD524" s="71">
        <f>+N524+W524</f>
        <v>0</v>
      </c>
      <c r="AE524" s="71">
        <f>+O524+Y524</f>
        <v>0</v>
      </c>
      <c r="AF524" s="71">
        <f>P524+X524</f>
        <v>0</v>
      </c>
      <c r="AG524" s="71">
        <f>+Q524+Z524</f>
        <v>0</v>
      </c>
      <c r="AH524" s="71">
        <f>AF524+AG524</f>
        <v>0</v>
      </c>
      <c r="AI524" s="71">
        <f>+AJ524+AK524+AL524+AN524</f>
        <v>0</v>
      </c>
      <c r="AJ524" s="71">
        <v>0</v>
      </c>
      <c r="AK524" s="71">
        <v>0</v>
      </c>
      <c r="AL524" s="71">
        <v>0</v>
      </c>
      <c r="AM524" s="71">
        <v>0</v>
      </c>
      <c r="AN524" s="71">
        <v>0</v>
      </c>
      <c r="AO524" s="71">
        <v>0</v>
      </c>
      <c r="AP524" s="71">
        <f>+AA524+AI524</f>
        <v>0</v>
      </c>
      <c r="AQ524" s="71">
        <f>+AB524+AJ524</f>
        <v>0</v>
      </c>
      <c r="AR524" s="71">
        <f>+AC524+AK524</f>
        <v>0</v>
      </c>
      <c r="AS524" s="71">
        <f>+AD524+AL524</f>
        <v>0</v>
      </c>
      <c r="AT524" s="71">
        <f>+AE524+AN524</f>
        <v>0</v>
      </c>
      <c r="AU524" s="71">
        <f>AF524+AM524</f>
        <v>0</v>
      </c>
      <c r="AV524" s="71">
        <f>AG524+AO524</f>
        <v>0</v>
      </c>
      <c r="AW524" s="71">
        <f>AU524+AV524</f>
        <v>0</v>
      </c>
      <c r="AX524" s="71">
        <f>+AY524+AZ524+BA524+BC524</f>
        <v>0</v>
      </c>
      <c r="AY524" s="71">
        <v>0</v>
      </c>
      <c r="AZ524" s="71">
        <v>0</v>
      </c>
      <c r="BA524" s="71">
        <v>0</v>
      </c>
      <c r="BB524" s="71"/>
      <c r="BC524" s="71">
        <v>0</v>
      </c>
      <c r="BD524" s="71"/>
      <c r="BE524" s="71">
        <f>+AP524+AX524</f>
        <v>0</v>
      </c>
      <c r="BF524" s="71">
        <f>+AQ524+AY524</f>
        <v>0</v>
      </c>
      <c r="BG524" s="71">
        <f>+AR524+AZ524</f>
        <v>0</v>
      </c>
      <c r="BH524" s="71">
        <f>+AS524+BA524</f>
        <v>0</v>
      </c>
      <c r="BI524" s="71">
        <f>+AT524+BC524</f>
        <v>0</v>
      </c>
      <c r="BJ524" s="71">
        <f>AU524+BB524</f>
        <v>0</v>
      </c>
      <c r="BK524" s="71">
        <f>AV524+BD524</f>
        <v>0</v>
      </c>
      <c r="BL524" s="71">
        <f>BJ524+BK524</f>
        <v>0</v>
      </c>
      <c r="BM524" s="71">
        <f>+BN524+BO524+BP524+BQ524</f>
        <v>0</v>
      </c>
      <c r="BN524" s="71">
        <v>0</v>
      </c>
      <c r="BO524" s="71">
        <v>0</v>
      </c>
      <c r="BP524" s="71">
        <v>0</v>
      </c>
      <c r="BQ524" s="71">
        <v>0</v>
      </c>
      <c r="BR524" s="71">
        <f>+BE524+BM524</f>
        <v>0</v>
      </c>
      <c r="BS524" s="71">
        <f>+BF524+BN524</f>
        <v>0</v>
      </c>
      <c r="BT524" s="71">
        <f>+BG524+BO524</f>
        <v>0</v>
      </c>
      <c r="BU524" s="71">
        <f>+BH524+BP524</f>
        <v>0</v>
      </c>
      <c r="BV524" s="71">
        <f>+BI524+BQ524</f>
        <v>0</v>
      </c>
      <c r="BW524" s="71">
        <f>+BX524+BY524+BZ524+CA524</f>
        <v>0</v>
      </c>
      <c r="BX524" s="71">
        <v>0</v>
      </c>
      <c r="BY524" s="71">
        <v>0</v>
      </c>
      <c r="BZ524" s="71">
        <v>0</v>
      </c>
      <c r="CA524" s="71">
        <v>0</v>
      </c>
      <c r="CB524" s="71">
        <f>+BR524+BW524</f>
        <v>0</v>
      </c>
      <c r="CC524" s="71">
        <f>+BS524+BX524</f>
        <v>0</v>
      </c>
      <c r="CD524" s="71">
        <f>+BT524+BY524</f>
        <v>0</v>
      </c>
      <c r="CE524" s="71">
        <f>+BU524+BZ524</f>
        <v>0</v>
      </c>
      <c r="CF524" s="71">
        <f>+BV524+CA524</f>
        <v>0</v>
      </c>
      <c r="CG524" s="71">
        <f>+CH524+CI524+CJ524+CK524</f>
        <v>0</v>
      </c>
      <c r="CH524" s="71">
        <v>0</v>
      </c>
      <c r="CI524" s="71">
        <v>0</v>
      </c>
      <c r="CJ524" s="71">
        <v>0</v>
      </c>
      <c r="CK524" s="71">
        <v>0</v>
      </c>
      <c r="CL524" s="71">
        <f>+CB524+CG524</f>
        <v>0</v>
      </c>
      <c r="CM524" s="71">
        <f>+CC524+CH524</f>
        <v>0</v>
      </c>
      <c r="CN524" s="71">
        <f>+CD524+CI524</f>
        <v>0</v>
      </c>
      <c r="CO524" s="71">
        <f>+CE524+CJ524</f>
        <v>0</v>
      </c>
      <c r="CP524" s="71">
        <f>+CF524+CK524</f>
        <v>0</v>
      </c>
      <c r="CQ524" s="71">
        <f>+CR524+CS524+CT524+CU524</f>
        <v>0</v>
      </c>
      <c r="CR524" s="71">
        <v>0</v>
      </c>
      <c r="CS524" s="71">
        <v>0</v>
      </c>
      <c r="CT524" s="71">
        <v>0</v>
      </c>
      <c r="CU524" s="71">
        <v>0</v>
      </c>
      <c r="CV524" s="71">
        <f>+CL524+CQ524</f>
        <v>0</v>
      </c>
      <c r="CW524" s="71">
        <f>+CM524+CR524</f>
        <v>0</v>
      </c>
      <c r="CX524" s="71">
        <f>+CN524+CS524</f>
        <v>0</v>
      </c>
      <c r="CY524" s="71">
        <f>+CO524+CT524</f>
        <v>0</v>
      </c>
      <c r="CZ524" s="71">
        <f>+CP524+CU524</f>
        <v>0</v>
      </c>
      <c r="DA524" s="70" t="s">
        <v>30</v>
      </c>
      <c r="DB524" s="56">
        <f>K524-CV524</f>
        <v>0</v>
      </c>
      <c r="DD524" s="7">
        <f>CV524/12</f>
        <v>0</v>
      </c>
    </row>
    <row r="525" spans="1:109" ht="22.5" customHeight="1" x14ac:dyDescent="0.2">
      <c r="A525" s="67" t="str">
        <f>CONCATENATE("6701",H525)</f>
        <v>670151</v>
      </c>
      <c r="B525" s="66"/>
      <c r="C525" s="66"/>
      <c r="D525" s="66"/>
      <c r="E525" s="66" t="s">
        <v>207</v>
      </c>
      <c r="F525" s="66"/>
      <c r="G525" s="65"/>
      <c r="H525" s="61" t="s">
        <v>207</v>
      </c>
      <c r="I525" s="82" t="s">
        <v>208</v>
      </c>
      <c r="J525" s="62">
        <f>J527</f>
        <v>17610</v>
      </c>
      <c r="K525" s="62">
        <f>K526</f>
        <v>15300</v>
      </c>
      <c r="L525" s="62">
        <f>L527</f>
        <v>4084</v>
      </c>
      <c r="M525" s="62">
        <f>M527</f>
        <v>3710</v>
      </c>
      <c r="N525" s="62">
        <f>N527</f>
        <v>3727</v>
      </c>
      <c r="O525" s="62">
        <f>O527</f>
        <v>3779</v>
      </c>
      <c r="P525" s="62">
        <f>P527</f>
        <v>407</v>
      </c>
      <c r="Q525" s="62">
        <f>Q527</f>
        <v>373</v>
      </c>
      <c r="R525" s="62">
        <f>R527</f>
        <v>780</v>
      </c>
      <c r="S525" s="62">
        <f>S527</f>
        <v>4600</v>
      </c>
      <c r="T525" s="62">
        <f>T527</f>
        <v>0</v>
      </c>
      <c r="U525" s="62">
        <f>U527</f>
        <v>0</v>
      </c>
      <c r="V525" s="62">
        <f>V527</f>
        <v>3000</v>
      </c>
      <c r="W525" s="62">
        <f>W527</f>
        <v>0</v>
      </c>
      <c r="X525" s="62">
        <f>X527</f>
        <v>0</v>
      </c>
      <c r="Y525" s="62">
        <f>Y527</f>
        <v>1600</v>
      </c>
      <c r="Z525" s="62">
        <f>Z527</f>
        <v>0</v>
      </c>
      <c r="AA525" s="62">
        <f>AA527</f>
        <v>19900</v>
      </c>
      <c r="AB525" s="62">
        <f>AB527</f>
        <v>4084</v>
      </c>
      <c r="AC525" s="62">
        <f>AC527</f>
        <v>6710</v>
      </c>
      <c r="AD525" s="62">
        <f>AD527</f>
        <v>3727</v>
      </c>
      <c r="AE525" s="62">
        <f>AE527</f>
        <v>5379</v>
      </c>
      <c r="AF525" s="62">
        <f>AF527</f>
        <v>407</v>
      </c>
      <c r="AG525" s="62">
        <f>AG527</f>
        <v>373</v>
      </c>
      <c r="AH525" s="62">
        <f>AH527</f>
        <v>780</v>
      </c>
      <c r="AI525" s="62">
        <f>AI527</f>
        <v>-2380</v>
      </c>
      <c r="AJ525" s="62">
        <f>AJ527</f>
        <v>0</v>
      </c>
      <c r="AK525" s="62">
        <f>AK527</f>
        <v>0</v>
      </c>
      <c r="AL525" s="62">
        <f>AL527</f>
        <v>0</v>
      </c>
      <c r="AM525" s="62">
        <f>AM527</f>
        <v>-407</v>
      </c>
      <c r="AN525" s="62">
        <f>AN527</f>
        <v>-2380</v>
      </c>
      <c r="AO525" s="62">
        <f>AO527</f>
        <v>-373</v>
      </c>
      <c r="AP525" s="62">
        <f>AP527</f>
        <v>17520</v>
      </c>
      <c r="AQ525" s="62">
        <f>AQ527</f>
        <v>4084</v>
      </c>
      <c r="AR525" s="62">
        <f>AR527</f>
        <v>6710</v>
      </c>
      <c r="AS525" s="62">
        <f>AS527</f>
        <v>3727</v>
      </c>
      <c r="AT525" s="62">
        <f>AT527</f>
        <v>2999</v>
      </c>
      <c r="AU525" s="62">
        <f>AU527</f>
        <v>0</v>
      </c>
      <c r="AV525" s="62">
        <f>AV527</f>
        <v>0</v>
      </c>
      <c r="AW525" s="62">
        <f>AW527</f>
        <v>0</v>
      </c>
      <c r="AX525" s="62">
        <f>AX527</f>
        <v>0</v>
      </c>
      <c r="AY525" s="62">
        <f>AY527</f>
        <v>0</v>
      </c>
      <c r="AZ525" s="62">
        <f>AZ527</f>
        <v>0</v>
      </c>
      <c r="BA525" s="62">
        <f>BA527</f>
        <v>0</v>
      </c>
      <c r="BB525" s="62"/>
      <c r="BC525" s="62">
        <f>BC527</f>
        <v>0</v>
      </c>
      <c r="BD525" s="62"/>
      <c r="BE525" s="62">
        <f>BE527</f>
        <v>17520</v>
      </c>
      <c r="BF525" s="62">
        <f>BF527</f>
        <v>4084</v>
      </c>
      <c r="BG525" s="62">
        <f>BG527</f>
        <v>6710</v>
      </c>
      <c r="BH525" s="62">
        <f>BH527</f>
        <v>3727</v>
      </c>
      <c r="BI525" s="62">
        <f>BI527</f>
        <v>2999</v>
      </c>
      <c r="BJ525" s="62">
        <f>BJ527</f>
        <v>0</v>
      </c>
      <c r="BK525" s="62">
        <f>BK527</f>
        <v>0</v>
      </c>
      <c r="BL525" s="62">
        <f>BL527</f>
        <v>0</v>
      </c>
      <c r="BM525" s="62">
        <f>BM527</f>
        <v>-3000</v>
      </c>
      <c r="BN525" s="62">
        <f>BN527</f>
        <v>0</v>
      </c>
      <c r="BO525" s="62">
        <f>BO527</f>
        <v>0</v>
      </c>
      <c r="BP525" s="62">
        <f>BP527</f>
        <v>-1</v>
      </c>
      <c r="BQ525" s="62">
        <f>BQ527</f>
        <v>-2999</v>
      </c>
      <c r="BR525" s="62">
        <f>BR527</f>
        <v>14520</v>
      </c>
      <c r="BS525" s="62">
        <f>BS527</f>
        <v>4084</v>
      </c>
      <c r="BT525" s="62">
        <f>BT527</f>
        <v>6710</v>
      </c>
      <c r="BU525" s="62">
        <f>BU527</f>
        <v>3726</v>
      </c>
      <c r="BV525" s="62">
        <f>BV527</f>
        <v>0</v>
      </c>
      <c r="BW525" s="62">
        <f>BW527</f>
        <v>90</v>
      </c>
      <c r="BX525" s="62">
        <f>BX527</f>
        <v>0</v>
      </c>
      <c r="BY525" s="62">
        <f>BY527</f>
        <v>0</v>
      </c>
      <c r="BZ525" s="62">
        <f>BZ527</f>
        <v>90</v>
      </c>
      <c r="CA525" s="62">
        <f>CA527</f>
        <v>0</v>
      </c>
      <c r="CB525" s="62">
        <f>CB527</f>
        <v>14610</v>
      </c>
      <c r="CC525" s="62">
        <f>CC527</f>
        <v>4084</v>
      </c>
      <c r="CD525" s="62">
        <f>CD527</f>
        <v>6710</v>
      </c>
      <c r="CE525" s="62">
        <f>CE527</f>
        <v>3816</v>
      </c>
      <c r="CF525" s="62">
        <f>CF527</f>
        <v>0</v>
      </c>
      <c r="CG525" s="62">
        <f>CG527</f>
        <v>0</v>
      </c>
      <c r="CH525" s="62">
        <f>CH527</f>
        <v>0</v>
      </c>
      <c r="CI525" s="62">
        <f>CI527</f>
        <v>0</v>
      </c>
      <c r="CJ525" s="62">
        <f>CJ527</f>
        <v>0</v>
      </c>
      <c r="CK525" s="62">
        <f>CK527</f>
        <v>0</v>
      </c>
      <c r="CL525" s="62">
        <f>CL527</f>
        <v>14610</v>
      </c>
      <c r="CM525" s="62">
        <f>CM527</f>
        <v>4084</v>
      </c>
      <c r="CN525" s="62">
        <f>CN527</f>
        <v>6710</v>
      </c>
      <c r="CO525" s="62">
        <f>CO527</f>
        <v>3816</v>
      </c>
      <c r="CP525" s="62">
        <f>CP527</f>
        <v>0</v>
      </c>
      <c r="CQ525" s="62">
        <f>CQ527</f>
        <v>0</v>
      </c>
      <c r="CR525" s="62">
        <f>CR527</f>
        <v>0</v>
      </c>
      <c r="CS525" s="62">
        <f>CS527</f>
        <v>0</v>
      </c>
      <c r="CT525" s="62">
        <f>CT527</f>
        <v>0</v>
      </c>
      <c r="CU525" s="62">
        <f>CU527</f>
        <v>0</v>
      </c>
      <c r="CV525" s="62">
        <f>CV527</f>
        <v>14610</v>
      </c>
      <c r="CW525" s="62">
        <f>CW527</f>
        <v>4084</v>
      </c>
      <c r="CX525" s="62">
        <f>CX527</f>
        <v>6710</v>
      </c>
      <c r="CY525" s="62">
        <f>CY527</f>
        <v>3816</v>
      </c>
      <c r="CZ525" s="62">
        <f>CZ527</f>
        <v>0</v>
      </c>
      <c r="DA525" s="61" t="s">
        <v>207</v>
      </c>
      <c r="DB525" s="56">
        <f>K525-CV525</f>
        <v>690</v>
      </c>
      <c r="DD525" s="7">
        <f>CV525/12</f>
        <v>1217.5</v>
      </c>
    </row>
    <row r="526" spans="1:109" ht="15.75" customHeight="1" x14ac:dyDescent="0.2">
      <c r="A526" s="67"/>
      <c r="B526" s="66"/>
      <c r="C526" s="66"/>
      <c r="D526" s="66"/>
      <c r="E526" s="66"/>
      <c r="F526" s="66" t="s">
        <v>91</v>
      </c>
      <c r="G526" s="65"/>
      <c r="H526" s="61" t="s">
        <v>205</v>
      </c>
      <c r="I526" s="82" t="s">
        <v>206</v>
      </c>
      <c r="J526" s="62">
        <f>J527</f>
        <v>17610</v>
      </c>
      <c r="K526" s="62">
        <f>K527</f>
        <v>15300</v>
      </c>
      <c r="L526" s="62">
        <f>L527</f>
        <v>4084</v>
      </c>
      <c r="M526" s="62">
        <f>M527</f>
        <v>3710</v>
      </c>
      <c r="N526" s="62">
        <f>N527</f>
        <v>3727</v>
      </c>
      <c r="O526" s="62">
        <f>O527</f>
        <v>3779</v>
      </c>
      <c r="P526" s="62">
        <f>P527</f>
        <v>407</v>
      </c>
      <c r="Q526" s="62">
        <f>Q527</f>
        <v>373</v>
      </c>
      <c r="R526" s="62">
        <f>R527</f>
        <v>780</v>
      </c>
      <c r="S526" s="62">
        <f>S527</f>
        <v>4600</v>
      </c>
      <c r="T526" s="62">
        <f>T527</f>
        <v>0</v>
      </c>
      <c r="U526" s="62">
        <f>U527</f>
        <v>0</v>
      </c>
      <c r="V526" s="62">
        <f>V527</f>
        <v>3000</v>
      </c>
      <c r="W526" s="62">
        <f>W527</f>
        <v>0</v>
      </c>
      <c r="X526" s="62">
        <f>X527</f>
        <v>0</v>
      </c>
      <c r="Y526" s="62">
        <f>Y527</f>
        <v>1600</v>
      </c>
      <c r="Z526" s="62">
        <f>Z527</f>
        <v>0</v>
      </c>
      <c r="AA526" s="62">
        <f>AA527</f>
        <v>19900</v>
      </c>
      <c r="AB526" s="62">
        <f>AB527</f>
        <v>4084</v>
      </c>
      <c r="AC526" s="62">
        <f>AC527</f>
        <v>6710</v>
      </c>
      <c r="AD526" s="62">
        <f>AD527</f>
        <v>3727</v>
      </c>
      <c r="AE526" s="62">
        <f>AE527</f>
        <v>5379</v>
      </c>
      <c r="AF526" s="62">
        <f>AF527</f>
        <v>407</v>
      </c>
      <c r="AG526" s="62">
        <f>AG527</f>
        <v>373</v>
      </c>
      <c r="AH526" s="62">
        <f>AH527</f>
        <v>780</v>
      </c>
      <c r="AI526" s="62">
        <f>AI527</f>
        <v>-2380</v>
      </c>
      <c r="AJ526" s="62">
        <f>AJ527</f>
        <v>0</v>
      </c>
      <c r="AK526" s="62">
        <f>AK527</f>
        <v>0</v>
      </c>
      <c r="AL526" s="62">
        <f>AL527</f>
        <v>0</v>
      </c>
      <c r="AM526" s="62">
        <f>AM527</f>
        <v>-407</v>
      </c>
      <c r="AN526" s="62">
        <f>AN527</f>
        <v>-2380</v>
      </c>
      <c r="AO526" s="62">
        <f>AO527</f>
        <v>-373</v>
      </c>
      <c r="AP526" s="62">
        <f>AP527</f>
        <v>17520</v>
      </c>
      <c r="AQ526" s="62">
        <f>AQ527</f>
        <v>4084</v>
      </c>
      <c r="AR526" s="62">
        <f>AR527</f>
        <v>6710</v>
      </c>
      <c r="AS526" s="62">
        <f>AS527</f>
        <v>3727</v>
      </c>
      <c r="AT526" s="62">
        <f>AT527</f>
        <v>2999</v>
      </c>
      <c r="AU526" s="62">
        <f>AU527</f>
        <v>0</v>
      </c>
      <c r="AV526" s="62">
        <f>AV527</f>
        <v>0</v>
      </c>
      <c r="AW526" s="62">
        <f>AW527</f>
        <v>0</v>
      </c>
      <c r="AX526" s="62">
        <f>AX527</f>
        <v>0</v>
      </c>
      <c r="AY526" s="62">
        <f>AY527</f>
        <v>0</v>
      </c>
      <c r="AZ526" s="62">
        <f>AZ527</f>
        <v>0</v>
      </c>
      <c r="BA526" s="62">
        <f>BA527</f>
        <v>0</v>
      </c>
      <c r="BB526" s="62"/>
      <c r="BC526" s="62">
        <f>BC527</f>
        <v>0</v>
      </c>
      <c r="BD526" s="62"/>
      <c r="BE526" s="62">
        <f>BE527</f>
        <v>17520</v>
      </c>
      <c r="BF526" s="62">
        <f>BF527</f>
        <v>4084</v>
      </c>
      <c r="BG526" s="62">
        <f>BG527</f>
        <v>6710</v>
      </c>
      <c r="BH526" s="62">
        <f>BH527</f>
        <v>3727</v>
      </c>
      <c r="BI526" s="62">
        <f>BI527</f>
        <v>2999</v>
      </c>
      <c r="BJ526" s="62">
        <f>BJ527</f>
        <v>0</v>
      </c>
      <c r="BK526" s="62">
        <f>BK527</f>
        <v>0</v>
      </c>
      <c r="BL526" s="62">
        <f>BL527</f>
        <v>0</v>
      </c>
      <c r="BM526" s="62">
        <f>BM527</f>
        <v>-3000</v>
      </c>
      <c r="BN526" s="62">
        <f>BN527</f>
        <v>0</v>
      </c>
      <c r="BO526" s="62">
        <f>BO527</f>
        <v>0</v>
      </c>
      <c r="BP526" s="62">
        <f>BP527</f>
        <v>-1</v>
      </c>
      <c r="BQ526" s="62">
        <f>BQ527</f>
        <v>-2999</v>
      </c>
      <c r="BR526" s="62">
        <f>BR527</f>
        <v>14520</v>
      </c>
      <c r="BS526" s="62">
        <f>BS527</f>
        <v>4084</v>
      </c>
      <c r="BT526" s="62">
        <f>BT527</f>
        <v>6710</v>
      </c>
      <c r="BU526" s="62">
        <f>BU527</f>
        <v>3726</v>
      </c>
      <c r="BV526" s="62">
        <f>BV527</f>
        <v>0</v>
      </c>
      <c r="BW526" s="62">
        <f>BW527</f>
        <v>90</v>
      </c>
      <c r="BX526" s="62">
        <f>BX527</f>
        <v>0</v>
      </c>
      <c r="BY526" s="62">
        <f>BY527</f>
        <v>0</v>
      </c>
      <c r="BZ526" s="62">
        <f>BZ527</f>
        <v>90</v>
      </c>
      <c r="CA526" s="62">
        <f>CA527</f>
        <v>0</v>
      </c>
      <c r="CB526" s="62">
        <f>CB527</f>
        <v>14610</v>
      </c>
      <c r="CC526" s="62">
        <f>CC527</f>
        <v>4084</v>
      </c>
      <c r="CD526" s="62">
        <f>CD527</f>
        <v>6710</v>
      </c>
      <c r="CE526" s="62">
        <f>CE527</f>
        <v>3816</v>
      </c>
      <c r="CF526" s="62">
        <f>CF527</f>
        <v>0</v>
      </c>
      <c r="CG526" s="62">
        <f>CG527</f>
        <v>0</v>
      </c>
      <c r="CH526" s="62">
        <f>CH527</f>
        <v>0</v>
      </c>
      <c r="CI526" s="62">
        <f>CI527</f>
        <v>0</v>
      </c>
      <c r="CJ526" s="62">
        <f>CJ527</f>
        <v>0</v>
      </c>
      <c r="CK526" s="62">
        <f>CK527</f>
        <v>0</v>
      </c>
      <c r="CL526" s="62">
        <f>CL527</f>
        <v>14610</v>
      </c>
      <c r="CM526" s="62">
        <f>CM527</f>
        <v>4084</v>
      </c>
      <c r="CN526" s="62">
        <f>CN527</f>
        <v>6710</v>
      </c>
      <c r="CO526" s="62">
        <f>CO527</f>
        <v>3816</v>
      </c>
      <c r="CP526" s="62">
        <f>CP527</f>
        <v>0</v>
      </c>
      <c r="CQ526" s="62">
        <f>CQ527</f>
        <v>0</v>
      </c>
      <c r="CR526" s="62">
        <f>CR527</f>
        <v>0</v>
      </c>
      <c r="CS526" s="62">
        <f>CS527</f>
        <v>0</v>
      </c>
      <c r="CT526" s="62">
        <f>CT527</f>
        <v>0</v>
      </c>
      <c r="CU526" s="62">
        <f>CU527</f>
        <v>0</v>
      </c>
      <c r="CV526" s="62">
        <f>CV527</f>
        <v>14610</v>
      </c>
      <c r="CW526" s="62">
        <f>CW527</f>
        <v>4084</v>
      </c>
      <c r="CX526" s="62">
        <f>CX527</f>
        <v>6710</v>
      </c>
      <c r="CY526" s="62">
        <f>CY527</f>
        <v>3816</v>
      </c>
      <c r="CZ526" s="62">
        <f>CZ527</f>
        <v>0</v>
      </c>
      <c r="DA526" s="61" t="s">
        <v>205</v>
      </c>
      <c r="DB526" s="56">
        <f>K526-CV526</f>
        <v>690</v>
      </c>
      <c r="DD526" s="7">
        <f>CV526/12</f>
        <v>1217.5</v>
      </c>
    </row>
    <row r="527" spans="1:109" ht="20.25" customHeight="1" x14ac:dyDescent="0.2">
      <c r="A527" s="98" t="str">
        <f>CONCATENATE("6701",H527)</f>
        <v>6701510101</v>
      </c>
      <c r="B527" s="65"/>
      <c r="C527" s="65"/>
      <c r="D527" s="65"/>
      <c r="E527" s="66"/>
      <c r="F527" s="66"/>
      <c r="G527" s="65" t="s">
        <v>91</v>
      </c>
      <c r="H527" s="70" t="s">
        <v>239</v>
      </c>
      <c r="I527" s="100" t="s">
        <v>238</v>
      </c>
      <c r="J527" s="78">
        <f>CB527+3000</f>
        <v>17610</v>
      </c>
      <c r="K527" s="78">
        <v>15300</v>
      </c>
      <c r="L527" s="78">
        <f>L528+L529+L530+L531</f>
        <v>4084</v>
      </c>
      <c r="M527" s="78">
        <f>M528+M529+M530+M531</f>
        <v>3710</v>
      </c>
      <c r="N527" s="78">
        <f>N528+N529+N530+N531</f>
        <v>3727</v>
      </c>
      <c r="O527" s="78">
        <f>K527-L527-M527-N527</f>
        <v>3779</v>
      </c>
      <c r="P527" s="78">
        <f>P528+P529+P530+P531</f>
        <v>407</v>
      </c>
      <c r="Q527" s="78">
        <f>Q528+Q529+Q530+Q531</f>
        <v>373</v>
      </c>
      <c r="R527" s="78">
        <f>P527+Q527</f>
        <v>780</v>
      </c>
      <c r="S527" s="71">
        <f>+U527+V527+W527+Y527</f>
        <v>4600</v>
      </c>
      <c r="T527" s="71">
        <f>X527+Z527</f>
        <v>0</v>
      </c>
      <c r="U527" s="71">
        <v>0</v>
      </c>
      <c r="V527" s="71">
        <v>3000</v>
      </c>
      <c r="W527" s="71">
        <v>0</v>
      </c>
      <c r="X527" s="71">
        <v>0</v>
      </c>
      <c r="Y527" s="71">
        <v>1600</v>
      </c>
      <c r="Z527" s="71">
        <v>0</v>
      </c>
      <c r="AA527" s="71">
        <f>+K527+S527</f>
        <v>19900</v>
      </c>
      <c r="AB527" s="71">
        <f>+L527+U527</f>
        <v>4084</v>
      </c>
      <c r="AC527" s="71">
        <f>+M527+V527</f>
        <v>6710</v>
      </c>
      <c r="AD527" s="71">
        <f>+N527+W527</f>
        <v>3727</v>
      </c>
      <c r="AE527" s="71">
        <f>+O527+Y527</f>
        <v>5379</v>
      </c>
      <c r="AF527" s="71">
        <f>P527+X527</f>
        <v>407</v>
      </c>
      <c r="AG527" s="71">
        <f>+Q527+Z527</f>
        <v>373</v>
      </c>
      <c r="AH527" s="71">
        <f>AF527+AG527</f>
        <v>780</v>
      </c>
      <c r="AI527" s="71">
        <f>+AJ527+AK527+AL527+AN527</f>
        <v>-2380</v>
      </c>
      <c r="AJ527" s="71">
        <v>0</v>
      </c>
      <c r="AK527" s="71">
        <v>0</v>
      </c>
      <c r="AL527" s="71">
        <v>0</v>
      </c>
      <c r="AM527" s="71">
        <v>-407</v>
      </c>
      <c r="AN527" s="71">
        <v>-2380</v>
      </c>
      <c r="AO527" s="71">
        <v>-373</v>
      </c>
      <c r="AP527" s="71">
        <f>+AA527+AI527</f>
        <v>17520</v>
      </c>
      <c r="AQ527" s="71">
        <f>+AB527+AJ527</f>
        <v>4084</v>
      </c>
      <c r="AR527" s="71">
        <f>+AC527+AK527</f>
        <v>6710</v>
      </c>
      <c r="AS527" s="71">
        <f>+AD527+AL527</f>
        <v>3727</v>
      </c>
      <c r="AT527" s="71">
        <f>+AE527+AN527</f>
        <v>2999</v>
      </c>
      <c r="AU527" s="71">
        <f>AF527+AM527</f>
        <v>0</v>
      </c>
      <c r="AV527" s="71">
        <f>AG527+AO527</f>
        <v>0</v>
      </c>
      <c r="AW527" s="71">
        <f>AU527+AV527</f>
        <v>0</v>
      </c>
      <c r="AX527" s="71">
        <f>+AY527+AZ527+BA527+BC527</f>
        <v>0</v>
      </c>
      <c r="AY527" s="71">
        <v>0</v>
      </c>
      <c r="AZ527" s="71">
        <v>0</v>
      </c>
      <c r="BA527" s="71">
        <v>0</v>
      </c>
      <c r="BB527" s="71"/>
      <c r="BC527" s="71">
        <v>0</v>
      </c>
      <c r="BD527" s="71"/>
      <c r="BE527" s="71">
        <f>+AP527+AX527</f>
        <v>17520</v>
      </c>
      <c r="BF527" s="71">
        <f>+AQ527+AY527</f>
        <v>4084</v>
      </c>
      <c r="BG527" s="71">
        <f>+AR527+AZ527</f>
        <v>6710</v>
      </c>
      <c r="BH527" s="71">
        <f>+AS527+BA527</f>
        <v>3727</v>
      </c>
      <c r="BI527" s="71">
        <f>+AT527+BC527</f>
        <v>2999</v>
      </c>
      <c r="BJ527" s="71">
        <f>AU527+BB527</f>
        <v>0</v>
      </c>
      <c r="BK527" s="71">
        <f>AV527+BD527</f>
        <v>0</v>
      </c>
      <c r="BL527" s="71">
        <f>BJ527+BK527</f>
        <v>0</v>
      </c>
      <c r="BM527" s="71">
        <f>+BN527+BO527+BP527+BQ527</f>
        <v>-3000</v>
      </c>
      <c r="BN527" s="71">
        <v>0</v>
      </c>
      <c r="BO527" s="71">
        <v>0</v>
      </c>
      <c r="BP527" s="71">
        <v>-1</v>
      </c>
      <c r="BQ527" s="71">
        <v>-2999</v>
      </c>
      <c r="BR527" s="71">
        <f>+BE527+BM527</f>
        <v>14520</v>
      </c>
      <c r="BS527" s="71">
        <f>+BF527+BN527</f>
        <v>4084</v>
      </c>
      <c r="BT527" s="71">
        <f>+BG527+BO527</f>
        <v>6710</v>
      </c>
      <c r="BU527" s="71">
        <f>+BH527+BP527</f>
        <v>3726</v>
      </c>
      <c r="BV527" s="71">
        <f>+BI527+BQ527</f>
        <v>0</v>
      </c>
      <c r="BW527" s="71">
        <f>+BX527+BY527+BZ527+CA527</f>
        <v>90</v>
      </c>
      <c r="BX527" s="71">
        <v>0</v>
      </c>
      <c r="BY527" s="71">
        <v>0</v>
      </c>
      <c r="BZ527" s="71">
        <v>90</v>
      </c>
      <c r="CA527" s="71">
        <v>0</v>
      </c>
      <c r="CB527" s="71">
        <f>+BR527+BW527</f>
        <v>14610</v>
      </c>
      <c r="CC527" s="71">
        <f>+BS527+BX527</f>
        <v>4084</v>
      </c>
      <c r="CD527" s="71">
        <f>+BT527+BY527</f>
        <v>6710</v>
      </c>
      <c r="CE527" s="71">
        <f>+BU527+BZ527</f>
        <v>3816</v>
      </c>
      <c r="CF527" s="71">
        <f>+BV527+CA527</f>
        <v>0</v>
      </c>
      <c r="CG527" s="71">
        <f>+CH527+CI527+CJ527+CK527</f>
        <v>0</v>
      </c>
      <c r="CH527" s="71">
        <v>0</v>
      </c>
      <c r="CI527" s="71">
        <v>0</v>
      </c>
      <c r="CJ527" s="71">
        <v>0</v>
      </c>
      <c r="CK527" s="71">
        <v>0</v>
      </c>
      <c r="CL527" s="71">
        <f>+CB527+CG527</f>
        <v>14610</v>
      </c>
      <c r="CM527" s="71">
        <f>+CC527+CH527</f>
        <v>4084</v>
      </c>
      <c r="CN527" s="71">
        <f>+CD527+CI527</f>
        <v>6710</v>
      </c>
      <c r="CO527" s="71">
        <f>+CE527+CJ527</f>
        <v>3816</v>
      </c>
      <c r="CP527" s="71">
        <f>+CF527+CK527</f>
        <v>0</v>
      </c>
      <c r="CQ527" s="71">
        <f>+CR527+CS527+CT527+CU527</f>
        <v>0</v>
      </c>
      <c r="CR527" s="71">
        <v>0</v>
      </c>
      <c r="CS527" s="71">
        <v>0</v>
      </c>
      <c r="CT527" s="71">
        <v>0</v>
      </c>
      <c r="CU527" s="71">
        <v>0</v>
      </c>
      <c r="CV527" s="71">
        <f>+CL527+CQ527</f>
        <v>14610</v>
      </c>
      <c r="CW527" s="71">
        <f>+CM527+CR527</f>
        <v>4084</v>
      </c>
      <c r="CX527" s="71">
        <f>+CN527+CS527</f>
        <v>6710</v>
      </c>
      <c r="CY527" s="71">
        <f>+CO527+CT527</f>
        <v>3816</v>
      </c>
      <c r="CZ527" s="71">
        <f>+CP527+CU527</f>
        <v>0</v>
      </c>
      <c r="DA527" s="70" t="s">
        <v>239</v>
      </c>
      <c r="DB527" s="56">
        <f>K527-CV527</f>
        <v>690</v>
      </c>
      <c r="DC527" s="89">
        <f>AD527-AD528-AD529-AD530</f>
        <v>801</v>
      </c>
      <c r="DD527" s="7">
        <f>CV527/12</f>
        <v>1217.5</v>
      </c>
    </row>
    <row r="528" spans="1:109" ht="17.25" customHeight="1" x14ac:dyDescent="0.2">
      <c r="A528" s="98"/>
      <c r="B528" s="65"/>
      <c r="C528" s="65"/>
      <c r="D528" s="65"/>
      <c r="E528" s="66"/>
      <c r="F528" s="66"/>
      <c r="G528" s="65"/>
      <c r="H528" s="70"/>
      <c r="I528" s="124" t="s">
        <v>351</v>
      </c>
      <c r="J528" s="123">
        <f>CB528</f>
        <v>2048</v>
      </c>
      <c r="K528" s="123">
        <v>2300</v>
      </c>
      <c r="L528" s="123">
        <v>619</v>
      </c>
      <c r="M528" s="123">
        <v>585</v>
      </c>
      <c r="N528" s="123">
        <v>542</v>
      </c>
      <c r="O528" s="123">
        <v>554</v>
      </c>
      <c r="P528" s="123">
        <v>30</v>
      </c>
      <c r="Q528" s="123">
        <v>27</v>
      </c>
      <c r="R528" s="123">
        <v>57</v>
      </c>
      <c r="S528" s="123">
        <v>200</v>
      </c>
      <c r="T528" s="123">
        <v>0</v>
      </c>
      <c r="U528" s="123">
        <v>0</v>
      </c>
      <c r="V528" s="123">
        <v>-86</v>
      </c>
      <c r="W528" s="123">
        <v>86</v>
      </c>
      <c r="X528" s="123">
        <v>0</v>
      </c>
      <c r="Y528" s="123">
        <v>200</v>
      </c>
      <c r="Z528" s="123">
        <v>0</v>
      </c>
      <c r="AA528" s="123">
        <v>2500</v>
      </c>
      <c r="AB528" s="123">
        <v>619</v>
      </c>
      <c r="AC528" s="123">
        <v>499</v>
      </c>
      <c r="AD528" s="123">
        <v>628</v>
      </c>
      <c r="AE528" s="123">
        <v>754</v>
      </c>
      <c r="AF528" s="123">
        <v>30</v>
      </c>
      <c r="AG528" s="123">
        <v>27</v>
      </c>
      <c r="AH528" s="123">
        <v>57</v>
      </c>
      <c r="AI528" s="123">
        <v>-357</v>
      </c>
      <c r="AJ528" s="123">
        <v>0</v>
      </c>
      <c r="AK528" s="123">
        <v>0</v>
      </c>
      <c r="AL528" s="123">
        <v>0</v>
      </c>
      <c r="AM528" s="123">
        <v>-357</v>
      </c>
      <c r="AN528" s="123">
        <v>-357</v>
      </c>
      <c r="AO528" s="123">
        <v>619</v>
      </c>
      <c r="AP528" s="123">
        <v>2143</v>
      </c>
      <c r="AQ528" s="123">
        <v>619</v>
      </c>
      <c r="AR528" s="123">
        <v>499</v>
      </c>
      <c r="AS528" s="123">
        <v>628</v>
      </c>
      <c r="AT528" s="123">
        <v>397</v>
      </c>
      <c r="AU528" s="123">
        <v>0</v>
      </c>
      <c r="AV528" s="123">
        <v>0</v>
      </c>
      <c r="AW528" s="123">
        <v>0</v>
      </c>
      <c r="AX528" s="123">
        <v>0</v>
      </c>
      <c r="AY528" s="123">
        <v>0</v>
      </c>
      <c r="AZ528" s="123">
        <v>0</v>
      </c>
      <c r="BA528" s="123">
        <v>0</v>
      </c>
      <c r="BB528" s="123"/>
      <c r="BC528" s="123">
        <v>0</v>
      </c>
      <c r="BD528" s="123"/>
      <c r="BE528" s="123">
        <v>2143</v>
      </c>
      <c r="BF528" s="123">
        <v>619</v>
      </c>
      <c r="BG528" s="123">
        <v>499</v>
      </c>
      <c r="BH528" s="123">
        <v>628</v>
      </c>
      <c r="BI528" s="123">
        <v>397</v>
      </c>
      <c r="BJ528" s="123">
        <v>30</v>
      </c>
      <c r="BK528" s="123">
        <v>27</v>
      </c>
      <c r="BL528" s="123">
        <v>57</v>
      </c>
      <c r="BM528" s="123">
        <v>-35</v>
      </c>
      <c r="BN528" s="123">
        <v>0</v>
      </c>
      <c r="BO528" s="123">
        <v>397</v>
      </c>
      <c r="BP528" s="123">
        <v>-35</v>
      </c>
      <c r="BQ528" s="123">
        <v>-397</v>
      </c>
      <c r="BR528" s="123">
        <v>2108</v>
      </c>
      <c r="BS528" s="123">
        <v>619</v>
      </c>
      <c r="BT528" s="123">
        <v>896</v>
      </c>
      <c r="BU528" s="123">
        <v>593</v>
      </c>
      <c r="BV528" s="123">
        <v>0</v>
      </c>
      <c r="BW528" s="123">
        <v>-60</v>
      </c>
      <c r="BX528" s="123">
        <v>0</v>
      </c>
      <c r="BY528" s="123">
        <v>0</v>
      </c>
      <c r="BZ528" s="123">
        <v>-60</v>
      </c>
      <c r="CA528" s="123">
        <v>0</v>
      </c>
      <c r="CB528" s="123">
        <v>2048</v>
      </c>
      <c r="CC528" s="123">
        <v>619</v>
      </c>
      <c r="CD528" s="123">
        <v>896</v>
      </c>
      <c r="CE528" s="123">
        <v>533</v>
      </c>
      <c r="CF528" s="123">
        <v>0</v>
      </c>
      <c r="CG528" s="123">
        <v>0</v>
      </c>
      <c r="CH528" s="123">
        <v>0</v>
      </c>
      <c r="CI528" s="123">
        <v>0</v>
      </c>
      <c r="CJ528" s="123">
        <v>0</v>
      </c>
      <c r="CK528" s="123">
        <v>0</v>
      </c>
      <c r="CL528" s="123">
        <v>2048</v>
      </c>
      <c r="CM528" s="123">
        <v>619</v>
      </c>
      <c r="CN528" s="123">
        <v>896</v>
      </c>
      <c r="CO528" s="123">
        <v>533</v>
      </c>
      <c r="CP528" s="123">
        <v>0</v>
      </c>
      <c r="CQ528" s="123" t="s">
        <v>529</v>
      </c>
      <c r="CR528" s="123">
        <v>0</v>
      </c>
      <c r="CS528" s="123">
        <v>0</v>
      </c>
      <c r="CT528" s="123">
        <v>1118</v>
      </c>
      <c r="CU528" s="123">
        <v>0</v>
      </c>
      <c r="CV528" s="123">
        <v>0</v>
      </c>
      <c r="CW528" s="123">
        <v>0</v>
      </c>
      <c r="CX528" s="123">
        <v>0</v>
      </c>
      <c r="CY528" s="123">
        <v>0</v>
      </c>
      <c r="CZ528" s="123">
        <v>0</v>
      </c>
      <c r="DA528" s="70"/>
      <c r="DB528" s="56">
        <f>K528-CV528</f>
        <v>2300</v>
      </c>
      <c r="DC528" s="2">
        <f>P527-P528-P529-P530</f>
        <v>135</v>
      </c>
      <c r="DD528" s="7">
        <f>CV528/12</f>
        <v>0</v>
      </c>
      <c r="DE528" s="2">
        <f>R527-R528-R529-R530</f>
        <v>270</v>
      </c>
    </row>
    <row r="529" spans="1:109" ht="16.5" customHeight="1" x14ac:dyDescent="0.2">
      <c r="A529" s="98"/>
      <c r="B529" s="65"/>
      <c r="C529" s="65"/>
      <c r="D529" s="65"/>
      <c r="E529" s="66"/>
      <c r="F529" s="66"/>
      <c r="G529" s="65"/>
      <c r="H529" s="70"/>
      <c r="I529" s="124" t="s">
        <v>350</v>
      </c>
      <c r="J529" s="123">
        <f>CB529</f>
        <v>7647</v>
      </c>
      <c r="K529" s="123">
        <v>7700</v>
      </c>
      <c r="L529" s="123">
        <v>1940</v>
      </c>
      <c r="M529" s="123">
        <v>1800</v>
      </c>
      <c r="N529" s="123">
        <v>1960</v>
      </c>
      <c r="O529" s="123">
        <v>2000</v>
      </c>
      <c r="P529" s="123">
        <v>190</v>
      </c>
      <c r="Q529" s="123">
        <v>158</v>
      </c>
      <c r="R529" s="123">
        <v>348</v>
      </c>
      <c r="S529" s="123">
        <v>700</v>
      </c>
      <c r="T529" s="123">
        <v>0</v>
      </c>
      <c r="U529" s="123">
        <v>194</v>
      </c>
      <c r="V529" s="123">
        <v>141</v>
      </c>
      <c r="W529" s="123">
        <v>-250</v>
      </c>
      <c r="X529" s="123">
        <v>0</v>
      </c>
      <c r="Y529" s="123">
        <v>615</v>
      </c>
      <c r="Z529" s="123">
        <v>0</v>
      </c>
      <c r="AA529" s="123">
        <v>8400</v>
      </c>
      <c r="AB529" s="123">
        <v>2134</v>
      </c>
      <c r="AC529" s="123">
        <v>1941</v>
      </c>
      <c r="AD529" s="123">
        <v>1710</v>
      </c>
      <c r="AE529" s="123">
        <v>2615</v>
      </c>
      <c r="AF529" s="123">
        <v>190</v>
      </c>
      <c r="AG529" s="123">
        <v>158</v>
      </c>
      <c r="AH529" s="123">
        <v>348</v>
      </c>
      <c r="AI529" s="123">
        <v>-1048</v>
      </c>
      <c r="AJ529" s="123">
        <v>0</v>
      </c>
      <c r="AK529" s="123">
        <v>0</v>
      </c>
      <c r="AL529" s="123">
        <v>0</v>
      </c>
      <c r="AM529" s="123">
        <v>-1048</v>
      </c>
      <c r="AN529" s="123">
        <v>-1048</v>
      </c>
      <c r="AO529" s="123">
        <v>2134</v>
      </c>
      <c r="AP529" s="123">
        <v>7352</v>
      </c>
      <c r="AQ529" s="123">
        <v>2134</v>
      </c>
      <c r="AR529" s="123">
        <v>1941</v>
      </c>
      <c r="AS529" s="123">
        <v>1710</v>
      </c>
      <c r="AT529" s="123">
        <v>1567</v>
      </c>
      <c r="AU529" s="123">
        <v>0</v>
      </c>
      <c r="AV529" s="123">
        <v>0</v>
      </c>
      <c r="AW529" s="123">
        <v>0</v>
      </c>
      <c r="AX529" s="123">
        <v>0</v>
      </c>
      <c r="AY529" s="123">
        <v>0</v>
      </c>
      <c r="AZ529" s="123">
        <v>0</v>
      </c>
      <c r="BA529" s="123">
        <v>0</v>
      </c>
      <c r="BB529" s="123"/>
      <c r="BC529" s="123">
        <v>0</v>
      </c>
      <c r="BD529" s="123"/>
      <c r="BE529" s="123">
        <v>7352</v>
      </c>
      <c r="BF529" s="123">
        <v>2134</v>
      </c>
      <c r="BG529" s="123">
        <v>1941</v>
      </c>
      <c r="BH529" s="123">
        <v>1710</v>
      </c>
      <c r="BI529" s="123">
        <v>1567</v>
      </c>
      <c r="BJ529" s="123">
        <v>190</v>
      </c>
      <c r="BK529" s="123">
        <v>158</v>
      </c>
      <c r="BL529" s="123">
        <v>348</v>
      </c>
      <c r="BM529" s="123">
        <v>165</v>
      </c>
      <c r="BN529" s="123">
        <v>0</v>
      </c>
      <c r="BO529" s="123">
        <v>980</v>
      </c>
      <c r="BP529" s="123">
        <v>752</v>
      </c>
      <c r="BQ529" s="123">
        <v>-1567</v>
      </c>
      <c r="BR529" s="123">
        <v>7517</v>
      </c>
      <c r="BS529" s="123">
        <v>2134</v>
      </c>
      <c r="BT529" s="123">
        <v>2921</v>
      </c>
      <c r="BU529" s="123">
        <v>2462</v>
      </c>
      <c r="BV529" s="123">
        <v>0</v>
      </c>
      <c r="BW529" s="123">
        <v>130</v>
      </c>
      <c r="BX529" s="123">
        <v>0</v>
      </c>
      <c r="BY529" s="123">
        <v>110</v>
      </c>
      <c r="BZ529" s="123">
        <v>20</v>
      </c>
      <c r="CA529" s="123">
        <v>0</v>
      </c>
      <c r="CB529" s="123">
        <v>7647</v>
      </c>
      <c r="CC529" s="123">
        <v>2134</v>
      </c>
      <c r="CD529" s="123">
        <v>3031</v>
      </c>
      <c r="CE529" s="123">
        <v>2482</v>
      </c>
      <c r="CF529" s="123">
        <v>0</v>
      </c>
      <c r="CG529" s="123">
        <v>0</v>
      </c>
      <c r="CH529" s="123">
        <v>0</v>
      </c>
      <c r="CI529" s="123">
        <v>0</v>
      </c>
      <c r="CJ529" s="123">
        <v>0</v>
      </c>
      <c r="CK529" s="123">
        <v>0</v>
      </c>
      <c r="CL529" s="123">
        <v>7647</v>
      </c>
      <c r="CM529" s="123">
        <v>2134</v>
      </c>
      <c r="CN529" s="123">
        <v>3031</v>
      </c>
      <c r="CO529" s="123">
        <v>2482</v>
      </c>
      <c r="CP529" s="123">
        <v>0</v>
      </c>
      <c r="CQ529" s="123" t="s">
        <v>529</v>
      </c>
      <c r="CR529" s="123">
        <v>0</v>
      </c>
      <c r="CS529" s="123">
        <v>0</v>
      </c>
      <c r="CT529" s="123">
        <v>4075</v>
      </c>
      <c r="CU529" s="123">
        <v>0</v>
      </c>
      <c r="CV529" s="123">
        <v>0</v>
      </c>
      <c r="CW529" s="123">
        <v>0</v>
      </c>
      <c r="CX529" s="123">
        <v>0</v>
      </c>
      <c r="CY529" s="123">
        <v>0</v>
      </c>
      <c r="CZ529" s="123">
        <v>0</v>
      </c>
      <c r="DA529" s="70"/>
      <c r="DB529" s="56">
        <f>K529-CV529</f>
        <v>7700</v>
      </c>
      <c r="DD529" s="7">
        <f>CV529/12</f>
        <v>0</v>
      </c>
    </row>
    <row r="530" spans="1:109" ht="17.25" customHeight="1" x14ac:dyDescent="0.2">
      <c r="A530" s="98"/>
      <c r="B530" s="65"/>
      <c r="C530" s="65"/>
      <c r="D530" s="65"/>
      <c r="E530" s="66"/>
      <c r="F530" s="66"/>
      <c r="G530" s="65"/>
      <c r="H530" s="70"/>
      <c r="I530" s="124" t="s">
        <v>349</v>
      </c>
      <c r="J530" s="123">
        <f>CB530+3000</f>
        <v>4985</v>
      </c>
      <c r="K530" s="123">
        <v>2100</v>
      </c>
      <c r="L530" s="123">
        <v>525</v>
      </c>
      <c r="M530" s="123">
        <v>525</v>
      </c>
      <c r="N530" s="123">
        <v>525</v>
      </c>
      <c r="O530" s="123">
        <v>525</v>
      </c>
      <c r="P530" s="123">
        <v>52</v>
      </c>
      <c r="Q530" s="123">
        <v>53</v>
      </c>
      <c r="R530" s="123">
        <v>105</v>
      </c>
      <c r="S530" s="123">
        <v>3400</v>
      </c>
      <c r="T530" s="123">
        <v>0</v>
      </c>
      <c r="U530" s="123">
        <v>-68</v>
      </c>
      <c r="V530" s="123">
        <v>3000</v>
      </c>
      <c r="W530" s="123">
        <v>63</v>
      </c>
      <c r="X530" s="123">
        <v>0</v>
      </c>
      <c r="Y530" s="123">
        <v>405</v>
      </c>
      <c r="Z530" s="123">
        <v>0</v>
      </c>
      <c r="AA530" s="123">
        <v>5500</v>
      </c>
      <c r="AB530" s="123">
        <v>457</v>
      </c>
      <c r="AC530" s="123">
        <v>3525</v>
      </c>
      <c r="AD530" s="123">
        <v>588</v>
      </c>
      <c r="AE530" s="123">
        <v>930</v>
      </c>
      <c r="AF530" s="123">
        <v>52</v>
      </c>
      <c r="AG530" s="123">
        <v>53</v>
      </c>
      <c r="AH530" s="123">
        <v>105</v>
      </c>
      <c r="AI530" s="123">
        <v>-405</v>
      </c>
      <c r="AJ530" s="123">
        <v>0</v>
      </c>
      <c r="AK530" s="123">
        <v>0</v>
      </c>
      <c r="AL530" s="123">
        <v>0</v>
      </c>
      <c r="AM530" s="123">
        <v>0</v>
      </c>
      <c r="AN530" s="123">
        <v>-405</v>
      </c>
      <c r="AO530" s="123">
        <v>0</v>
      </c>
      <c r="AP530" s="123">
        <v>5095</v>
      </c>
      <c r="AQ530" s="123">
        <v>457</v>
      </c>
      <c r="AR530" s="123">
        <v>3525</v>
      </c>
      <c r="AS530" s="123">
        <v>588</v>
      </c>
      <c r="AT530" s="123">
        <v>525</v>
      </c>
      <c r="AU530" s="123">
        <v>0</v>
      </c>
      <c r="AV530" s="123">
        <v>0</v>
      </c>
      <c r="AW530" s="123">
        <v>0</v>
      </c>
      <c r="AX530" s="123"/>
      <c r="AY530" s="123"/>
      <c r="AZ530" s="123"/>
      <c r="BA530" s="123"/>
      <c r="BB530" s="123"/>
      <c r="BC530" s="123"/>
      <c r="BD530" s="123"/>
      <c r="BE530" s="123">
        <v>5095</v>
      </c>
      <c r="BF530" s="123">
        <v>457</v>
      </c>
      <c r="BG530" s="123">
        <v>3525</v>
      </c>
      <c r="BH530" s="123">
        <v>588</v>
      </c>
      <c r="BI530" s="123">
        <v>525</v>
      </c>
      <c r="BJ530" s="123">
        <v>52</v>
      </c>
      <c r="BK530" s="123">
        <v>53</v>
      </c>
      <c r="BL530" s="123">
        <v>105</v>
      </c>
      <c r="BM530" s="123">
        <v>-3000</v>
      </c>
      <c r="BN530" s="123">
        <v>0</v>
      </c>
      <c r="BO530" s="123">
        <v>-1887</v>
      </c>
      <c r="BP530" s="123">
        <v>-588</v>
      </c>
      <c r="BQ530" s="123">
        <v>-525</v>
      </c>
      <c r="BR530" s="123">
        <v>2095</v>
      </c>
      <c r="BS530" s="123">
        <v>457</v>
      </c>
      <c r="BT530" s="123">
        <v>1638</v>
      </c>
      <c r="BU530" s="123">
        <v>0</v>
      </c>
      <c r="BV530" s="123">
        <v>0</v>
      </c>
      <c r="BW530" s="123">
        <v>-110</v>
      </c>
      <c r="BX530" s="123">
        <v>0</v>
      </c>
      <c r="BY530" s="123">
        <v>-110</v>
      </c>
      <c r="BZ530" s="123">
        <v>0</v>
      </c>
      <c r="CA530" s="123">
        <v>0</v>
      </c>
      <c r="CB530" s="123">
        <v>1985</v>
      </c>
      <c r="CC530" s="123">
        <v>457</v>
      </c>
      <c r="CD530" s="123">
        <v>1528</v>
      </c>
      <c r="CE530" s="123">
        <v>0</v>
      </c>
      <c r="CF530" s="123">
        <v>0</v>
      </c>
      <c r="CG530" s="123">
        <v>0</v>
      </c>
      <c r="CH530" s="123">
        <v>0</v>
      </c>
      <c r="CI530" s="123">
        <v>0</v>
      </c>
      <c r="CJ530" s="123">
        <v>0</v>
      </c>
      <c r="CK530" s="123">
        <v>0</v>
      </c>
      <c r="CL530" s="123">
        <v>1985</v>
      </c>
      <c r="CM530" s="123">
        <v>457</v>
      </c>
      <c r="CN530" s="123">
        <v>1528</v>
      </c>
      <c r="CO530" s="123">
        <v>0</v>
      </c>
      <c r="CP530" s="123">
        <v>0</v>
      </c>
      <c r="CQ530" s="123" t="s">
        <v>529</v>
      </c>
      <c r="CR530" s="123">
        <v>0</v>
      </c>
      <c r="CS530" s="123">
        <v>0</v>
      </c>
      <c r="CT530" s="123">
        <v>3982</v>
      </c>
      <c r="CU530" s="123">
        <v>0</v>
      </c>
      <c r="CV530" s="123">
        <v>0</v>
      </c>
      <c r="CW530" s="123">
        <v>0</v>
      </c>
      <c r="CX530" s="123">
        <v>0</v>
      </c>
      <c r="CY530" s="123">
        <v>0</v>
      </c>
      <c r="CZ530" s="123">
        <v>0</v>
      </c>
      <c r="DA530" s="70"/>
      <c r="DB530" s="56">
        <f>K530-CV530</f>
        <v>2100</v>
      </c>
      <c r="DD530" s="7">
        <f>CV530/12</f>
        <v>0</v>
      </c>
    </row>
    <row r="531" spans="1:109" s="54" customFormat="1" ht="13.5" customHeight="1" x14ac:dyDescent="0.2">
      <c r="A531" s="67"/>
      <c r="B531" s="66"/>
      <c r="C531" s="66"/>
      <c r="D531" s="66"/>
      <c r="E531" s="66"/>
      <c r="F531" s="66"/>
      <c r="G531" s="65"/>
      <c r="H531" s="61"/>
      <c r="I531" s="124" t="s">
        <v>348</v>
      </c>
      <c r="J531" s="123">
        <f>CB531</f>
        <v>2930</v>
      </c>
      <c r="K531" s="123">
        <v>3200</v>
      </c>
      <c r="L531" s="123">
        <v>1000</v>
      </c>
      <c r="M531" s="123">
        <v>800</v>
      </c>
      <c r="N531" s="123">
        <v>700</v>
      </c>
      <c r="O531" s="123">
        <v>700</v>
      </c>
      <c r="P531" s="123">
        <v>135</v>
      </c>
      <c r="Q531" s="123">
        <v>135</v>
      </c>
      <c r="R531" s="123">
        <v>270</v>
      </c>
      <c r="S531" s="123">
        <v>300</v>
      </c>
      <c r="T531" s="123">
        <v>0</v>
      </c>
      <c r="U531" s="123">
        <v>-126</v>
      </c>
      <c r="V531" s="123">
        <v>-55</v>
      </c>
      <c r="W531" s="123">
        <v>101</v>
      </c>
      <c r="X531" s="123">
        <v>0</v>
      </c>
      <c r="Y531" s="123">
        <v>380</v>
      </c>
      <c r="Z531" s="123">
        <v>0</v>
      </c>
      <c r="AA531" s="123">
        <v>3500</v>
      </c>
      <c r="AB531" s="123">
        <v>874</v>
      </c>
      <c r="AC531" s="123">
        <v>745</v>
      </c>
      <c r="AD531" s="123">
        <v>801</v>
      </c>
      <c r="AE531" s="123">
        <v>1080</v>
      </c>
      <c r="AF531" s="123">
        <v>135</v>
      </c>
      <c r="AG531" s="123">
        <v>135</v>
      </c>
      <c r="AH531" s="123">
        <v>270</v>
      </c>
      <c r="AI531" s="123">
        <v>-570</v>
      </c>
      <c r="AJ531" s="123">
        <v>0</v>
      </c>
      <c r="AK531" s="123">
        <v>0</v>
      </c>
      <c r="AL531" s="123">
        <v>0</v>
      </c>
      <c r="AM531" s="123">
        <v>0</v>
      </c>
      <c r="AN531" s="123">
        <v>-570</v>
      </c>
      <c r="AO531" s="123">
        <v>0</v>
      </c>
      <c r="AP531" s="123">
        <v>2930</v>
      </c>
      <c r="AQ531" s="123">
        <v>874</v>
      </c>
      <c r="AR531" s="123">
        <v>745</v>
      </c>
      <c r="AS531" s="123">
        <v>801</v>
      </c>
      <c r="AT531" s="123">
        <v>510</v>
      </c>
      <c r="AU531" s="123">
        <v>0</v>
      </c>
      <c r="AV531" s="123">
        <v>0</v>
      </c>
      <c r="AW531" s="123">
        <v>0</v>
      </c>
      <c r="AX531" s="123">
        <v>0</v>
      </c>
      <c r="AY531" s="123">
        <v>0</v>
      </c>
      <c r="AZ531" s="123">
        <v>0</v>
      </c>
      <c r="BA531" s="123">
        <v>0</v>
      </c>
      <c r="BB531" s="123">
        <v>0</v>
      </c>
      <c r="BC531" s="123">
        <v>0</v>
      </c>
      <c r="BD531" s="123">
        <v>0</v>
      </c>
      <c r="BE531" s="123">
        <v>2930</v>
      </c>
      <c r="BF531" s="123">
        <v>874</v>
      </c>
      <c r="BG531" s="123">
        <v>745</v>
      </c>
      <c r="BH531" s="123">
        <v>801</v>
      </c>
      <c r="BI531" s="123">
        <v>510</v>
      </c>
      <c r="BJ531" s="123">
        <v>135</v>
      </c>
      <c r="BK531" s="123">
        <v>135</v>
      </c>
      <c r="BL531" s="123">
        <v>270</v>
      </c>
      <c r="BM531" s="123">
        <v>-130</v>
      </c>
      <c r="BN531" s="123">
        <v>0</v>
      </c>
      <c r="BO531" s="123">
        <v>510</v>
      </c>
      <c r="BP531" s="123">
        <v>-130</v>
      </c>
      <c r="BQ531" s="123">
        <v>-510</v>
      </c>
      <c r="BR531" s="123">
        <v>2800</v>
      </c>
      <c r="BS531" s="123">
        <v>874</v>
      </c>
      <c r="BT531" s="123">
        <v>1255</v>
      </c>
      <c r="BU531" s="123">
        <v>671</v>
      </c>
      <c r="BV531" s="123">
        <v>0</v>
      </c>
      <c r="BW531" s="123">
        <v>130</v>
      </c>
      <c r="BX531" s="123">
        <v>0</v>
      </c>
      <c r="BY531" s="123">
        <v>0</v>
      </c>
      <c r="BZ531" s="123">
        <v>130</v>
      </c>
      <c r="CA531" s="123">
        <v>0</v>
      </c>
      <c r="CB531" s="123">
        <v>2930</v>
      </c>
      <c r="CC531" s="123">
        <v>874</v>
      </c>
      <c r="CD531" s="123">
        <v>1255</v>
      </c>
      <c r="CE531" s="123">
        <v>801</v>
      </c>
      <c r="CF531" s="123">
        <v>0</v>
      </c>
      <c r="CG531" s="123">
        <v>0</v>
      </c>
      <c r="CH531" s="123">
        <v>0</v>
      </c>
      <c r="CI531" s="123">
        <v>0</v>
      </c>
      <c r="CJ531" s="123">
        <v>0</v>
      </c>
      <c r="CK531" s="123">
        <v>0</v>
      </c>
      <c r="CL531" s="123">
        <v>2930</v>
      </c>
      <c r="CM531" s="123">
        <v>874</v>
      </c>
      <c r="CN531" s="123">
        <v>1255</v>
      </c>
      <c r="CO531" s="123">
        <v>801</v>
      </c>
      <c r="CP531" s="123">
        <v>0</v>
      </c>
      <c r="CQ531" s="123" t="s">
        <v>529</v>
      </c>
      <c r="CR531" s="123">
        <v>0</v>
      </c>
      <c r="CS531" s="123">
        <v>0</v>
      </c>
      <c r="CT531" s="123">
        <v>1619</v>
      </c>
      <c r="CU531" s="123">
        <v>0</v>
      </c>
      <c r="CV531" s="123">
        <v>0</v>
      </c>
      <c r="CW531" s="123">
        <v>0</v>
      </c>
      <c r="CX531" s="123">
        <v>0</v>
      </c>
      <c r="CY531" s="123">
        <v>0</v>
      </c>
      <c r="CZ531" s="123">
        <v>0</v>
      </c>
      <c r="DA531" s="61"/>
      <c r="DB531" s="56">
        <f>K531-CV531</f>
        <v>3200</v>
      </c>
      <c r="DC531" s="55"/>
      <c r="DD531" s="7">
        <f>CV531/12</f>
        <v>0</v>
      </c>
      <c r="DE531" s="55"/>
    </row>
    <row r="532" spans="1:109" s="54" customFormat="1" ht="11.25" hidden="1" customHeight="1" x14ac:dyDescent="0.2">
      <c r="A532" s="67" t="str">
        <f>CONCATENATE("6701",H532)</f>
        <v>67015501</v>
      </c>
      <c r="B532" s="66"/>
      <c r="C532" s="66"/>
      <c r="D532" s="66"/>
      <c r="E532" s="66"/>
      <c r="F532" s="66"/>
      <c r="G532" s="65"/>
      <c r="H532" s="61">
        <v>5501</v>
      </c>
      <c r="I532" s="82" t="s">
        <v>146</v>
      </c>
      <c r="J532" s="62">
        <f>+J533+J534</f>
        <v>0</v>
      </c>
      <c r="K532" s="62">
        <f>SUM(K533:K534)</f>
        <v>0</v>
      </c>
      <c r="L532" s="62">
        <f>+L533+L534</f>
        <v>0</v>
      </c>
      <c r="M532" s="62">
        <f>+M533+M534</f>
        <v>0</v>
      </c>
      <c r="N532" s="62">
        <f>+N533+N534</f>
        <v>0</v>
      </c>
      <c r="O532" s="85">
        <f>+O533+O534</f>
        <v>0</v>
      </c>
      <c r="P532" s="62"/>
      <c r="Q532" s="85"/>
      <c r="R532" s="62"/>
      <c r="S532" s="85">
        <f>+S533+S534</f>
        <v>0</v>
      </c>
      <c r="T532" s="85"/>
      <c r="U532" s="85">
        <f>+U533+U534</f>
        <v>0</v>
      </c>
      <c r="V532" s="85">
        <f>+V533+V534</f>
        <v>0</v>
      </c>
      <c r="W532" s="85">
        <f>+W533+W534</f>
        <v>0</v>
      </c>
      <c r="X532" s="85"/>
      <c r="Y532" s="85">
        <f>+Y533+Y534</f>
        <v>0</v>
      </c>
      <c r="Z532" s="85"/>
      <c r="AA532" s="85">
        <f>+AA533+AA534</f>
        <v>0</v>
      </c>
      <c r="AB532" s="85">
        <f>+AB533+AB534</f>
        <v>0</v>
      </c>
      <c r="AC532" s="85">
        <f>+AC533+AC534</f>
        <v>0</v>
      </c>
      <c r="AD532" s="85">
        <f>+AD533+AD534</f>
        <v>0</v>
      </c>
      <c r="AE532" s="85">
        <f>+AE533+AE534</f>
        <v>0</v>
      </c>
      <c r="AF532" s="85"/>
      <c r="AG532" s="85"/>
      <c r="AH532" s="85"/>
      <c r="AI532" s="85">
        <f>+AI533+AI534</f>
        <v>0</v>
      </c>
      <c r="AJ532" s="85">
        <f>+AJ533+AJ534</f>
        <v>0</v>
      </c>
      <c r="AK532" s="85">
        <f>+AK533+AK534</f>
        <v>0</v>
      </c>
      <c r="AL532" s="85">
        <f>+AL533+AL534</f>
        <v>0</v>
      </c>
      <c r="AM532" s="85">
        <f>+AM533+AM534</f>
        <v>0</v>
      </c>
      <c r="AN532" s="85">
        <f>+AN533+AN534</f>
        <v>0</v>
      </c>
      <c r="AO532" s="85">
        <f>+AO533+AO534</f>
        <v>0</v>
      </c>
      <c r="AP532" s="85">
        <f>+AP533+AP534</f>
        <v>0</v>
      </c>
      <c r="AQ532" s="85">
        <f>+AQ533+AQ534</f>
        <v>0</v>
      </c>
      <c r="AR532" s="85">
        <f>+AR533+AR534</f>
        <v>0</v>
      </c>
      <c r="AS532" s="85">
        <f>+AS533+AS534</f>
        <v>0</v>
      </c>
      <c r="AT532" s="85">
        <f>+AT533+AT534</f>
        <v>0</v>
      </c>
      <c r="AU532" s="85"/>
      <c r="AV532" s="85"/>
      <c r="AW532" s="85"/>
      <c r="AX532" s="85">
        <f>+AX533+AX534</f>
        <v>0</v>
      </c>
      <c r="AY532" s="85">
        <f>+AY533+AY534</f>
        <v>0</v>
      </c>
      <c r="AZ532" s="85">
        <f>+AZ533+AZ534</f>
        <v>0</v>
      </c>
      <c r="BA532" s="85">
        <f>+BA533+BA534</f>
        <v>0</v>
      </c>
      <c r="BB532" s="85"/>
      <c r="BC532" s="85">
        <f>+BC533+BC534</f>
        <v>0</v>
      </c>
      <c r="BD532" s="85"/>
      <c r="BE532" s="85">
        <f>+BE533+BE534</f>
        <v>0</v>
      </c>
      <c r="BF532" s="85">
        <f>+BF533+BF534</f>
        <v>0</v>
      </c>
      <c r="BG532" s="85">
        <f>+BG533+BG534</f>
        <v>0</v>
      </c>
      <c r="BH532" s="85">
        <f>+BH533+BH534</f>
        <v>0</v>
      </c>
      <c r="BI532" s="85">
        <f>+BI533+BI534</f>
        <v>0</v>
      </c>
      <c r="BJ532" s="85"/>
      <c r="BK532" s="85"/>
      <c r="BL532" s="85"/>
      <c r="BM532" s="85">
        <f>+BM533+BM534</f>
        <v>0</v>
      </c>
      <c r="BN532" s="85">
        <f>+BN533+BN534</f>
        <v>0</v>
      </c>
      <c r="BO532" s="85">
        <f>+BO533+BO534</f>
        <v>0</v>
      </c>
      <c r="BP532" s="85">
        <f>+BP533+BP534</f>
        <v>0</v>
      </c>
      <c r="BQ532" s="85">
        <f>+BQ533+BQ534</f>
        <v>0</v>
      </c>
      <c r="BR532" s="85">
        <f>+BR533+BR534</f>
        <v>0</v>
      </c>
      <c r="BS532" s="85">
        <f>+BS533+BS534</f>
        <v>0</v>
      </c>
      <c r="BT532" s="85">
        <f>+BT533+BT534</f>
        <v>0</v>
      </c>
      <c r="BU532" s="85">
        <f>+BU533+BU534</f>
        <v>0</v>
      </c>
      <c r="BV532" s="85">
        <f>+BV533+BV534</f>
        <v>0</v>
      </c>
      <c r="BW532" s="85">
        <f>+BW533+BW534</f>
        <v>0</v>
      </c>
      <c r="BX532" s="85">
        <f>+BX533+BX534</f>
        <v>0</v>
      </c>
      <c r="BY532" s="85">
        <f>+BY533+BY534</f>
        <v>0</v>
      </c>
      <c r="BZ532" s="85">
        <f>+BZ533+BZ534</f>
        <v>0</v>
      </c>
      <c r="CA532" s="85">
        <f>+CA533+CA534</f>
        <v>0</v>
      </c>
      <c r="CB532" s="85">
        <f>+CB533+CB534</f>
        <v>0</v>
      </c>
      <c r="CC532" s="85">
        <f>+CC533+CC534</f>
        <v>0</v>
      </c>
      <c r="CD532" s="85">
        <f>+CD533+CD534</f>
        <v>0</v>
      </c>
      <c r="CE532" s="85">
        <f>+CE533+CE534</f>
        <v>0</v>
      </c>
      <c r="CF532" s="85">
        <f>+CF533+CF534</f>
        <v>0</v>
      </c>
      <c r="CG532" s="85">
        <f>+CG533+CG534</f>
        <v>0</v>
      </c>
      <c r="CH532" s="85">
        <f>+CH533+CH534</f>
        <v>0</v>
      </c>
      <c r="CI532" s="85">
        <f>+CI533+CI534</f>
        <v>0</v>
      </c>
      <c r="CJ532" s="85">
        <f>+CJ533+CJ534</f>
        <v>0</v>
      </c>
      <c r="CK532" s="85">
        <f>+CK533+CK534</f>
        <v>0</v>
      </c>
      <c r="CL532" s="85">
        <f>+CL533+CL534</f>
        <v>0</v>
      </c>
      <c r="CM532" s="85">
        <f>+CM533+CM534</f>
        <v>0</v>
      </c>
      <c r="CN532" s="85">
        <f>+CN533+CN534</f>
        <v>0</v>
      </c>
      <c r="CO532" s="85">
        <f>+CO533+CO534</f>
        <v>0</v>
      </c>
      <c r="CP532" s="85">
        <f>+CP533+CP534</f>
        <v>0</v>
      </c>
      <c r="CQ532" s="85">
        <f>+CQ533+CQ534</f>
        <v>0</v>
      </c>
      <c r="CR532" s="85">
        <f>+CR533+CR534</f>
        <v>0</v>
      </c>
      <c r="CS532" s="85">
        <f>+CS533+CS534</f>
        <v>0</v>
      </c>
      <c r="CT532" s="85">
        <f>+CT533+CT534</f>
        <v>0</v>
      </c>
      <c r="CU532" s="85">
        <f>+CU533+CU534</f>
        <v>0</v>
      </c>
      <c r="CV532" s="85">
        <f>+CV533+CV534</f>
        <v>0</v>
      </c>
      <c r="CW532" s="85">
        <f>+CW533+CW534</f>
        <v>0</v>
      </c>
      <c r="CX532" s="85">
        <f>+CX533+CX534</f>
        <v>0</v>
      </c>
      <c r="CY532" s="85">
        <f>+CY533+CY534</f>
        <v>0</v>
      </c>
      <c r="CZ532" s="85">
        <f>+CZ533+CZ534</f>
        <v>0</v>
      </c>
      <c r="DA532" s="61">
        <v>5501</v>
      </c>
      <c r="DB532" s="56">
        <f>K532-CV532</f>
        <v>0</v>
      </c>
      <c r="DC532" s="55"/>
      <c r="DD532" s="7">
        <f>CV532/12</f>
        <v>0</v>
      </c>
      <c r="DE532" s="55"/>
    </row>
    <row r="533" spans="1:109" ht="24" hidden="1" customHeight="1" x14ac:dyDescent="0.2">
      <c r="A533" s="98" t="str">
        <f>CONCATENATE("6701",H533)</f>
        <v>6701550108</v>
      </c>
      <c r="B533" s="65"/>
      <c r="C533" s="65"/>
      <c r="D533" s="65"/>
      <c r="E533" s="66"/>
      <c r="F533" s="66"/>
      <c r="G533" s="65"/>
      <c r="H533" s="70" t="s">
        <v>144</v>
      </c>
      <c r="I533" s="100" t="s">
        <v>195</v>
      </c>
      <c r="J533" s="78"/>
      <c r="K533" s="78"/>
      <c r="L533" s="78"/>
      <c r="M533" s="78"/>
      <c r="N533" s="78"/>
      <c r="O533" s="78"/>
      <c r="P533" s="78"/>
      <c r="Q533" s="78"/>
      <c r="R533" s="78"/>
      <c r="S533" s="71">
        <f>+U533+V533+W533+Y533</f>
        <v>0</v>
      </c>
      <c r="T533" s="71">
        <f>X533+Z533</f>
        <v>0</v>
      </c>
      <c r="U533" s="71">
        <v>0</v>
      </c>
      <c r="V533" s="71">
        <v>0</v>
      </c>
      <c r="W533" s="71">
        <v>0</v>
      </c>
      <c r="X533" s="71">
        <v>0</v>
      </c>
      <c r="Y533" s="71">
        <v>0</v>
      </c>
      <c r="Z533" s="71">
        <v>0</v>
      </c>
      <c r="AA533" s="71">
        <f>+K533+S533</f>
        <v>0</v>
      </c>
      <c r="AB533" s="71">
        <f>+L533+U533</f>
        <v>0</v>
      </c>
      <c r="AC533" s="71">
        <f>+M533+V533</f>
        <v>0</v>
      </c>
      <c r="AD533" s="71">
        <f>+N533+W533</f>
        <v>0</v>
      </c>
      <c r="AE533" s="71">
        <f>+O533+Y533</f>
        <v>0</v>
      </c>
      <c r="AF533" s="71">
        <f>P533+X533</f>
        <v>0</v>
      </c>
      <c r="AG533" s="71">
        <f>+Q533+Z533</f>
        <v>0</v>
      </c>
      <c r="AH533" s="71">
        <f>AF533+AG533</f>
        <v>0</v>
      </c>
      <c r="AI533" s="71">
        <f>+AJ533+AK533+AL533+AN533</f>
        <v>0</v>
      </c>
      <c r="AJ533" s="71">
        <v>0</v>
      </c>
      <c r="AK533" s="71">
        <v>0</v>
      </c>
      <c r="AL533" s="71">
        <v>0</v>
      </c>
      <c r="AM533" s="71">
        <v>0</v>
      </c>
      <c r="AN533" s="71">
        <v>0</v>
      </c>
      <c r="AO533" s="71">
        <v>0</v>
      </c>
      <c r="AP533" s="71">
        <f>+AA533+AI533</f>
        <v>0</v>
      </c>
      <c r="AQ533" s="71">
        <f>+AB533+AJ533</f>
        <v>0</v>
      </c>
      <c r="AR533" s="71">
        <f>+AC533+AK533</f>
        <v>0</v>
      </c>
      <c r="AS533" s="71">
        <f>+AD533+AL533</f>
        <v>0</v>
      </c>
      <c r="AT533" s="71">
        <f>+AE533+AN533</f>
        <v>0</v>
      </c>
      <c r="AU533" s="71">
        <f>AF533+AM533</f>
        <v>0</v>
      </c>
      <c r="AV533" s="71">
        <f>AG533+AO533</f>
        <v>0</v>
      </c>
      <c r="AW533" s="71">
        <f>AU533+AV533</f>
        <v>0</v>
      </c>
      <c r="AX533" s="71">
        <f>+AY533+AZ533+BA533+BC533</f>
        <v>0</v>
      </c>
      <c r="AY533" s="71">
        <v>0</v>
      </c>
      <c r="AZ533" s="71">
        <v>0</v>
      </c>
      <c r="BA533" s="71">
        <v>0</v>
      </c>
      <c r="BB533" s="71"/>
      <c r="BC533" s="71">
        <v>0</v>
      </c>
      <c r="BD533" s="71"/>
      <c r="BE533" s="71">
        <f>+AP533+AX533</f>
        <v>0</v>
      </c>
      <c r="BF533" s="71">
        <f>+AQ533+AY533</f>
        <v>0</v>
      </c>
      <c r="BG533" s="71">
        <f>+AR533+AZ533</f>
        <v>0</v>
      </c>
      <c r="BH533" s="71">
        <f>+AS533+BA533</f>
        <v>0</v>
      </c>
      <c r="BI533" s="71">
        <f>+AT533+BC533</f>
        <v>0</v>
      </c>
      <c r="BJ533" s="71">
        <f>AU533+BB533</f>
        <v>0</v>
      </c>
      <c r="BK533" s="71">
        <f>AV533+BD533</f>
        <v>0</v>
      </c>
      <c r="BL533" s="71">
        <f>BJ533+BK533</f>
        <v>0</v>
      </c>
      <c r="BM533" s="71">
        <f>+BN533+BO533+BP533+BQ533</f>
        <v>0</v>
      </c>
      <c r="BN533" s="71">
        <v>0</v>
      </c>
      <c r="BO533" s="71">
        <v>0</v>
      </c>
      <c r="BP533" s="71">
        <v>0</v>
      </c>
      <c r="BQ533" s="71">
        <v>0</v>
      </c>
      <c r="BR533" s="71">
        <f>+BE533+BM533</f>
        <v>0</v>
      </c>
      <c r="BS533" s="71">
        <f>+BF533+BN533</f>
        <v>0</v>
      </c>
      <c r="BT533" s="71">
        <f>+BG533+BO533</f>
        <v>0</v>
      </c>
      <c r="BU533" s="71">
        <f>+BH533+BP533</f>
        <v>0</v>
      </c>
      <c r="BV533" s="71">
        <f>+BI533+BQ533</f>
        <v>0</v>
      </c>
      <c r="BW533" s="71">
        <f>+BX533+BY533+BZ533+CA533</f>
        <v>0</v>
      </c>
      <c r="BX533" s="71">
        <v>0</v>
      </c>
      <c r="BY533" s="71">
        <v>0</v>
      </c>
      <c r="BZ533" s="71">
        <v>0</v>
      </c>
      <c r="CA533" s="71">
        <v>0</v>
      </c>
      <c r="CB533" s="71">
        <f>+BR533+BW533</f>
        <v>0</v>
      </c>
      <c r="CC533" s="71">
        <f>+BS533+BX533</f>
        <v>0</v>
      </c>
      <c r="CD533" s="71">
        <f>+BT533+BY533</f>
        <v>0</v>
      </c>
      <c r="CE533" s="71">
        <f>+BU533+BZ533</f>
        <v>0</v>
      </c>
      <c r="CF533" s="71">
        <f>+BV533+CA533</f>
        <v>0</v>
      </c>
      <c r="CG533" s="71">
        <f>+CH533+CI533+CJ533+CK533</f>
        <v>0</v>
      </c>
      <c r="CH533" s="71">
        <v>0</v>
      </c>
      <c r="CI533" s="71">
        <v>0</v>
      </c>
      <c r="CJ533" s="71">
        <v>0</v>
      </c>
      <c r="CK533" s="71">
        <v>0</v>
      </c>
      <c r="CL533" s="71">
        <f>+CB533+CG533</f>
        <v>0</v>
      </c>
      <c r="CM533" s="71">
        <f>+CC533+CH533</f>
        <v>0</v>
      </c>
      <c r="CN533" s="71">
        <f>+CD533+CI533</f>
        <v>0</v>
      </c>
      <c r="CO533" s="71">
        <f>+CE533+CJ533</f>
        <v>0</v>
      </c>
      <c r="CP533" s="71">
        <f>+CF533+CK533</f>
        <v>0</v>
      </c>
      <c r="CQ533" s="71">
        <f>+CR533+CS533+CT533+CU533</f>
        <v>0</v>
      </c>
      <c r="CR533" s="71">
        <v>0</v>
      </c>
      <c r="CS533" s="71">
        <v>0</v>
      </c>
      <c r="CT533" s="71">
        <v>0</v>
      </c>
      <c r="CU533" s="71">
        <v>0</v>
      </c>
      <c r="CV533" s="71">
        <f>+CL533+CQ533</f>
        <v>0</v>
      </c>
      <c r="CW533" s="71">
        <f>+CM533+CR533</f>
        <v>0</v>
      </c>
      <c r="CX533" s="71">
        <f>+CN533+CS533</f>
        <v>0</v>
      </c>
      <c r="CY533" s="71">
        <f>+CO533+CT533</f>
        <v>0</v>
      </c>
      <c r="CZ533" s="71">
        <f>+CP533+CU533</f>
        <v>0</v>
      </c>
      <c r="DA533" s="70" t="s">
        <v>144</v>
      </c>
      <c r="DB533" s="56">
        <f>K533-CV533</f>
        <v>0</v>
      </c>
      <c r="DD533" s="7">
        <f>CV533/12</f>
        <v>0</v>
      </c>
    </row>
    <row r="534" spans="1:109" ht="12.75" hidden="1" customHeight="1" x14ac:dyDescent="0.2">
      <c r="A534" s="98" t="str">
        <f>CONCATENATE("6701",H534)</f>
        <v>6701550118</v>
      </c>
      <c r="B534" s="65"/>
      <c r="C534" s="65"/>
      <c r="D534" s="65"/>
      <c r="E534" s="66"/>
      <c r="F534" s="66"/>
      <c r="G534" s="65"/>
      <c r="H534" s="70" t="s">
        <v>142</v>
      </c>
      <c r="I534" s="100" t="s">
        <v>143</v>
      </c>
      <c r="J534" s="62"/>
      <c r="K534" s="62"/>
      <c r="L534" s="62"/>
      <c r="M534" s="62"/>
      <c r="N534" s="62"/>
      <c r="O534" s="78">
        <f>K534-L534-M534-N534</f>
        <v>0</v>
      </c>
      <c r="P534" s="62"/>
      <c r="Q534" s="78">
        <f>R534-P534</f>
        <v>0</v>
      </c>
      <c r="R534" s="62"/>
      <c r="S534" s="71">
        <f>+U534+V534+W534+Y534</f>
        <v>0</v>
      </c>
      <c r="T534" s="71">
        <f>X534+Z534</f>
        <v>0</v>
      </c>
      <c r="U534" s="71">
        <v>0</v>
      </c>
      <c r="V534" s="71">
        <v>0</v>
      </c>
      <c r="W534" s="71">
        <v>0</v>
      </c>
      <c r="X534" s="71">
        <v>0</v>
      </c>
      <c r="Y534" s="71">
        <v>0</v>
      </c>
      <c r="Z534" s="71">
        <v>0</v>
      </c>
      <c r="AA534" s="71">
        <f>+K534+S534</f>
        <v>0</v>
      </c>
      <c r="AB534" s="71">
        <f>+L534+U534</f>
        <v>0</v>
      </c>
      <c r="AC534" s="71">
        <f>+M534+V534</f>
        <v>0</v>
      </c>
      <c r="AD534" s="71">
        <f>+N534+W534</f>
        <v>0</v>
      </c>
      <c r="AE534" s="71">
        <f>+O534+Y534</f>
        <v>0</v>
      </c>
      <c r="AF534" s="71">
        <f>P534+X534</f>
        <v>0</v>
      </c>
      <c r="AG534" s="71">
        <f>+Q534+Z534</f>
        <v>0</v>
      </c>
      <c r="AH534" s="71">
        <f>AF534+AG534</f>
        <v>0</v>
      </c>
      <c r="AI534" s="71">
        <f>+AJ534+AK534+AL534+AN534</f>
        <v>0</v>
      </c>
      <c r="AJ534" s="71">
        <v>0</v>
      </c>
      <c r="AK534" s="71">
        <v>0</v>
      </c>
      <c r="AL534" s="71">
        <v>0</v>
      </c>
      <c r="AM534" s="71">
        <v>0</v>
      </c>
      <c r="AN534" s="71">
        <v>0</v>
      </c>
      <c r="AO534" s="71">
        <v>0</v>
      </c>
      <c r="AP534" s="71">
        <f>+AA534+AI534</f>
        <v>0</v>
      </c>
      <c r="AQ534" s="71">
        <f>+AB534+AJ534</f>
        <v>0</v>
      </c>
      <c r="AR534" s="71">
        <f>+AC534+AK534</f>
        <v>0</v>
      </c>
      <c r="AS534" s="71">
        <f>+AD534+AL534</f>
        <v>0</v>
      </c>
      <c r="AT534" s="71">
        <f>+AE534+AN534</f>
        <v>0</v>
      </c>
      <c r="AU534" s="71">
        <f>AF534+AM534</f>
        <v>0</v>
      </c>
      <c r="AV534" s="71">
        <f>AG534+AO534</f>
        <v>0</v>
      </c>
      <c r="AW534" s="71">
        <f>AU534+AV534</f>
        <v>0</v>
      </c>
      <c r="AX534" s="71">
        <f>+AY534+AZ534+BA534+BC534</f>
        <v>0</v>
      </c>
      <c r="AY534" s="71">
        <v>0</v>
      </c>
      <c r="AZ534" s="71">
        <v>0</v>
      </c>
      <c r="BA534" s="71">
        <v>0</v>
      </c>
      <c r="BB534" s="71"/>
      <c r="BC534" s="71">
        <v>0</v>
      </c>
      <c r="BD534" s="71"/>
      <c r="BE534" s="71">
        <f>+AP534+AX534</f>
        <v>0</v>
      </c>
      <c r="BF534" s="71">
        <f>+AQ534+AY534</f>
        <v>0</v>
      </c>
      <c r="BG534" s="71">
        <f>+AR534+AZ534</f>
        <v>0</v>
      </c>
      <c r="BH534" s="71">
        <f>+AS534+BA534</f>
        <v>0</v>
      </c>
      <c r="BI534" s="71">
        <f>+AT534+BC534</f>
        <v>0</v>
      </c>
      <c r="BJ534" s="71">
        <f>AU534+BB534</f>
        <v>0</v>
      </c>
      <c r="BK534" s="71">
        <f>AV534+BD534</f>
        <v>0</v>
      </c>
      <c r="BL534" s="71">
        <f>BJ534+BK534</f>
        <v>0</v>
      </c>
      <c r="BM534" s="71">
        <f>+BN534+BO534+BP534+BQ534</f>
        <v>0</v>
      </c>
      <c r="BN534" s="71">
        <v>0</v>
      </c>
      <c r="BO534" s="71">
        <v>0</v>
      </c>
      <c r="BP534" s="71">
        <v>0</v>
      </c>
      <c r="BQ534" s="71">
        <v>0</v>
      </c>
      <c r="BR534" s="71">
        <f>+BE534+BM534</f>
        <v>0</v>
      </c>
      <c r="BS534" s="71">
        <f>+BF534+BN534</f>
        <v>0</v>
      </c>
      <c r="BT534" s="71">
        <f>+BG534+BO534</f>
        <v>0</v>
      </c>
      <c r="BU534" s="71">
        <f>+BH534+BP534</f>
        <v>0</v>
      </c>
      <c r="BV534" s="71">
        <f>+BI534+BQ534</f>
        <v>0</v>
      </c>
      <c r="BW534" s="71">
        <f>+BX534+BY534+BZ534+CA534</f>
        <v>0</v>
      </c>
      <c r="BX534" s="71">
        <v>0</v>
      </c>
      <c r="BY534" s="71">
        <v>0</v>
      </c>
      <c r="BZ534" s="71">
        <v>0</v>
      </c>
      <c r="CA534" s="71">
        <v>0</v>
      </c>
      <c r="CB534" s="71">
        <f>+BR534+BW534</f>
        <v>0</v>
      </c>
      <c r="CC534" s="71">
        <f>+BS534+BX534</f>
        <v>0</v>
      </c>
      <c r="CD534" s="71">
        <f>+BT534+BY534</f>
        <v>0</v>
      </c>
      <c r="CE534" s="71">
        <f>+BU534+BZ534</f>
        <v>0</v>
      </c>
      <c r="CF534" s="71">
        <f>+BV534+CA534</f>
        <v>0</v>
      </c>
      <c r="CG534" s="71">
        <f>+CH534+CI534+CJ534+CK534</f>
        <v>0</v>
      </c>
      <c r="CH534" s="71">
        <v>0</v>
      </c>
      <c r="CI534" s="71">
        <v>0</v>
      </c>
      <c r="CJ534" s="71">
        <v>0</v>
      </c>
      <c r="CK534" s="71">
        <v>0</v>
      </c>
      <c r="CL534" s="71">
        <f>+CB534+CG534</f>
        <v>0</v>
      </c>
      <c r="CM534" s="71">
        <f>+CC534+CH534</f>
        <v>0</v>
      </c>
      <c r="CN534" s="71">
        <f>+CD534+CI534</f>
        <v>0</v>
      </c>
      <c r="CO534" s="71">
        <f>+CE534+CJ534</f>
        <v>0</v>
      </c>
      <c r="CP534" s="71">
        <f>+CF534+CK534</f>
        <v>0</v>
      </c>
      <c r="CQ534" s="71">
        <f>+CR534+CS534+CT534+CU534</f>
        <v>0</v>
      </c>
      <c r="CR534" s="71">
        <v>0</v>
      </c>
      <c r="CS534" s="71">
        <v>0</v>
      </c>
      <c r="CT534" s="71">
        <v>0</v>
      </c>
      <c r="CU534" s="71">
        <v>0</v>
      </c>
      <c r="CV534" s="71">
        <f>+CL534+CQ534</f>
        <v>0</v>
      </c>
      <c r="CW534" s="71">
        <f>+CM534+CR534</f>
        <v>0</v>
      </c>
      <c r="CX534" s="71">
        <f>+CN534+CS534</f>
        <v>0</v>
      </c>
      <c r="CY534" s="71">
        <f>+CO534+CT534</f>
        <v>0</v>
      </c>
      <c r="CZ534" s="71">
        <f>+CP534+CU534</f>
        <v>0</v>
      </c>
      <c r="DA534" s="70" t="s">
        <v>142</v>
      </c>
      <c r="DB534" s="56">
        <f>K534-CV534</f>
        <v>0</v>
      </c>
      <c r="DD534" s="7">
        <f>CV534/12</f>
        <v>0</v>
      </c>
    </row>
    <row r="535" spans="1:109" ht="12.75" hidden="1" customHeight="1" x14ac:dyDescent="0.2">
      <c r="A535" s="98"/>
      <c r="B535" s="65"/>
      <c r="C535" s="65"/>
      <c r="D535" s="65"/>
      <c r="E535" s="66"/>
      <c r="F535" s="66"/>
      <c r="G535" s="65"/>
      <c r="H535" s="104" t="s">
        <v>118</v>
      </c>
      <c r="I535" s="84" t="s">
        <v>117</v>
      </c>
      <c r="J535" s="78"/>
      <c r="K535" s="78">
        <f>K536</f>
        <v>0</v>
      </c>
      <c r="L535" s="78"/>
      <c r="M535" s="78"/>
      <c r="N535" s="78"/>
      <c r="O535" s="71"/>
      <c r="P535" s="78"/>
      <c r="Q535" s="71"/>
      <c r="R535" s="78"/>
      <c r="S535" s="71"/>
      <c r="T535" s="71"/>
      <c r="U535" s="71"/>
      <c r="V535" s="71"/>
      <c r="W535" s="71"/>
      <c r="X535" s="71"/>
      <c r="Y535" s="71"/>
      <c r="Z535" s="71"/>
      <c r="AA535" s="85">
        <f>AA536</f>
        <v>0</v>
      </c>
      <c r="AB535" s="85">
        <f>AB536</f>
        <v>0</v>
      </c>
      <c r="AC535" s="85">
        <f>AC536</f>
        <v>0</v>
      </c>
      <c r="AD535" s="85">
        <f>AD536</f>
        <v>0</v>
      </c>
      <c r="AE535" s="85">
        <f>AE536</f>
        <v>0</v>
      </c>
      <c r="AF535" s="85"/>
      <c r="AG535" s="85"/>
      <c r="AH535" s="85"/>
      <c r="AI535" s="85">
        <f>AI536</f>
        <v>0</v>
      </c>
      <c r="AJ535" s="85">
        <f>AJ536</f>
        <v>0</v>
      </c>
      <c r="AK535" s="85">
        <f>AK536</f>
        <v>0</v>
      </c>
      <c r="AL535" s="85">
        <f>AL536</f>
        <v>0</v>
      </c>
      <c r="AM535" s="85">
        <f>AM536</f>
        <v>0</v>
      </c>
      <c r="AN535" s="85">
        <f>AN536</f>
        <v>0</v>
      </c>
      <c r="AO535" s="85">
        <f>AO536</f>
        <v>0</v>
      </c>
      <c r="AP535" s="85">
        <f>AP536</f>
        <v>0</v>
      </c>
      <c r="AQ535" s="85">
        <f>AQ536</f>
        <v>0</v>
      </c>
      <c r="AR535" s="85">
        <f>AR536</f>
        <v>0</v>
      </c>
      <c r="AS535" s="85">
        <f>AS536</f>
        <v>0</v>
      </c>
      <c r="AT535" s="85">
        <f>AT536</f>
        <v>0</v>
      </c>
      <c r="AU535" s="85"/>
      <c r="AV535" s="85"/>
      <c r="AW535" s="85"/>
      <c r="AX535" s="71"/>
      <c r="AY535" s="71"/>
      <c r="AZ535" s="71"/>
      <c r="BA535" s="71"/>
      <c r="BB535" s="71"/>
      <c r="BC535" s="71"/>
      <c r="BD535" s="71"/>
      <c r="BE535" s="85">
        <f>BE536</f>
        <v>0</v>
      </c>
      <c r="BF535" s="85">
        <f>BF536</f>
        <v>0</v>
      </c>
      <c r="BG535" s="85">
        <f>BG536</f>
        <v>0</v>
      </c>
      <c r="BH535" s="85">
        <f>BH536</f>
        <v>0</v>
      </c>
      <c r="BI535" s="85">
        <f>BI536</f>
        <v>0</v>
      </c>
      <c r="BJ535" s="85"/>
      <c r="BK535" s="85"/>
      <c r="BL535" s="85"/>
      <c r="BM535" s="71"/>
      <c r="BN535" s="85">
        <f>BN536</f>
        <v>0</v>
      </c>
      <c r="BO535" s="85">
        <f>BO536</f>
        <v>0</v>
      </c>
      <c r="BP535" s="85">
        <f>BP536</f>
        <v>0</v>
      </c>
      <c r="BQ535" s="85">
        <f>BQ536</f>
        <v>0</v>
      </c>
      <c r="BR535" s="85">
        <f>BR536</f>
        <v>0</v>
      </c>
      <c r="BS535" s="85">
        <f>BS536</f>
        <v>0</v>
      </c>
      <c r="BT535" s="85">
        <f>BT536</f>
        <v>0</v>
      </c>
      <c r="BU535" s="85">
        <f>BU536</f>
        <v>0</v>
      </c>
      <c r="BV535" s="85">
        <f>BV536</f>
        <v>0</v>
      </c>
      <c r="BW535" s="71"/>
      <c r="BX535" s="71"/>
      <c r="BY535" s="71"/>
      <c r="BZ535" s="71"/>
      <c r="CA535" s="71"/>
      <c r="CB535" s="85">
        <f>CB536</f>
        <v>0</v>
      </c>
      <c r="CC535" s="85">
        <f>CC536</f>
        <v>0</v>
      </c>
      <c r="CD535" s="85">
        <f>CD536</f>
        <v>0</v>
      </c>
      <c r="CE535" s="85">
        <f>CE536</f>
        <v>0</v>
      </c>
      <c r="CF535" s="85">
        <f>CF536</f>
        <v>0</v>
      </c>
      <c r="CG535" s="71"/>
      <c r="CH535" s="71"/>
      <c r="CI535" s="71"/>
      <c r="CJ535" s="71"/>
      <c r="CK535" s="71"/>
      <c r="CL535" s="85">
        <f>CL536</f>
        <v>0</v>
      </c>
      <c r="CM535" s="85">
        <f>CM536</f>
        <v>0</v>
      </c>
      <c r="CN535" s="85">
        <f>CN536</f>
        <v>0</v>
      </c>
      <c r="CO535" s="85">
        <f>CO536</f>
        <v>0</v>
      </c>
      <c r="CP535" s="85">
        <f>CP536</f>
        <v>0</v>
      </c>
      <c r="CQ535" s="71"/>
      <c r="CR535" s="71"/>
      <c r="CS535" s="71"/>
      <c r="CT535" s="71"/>
      <c r="CU535" s="71"/>
      <c r="CV535" s="85">
        <f>CV536</f>
        <v>0</v>
      </c>
      <c r="CW535" s="85">
        <f>CW536</f>
        <v>0</v>
      </c>
      <c r="CX535" s="85">
        <f>CX536</f>
        <v>0</v>
      </c>
      <c r="CY535" s="85">
        <f>CY536</f>
        <v>0</v>
      </c>
      <c r="CZ535" s="85">
        <f>CZ536</f>
        <v>0</v>
      </c>
      <c r="DA535" s="104" t="s">
        <v>118</v>
      </c>
      <c r="DB535" s="56">
        <f>K535-CV535</f>
        <v>0</v>
      </c>
      <c r="DD535" s="7">
        <f>CV535/12</f>
        <v>0</v>
      </c>
    </row>
    <row r="536" spans="1:109" ht="12.75" hidden="1" customHeight="1" x14ac:dyDescent="0.2">
      <c r="A536" s="98"/>
      <c r="B536" s="65"/>
      <c r="C536" s="65"/>
      <c r="D536" s="65"/>
      <c r="E536" s="66"/>
      <c r="F536" s="66"/>
      <c r="G536" s="65"/>
      <c r="H536" s="70" t="s">
        <v>346</v>
      </c>
      <c r="I536" s="100" t="s">
        <v>347</v>
      </c>
      <c r="J536" s="62"/>
      <c r="K536" s="62"/>
      <c r="L536" s="62"/>
      <c r="M536" s="62"/>
      <c r="N536" s="62"/>
      <c r="O536" s="78">
        <f>K536-L536-M536-N536</f>
        <v>0</v>
      </c>
      <c r="P536" s="62"/>
      <c r="Q536" s="78">
        <f>R536-P536</f>
        <v>0</v>
      </c>
      <c r="R536" s="62"/>
      <c r="S536" s="71">
        <f>+U536+V536+W536+Y536</f>
        <v>0</v>
      </c>
      <c r="T536" s="71">
        <f>X536+Z536</f>
        <v>0</v>
      </c>
      <c r="U536" s="71">
        <v>0</v>
      </c>
      <c r="V536" s="71">
        <v>0</v>
      </c>
      <c r="W536" s="71">
        <v>0</v>
      </c>
      <c r="X536" s="71">
        <v>0</v>
      </c>
      <c r="Y536" s="71">
        <v>0</v>
      </c>
      <c r="Z536" s="71">
        <v>0</v>
      </c>
      <c r="AA536" s="71">
        <f>+K536+S536</f>
        <v>0</v>
      </c>
      <c r="AB536" s="71">
        <f>+L536+U536</f>
        <v>0</v>
      </c>
      <c r="AC536" s="71">
        <f>+M536+V536</f>
        <v>0</v>
      </c>
      <c r="AD536" s="71">
        <f>+N536+W536</f>
        <v>0</v>
      </c>
      <c r="AE536" s="71">
        <f>+O536+Y536</f>
        <v>0</v>
      </c>
      <c r="AF536" s="71">
        <f>P536+X536</f>
        <v>0</v>
      </c>
      <c r="AG536" s="71">
        <f>+Q536+Z536</f>
        <v>0</v>
      </c>
      <c r="AH536" s="71">
        <f>AF536+AG536</f>
        <v>0</v>
      </c>
      <c r="AI536" s="71">
        <f>+AJ536+AK536+AL536+AN536</f>
        <v>0</v>
      </c>
      <c r="AJ536" s="71">
        <v>0</v>
      </c>
      <c r="AK536" s="71">
        <v>0</v>
      </c>
      <c r="AL536" s="71">
        <v>0</v>
      </c>
      <c r="AM536" s="71">
        <v>0</v>
      </c>
      <c r="AN536" s="71">
        <v>0</v>
      </c>
      <c r="AO536" s="71">
        <v>0</v>
      </c>
      <c r="AP536" s="71">
        <f>+AA536+AI536</f>
        <v>0</v>
      </c>
      <c r="AQ536" s="71">
        <f>+AB536+AJ536</f>
        <v>0</v>
      </c>
      <c r="AR536" s="71">
        <f>+AC536+AK536</f>
        <v>0</v>
      </c>
      <c r="AS536" s="71">
        <f>+AD536+AL536</f>
        <v>0</v>
      </c>
      <c r="AT536" s="71">
        <f>+AE536+AN536</f>
        <v>0</v>
      </c>
      <c r="AU536" s="71">
        <f>AF536+AM536</f>
        <v>0</v>
      </c>
      <c r="AV536" s="71">
        <f>AG536+AO536</f>
        <v>0</v>
      </c>
      <c r="AW536" s="71">
        <f>AU536+AV536</f>
        <v>0</v>
      </c>
      <c r="AX536" s="71">
        <f>+AY536+AZ536+BA536+BC536</f>
        <v>0</v>
      </c>
      <c r="AY536" s="71">
        <v>0</v>
      </c>
      <c r="AZ536" s="71">
        <v>0</v>
      </c>
      <c r="BA536" s="71">
        <v>0</v>
      </c>
      <c r="BB536" s="71"/>
      <c r="BC536" s="71">
        <v>0</v>
      </c>
      <c r="BD536" s="71"/>
      <c r="BE536" s="71">
        <f>+AP536+AX536</f>
        <v>0</v>
      </c>
      <c r="BF536" s="71">
        <f>+AQ536+AY536</f>
        <v>0</v>
      </c>
      <c r="BG536" s="71">
        <f>+AR536+AZ536</f>
        <v>0</v>
      </c>
      <c r="BH536" s="71">
        <f>+AS536+BA536</f>
        <v>0</v>
      </c>
      <c r="BI536" s="71">
        <f>+AT536+BC536</f>
        <v>0</v>
      </c>
      <c r="BJ536" s="71">
        <f>AU536+BB536</f>
        <v>0</v>
      </c>
      <c r="BK536" s="71">
        <f>AV536+BD536</f>
        <v>0</v>
      </c>
      <c r="BL536" s="71">
        <f>BJ536+BK536</f>
        <v>0</v>
      </c>
      <c r="BM536" s="71">
        <f>+BN536+BO536+BP536+BQ536</f>
        <v>0</v>
      </c>
      <c r="BN536" s="71">
        <v>0</v>
      </c>
      <c r="BO536" s="71">
        <v>0</v>
      </c>
      <c r="BP536" s="71">
        <v>0</v>
      </c>
      <c r="BQ536" s="71">
        <v>0</v>
      </c>
      <c r="BR536" s="71">
        <f>+BE536+BM536</f>
        <v>0</v>
      </c>
      <c r="BS536" s="71">
        <f>+BF536+BN536</f>
        <v>0</v>
      </c>
      <c r="BT536" s="71">
        <f>+BG536+BO536</f>
        <v>0</v>
      </c>
      <c r="BU536" s="71">
        <f>+BH536+BP536</f>
        <v>0</v>
      </c>
      <c r="BV536" s="71">
        <f>+BI536+BQ536</f>
        <v>0</v>
      </c>
      <c r="BW536" s="71">
        <f>+BX536+BY536+BZ536+CA536</f>
        <v>0</v>
      </c>
      <c r="BX536" s="71">
        <v>0</v>
      </c>
      <c r="BY536" s="71">
        <v>0</v>
      </c>
      <c r="BZ536" s="71">
        <v>0</v>
      </c>
      <c r="CA536" s="71">
        <v>0</v>
      </c>
      <c r="CB536" s="71">
        <f>+BR536+BW536</f>
        <v>0</v>
      </c>
      <c r="CC536" s="71">
        <f>+BS536+BX536</f>
        <v>0</v>
      </c>
      <c r="CD536" s="71">
        <f>+BT536+BY536</f>
        <v>0</v>
      </c>
      <c r="CE536" s="71">
        <f>+BU536+BZ536</f>
        <v>0</v>
      </c>
      <c r="CF536" s="71">
        <f>+BV536+CA536</f>
        <v>0</v>
      </c>
      <c r="CG536" s="71">
        <f>+CH536+CI536+CJ536+CK536</f>
        <v>0</v>
      </c>
      <c r="CH536" s="71">
        <v>0</v>
      </c>
      <c r="CI536" s="71">
        <v>0</v>
      </c>
      <c r="CJ536" s="71">
        <v>0</v>
      </c>
      <c r="CK536" s="71">
        <v>0</v>
      </c>
      <c r="CL536" s="71">
        <f>+CB536+CG536</f>
        <v>0</v>
      </c>
      <c r="CM536" s="71">
        <f>+CC536+CH536</f>
        <v>0</v>
      </c>
      <c r="CN536" s="71">
        <f>+CD536+CI536</f>
        <v>0</v>
      </c>
      <c r="CO536" s="71">
        <f>+CE536+CJ536</f>
        <v>0</v>
      </c>
      <c r="CP536" s="71">
        <f>+CF536+CK536</f>
        <v>0</v>
      </c>
      <c r="CQ536" s="71">
        <f>+CR536+CS536+CT536+CU536</f>
        <v>0</v>
      </c>
      <c r="CR536" s="71">
        <v>0</v>
      </c>
      <c r="CS536" s="71">
        <v>0</v>
      </c>
      <c r="CT536" s="71">
        <v>0</v>
      </c>
      <c r="CU536" s="71">
        <v>0</v>
      </c>
      <c r="CV536" s="71">
        <f>+CL536+CQ536</f>
        <v>0</v>
      </c>
      <c r="CW536" s="71">
        <f>+CM536+CR536</f>
        <v>0</v>
      </c>
      <c r="CX536" s="71">
        <f>+CN536+CS536</f>
        <v>0</v>
      </c>
      <c r="CY536" s="71">
        <f>+CO536+CT536</f>
        <v>0</v>
      </c>
      <c r="CZ536" s="71">
        <f>+CP536+CU536</f>
        <v>0</v>
      </c>
      <c r="DA536" s="70" t="s">
        <v>346</v>
      </c>
      <c r="DB536" s="56">
        <f>K536-CV536</f>
        <v>0</v>
      </c>
      <c r="DD536" s="7">
        <f>CV536/12</f>
        <v>0</v>
      </c>
    </row>
    <row r="537" spans="1:109" s="54" customFormat="1" ht="16.5" customHeight="1" x14ac:dyDescent="0.2">
      <c r="A537" s="67" t="str">
        <f>CONCATENATE("6701",H537)</f>
        <v>670159</v>
      </c>
      <c r="B537" s="66"/>
      <c r="C537" s="66"/>
      <c r="D537" s="66"/>
      <c r="E537" s="66" t="s">
        <v>229</v>
      </c>
      <c r="F537" s="66"/>
      <c r="G537" s="65"/>
      <c r="H537" s="61" t="s">
        <v>229</v>
      </c>
      <c r="I537" s="64" t="s">
        <v>293</v>
      </c>
      <c r="J537" s="62">
        <f>SUM(J538:J547)</f>
        <v>129763</v>
      </c>
      <c r="K537" s="62">
        <f>SUM(K538:K547)</f>
        <v>129763</v>
      </c>
      <c r="L537" s="62">
        <f>SUM(L538:L547)</f>
        <v>32540</v>
      </c>
      <c r="M537" s="62">
        <f>SUM(M538:M547)</f>
        <v>32940</v>
      </c>
      <c r="N537" s="62">
        <f>SUM(N538:N547)</f>
        <v>32440</v>
      </c>
      <c r="O537" s="62">
        <f>SUM(O538:O547)</f>
        <v>31843</v>
      </c>
      <c r="P537" s="62">
        <f>SUM(P538:P547)</f>
        <v>6488</v>
      </c>
      <c r="Q537" s="62">
        <f>SUM(Q538:Q547)</f>
        <v>6488</v>
      </c>
      <c r="R537" s="62">
        <f>SUM(R538:R547)</f>
        <v>12976</v>
      </c>
      <c r="S537" s="62">
        <f>SUM(S538:S547)</f>
        <v>0</v>
      </c>
      <c r="T537" s="62">
        <f>SUM(T538:T547)</f>
        <v>0</v>
      </c>
      <c r="U537" s="62">
        <f>SUM(U538:U547)</f>
        <v>0</v>
      </c>
      <c r="V537" s="62">
        <f>SUM(V538:V547)</f>
        <v>0</v>
      </c>
      <c r="W537" s="62">
        <f>SUM(W538:W547)</f>
        <v>0</v>
      </c>
      <c r="X537" s="62">
        <f>SUM(X538:X547)</f>
        <v>0</v>
      </c>
      <c r="Y537" s="62">
        <f>SUM(Y538:Y547)</f>
        <v>0</v>
      </c>
      <c r="Z537" s="62">
        <f>SUM(Z538:Z547)</f>
        <v>0</v>
      </c>
      <c r="AA537" s="62">
        <f>SUM(AA538:AA547)</f>
        <v>129763</v>
      </c>
      <c r="AB537" s="62">
        <f>SUM(AB538:AB547)</f>
        <v>32540</v>
      </c>
      <c r="AC537" s="62">
        <f>SUM(AC538:AC547)</f>
        <v>32940</v>
      </c>
      <c r="AD537" s="62">
        <f>SUM(AD538:AD547)</f>
        <v>32440</v>
      </c>
      <c r="AE537" s="62">
        <f>SUM(AE538:AE547)</f>
        <v>31843</v>
      </c>
      <c r="AF537" s="62">
        <f>SUM(AF538:AF547)</f>
        <v>6488</v>
      </c>
      <c r="AG537" s="62">
        <f>SUM(AG538:AG547)</f>
        <v>6488</v>
      </c>
      <c r="AH537" s="62">
        <f>SUM(AH538:AH547)</f>
        <v>12976</v>
      </c>
      <c r="AI537" s="62">
        <f>SUM(AI538:AI547)</f>
        <v>0</v>
      </c>
      <c r="AJ537" s="62">
        <f>SUM(AJ538:AJ547)</f>
        <v>0</v>
      </c>
      <c r="AK537" s="62">
        <f>SUM(AK538:AK547)</f>
        <v>0</v>
      </c>
      <c r="AL537" s="62">
        <f>SUM(AL538:AL547)</f>
        <v>0</v>
      </c>
      <c r="AM537" s="62">
        <f>SUM(AM538:AM547)</f>
        <v>0</v>
      </c>
      <c r="AN537" s="62">
        <f>SUM(AN538:AN547)</f>
        <v>0</v>
      </c>
      <c r="AO537" s="62">
        <f>SUM(AO538:AO547)</f>
        <v>0</v>
      </c>
      <c r="AP537" s="62">
        <f>SUM(AP538:AP547)</f>
        <v>129763</v>
      </c>
      <c r="AQ537" s="62">
        <f>SUM(AQ538:AQ547)</f>
        <v>32540</v>
      </c>
      <c r="AR537" s="62">
        <f>SUM(AR538:AR547)</f>
        <v>32940</v>
      </c>
      <c r="AS537" s="62">
        <f>SUM(AS538:AS547)</f>
        <v>32440</v>
      </c>
      <c r="AT537" s="62">
        <f>SUM(AT538:AT547)</f>
        <v>31843</v>
      </c>
      <c r="AU537" s="62">
        <f>SUM(AU538:AU547)</f>
        <v>6488</v>
      </c>
      <c r="AV537" s="62">
        <f>SUM(AV538:AV547)</f>
        <v>6488</v>
      </c>
      <c r="AW537" s="62">
        <f>SUM(AW538:AW547)</f>
        <v>12976</v>
      </c>
      <c r="AX537" s="62">
        <f>SUM(AX538:AX547)</f>
        <v>0</v>
      </c>
      <c r="AY537" s="62">
        <f>SUM(AY538:AY547)</f>
        <v>0</v>
      </c>
      <c r="AZ537" s="62">
        <f>SUM(AZ538:AZ547)</f>
        <v>0</v>
      </c>
      <c r="BA537" s="62">
        <f>SUM(BA538:BA547)</f>
        <v>0</v>
      </c>
      <c r="BB537" s="62"/>
      <c r="BC537" s="62">
        <f>SUM(BC538:BC547)</f>
        <v>0</v>
      </c>
      <c r="BD537" s="62"/>
      <c r="BE537" s="62">
        <f>SUM(BE538:BE547)</f>
        <v>129763</v>
      </c>
      <c r="BF537" s="62">
        <f>SUM(BF538:BF547)</f>
        <v>32540</v>
      </c>
      <c r="BG537" s="62">
        <f>SUM(BG538:BG547)</f>
        <v>32940</v>
      </c>
      <c r="BH537" s="62">
        <f>SUM(BH538:BH547)</f>
        <v>32440</v>
      </c>
      <c r="BI537" s="62">
        <f>SUM(BI538:BI547)</f>
        <v>31843</v>
      </c>
      <c r="BJ537" s="62">
        <f>SUM(BJ538:BJ547)</f>
        <v>6488</v>
      </c>
      <c r="BK537" s="62">
        <f>SUM(BK538:BK547)</f>
        <v>6488</v>
      </c>
      <c r="BL537" s="62">
        <f>SUM(BL538:BL547)</f>
        <v>12976</v>
      </c>
      <c r="BM537" s="62">
        <f>SUM(BM538:BM547)</f>
        <v>0</v>
      </c>
      <c r="BN537" s="62">
        <f>SUM(BN538:BN547)</f>
        <v>0</v>
      </c>
      <c r="BO537" s="62">
        <f>SUM(BO538:BO547)</f>
        <v>0</v>
      </c>
      <c r="BP537" s="62">
        <f>SUM(BP538:BP547)</f>
        <v>0</v>
      </c>
      <c r="BQ537" s="62">
        <f>SUM(BQ538:BQ547)</f>
        <v>0</v>
      </c>
      <c r="BR537" s="62">
        <f>SUM(BR538:BR547)</f>
        <v>129763</v>
      </c>
      <c r="BS537" s="62">
        <f>SUM(BS538:BS547)</f>
        <v>32540</v>
      </c>
      <c r="BT537" s="62">
        <f>SUM(BT538:BT547)</f>
        <v>32940</v>
      </c>
      <c r="BU537" s="62">
        <f>SUM(BU538:BU547)</f>
        <v>32440</v>
      </c>
      <c r="BV537" s="62">
        <f>SUM(BV538:BV547)</f>
        <v>31843</v>
      </c>
      <c r="BW537" s="62">
        <f>SUM(BW538:BW547)</f>
        <v>0</v>
      </c>
      <c r="BX537" s="62">
        <f>SUM(BX538:BX547)</f>
        <v>0</v>
      </c>
      <c r="BY537" s="62">
        <f>SUM(BY538:BY547)</f>
        <v>0</v>
      </c>
      <c r="BZ537" s="62">
        <f>SUM(BZ538:BZ547)</f>
        <v>0</v>
      </c>
      <c r="CA537" s="62">
        <f>SUM(CA538:CA547)</f>
        <v>0</v>
      </c>
      <c r="CB537" s="62">
        <f>SUM(CB538:CB547)</f>
        <v>129763</v>
      </c>
      <c r="CC537" s="62">
        <f>SUM(CC538:CC547)</f>
        <v>32540</v>
      </c>
      <c r="CD537" s="62">
        <f>SUM(CD538:CD547)</f>
        <v>32940</v>
      </c>
      <c r="CE537" s="62">
        <f>SUM(CE538:CE547)</f>
        <v>32440</v>
      </c>
      <c r="CF537" s="62">
        <f>SUM(CF538:CF547)</f>
        <v>31843</v>
      </c>
      <c r="CG537" s="62">
        <f>SUM(CG538:CG547)</f>
        <v>0</v>
      </c>
      <c r="CH537" s="62">
        <f>SUM(CH538:CH547)</f>
        <v>0</v>
      </c>
      <c r="CI537" s="62">
        <f>SUM(CI538:CI547)</f>
        <v>0</v>
      </c>
      <c r="CJ537" s="62">
        <f>SUM(CJ538:CJ547)</f>
        <v>0</v>
      </c>
      <c r="CK537" s="62">
        <f>SUM(CK538:CK547)</f>
        <v>0</v>
      </c>
      <c r="CL537" s="62">
        <f>SUM(CL538:CL547)</f>
        <v>129763</v>
      </c>
      <c r="CM537" s="62">
        <f>SUM(CM538:CM547)</f>
        <v>32540</v>
      </c>
      <c r="CN537" s="62">
        <f>SUM(CN538:CN547)</f>
        <v>32940</v>
      </c>
      <c r="CO537" s="62">
        <f>SUM(CO538:CO547)</f>
        <v>32440</v>
      </c>
      <c r="CP537" s="62">
        <f>SUM(CP538:CP547)</f>
        <v>31843</v>
      </c>
      <c r="CQ537" s="62">
        <f>SUM(CQ538:CQ547)</f>
        <v>0</v>
      </c>
      <c r="CR537" s="62">
        <f>SUM(CR538:CR547)</f>
        <v>0</v>
      </c>
      <c r="CS537" s="62">
        <f>SUM(CS538:CS547)</f>
        <v>0</v>
      </c>
      <c r="CT537" s="62">
        <f>SUM(CT538:CT547)</f>
        <v>0</v>
      </c>
      <c r="CU537" s="62">
        <f>SUM(CU538:CU547)</f>
        <v>0</v>
      </c>
      <c r="CV537" s="62">
        <f>SUM(CV538:CV547)</f>
        <v>129763</v>
      </c>
      <c r="CW537" s="62">
        <f>SUM(CW538:CW547)</f>
        <v>32540</v>
      </c>
      <c r="CX537" s="62">
        <f>SUM(CX538:CX547)</f>
        <v>32940</v>
      </c>
      <c r="CY537" s="62">
        <f>SUM(CY538:CY547)</f>
        <v>32440</v>
      </c>
      <c r="CZ537" s="62">
        <f>SUM(CZ538:CZ547)</f>
        <v>31843</v>
      </c>
      <c r="DA537" s="61" t="s">
        <v>229</v>
      </c>
      <c r="DB537" s="56">
        <f>K537-CV537</f>
        <v>0</v>
      </c>
      <c r="DC537" s="55"/>
      <c r="DD537" s="7">
        <f>CV537/12</f>
        <v>10813.583333333334</v>
      </c>
      <c r="DE537" s="55"/>
    </row>
    <row r="538" spans="1:109" ht="36.75" customHeight="1" x14ac:dyDescent="0.2">
      <c r="A538" s="98" t="str">
        <f>CONCATENATE("6701",H538)</f>
        <v>67015904</v>
      </c>
      <c r="B538" s="65"/>
      <c r="C538" s="65"/>
      <c r="D538" s="65"/>
      <c r="E538" s="66"/>
      <c r="F538" s="66" t="s">
        <v>245</v>
      </c>
      <c r="G538" s="65"/>
      <c r="H538" s="70">
        <v>5904</v>
      </c>
      <c r="I538" s="99" t="s">
        <v>345</v>
      </c>
      <c r="J538" s="78">
        <f>CB538</f>
        <v>115763</v>
      </c>
      <c r="K538" s="78">
        <v>115763</v>
      </c>
      <c r="L538" s="78">
        <v>28940</v>
      </c>
      <c r="M538" s="78">
        <v>28940</v>
      </c>
      <c r="N538" s="78">
        <v>28940</v>
      </c>
      <c r="O538" s="78">
        <f>K538-L538-M538-N538</f>
        <v>28943</v>
      </c>
      <c r="P538" s="78">
        <v>5788</v>
      </c>
      <c r="Q538" s="78">
        <v>5788</v>
      </c>
      <c r="R538" s="78">
        <f>P538+Q538</f>
        <v>11576</v>
      </c>
      <c r="S538" s="71">
        <f>+U538+V538+W538+Y538</f>
        <v>0</v>
      </c>
      <c r="T538" s="71">
        <f>X538+Z538</f>
        <v>0</v>
      </c>
      <c r="U538" s="71">
        <v>0</v>
      </c>
      <c r="V538" s="71">
        <v>0</v>
      </c>
      <c r="W538" s="71">
        <v>0</v>
      </c>
      <c r="X538" s="71">
        <v>0</v>
      </c>
      <c r="Y538" s="71">
        <v>0</v>
      </c>
      <c r="Z538" s="71">
        <v>0</v>
      </c>
      <c r="AA538" s="71">
        <f>+K538+S538</f>
        <v>115763</v>
      </c>
      <c r="AB538" s="71">
        <f>+L538+U538</f>
        <v>28940</v>
      </c>
      <c r="AC538" s="71">
        <f>+M538+V538</f>
        <v>28940</v>
      </c>
      <c r="AD538" s="71">
        <f>+N538+W538</f>
        <v>28940</v>
      </c>
      <c r="AE538" s="71">
        <f>+O538+Y538</f>
        <v>28943</v>
      </c>
      <c r="AF538" s="71">
        <f>P538+X538</f>
        <v>5788</v>
      </c>
      <c r="AG538" s="71">
        <f>+Q538+Z538</f>
        <v>5788</v>
      </c>
      <c r="AH538" s="71">
        <f>AF538+AG538</f>
        <v>11576</v>
      </c>
      <c r="AI538" s="71">
        <f>+AJ538+AK538+AL538+AN538</f>
        <v>0</v>
      </c>
      <c r="AJ538" s="71">
        <v>0</v>
      </c>
      <c r="AK538" s="71">
        <v>0</v>
      </c>
      <c r="AL538" s="71">
        <v>0</v>
      </c>
      <c r="AM538" s="71">
        <v>0</v>
      </c>
      <c r="AN538" s="71">
        <v>0</v>
      </c>
      <c r="AO538" s="71">
        <v>0</v>
      </c>
      <c r="AP538" s="71">
        <f>+AA538+AI538</f>
        <v>115763</v>
      </c>
      <c r="AQ538" s="71">
        <f>+AB538+AJ538</f>
        <v>28940</v>
      </c>
      <c r="AR538" s="71">
        <f>+AC538+AK538</f>
        <v>28940</v>
      </c>
      <c r="AS538" s="71">
        <f>+AD538+AL538</f>
        <v>28940</v>
      </c>
      <c r="AT538" s="71">
        <f>+AE538+AN538</f>
        <v>28943</v>
      </c>
      <c r="AU538" s="71">
        <f>AF538+AM538</f>
        <v>5788</v>
      </c>
      <c r="AV538" s="71">
        <f>AG538+AO538</f>
        <v>5788</v>
      </c>
      <c r="AW538" s="71">
        <f>AU538+AV538</f>
        <v>11576</v>
      </c>
      <c r="AX538" s="71">
        <f>+AY538+AZ538+BA538+BC538</f>
        <v>0</v>
      </c>
      <c r="AY538" s="71">
        <v>0</v>
      </c>
      <c r="AZ538" s="71">
        <v>0</v>
      </c>
      <c r="BA538" s="71">
        <v>0</v>
      </c>
      <c r="BB538" s="71"/>
      <c r="BC538" s="71">
        <v>0</v>
      </c>
      <c r="BD538" s="71"/>
      <c r="BE538" s="71">
        <f>+AP538+AX538</f>
        <v>115763</v>
      </c>
      <c r="BF538" s="71">
        <f>+AQ538+AY538</f>
        <v>28940</v>
      </c>
      <c r="BG538" s="71">
        <f>+AR538+AZ538</f>
        <v>28940</v>
      </c>
      <c r="BH538" s="71">
        <f>+AS538+BA538</f>
        <v>28940</v>
      </c>
      <c r="BI538" s="71">
        <f>+AT538+BC538</f>
        <v>28943</v>
      </c>
      <c r="BJ538" s="71">
        <f>AU538+BB538</f>
        <v>5788</v>
      </c>
      <c r="BK538" s="71">
        <f>AV538+BD538</f>
        <v>5788</v>
      </c>
      <c r="BL538" s="71">
        <f>BJ538+BK538</f>
        <v>11576</v>
      </c>
      <c r="BM538" s="71">
        <f>+BN538+BO538+BP538+BQ538</f>
        <v>0</v>
      </c>
      <c r="BN538" s="71">
        <v>0</v>
      </c>
      <c r="BO538" s="71">
        <v>0</v>
      </c>
      <c r="BP538" s="71">
        <v>0</v>
      </c>
      <c r="BQ538" s="71">
        <v>0</v>
      </c>
      <c r="BR538" s="71">
        <f>+BE538+BM538</f>
        <v>115763</v>
      </c>
      <c r="BS538" s="71">
        <f>+BF538+BN538</f>
        <v>28940</v>
      </c>
      <c r="BT538" s="71">
        <f>+BG538+BO538</f>
        <v>28940</v>
      </c>
      <c r="BU538" s="71">
        <f>+BH538+BP538</f>
        <v>28940</v>
      </c>
      <c r="BV538" s="71">
        <f>+BI538+BQ538</f>
        <v>28943</v>
      </c>
      <c r="BW538" s="71">
        <f>+BX538+BY538+BZ538+CA538</f>
        <v>0</v>
      </c>
      <c r="BX538" s="71">
        <v>0</v>
      </c>
      <c r="BY538" s="71">
        <v>0</v>
      </c>
      <c r="BZ538" s="71">
        <v>0</v>
      </c>
      <c r="CA538" s="71">
        <v>0</v>
      </c>
      <c r="CB538" s="71">
        <f>+BR538+BW538</f>
        <v>115763</v>
      </c>
      <c r="CC538" s="71">
        <f>+BS538+BX538</f>
        <v>28940</v>
      </c>
      <c r="CD538" s="71">
        <f>+BT538+BY538</f>
        <v>28940</v>
      </c>
      <c r="CE538" s="71">
        <f>+BU538+BZ538</f>
        <v>28940</v>
      </c>
      <c r="CF538" s="71">
        <f>+BV538+CA538</f>
        <v>28943</v>
      </c>
      <c r="CG538" s="71">
        <f>+CH538+CI538+CJ538+CK538</f>
        <v>0</v>
      </c>
      <c r="CH538" s="71">
        <v>0</v>
      </c>
      <c r="CI538" s="71">
        <v>0</v>
      </c>
      <c r="CJ538" s="71">
        <v>0</v>
      </c>
      <c r="CK538" s="71">
        <v>0</v>
      </c>
      <c r="CL538" s="71">
        <f>+CB538+CG538</f>
        <v>115763</v>
      </c>
      <c r="CM538" s="71">
        <f>+CC538+CH538</f>
        <v>28940</v>
      </c>
      <c r="CN538" s="71">
        <f>+CD538+CI538</f>
        <v>28940</v>
      </c>
      <c r="CO538" s="71">
        <f>+CE538+CJ538</f>
        <v>28940</v>
      </c>
      <c r="CP538" s="71">
        <f>+CF538+CK538</f>
        <v>28943</v>
      </c>
      <c r="CQ538" s="71">
        <f>+CR538+CS538+CT538+CU538</f>
        <v>0</v>
      </c>
      <c r="CR538" s="71">
        <v>0</v>
      </c>
      <c r="CS538" s="71">
        <v>0</v>
      </c>
      <c r="CT538" s="71">
        <v>0</v>
      </c>
      <c r="CU538" s="71">
        <v>0</v>
      </c>
      <c r="CV538" s="71">
        <f>+CL538+CQ538</f>
        <v>115763</v>
      </c>
      <c r="CW538" s="71">
        <f>+CM538+CR538</f>
        <v>28940</v>
      </c>
      <c r="CX538" s="71">
        <f>+CN538+CS538</f>
        <v>28940</v>
      </c>
      <c r="CY538" s="71">
        <f>+CO538+CT538</f>
        <v>28940</v>
      </c>
      <c r="CZ538" s="71">
        <f>+CP538+CU538</f>
        <v>28943</v>
      </c>
      <c r="DA538" s="70">
        <v>5904</v>
      </c>
      <c r="DB538" s="56">
        <f>K538-CV538</f>
        <v>0</v>
      </c>
      <c r="DD538" s="7">
        <f>CV538/12</f>
        <v>9646.9166666666661</v>
      </c>
    </row>
    <row r="539" spans="1:109" ht="29.25" customHeight="1" x14ac:dyDescent="0.2">
      <c r="A539" s="98" t="str">
        <f>CONCATENATE("6701",H539)</f>
        <v>67015905</v>
      </c>
      <c r="B539" s="65"/>
      <c r="C539" s="65"/>
      <c r="D539" s="65"/>
      <c r="E539" s="66"/>
      <c r="F539" s="66" t="s">
        <v>254</v>
      </c>
      <c r="G539" s="65"/>
      <c r="H539" s="70">
        <v>5905</v>
      </c>
      <c r="I539" s="99" t="s">
        <v>344</v>
      </c>
      <c r="J539" s="78">
        <f>CB539</f>
        <v>4000</v>
      </c>
      <c r="K539" s="78">
        <v>4000</v>
      </c>
      <c r="L539" s="78">
        <v>600</v>
      </c>
      <c r="M539" s="78">
        <v>1000</v>
      </c>
      <c r="N539" s="78">
        <v>1500</v>
      </c>
      <c r="O539" s="78">
        <f>K539-L539-M539-N539</f>
        <v>900</v>
      </c>
      <c r="P539" s="78">
        <v>200</v>
      </c>
      <c r="Q539" s="78">
        <v>200</v>
      </c>
      <c r="R539" s="78">
        <f>P539+Q539</f>
        <v>400</v>
      </c>
      <c r="S539" s="71">
        <f>+U539+V539+W539+Y539</f>
        <v>0</v>
      </c>
      <c r="T539" s="71">
        <f>X539+Z539</f>
        <v>0</v>
      </c>
      <c r="U539" s="71">
        <v>0</v>
      </c>
      <c r="V539" s="71">
        <v>0</v>
      </c>
      <c r="W539" s="71">
        <v>0</v>
      </c>
      <c r="X539" s="71">
        <v>0</v>
      </c>
      <c r="Y539" s="71">
        <v>0</v>
      </c>
      <c r="Z539" s="71">
        <v>0</v>
      </c>
      <c r="AA539" s="71">
        <f>+K539+S539</f>
        <v>4000</v>
      </c>
      <c r="AB539" s="71">
        <f>+L539+U539</f>
        <v>600</v>
      </c>
      <c r="AC539" s="71">
        <f>+M539+V539</f>
        <v>1000</v>
      </c>
      <c r="AD539" s="71">
        <f>+N539+W539</f>
        <v>1500</v>
      </c>
      <c r="AE539" s="71">
        <f>+O539+Y539</f>
        <v>900</v>
      </c>
      <c r="AF539" s="71">
        <f>P539+X539</f>
        <v>200</v>
      </c>
      <c r="AG539" s="71">
        <f>+Q539+Z539</f>
        <v>200</v>
      </c>
      <c r="AH539" s="71">
        <f>AF539+AG539</f>
        <v>400</v>
      </c>
      <c r="AI539" s="71">
        <f>+AJ539+AK539+AL539+AN539</f>
        <v>0</v>
      </c>
      <c r="AJ539" s="71">
        <v>0</v>
      </c>
      <c r="AK539" s="71">
        <v>0</v>
      </c>
      <c r="AL539" s="71">
        <v>0</v>
      </c>
      <c r="AM539" s="71">
        <v>0</v>
      </c>
      <c r="AN539" s="71">
        <v>0</v>
      </c>
      <c r="AO539" s="71">
        <v>0</v>
      </c>
      <c r="AP539" s="71">
        <f>+AA539+AI539</f>
        <v>4000</v>
      </c>
      <c r="AQ539" s="71">
        <f>+AB539+AJ539</f>
        <v>600</v>
      </c>
      <c r="AR539" s="71">
        <f>+AC539+AK539</f>
        <v>1000</v>
      </c>
      <c r="AS539" s="71">
        <f>+AD539+AL539</f>
        <v>1500</v>
      </c>
      <c r="AT539" s="71">
        <f>+AE539+AN539</f>
        <v>900</v>
      </c>
      <c r="AU539" s="71">
        <f>AF539+AM539</f>
        <v>200</v>
      </c>
      <c r="AV539" s="71">
        <f>AG539+AO539</f>
        <v>200</v>
      </c>
      <c r="AW539" s="71">
        <f>AU539+AV539</f>
        <v>400</v>
      </c>
      <c r="AX539" s="71">
        <f>+AY539+AZ539+BA539+BC539</f>
        <v>0</v>
      </c>
      <c r="AY539" s="71">
        <v>0</v>
      </c>
      <c r="AZ539" s="71">
        <v>0</v>
      </c>
      <c r="BA539" s="71">
        <v>0</v>
      </c>
      <c r="BB539" s="71"/>
      <c r="BC539" s="71">
        <v>0</v>
      </c>
      <c r="BD539" s="71"/>
      <c r="BE539" s="71">
        <f>+AP539+AX539</f>
        <v>4000</v>
      </c>
      <c r="BF539" s="71">
        <f>+AQ539+AY539</f>
        <v>600</v>
      </c>
      <c r="BG539" s="71">
        <f>+AR539+AZ539</f>
        <v>1000</v>
      </c>
      <c r="BH539" s="71">
        <f>+AS539+BA539</f>
        <v>1500</v>
      </c>
      <c r="BI539" s="71">
        <f>+AT539+BC539</f>
        <v>900</v>
      </c>
      <c r="BJ539" s="71">
        <f>AU539+BB539</f>
        <v>200</v>
      </c>
      <c r="BK539" s="71">
        <f>AV539+BD539</f>
        <v>200</v>
      </c>
      <c r="BL539" s="71">
        <f>BJ539+BK539</f>
        <v>400</v>
      </c>
      <c r="BM539" s="71">
        <f>+BN539+BO539+BP539+BQ539</f>
        <v>0</v>
      </c>
      <c r="BN539" s="71">
        <v>0</v>
      </c>
      <c r="BO539" s="71">
        <v>0</v>
      </c>
      <c r="BP539" s="71">
        <v>0</v>
      </c>
      <c r="BQ539" s="71">
        <v>0</v>
      </c>
      <c r="BR539" s="71">
        <f>+BE539+BM539</f>
        <v>4000</v>
      </c>
      <c r="BS539" s="71">
        <f>+BF539+BN539</f>
        <v>600</v>
      </c>
      <c r="BT539" s="71">
        <f>+BG539+BO539</f>
        <v>1000</v>
      </c>
      <c r="BU539" s="71">
        <f>+BH539+BP539</f>
        <v>1500</v>
      </c>
      <c r="BV539" s="71">
        <f>+BI539+BQ539</f>
        <v>900</v>
      </c>
      <c r="BW539" s="71">
        <f>+BX539+BY539+BZ539+CA539</f>
        <v>0</v>
      </c>
      <c r="BX539" s="71">
        <v>0</v>
      </c>
      <c r="BY539" s="71">
        <v>0</v>
      </c>
      <c r="BZ539" s="71">
        <v>0</v>
      </c>
      <c r="CA539" s="71">
        <v>0</v>
      </c>
      <c r="CB539" s="71">
        <f>+BR539+BW539</f>
        <v>4000</v>
      </c>
      <c r="CC539" s="71">
        <f>+BS539+BX539</f>
        <v>600</v>
      </c>
      <c r="CD539" s="71">
        <f>+BT539+BY539</f>
        <v>1000</v>
      </c>
      <c r="CE539" s="71">
        <f>+BU539+BZ539</f>
        <v>1500</v>
      </c>
      <c r="CF539" s="71">
        <f>+BV539+CA539</f>
        <v>900</v>
      </c>
      <c r="CG539" s="71">
        <f>+CH539+CI539+CJ539+CK539</f>
        <v>0</v>
      </c>
      <c r="CH539" s="71">
        <v>0</v>
      </c>
      <c r="CI539" s="71">
        <v>0</v>
      </c>
      <c r="CJ539" s="71">
        <v>0</v>
      </c>
      <c r="CK539" s="71">
        <v>0</v>
      </c>
      <c r="CL539" s="71">
        <f>+CB539+CG539</f>
        <v>4000</v>
      </c>
      <c r="CM539" s="71">
        <f>+CC539+CH539</f>
        <v>600</v>
      </c>
      <c r="CN539" s="71">
        <f>+CD539+CI539</f>
        <v>1000</v>
      </c>
      <c r="CO539" s="71">
        <f>+CE539+CJ539</f>
        <v>1500</v>
      </c>
      <c r="CP539" s="71">
        <f>+CF539+CK539</f>
        <v>900</v>
      </c>
      <c r="CQ539" s="71">
        <f>+CR539+CS539+CT539+CU539</f>
        <v>0</v>
      </c>
      <c r="CR539" s="71">
        <v>0</v>
      </c>
      <c r="CS539" s="71">
        <v>0</v>
      </c>
      <c r="CT539" s="71">
        <v>0</v>
      </c>
      <c r="CU539" s="71">
        <v>0</v>
      </c>
      <c r="CV539" s="71">
        <f>+CL539+CQ539</f>
        <v>4000</v>
      </c>
      <c r="CW539" s="71">
        <f>+CM539+CR539</f>
        <v>600</v>
      </c>
      <c r="CX539" s="71">
        <f>+CN539+CS539</f>
        <v>1000</v>
      </c>
      <c r="CY539" s="71">
        <f>+CO539+CT539</f>
        <v>1500</v>
      </c>
      <c r="CZ539" s="71">
        <f>+CP539+CU539</f>
        <v>900</v>
      </c>
      <c r="DA539" s="70">
        <v>5905</v>
      </c>
      <c r="DB539" s="56">
        <f>K539-CV539</f>
        <v>0</v>
      </c>
      <c r="DD539" s="7">
        <f>CV539/12</f>
        <v>333.33333333333331</v>
      </c>
    </row>
    <row r="540" spans="1:109" ht="24" hidden="1" customHeight="1" x14ac:dyDescent="0.2">
      <c r="A540" s="98" t="str">
        <f>CONCATENATE("6701",H540)</f>
        <v>67015907</v>
      </c>
      <c r="B540" s="65"/>
      <c r="C540" s="65"/>
      <c r="D540" s="65"/>
      <c r="E540" s="66"/>
      <c r="F540" s="66" t="s">
        <v>242</v>
      </c>
      <c r="G540" s="65"/>
      <c r="H540" s="70" t="s">
        <v>342</v>
      </c>
      <c r="I540" s="75" t="s">
        <v>343</v>
      </c>
      <c r="J540" s="78">
        <f>CB540</f>
        <v>0</v>
      </c>
      <c r="K540" s="78"/>
      <c r="L540" s="78"/>
      <c r="M540" s="78"/>
      <c r="N540" s="78"/>
      <c r="O540" s="78">
        <f>K540-L540-M540-N540</f>
        <v>0</v>
      </c>
      <c r="P540" s="78"/>
      <c r="Q540" s="78"/>
      <c r="R540" s="78">
        <f>P540+Q540</f>
        <v>0</v>
      </c>
      <c r="S540" s="71">
        <f>+U540+V540+W540+Y540</f>
        <v>0</v>
      </c>
      <c r="T540" s="71">
        <f>X540+Z540</f>
        <v>0</v>
      </c>
      <c r="U540" s="71">
        <v>0</v>
      </c>
      <c r="V540" s="71">
        <v>0</v>
      </c>
      <c r="W540" s="71">
        <v>0</v>
      </c>
      <c r="X540" s="71">
        <v>0</v>
      </c>
      <c r="Y540" s="71">
        <v>0</v>
      </c>
      <c r="Z540" s="71">
        <v>0</v>
      </c>
      <c r="AA540" s="71">
        <f>+K540+S540</f>
        <v>0</v>
      </c>
      <c r="AB540" s="71">
        <f>+L540+U540</f>
        <v>0</v>
      </c>
      <c r="AC540" s="71">
        <f>+M540+V540</f>
        <v>0</v>
      </c>
      <c r="AD540" s="71">
        <f>+N540+W540</f>
        <v>0</v>
      </c>
      <c r="AE540" s="71">
        <f>+O540+Y540</f>
        <v>0</v>
      </c>
      <c r="AF540" s="71">
        <f>P540+X540</f>
        <v>0</v>
      </c>
      <c r="AG540" s="71">
        <f>+Q540+Z540</f>
        <v>0</v>
      </c>
      <c r="AH540" s="71">
        <f>AF540+AG540</f>
        <v>0</v>
      </c>
      <c r="AI540" s="71">
        <f>+AJ540+AK540+AL540+AN540</f>
        <v>0</v>
      </c>
      <c r="AJ540" s="71">
        <v>0</v>
      </c>
      <c r="AK540" s="71">
        <v>0</v>
      </c>
      <c r="AL540" s="71">
        <v>0</v>
      </c>
      <c r="AM540" s="71">
        <v>0</v>
      </c>
      <c r="AN540" s="71">
        <v>0</v>
      </c>
      <c r="AO540" s="71">
        <v>0</v>
      </c>
      <c r="AP540" s="71">
        <f>+AA540+AI540</f>
        <v>0</v>
      </c>
      <c r="AQ540" s="71">
        <f>+AB540+AJ540</f>
        <v>0</v>
      </c>
      <c r="AR540" s="71">
        <f>+AC540+AK540</f>
        <v>0</v>
      </c>
      <c r="AS540" s="71">
        <f>+AD540+AL540</f>
        <v>0</v>
      </c>
      <c r="AT540" s="71">
        <f>+AE540+AN540</f>
        <v>0</v>
      </c>
      <c r="AU540" s="71">
        <f>AF540+AM540</f>
        <v>0</v>
      </c>
      <c r="AV540" s="71">
        <f>AG540+AO540</f>
        <v>0</v>
      </c>
      <c r="AW540" s="71">
        <f>AU540+AV540</f>
        <v>0</v>
      </c>
      <c r="AX540" s="71">
        <f>+AY540+AZ540+BA540+BC540</f>
        <v>0</v>
      </c>
      <c r="AY540" s="71">
        <v>0</v>
      </c>
      <c r="AZ540" s="71">
        <v>0</v>
      </c>
      <c r="BA540" s="71">
        <v>0</v>
      </c>
      <c r="BB540" s="71"/>
      <c r="BC540" s="71">
        <v>0</v>
      </c>
      <c r="BD540" s="71"/>
      <c r="BE540" s="71">
        <f>+AP540+AX540</f>
        <v>0</v>
      </c>
      <c r="BF540" s="71">
        <f>+AQ540+AY540</f>
        <v>0</v>
      </c>
      <c r="BG540" s="71">
        <f>+AR540+AZ540</f>
        <v>0</v>
      </c>
      <c r="BH540" s="71">
        <f>+AS540+BA540</f>
        <v>0</v>
      </c>
      <c r="BI540" s="71">
        <f>+AT540+BC540</f>
        <v>0</v>
      </c>
      <c r="BJ540" s="71">
        <f>AU540+BB540</f>
        <v>0</v>
      </c>
      <c r="BK540" s="71">
        <f>AV540+BD540</f>
        <v>0</v>
      </c>
      <c r="BL540" s="71">
        <f>BJ540+BK540</f>
        <v>0</v>
      </c>
      <c r="BM540" s="71">
        <f>+BN540+BO540+BP540+BQ540</f>
        <v>0</v>
      </c>
      <c r="BN540" s="71">
        <v>0</v>
      </c>
      <c r="BO540" s="71">
        <v>0</v>
      </c>
      <c r="BP540" s="71">
        <v>0</v>
      </c>
      <c r="BQ540" s="71">
        <v>0</v>
      </c>
      <c r="BR540" s="71">
        <f>+BE540+BM540</f>
        <v>0</v>
      </c>
      <c r="BS540" s="71">
        <f>+BF540+BN540</f>
        <v>0</v>
      </c>
      <c r="BT540" s="71">
        <f>+BG540+BO540</f>
        <v>0</v>
      </c>
      <c r="BU540" s="71">
        <f>+BH540+BP540</f>
        <v>0</v>
      </c>
      <c r="BV540" s="71">
        <f>+BI540+BQ540</f>
        <v>0</v>
      </c>
      <c r="BW540" s="71">
        <f>+BX540+BY540+BZ540+CA540</f>
        <v>0</v>
      </c>
      <c r="BX540" s="71">
        <v>0</v>
      </c>
      <c r="BY540" s="71">
        <v>0</v>
      </c>
      <c r="BZ540" s="71">
        <v>0</v>
      </c>
      <c r="CA540" s="71">
        <v>0</v>
      </c>
      <c r="CB540" s="71">
        <f>+BR540+BW540</f>
        <v>0</v>
      </c>
      <c r="CC540" s="71">
        <f>+BS540+BX540</f>
        <v>0</v>
      </c>
      <c r="CD540" s="71">
        <f>+BT540+BY540</f>
        <v>0</v>
      </c>
      <c r="CE540" s="71">
        <f>+BU540+BZ540</f>
        <v>0</v>
      </c>
      <c r="CF540" s="71">
        <f>+BV540+CA540</f>
        <v>0</v>
      </c>
      <c r="CG540" s="71">
        <f>+CH540+CI540+CJ540+CK540</f>
        <v>0</v>
      </c>
      <c r="CH540" s="71">
        <v>0</v>
      </c>
      <c r="CI540" s="71">
        <v>0</v>
      </c>
      <c r="CJ540" s="71">
        <v>0</v>
      </c>
      <c r="CK540" s="71">
        <v>0</v>
      </c>
      <c r="CL540" s="71">
        <f>+CB540+CG540</f>
        <v>0</v>
      </c>
      <c r="CM540" s="71">
        <f>+CC540+CH540</f>
        <v>0</v>
      </c>
      <c r="CN540" s="71">
        <f>+CD540+CI540</f>
        <v>0</v>
      </c>
      <c r="CO540" s="71">
        <f>+CE540+CJ540</f>
        <v>0</v>
      </c>
      <c r="CP540" s="71">
        <f>+CF540+CK540</f>
        <v>0</v>
      </c>
      <c r="CQ540" s="71">
        <f>+CR540+CS540+CT540+CU540</f>
        <v>0</v>
      </c>
      <c r="CR540" s="71">
        <v>0</v>
      </c>
      <c r="CS540" s="71">
        <v>0</v>
      </c>
      <c r="CT540" s="71">
        <v>0</v>
      </c>
      <c r="CU540" s="71">
        <v>0</v>
      </c>
      <c r="CV540" s="71">
        <f>+CL540+CQ540</f>
        <v>0</v>
      </c>
      <c r="CW540" s="71">
        <f>+CM540+CR540</f>
        <v>0</v>
      </c>
      <c r="CX540" s="71">
        <f>+CN540+CS540</f>
        <v>0</v>
      </c>
      <c r="CY540" s="71">
        <f>+CO540+CT540</f>
        <v>0</v>
      </c>
      <c r="CZ540" s="71">
        <f>+CP540+CU540</f>
        <v>0</v>
      </c>
      <c r="DA540" s="70" t="s">
        <v>342</v>
      </c>
      <c r="DB540" s="56">
        <f>K540-CV540</f>
        <v>0</v>
      </c>
      <c r="DD540" s="7">
        <f>CV540/12</f>
        <v>0</v>
      </c>
    </row>
    <row r="541" spans="1:109" ht="11.25" hidden="1" customHeight="1" x14ac:dyDescent="0.2">
      <c r="A541" s="98" t="str">
        <f>CONCATENATE("6701",H541)</f>
        <v>67015911</v>
      </c>
      <c r="B541" s="65"/>
      <c r="C541" s="65"/>
      <c r="D541" s="65"/>
      <c r="E541" s="66"/>
      <c r="F541" s="66" t="s">
        <v>252</v>
      </c>
      <c r="G541" s="65"/>
      <c r="H541" s="70">
        <v>5911</v>
      </c>
      <c r="I541" s="99" t="s">
        <v>341</v>
      </c>
      <c r="J541" s="78">
        <f>CB541</f>
        <v>0</v>
      </c>
      <c r="K541" s="78"/>
      <c r="L541" s="78"/>
      <c r="M541" s="78"/>
      <c r="N541" s="78"/>
      <c r="O541" s="78">
        <f>K541-L541-M541-N541</f>
        <v>0</v>
      </c>
      <c r="P541" s="78"/>
      <c r="Q541" s="78"/>
      <c r="R541" s="78">
        <f>P541+Q541</f>
        <v>0</v>
      </c>
      <c r="S541" s="71">
        <f>+U541+V541+W541+Y541</f>
        <v>0</v>
      </c>
      <c r="T541" s="71">
        <f>X541+Z541</f>
        <v>0</v>
      </c>
      <c r="U541" s="71">
        <v>0</v>
      </c>
      <c r="V541" s="71">
        <v>0</v>
      </c>
      <c r="W541" s="71">
        <v>0</v>
      </c>
      <c r="X541" s="71">
        <v>0</v>
      </c>
      <c r="Y541" s="71">
        <v>0</v>
      </c>
      <c r="Z541" s="71">
        <v>0</v>
      </c>
      <c r="AA541" s="71">
        <f>+K541+S541</f>
        <v>0</v>
      </c>
      <c r="AB541" s="71">
        <f>+L541+U541</f>
        <v>0</v>
      </c>
      <c r="AC541" s="71">
        <f>+M541+V541</f>
        <v>0</v>
      </c>
      <c r="AD541" s="71">
        <f>+N541+W541</f>
        <v>0</v>
      </c>
      <c r="AE541" s="71">
        <f>+O541+Y541</f>
        <v>0</v>
      </c>
      <c r="AF541" s="71">
        <f>P541+X541</f>
        <v>0</v>
      </c>
      <c r="AG541" s="71">
        <f>+Q541+Z541</f>
        <v>0</v>
      </c>
      <c r="AH541" s="71">
        <f>AF541+AG541</f>
        <v>0</v>
      </c>
      <c r="AI541" s="71">
        <f>+AJ541+AK541+AL541+AN541</f>
        <v>0</v>
      </c>
      <c r="AJ541" s="71">
        <v>0</v>
      </c>
      <c r="AK541" s="71">
        <v>0</v>
      </c>
      <c r="AL541" s="71">
        <v>0</v>
      </c>
      <c r="AM541" s="71">
        <v>0</v>
      </c>
      <c r="AN541" s="71">
        <v>0</v>
      </c>
      <c r="AO541" s="71">
        <v>0</v>
      </c>
      <c r="AP541" s="71">
        <f>+AA541+AI541</f>
        <v>0</v>
      </c>
      <c r="AQ541" s="71">
        <f>+AB541+AJ541</f>
        <v>0</v>
      </c>
      <c r="AR541" s="71">
        <f>+AC541+AK541</f>
        <v>0</v>
      </c>
      <c r="AS541" s="71">
        <f>+AD541+AL541</f>
        <v>0</v>
      </c>
      <c r="AT541" s="71">
        <f>+AE541+AN541</f>
        <v>0</v>
      </c>
      <c r="AU541" s="71">
        <f>AF541+AM541</f>
        <v>0</v>
      </c>
      <c r="AV541" s="71">
        <f>AG541+AO541</f>
        <v>0</v>
      </c>
      <c r="AW541" s="71">
        <f>AU541+AV541</f>
        <v>0</v>
      </c>
      <c r="AX541" s="71">
        <f>+AY541+AZ541+BA541+BC541</f>
        <v>0</v>
      </c>
      <c r="AY541" s="71">
        <v>0</v>
      </c>
      <c r="AZ541" s="71">
        <v>0</v>
      </c>
      <c r="BA541" s="71">
        <v>0</v>
      </c>
      <c r="BB541" s="71"/>
      <c r="BC541" s="71">
        <v>0</v>
      </c>
      <c r="BD541" s="71"/>
      <c r="BE541" s="71">
        <f>+AP541+AX541</f>
        <v>0</v>
      </c>
      <c r="BF541" s="71">
        <f>+AQ541+AY541</f>
        <v>0</v>
      </c>
      <c r="BG541" s="71">
        <f>+AR541+AZ541</f>
        <v>0</v>
      </c>
      <c r="BH541" s="71">
        <f>+AS541+BA541</f>
        <v>0</v>
      </c>
      <c r="BI541" s="71">
        <f>+AT541+BC541</f>
        <v>0</v>
      </c>
      <c r="BJ541" s="71">
        <f>AU541+BB541</f>
        <v>0</v>
      </c>
      <c r="BK541" s="71">
        <f>AV541+BD541</f>
        <v>0</v>
      </c>
      <c r="BL541" s="71">
        <f>BJ541+BK541</f>
        <v>0</v>
      </c>
      <c r="BM541" s="71">
        <f>+BN541+BO541+BP541+BQ541</f>
        <v>0</v>
      </c>
      <c r="BN541" s="71">
        <v>0</v>
      </c>
      <c r="BO541" s="71">
        <v>0</v>
      </c>
      <c r="BP541" s="71">
        <v>0</v>
      </c>
      <c r="BQ541" s="71">
        <v>0</v>
      </c>
      <c r="BR541" s="71">
        <f>+BE541+BM541</f>
        <v>0</v>
      </c>
      <c r="BS541" s="71">
        <f>+BF541+BN541</f>
        <v>0</v>
      </c>
      <c r="BT541" s="71">
        <f>+BG541+BO541</f>
        <v>0</v>
      </c>
      <c r="BU541" s="71">
        <f>+BH541+BP541</f>
        <v>0</v>
      </c>
      <c r="BV541" s="71">
        <f>+BI541+BQ541</f>
        <v>0</v>
      </c>
      <c r="BW541" s="71">
        <f>+BX541+BY541+BZ541+CA541</f>
        <v>0</v>
      </c>
      <c r="BX541" s="71">
        <v>0</v>
      </c>
      <c r="BY541" s="71">
        <v>0</v>
      </c>
      <c r="BZ541" s="71">
        <v>0</v>
      </c>
      <c r="CA541" s="71">
        <v>0</v>
      </c>
      <c r="CB541" s="71">
        <f>+BR541+BW541</f>
        <v>0</v>
      </c>
      <c r="CC541" s="71">
        <f>+BS541+BX541</f>
        <v>0</v>
      </c>
      <c r="CD541" s="71">
        <f>+BT541+BY541</f>
        <v>0</v>
      </c>
      <c r="CE541" s="71">
        <f>+BU541+BZ541</f>
        <v>0</v>
      </c>
      <c r="CF541" s="71">
        <f>+BV541+CA541</f>
        <v>0</v>
      </c>
      <c r="CG541" s="71">
        <f>+CH541+CI541+CJ541+CK541</f>
        <v>0</v>
      </c>
      <c r="CH541" s="71">
        <v>0</v>
      </c>
      <c r="CI541" s="71">
        <v>0</v>
      </c>
      <c r="CJ541" s="71">
        <v>0</v>
      </c>
      <c r="CK541" s="71">
        <v>0</v>
      </c>
      <c r="CL541" s="71">
        <f>+CB541+CG541</f>
        <v>0</v>
      </c>
      <c r="CM541" s="71">
        <f>+CC541+CH541</f>
        <v>0</v>
      </c>
      <c r="CN541" s="71">
        <f>+CD541+CI541</f>
        <v>0</v>
      </c>
      <c r="CO541" s="71">
        <f>+CE541+CJ541</f>
        <v>0</v>
      </c>
      <c r="CP541" s="71">
        <f>+CF541+CK541</f>
        <v>0</v>
      </c>
      <c r="CQ541" s="71">
        <f>+CR541+CS541+CT541+CU541</f>
        <v>0</v>
      </c>
      <c r="CR541" s="71">
        <v>0</v>
      </c>
      <c r="CS541" s="71">
        <v>0</v>
      </c>
      <c r="CT541" s="71">
        <v>0</v>
      </c>
      <c r="CU541" s="71">
        <v>0</v>
      </c>
      <c r="CV541" s="71">
        <f>+CL541+CQ541</f>
        <v>0</v>
      </c>
      <c r="CW541" s="71">
        <f>+CM541+CR541</f>
        <v>0</v>
      </c>
      <c r="CX541" s="71">
        <f>+CN541+CS541</f>
        <v>0</v>
      </c>
      <c r="CY541" s="71">
        <f>+CO541+CT541</f>
        <v>0</v>
      </c>
      <c r="CZ541" s="71">
        <f>+CP541+CU541</f>
        <v>0</v>
      </c>
      <c r="DA541" s="70">
        <v>5911</v>
      </c>
      <c r="DB541" s="56">
        <f>K541-CV541</f>
        <v>0</v>
      </c>
      <c r="DD541" s="7">
        <f>CV541/12</f>
        <v>0</v>
      </c>
    </row>
    <row r="542" spans="1:109" ht="11.25" hidden="1" customHeight="1" x14ac:dyDescent="0.2">
      <c r="A542" s="98" t="str">
        <f>CONCATENATE("6701",H542)</f>
        <v>67015912</v>
      </c>
      <c r="B542" s="65"/>
      <c r="C542" s="65"/>
      <c r="D542" s="65"/>
      <c r="E542" s="66"/>
      <c r="F542" s="66" t="s">
        <v>192</v>
      </c>
      <c r="G542" s="65"/>
      <c r="H542" s="70" t="s">
        <v>339</v>
      </c>
      <c r="I542" s="99" t="s">
        <v>340</v>
      </c>
      <c r="J542" s="78">
        <f>CB542</f>
        <v>0</v>
      </c>
      <c r="K542" s="78"/>
      <c r="L542" s="78"/>
      <c r="M542" s="78"/>
      <c r="N542" s="78"/>
      <c r="O542" s="78">
        <f>K542-L542-M542-N542</f>
        <v>0</v>
      </c>
      <c r="P542" s="78"/>
      <c r="Q542" s="78"/>
      <c r="R542" s="78">
        <f>P542+Q542</f>
        <v>0</v>
      </c>
      <c r="S542" s="71">
        <f>+U542+V542+W542+Y542</f>
        <v>0</v>
      </c>
      <c r="T542" s="71">
        <f>X542+Z542</f>
        <v>0</v>
      </c>
      <c r="U542" s="71">
        <v>0</v>
      </c>
      <c r="V542" s="71">
        <v>0</v>
      </c>
      <c r="W542" s="71">
        <v>0</v>
      </c>
      <c r="X542" s="71">
        <v>0</v>
      </c>
      <c r="Y542" s="71">
        <v>0</v>
      </c>
      <c r="Z542" s="71">
        <v>0</v>
      </c>
      <c r="AA542" s="71">
        <f>+K542+S542</f>
        <v>0</v>
      </c>
      <c r="AB542" s="71">
        <f>+L542+U542</f>
        <v>0</v>
      </c>
      <c r="AC542" s="71">
        <f>+M542+V542</f>
        <v>0</v>
      </c>
      <c r="AD542" s="71">
        <f>+N542+W542</f>
        <v>0</v>
      </c>
      <c r="AE542" s="71">
        <f>+O542+Y542</f>
        <v>0</v>
      </c>
      <c r="AF542" s="71">
        <f>P542+X542</f>
        <v>0</v>
      </c>
      <c r="AG542" s="71">
        <f>+Q542+Z542</f>
        <v>0</v>
      </c>
      <c r="AH542" s="71">
        <f>AF542+AG542</f>
        <v>0</v>
      </c>
      <c r="AI542" s="71">
        <f>+AJ542+AK542+AL542+AN542</f>
        <v>0</v>
      </c>
      <c r="AJ542" s="71">
        <v>0</v>
      </c>
      <c r="AK542" s="71">
        <v>0</v>
      </c>
      <c r="AL542" s="71">
        <v>0</v>
      </c>
      <c r="AM542" s="71">
        <v>0</v>
      </c>
      <c r="AN542" s="71">
        <v>0</v>
      </c>
      <c r="AO542" s="71">
        <v>0</v>
      </c>
      <c r="AP542" s="71">
        <f>+AA542+AI542</f>
        <v>0</v>
      </c>
      <c r="AQ542" s="71">
        <f>+AB542+AJ542</f>
        <v>0</v>
      </c>
      <c r="AR542" s="71">
        <f>+AC542+AK542</f>
        <v>0</v>
      </c>
      <c r="AS542" s="71">
        <f>+AD542+AL542</f>
        <v>0</v>
      </c>
      <c r="AT542" s="71">
        <f>+AE542+AN542</f>
        <v>0</v>
      </c>
      <c r="AU542" s="71">
        <f>AF542+AM542</f>
        <v>0</v>
      </c>
      <c r="AV542" s="71">
        <f>AG542+AO542</f>
        <v>0</v>
      </c>
      <c r="AW542" s="71">
        <f>AU542+AV542</f>
        <v>0</v>
      </c>
      <c r="AX542" s="71">
        <f>+AY542+AZ542+BA542+BC542</f>
        <v>0</v>
      </c>
      <c r="AY542" s="71">
        <v>0</v>
      </c>
      <c r="AZ542" s="71">
        <v>0</v>
      </c>
      <c r="BA542" s="71">
        <v>0</v>
      </c>
      <c r="BB542" s="71"/>
      <c r="BC542" s="71">
        <v>0</v>
      </c>
      <c r="BD542" s="71"/>
      <c r="BE542" s="71">
        <f>+AP542+AX542</f>
        <v>0</v>
      </c>
      <c r="BF542" s="71">
        <f>+AQ542+AY542</f>
        <v>0</v>
      </c>
      <c r="BG542" s="71">
        <f>+AR542+AZ542</f>
        <v>0</v>
      </c>
      <c r="BH542" s="71">
        <f>+AS542+BA542</f>
        <v>0</v>
      </c>
      <c r="BI542" s="71">
        <f>+AT542+BC542</f>
        <v>0</v>
      </c>
      <c r="BJ542" s="71">
        <f>AU542+BB542</f>
        <v>0</v>
      </c>
      <c r="BK542" s="71">
        <f>AV542+BD542</f>
        <v>0</v>
      </c>
      <c r="BL542" s="71">
        <f>BJ542+BK542</f>
        <v>0</v>
      </c>
      <c r="BM542" s="71">
        <f>+BN542+BO542+BP542+BQ542</f>
        <v>0</v>
      </c>
      <c r="BN542" s="71">
        <v>0</v>
      </c>
      <c r="BO542" s="71">
        <v>0</v>
      </c>
      <c r="BP542" s="71">
        <v>0</v>
      </c>
      <c r="BQ542" s="71">
        <v>0</v>
      </c>
      <c r="BR542" s="71">
        <f>+BE542+BM542</f>
        <v>0</v>
      </c>
      <c r="BS542" s="71">
        <f>+BF542+BN542</f>
        <v>0</v>
      </c>
      <c r="BT542" s="71">
        <f>+BG542+BO542</f>
        <v>0</v>
      </c>
      <c r="BU542" s="71">
        <f>+BH542+BP542</f>
        <v>0</v>
      </c>
      <c r="BV542" s="71">
        <f>+BI542+BQ542</f>
        <v>0</v>
      </c>
      <c r="BW542" s="71">
        <f>+BX542+BY542+BZ542+CA542</f>
        <v>0</v>
      </c>
      <c r="BX542" s="71">
        <v>0</v>
      </c>
      <c r="BY542" s="71">
        <v>0</v>
      </c>
      <c r="BZ542" s="71">
        <v>0</v>
      </c>
      <c r="CA542" s="71">
        <v>0</v>
      </c>
      <c r="CB542" s="71">
        <f>+BR542+BW542</f>
        <v>0</v>
      </c>
      <c r="CC542" s="71">
        <f>+BS542+BX542</f>
        <v>0</v>
      </c>
      <c r="CD542" s="71">
        <f>+BT542+BY542</f>
        <v>0</v>
      </c>
      <c r="CE542" s="71">
        <f>+BU542+BZ542</f>
        <v>0</v>
      </c>
      <c r="CF542" s="71">
        <f>+BV542+CA542</f>
        <v>0</v>
      </c>
      <c r="CG542" s="71">
        <f>+CH542+CI542+CJ542+CK542</f>
        <v>0</v>
      </c>
      <c r="CH542" s="71">
        <v>0</v>
      </c>
      <c r="CI542" s="71">
        <v>0</v>
      </c>
      <c r="CJ542" s="71">
        <v>0</v>
      </c>
      <c r="CK542" s="71">
        <v>0</v>
      </c>
      <c r="CL542" s="71">
        <f>+CB542+CG542</f>
        <v>0</v>
      </c>
      <c r="CM542" s="71">
        <f>+CC542+CH542</f>
        <v>0</v>
      </c>
      <c r="CN542" s="71">
        <f>+CD542+CI542</f>
        <v>0</v>
      </c>
      <c r="CO542" s="71">
        <f>+CE542+CJ542</f>
        <v>0</v>
      </c>
      <c r="CP542" s="71">
        <f>+CF542+CK542</f>
        <v>0</v>
      </c>
      <c r="CQ542" s="71">
        <f>+CR542+CS542+CT542+CU542</f>
        <v>0</v>
      </c>
      <c r="CR542" s="71">
        <v>0</v>
      </c>
      <c r="CS542" s="71">
        <v>0</v>
      </c>
      <c r="CT542" s="71">
        <v>0</v>
      </c>
      <c r="CU542" s="71">
        <v>0</v>
      </c>
      <c r="CV542" s="71">
        <f>+CL542+CQ542</f>
        <v>0</v>
      </c>
      <c r="CW542" s="71">
        <f>+CM542+CR542</f>
        <v>0</v>
      </c>
      <c r="CX542" s="71">
        <f>+CN542+CS542</f>
        <v>0</v>
      </c>
      <c r="CY542" s="71">
        <f>+CO542+CT542</f>
        <v>0</v>
      </c>
      <c r="CZ542" s="71">
        <f>+CP542+CU542</f>
        <v>0</v>
      </c>
      <c r="DA542" s="70" t="s">
        <v>339</v>
      </c>
      <c r="DB542" s="56">
        <f>K542-CV542</f>
        <v>0</v>
      </c>
      <c r="DD542" s="7">
        <f>CV542/12</f>
        <v>0</v>
      </c>
    </row>
    <row r="543" spans="1:109" ht="22.5" hidden="1" customHeight="1" x14ac:dyDescent="0.2">
      <c r="A543" s="98" t="str">
        <f>CONCATENATE("6701",H543)</f>
        <v>67015913</v>
      </c>
      <c r="B543" s="65"/>
      <c r="C543" s="65"/>
      <c r="D543" s="65"/>
      <c r="E543" s="66"/>
      <c r="F543" s="66" t="s">
        <v>200</v>
      </c>
      <c r="G543" s="65"/>
      <c r="H543" s="70" t="s">
        <v>337</v>
      </c>
      <c r="I543" s="99" t="s">
        <v>338</v>
      </c>
      <c r="J543" s="78">
        <f>CB543</f>
        <v>0</v>
      </c>
      <c r="K543" s="78"/>
      <c r="L543" s="78"/>
      <c r="M543" s="78"/>
      <c r="N543" s="78"/>
      <c r="O543" s="78">
        <f>K543-L543-M543-N543</f>
        <v>0</v>
      </c>
      <c r="P543" s="78"/>
      <c r="Q543" s="78"/>
      <c r="R543" s="78">
        <f>P543+Q543</f>
        <v>0</v>
      </c>
      <c r="S543" s="71">
        <f>+U543+V543+W543+Y543</f>
        <v>0</v>
      </c>
      <c r="T543" s="71">
        <f>X543+Z543</f>
        <v>0</v>
      </c>
      <c r="U543" s="71">
        <v>0</v>
      </c>
      <c r="V543" s="71">
        <v>0</v>
      </c>
      <c r="W543" s="71">
        <v>0</v>
      </c>
      <c r="X543" s="71">
        <v>0</v>
      </c>
      <c r="Y543" s="71">
        <v>0</v>
      </c>
      <c r="Z543" s="71">
        <v>0</v>
      </c>
      <c r="AA543" s="71">
        <f>+K543+S543</f>
        <v>0</v>
      </c>
      <c r="AB543" s="71">
        <f>+L543+U543</f>
        <v>0</v>
      </c>
      <c r="AC543" s="71">
        <f>+M543+V543</f>
        <v>0</v>
      </c>
      <c r="AD543" s="71">
        <f>+N543+W543</f>
        <v>0</v>
      </c>
      <c r="AE543" s="71">
        <f>+O543+Y543</f>
        <v>0</v>
      </c>
      <c r="AF543" s="71">
        <f>P543+X543</f>
        <v>0</v>
      </c>
      <c r="AG543" s="71">
        <f>+Q543+Z543</f>
        <v>0</v>
      </c>
      <c r="AH543" s="71">
        <f>AF543+AG543</f>
        <v>0</v>
      </c>
      <c r="AI543" s="71">
        <f>+AJ543+AK543+AL543+AN543</f>
        <v>0</v>
      </c>
      <c r="AJ543" s="71">
        <v>0</v>
      </c>
      <c r="AK543" s="71">
        <v>0</v>
      </c>
      <c r="AL543" s="71">
        <v>0</v>
      </c>
      <c r="AM543" s="71">
        <v>0</v>
      </c>
      <c r="AN543" s="71">
        <v>0</v>
      </c>
      <c r="AO543" s="71">
        <v>0</v>
      </c>
      <c r="AP543" s="71">
        <f>+AA543+AI543</f>
        <v>0</v>
      </c>
      <c r="AQ543" s="71">
        <f>+AB543+AJ543</f>
        <v>0</v>
      </c>
      <c r="AR543" s="71">
        <f>+AC543+AK543</f>
        <v>0</v>
      </c>
      <c r="AS543" s="71">
        <f>+AD543+AL543</f>
        <v>0</v>
      </c>
      <c r="AT543" s="71">
        <f>+AE543+AN543</f>
        <v>0</v>
      </c>
      <c r="AU543" s="71">
        <f>AF543+AM543</f>
        <v>0</v>
      </c>
      <c r="AV543" s="71">
        <f>AG543+AO543</f>
        <v>0</v>
      </c>
      <c r="AW543" s="71">
        <f>AU543+AV543</f>
        <v>0</v>
      </c>
      <c r="AX543" s="71">
        <f>+AY543+AZ543+BA543+BC543</f>
        <v>0</v>
      </c>
      <c r="AY543" s="71">
        <v>0</v>
      </c>
      <c r="AZ543" s="71">
        <v>0</v>
      </c>
      <c r="BA543" s="71">
        <v>0</v>
      </c>
      <c r="BB543" s="71"/>
      <c r="BC543" s="71">
        <v>0</v>
      </c>
      <c r="BD543" s="71"/>
      <c r="BE543" s="71">
        <f>+AP543+AX543</f>
        <v>0</v>
      </c>
      <c r="BF543" s="71">
        <f>+AQ543+AY543</f>
        <v>0</v>
      </c>
      <c r="BG543" s="71">
        <f>+AR543+AZ543</f>
        <v>0</v>
      </c>
      <c r="BH543" s="71">
        <f>+AS543+BA543</f>
        <v>0</v>
      </c>
      <c r="BI543" s="71">
        <f>+AT543+BC543</f>
        <v>0</v>
      </c>
      <c r="BJ543" s="71">
        <f>AU543+BB543</f>
        <v>0</v>
      </c>
      <c r="BK543" s="71">
        <f>AV543+BD543</f>
        <v>0</v>
      </c>
      <c r="BL543" s="71">
        <f>BJ543+BK543</f>
        <v>0</v>
      </c>
      <c r="BM543" s="71">
        <f>+BN543+BO543+BP543+BQ543</f>
        <v>0</v>
      </c>
      <c r="BN543" s="71">
        <v>0</v>
      </c>
      <c r="BO543" s="71">
        <v>0</v>
      </c>
      <c r="BP543" s="71">
        <v>0</v>
      </c>
      <c r="BQ543" s="71">
        <v>0</v>
      </c>
      <c r="BR543" s="71">
        <f>+BE543+BM543</f>
        <v>0</v>
      </c>
      <c r="BS543" s="71">
        <f>+BF543+BN543</f>
        <v>0</v>
      </c>
      <c r="BT543" s="71">
        <f>+BG543+BO543</f>
        <v>0</v>
      </c>
      <c r="BU543" s="71">
        <f>+BH543+BP543</f>
        <v>0</v>
      </c>
      <c r="BV543" s="71">
        <f>+BI543+BQ543</f>
        <v>0</v>
      </c>
      <c r="BW543" s="71">
        <f>+BX543+BY543+BZ543+CA543</f>
        <v>0</v>
      </c>
      <c r="BX543" s="71">
        <v>0</v>
      </c>
      <c r="BY543" s="71">
        <v>0</v>
      </c>
      <c r="BZ543" s="71">
        <v>0</v>
      </c>
      <c r="CA543" s="71">
        <v>0</v>
      </c>
      <c r="CB543" s="71">
        <f>+BR543+BW543</f>
        <v>0</v>
      </c>
      <c r="CC543" s="71">
        <f>+BS543+BX543</f>
        <v>0</v>
      </c>
      <c r="CD543" s="71">
        <f>+BT543+BY543</f>
        <v>0</v>
      </c>
      <c r="CE543" s="71">
        <f>+BU543+BZ543</f>
        <v>0</v>
      </c>
      <c r="CF543" s="71">
        <f>+BV543+CA543</f>
        <v>0</v>
      </c>
      <c r="CG543" s="71">
        <f>+CH543+CI543+CJ543+CK543</f>
        <v>0</v>
      </c>
      <c r="CH543" s="71">
        <v>0</v>
      </c>
      <c r="CI543" s="71">
        <v>0</v>
      </c>
      <c r="CJ543" s="71">
        <v>0</v>
      </c>
      <c r="CK543" s="71">
        <v>0</v>
      </c>
      <c r="CL543" s="71">
        <f>+CB543+CG543</f>
        <v>0</v>
      </c>
      <c r="CM543" s="71">
        <f>+CC543+CH543</f>
        <v>0</v>
      </c>
      <c r="CN543" s="71">
        <f>+CD543+CI543</f>
        <v>0</v>
      </c>
      <c r="CO543" s="71">
        <f>+CE543+CJ543</f>
        <v>0</v>
      </c>
      <c r="CP543" s="71">
        <f>+CF543+CK543</f>
        <v>0</v>
      </c>
      <c r="CQ543" s="71">
        <f>+CR543+CS543+CT543+CU543</f>
        <v>0</v>
      </c>
      <c r="CR543" s="71">
        <v>0</v>
      </c>
      <c r="CS543" s="71">
        <v>0</v>
      </c>
      <c r="CT543" s="71">
        <v>0</v>
      </c>
      <c r="CU543" s="71">
        <v>0</v>
      </c>
      <c r="CV543" s="71">
        <f>+CL543+CQ543</f>
        <v>0</v>
      </c>
      <c r="CW543" s="71">
        <f>+CM543+CR543</f>
        <v>0</v>
      </c>
      <c r="CX543" s="71">
        <f>+CN543+CS543</f>
        <v>0</v>
      </c>
      <c r="CY543" s="71">
        <f>+CO543+CT543</f>
        <v>0</v>
      </c>
      <c r="CZ543" s="71">
        <f>+CP543+CU543</f>
        <v>0</v>
      </c>
      <c r="DA543" s="70" t="s">
        <v>337</v>
      </c>
      <c r="DB543" s="56">
        <f>K543-CV543</f>
        <v>0</v>
      </c>
      <c r="DD543" s="7">
        <f>CV543/12</f>
        <v>0</v>
      </c>
    </row>
    <row r="544" spans="1:109" ht="11.25" hidden="1" customHeight="1" x14ac:dyDescent="0.2">
      <c r="A544" s="98" t="str">
        <f>CONCATENATE("6701",H544)</f>
        <v>67015914</v>
      </c>
      <c r="B544" s="65"/>
      <c r="C544" s="65"/>
      <c r="D544" s="65"/>
      <c r="E544" s="66"/>
      <c r="F544" s="66" t="s">
        <v>251</v>
      </c>
      <c r="G544" s="65"/>
      <c r="H544" s="70" t="s">
        <v>335</v>
      </c>
      <c r="I544" s="99" t="s">
        <v>336</v>
      </c>
      <c r="J544" s="78">
        <f>CB544</f>
        <v>0</v>
      </c>
      <c r="K544" s="78"/>
      <c r="L544" s="78"/>
      <c r="M544" s="78"/>
      <c r="N544" s="78"/>
      <c r="O544" s="78">
        <f>K544-L544-M544-N544</f>
        <v>0</v>
      </c>
      <c r="P544" s="78"/>
      <c r="Q544" s="78"/>
      <c r="R544" s="78">
        <f>P544+Q544</f>
        <v>0</v>
      </c>
      <c r="S544" s="71">
        <f>+U544+V544+W544+Y544</f>
        <v>0</v>
      </c>
      <c r="T544" s="71">
        <f>X544+Z544</f>
        <v>0</v>
      </c>
      <c r="U544" s="71">
        <v>0</v>
      </c>
      <c r="V544" s="71">
        <v>0</v>
      </c>
      <c r="W544" s="71">
        <v>0</v>
      </c>
      <c r="X544" s="71">
        <v>0</v>
      </c>
      <c r="Y544" s="71">
        <v>0</v>
      </c>
      <c r="Z544" s="71">
        <v>0</v>
      </c>
      <c r="AA544" s="71">
        <f>+K544+S544</f>
        <v>0</v>
      </c>
      <c r="AB544" s="71">
        <f>+L544+U544</f>
        <v>0</v>
      </c>
      <c r="AC544" s="71">
        <f>+M544+V544</f>
        <v>0</v>
      </c>
      <c r="AD544" s="71">
        <f>+N544+W544</f>
        <v>0</v>
      </c>
      <c r="AE544" s="71">
        <f>+O544+Y544</f>
        <v>0</v>
      </c>
      <c r="AF544" s="71">
        <f>P544+X544</f>
        <v>0</v>
      </c>
      <c r="AG544" s="71">
        <f>+Q544+Z544</f>
        <v>0</v>
      </c>
      <c r="AH544" s="71">
        <f>AF544+AG544</f>
        <v>0</v>
      </c>
      <c r="AI544" s="71">
        <f>+AJ544+AK544+AL544+AN544</f>
        <v>0</v>
      </c>
      <c r="AJ544" s="71">
        <v>0</v>
      </c>
      <c r="AK544" s="71">
        <v>0</v>
      </c>
      <c r="AL544" s="71">
        <v>0</v>
      </c>
      <c r="AM544" s="71">
        <v>0</v>
      </c>
      <c r="AN544" s="71">
        <v>0</v>
      </c>
      <c r="AO544" s="71">
        <v>0</v>
      </c>
      <c r="AP544" s="71">
        <f>+AA544+AI544</f>
        <v>0</v>
      </c>
      <c r="AQ544" s="71">
        <f>+AB544+AJ544</f>
        <v>0</v>
      </c>
      <c r="AR544" s="71">
        <f>+AC544+AK544</f>
        <v>0</v>
      </c>
      <c r="AS544" s="71">
        <f>+AD544+AL544</f>
        <v>0</v>
      </c>
      <c r="AT544" s="71">
        <f>+AE544+AN544</f>
        <v>0</v>
      </c>
      <c r="AU544" s="71">
        <f>AF544+AM544</f>
        <v>0</v>
      </c>
      <c r="AV544" s="71">
        <f>AG544+AO544</f>
        <v>0</v>
      </c>
      <c r="AW544" s="71">
        <f>AU544+AV544</f>
        <v>0</v>
      </c>
      <c r="AX544" s="71">
        <f>+AY544+AZ544+BA544+BC544</f>
        <v>0</v>
      </c>
      <c r="AY544" s="71">
        <v>0</v>
      </c>
      <c r="AZ544" s="71">
        <v>0</v>
      </c>
      <c r="BA544" s="71">
        <v>0</v>
      </c>
      <c r="BB544" s="71"/>
      <c r="BC544" s="71">
        <v>0</v>
      </c>
      <c r="BD544" s="71"/>
      <c r="BE544" s="71">
        <f>+AP544+AX544</f>
        <v>0</v>
      </c>
      <c r="BF544" s="71">
        <f>+AQ544+AY544</f>
        <v>0</v>
      </c>
      <c r="BG544" s="71">
        <f>+AR544+AZ544</f>
        <v>0</v>
      </c>
      <c r="BH544" s="71">
        <f>+AS544+BA544</f>
        <v>0</v>
      </c>
      <c r="BI544" s="71">
        <f>+AT544+BC544</f>
        <v>0</v>
      </c>
      <c r="BJ544" s="71">
        <f>AU544+BB544</f>
        <v>0</v>
      </c>
      <c r="BK544" s="71">
        <f>AV544+BD544</f>
        <v>0</v>
      </c>
      <c r="BL544" s="71">
        <f>BJ544+BK544</f>
        <v>0</v>
      </c>
      <c r="BM544" s="71">
        <f>+BN544+BO544+BP544+BQ544</f>
        <v>0</v>
      </c>
      <c r="BN544" s="71">
        <v>0</v>
      </c>
      <c r="BO544" s="71">
        <v>0</v>
      </c>
      <c r="BP544" s="71">
        <v>0</v>
      </c>
      <c r="BQ544" s="71">
        <v>0</v>
      </c>
      <c r="BR544" s="71">
        <f>+BE544+BM544</f>
        <v>0</v>
      </c>
      <c r="BS544" s="71">
        <f>+BF544+BN544</f>
        <v>0</v>
      </c>
      <c r="BT544" s="71">
        <f>+BG544+BO544</f>
        <v>0</v>
      </c>
      <c r="BU544" s="71">
        <f>+BH544+BP544</f>
        <v>0</v>
      </c>
      <c r="BV544" s="71">
        <f>+BI544+BQ544</f>
        <v>0</v>
      </c>
      <c r="BW544" s="71">
        <f>+BX544+BY544+BZ544+CA544</f>
        <v>0</v>
      </c>
      <c r="BX544" s="71">
        <v>0</v>
      </c>
      <c r="BY544" s="71">
        <v>0</v>
      </c>
      <c r="BZ544" s="71">
        <v>0</v>
      </c>
      <c r="CA544" s="71">
        <v>0</v>
      </c>
      <c r="CB544" s="71">
        <f>+BR544+BW544</f>
        <v>0</v>
      </c>
      <c r="CC544" s="71">
        <f>+BS544+BX544</f>
        <v>0</v>
      </c>
      <c r="CD544" s="71">
        <f>+BT544+BY544</f>
        <v>0</v>
      </c>
      <c r="CE544" s="71">
        <f>+BU544+BZ544</f>
        <v>0</v>
      </c>
      <c r="CF544" s="71">
        <f>+BV544+CA544</f>
        <v>0</v>
      </c>
      <c r="CG544" s="71">
        <f>+CH544+CI544+CJ544+CK544</f>
        <v>0</v>
      </c>
      <c r="CH544" s="71">
        <v>0</v>
      </c>
      <c r="CI544" s="71">
        <v>0</v>
      </c>
      <c r="CJ544" s="71">
        <v>0</v>
      </c>
      <c r="CK544" s="71">
        <v>0</v>
      </c>
      <c r="CL544" s="71">
        <f>+CB544+CG544</f>
        <v>0</v>
      </c>
      <c r="CM544" s="71">
        <f>+CC544+CH544</f>
        <v>0</v>
      </c>
      <c r="CN544" s="71">
        <f>+CD544+CI544</f>
        <v>0</v>
      </c>
      <c r="CO544" s="71">
        <f>+CE544+CJ544</f>
        <v>0</v>
      </c>
      <c r="CP544" s="71">
        <f>+CF544+CK544</f>
        <v>0</v>
      </c>
      <c r="CQ544" s="71">
        <f>+CR544+CS544+CT544+CU544</f>
        <v>0</v>
      </c>
      <c r="CR544" s="71">
        <v>0</v>
      </c>
      <c r="CS544" s="71">
        <v>0</v>
      </c>
      <c r="CT544" s="71">
        <v>0</v>
      </c>
      <c r="CU544" s="71">
        <v>0</v>
      </c>
      <c r="CV544" s="71">
        <f>+CL544+CQ544</f>
        <v>0</v>
      </c>
      <c r="CW544" s="71">
        <f>+CM544+CR544</f>
        <v>0</v>
      </c>
      <c r="CX544" s="71">
        <f>+CN544+CS544</f>
        <v>0</v>
      </c>
      <c r="CY544" s="71">
        <f>+CO544+CT544</f>
        <v>0</v>
      </c>
      <c r="CZ544" s="71">
        <f>+CP544+CU544</f>
        <v>0</v>
      </c>
      <c r="DA544" s="70" t="s">
        <v>335</v>
      </c>
      <c r="DB544" s="56">
        <f>K544-CV544</f>
        <v>0</v>
      </c>
      <c r="DD544" s="7">
        <f>CV544/12</f>
        <v>0</v>
      </c>
    </row>
    <row r="545" spans="1:109" ht="39.75" customHeight="1" x14ac:dyDescent="0.2">
      <c r="A545" s="98" t="str">
        <f>CONCATENATE("6701",H545)</f>
        <v>67015916</v>
      </c>
      <c r="B545" s="65"/>
      <c r="C545" s="65"/>
      <c r="D545" s="65"/>
      <c r="E545" s="66"/>
      <c r="F545" s="66" t="s">
        <v>104</v>
      </c>
      <c r="G545" s="65"/>
      <c r="H545" s="70">
        <v>5916</v>
      </c>
      <c r="I545" s="99" t="s">
        <v>334</v>
      </c>
      <c r="J545" s="78">
        <f>CB545</f>
        <v>7500</v>
      </c>
      <c r="K545" s="78">
        <v>5000</v>
      </c>
      <c r="L545" s="78">
        <f>3500-1500-500</f>
        <v>1500</v>
      </c>
      <c r="M545" s="78">
        <f>500+500+500</f>
        <v>1500</v>
      </c>
      <c r="N545" s="78">
        <f>500+500</f>
        <v>1000</v>
      </c>
      <c r="O545" s="78">
        <f>K545-L545-M545-N545</f>
        <v>1000</v>
      </c>
      <c r="P545" s="78">
        <v>250</v>
      </c>
      <c r="Q545" s="78">
        <v>250</v>
      </c>
      <c r="R545" s="78">
        <f>P545+Q545</f>
        <v>500</v>
      </c>
      <c r="S545" s="71">
        <f>+U545+V545+W545+Y545</f>
        <v>0</v>
      </c>
      <c r="T545" s="71">
        <f>X545+Z545</f>
        <v>0</v>
      </c>
      <c r="U545" s="71">
        <v>0</v>
      </c>
      <c r="V545" s="71">
        <v>0</v>
      </c>
      <c r="W545" s="71">
        <v>0</v>
      </c>
      <c r="X545" s="71">
        <v>0</v>
      </c>
      <c r="Y545" s="71">
        <v>0</v>
      </c>
      <c r="Z545" s="71">
        <v>0</v>
      </c>
      <c r="AA545" s="71">
        <f>+K545+S545</f>
        <v>5000</v>
      </c>
      <c r="AB545" s="71">
        <f>+L545+U545</f>
        <v>1500</v>
      </c>
      <c r="AC545" s="71">
        <f>+M545+V545</f>
        <v>1500</v>
      </c>
      <c r="AD545" s="71">
        <f>+N545+W545</f>
        <v>1000</v>
      </c>
      <c r="AE545" s="71">
        <f>+O545+Y545</f>
        <v>1000</v>
      </c>
      <c r="AF545" s="71">
        <f>P545+X545</f>
        <v>250</v>
      </c>
      <c r="AG545" s="71">
        <f>+Q545+Z545</f>
        <v>250</v>
      </c>
      <c r="AH545" s="71">
        <f>AF545+AG545</f>
        <v>500</v>
      </c>
      <c r="AI545" s="71">
        <f>+AJ545+AK545+AL545+AN545</f>
        <v>0</v>
      </c>
      <c r="AJ545" s="71">
        <v>0</v>
      </c>
      <c r="AK545" s="71">
        <v>0</v>
      </c>
      <c r="AL545" s="71">
        <v>0</v>
      </c>
      <c r="AM545" s="71">
        <v>0</v>
      </c>
      <c r="AN545" s="71">
        <v>0</v>
      </c>
      <c r="AO545" s="71">
        <v>0</v>
      </c>
      <c r="AP545" s="71">
        <f>+AA545+AI545</f>
        <v>5000</v>
      </c>
      <c r="AQ545" s="71">
        <f>+AB545+AJ545</f>
        <v>1500</v>
      </c>
      <c r="AR545" s="71">
        <f>+AC545+AK545</f>
        <v>1500</v>
      </c>
      <c r="AS545" s="71">
        <f>+AD545+AL545</f>
        <v>1000</v>
      </c>
      <c r="AT545" s="71">
        <f>+AE545+AN545</f>
        <v>1000</v>
      </c>
      <c r="AU545" s="71">
        <f>AF545+AM545</f>
        <v>250</v>
      </c>
      <c r="AV545" s="71">
        <f>AG545+AO545</f>
        <v>250</v>
      </c>
      <c r="AW545" s="71">
        <f>AU545+AV545</f>
        <v>500</v>
      </c>
      <c r="AX545" s="71">
        <f>+AY545+AZ545+BA545+BC545</f>
        <v>0</v>
      </c>
      <c r="AY545" s="71">
        <v>0</v>
      </c>
      <c r="AZ545" s="71">
        <v>0</v>
      </c>
      <c r="BA545" s="71">
        <v>0</v>
      </c>
      <c r="BB545" s="71"/>
      <c r="BC545" s="71">
        <v>0</v>
      </c>
      <c r="BD545" s="71"/>
      <c r="BE545" s="71">
        <f>+AP545+AX545</f>
        <v>5000</v>
      </c>
      <c r="BF545" s="71">
        <f>+AQ545+AY545</f>
        <v>1500</v>
      </c>
      <c r="BG545" s="71">
        <f>+AR545+AZ545</f>
        <v>1500</v>
      </c>
      <c r="BH545" s="71">
        <f>+AS545+BA545</f>
        <v>1000</v>
      </c>
      <c r="BI545" s="71">
        <f>+AT545+BC545</f>
        <v>1000</v>
      </c>
      <c r="BJ545" s="71">
        <f>AU545+BB545</f>
        <v>250</v>
      </c>
      <c r="BK545" s="71">
        <f>AV545+BD545</f>
        <v>250</v>
      </c>
      <c r="BL545" s="71">
        <f>BJ545+BK545</f>
        <v>500</v>
      </c>
      <c r="BM545" s="71">
        <f>+BN545+BO545+BP545+BQ545</f>
        <v>2500</v>
      </c>
      <c r="BN545" s="71">
        <v>0</v>
      </c>
      <c r="BO545" s="71">
        <v>500</v>
      </c>
      <c r="BP545" s="71">
        <v>1000</v>
      </c>
      <c r="BQ545" s="71">
        <v>1000</v>
      </c>
      <c r="BR545" s="71">
        <f>+BE545+BM545</f>
        <v>7500</v>
      </c>
      <c r="BS545" s="71">
        <f>+BF545+BN545</f>
        <v>1500</v>
      </c>
      <c r="BT545" s="71">
        <f>+BG545+BO545</f>
        <v>2000</v>
      </c>
      <c r="BU545" s="71">
        <f>+BH545+BP545</f>
        <v>2000</v>
      </c>
      <c r="BV545" s="71">
        <f>+BI545+BQ545</f>
        <v>2000</v>
      </c>
      <c r="BW545" s="71">
        <f>+BX545+BY545+BZ545+CA545</f>
        <v>0</v>
      </c>
      <c r="BX545" s="71">
        <v>0</v>
      </c>
      <c r="BY545" s="71">
        <v>0</v>
      </c>
      <c r="BZ545" s="71">
        <v>0</v>
      </c>
      <c r="CA545" s="71">
        <v>0</v>
      </c>
      <c r="CB545" s="71">
        <f>+BR545+BW545</f>
        <v>7500</v>
      </c>
      <c r="CC545" s="71">
        <f>+BS545+BX545</f>
        <v>1500</v>
      </c>
      <c r="CD545" s="71">
        <f>+BT545+BY545</f>
        <v>2000</v>
      </c>
      <c r="CE545" s="71">
        <f>+BU545+BZ545</f>
        <v>2000</v>
      </c>
      <c r="CF545" s="71">
        <f>+BV545+CA545</f>
        <v>2000</v>
      </c>
      <c r="CG545" s="71">
        <f>+CH545+CI545+CJ545+CK545</f>
        <v>0</v>
      </c>
      <c r="CH545" s="71">
        <v>0</v>
      </c>
      <c r="CI545" s="71">
        <v>0</v>
      </c>
      <c r="CJ545" s="71">
        <v>0</v>
      </c>
      <c r="CK545" s="71">
        <v>0</v>
      </c>
      <c r="CL545" s="71">
        <f>+CB545+CG545</f>
        <v>7500</v>
      </c>
      <c r="CM545" s="71">
        <f>+CC545+CH545</f>
        <v>1500</v>
      </c>
      <c r="CN545" s="71">
        <f>+CD545+CI545</f>
        <v>2000</v>
      </c>
      <c r="CO545" s="71">
        <f>+CE545+CJ545</f>
        <v>2000</v>
      </c>
      <c r="CP545" s="71">
        <f>+CF545+CK545</f>
        <v>2000</v>
      </c>
      <c r="CQ545" s="71">
        <f>+CR545+CS545+CT545+CU545</f>
        <v>0</v>
      </c>
      <c r="CR545" s="71">
        <v>0</v>
      </c>
      <c r="CS545" s="71">
        <v>0</v>
      </c>
      <c r="CT545" s="71">
        <v>0</v>
      </c>
      <c r="CU545" s="71">
        <v>0</v>
      </c>
      <c r="CV545" s="71">
        <f>+CL545+CQ545</f>
        <v>7500</v>
      </c>
      <c r="CW545" s="71">
        <f>+CM545+CR545</f>
        <v>1500</v>
      </c>
      <c r="CX545" s="71">
        <f>+CN545+CS545</f>
        <v>2000</v>
      </c>
      <c r="CY545" s="71">
        <f>+CO545+CT545</f>
        <v>2000</v>
      </c>
      <c r="CZ545" s="71">
        <f>+CP545+CU545</f>
        <v>2000</v>
      </c>
      <c r="DA545" s="70">
        <v>5916</v>
      </c>
      <c r="DB545" s="56">
        <f>K545-CV545</f>
        <v>-2500</v>
      </c>
      <c r="DD545" s="7">
        <f>CV545/12</f>
        <v>625</v>
      </c>
    </row>
    <row r="546" spans="1:109" ht="15" customHeight="1" x14ac:dyDescent="0.2">
      <c r="A546" s="98" t="str">
        <f>CONCATENATE("6701",H546)</f>
        <v>67015922</v>
      </c>
      <c r="B546" s="65"/>
      <c r="C546" s="65"/>
      <c r="D546" s="65"/>
      <c r="E546" s="66"/>
      <c r="F546" s="66" t="s">
        <v>333</v>
      </c>
      <c r="G546" s="65"/>
      <c r="H546" s="70">
        <v>5922</v>
      </c>
      <c r="I546" s="99" t="s">
        <v>332</v>
      </c>
      <c r="J546" s="78">
        <f>CB546</f>
        <v>2500</v>
      </c>
      <c r="K546" s="78">
        <v>5000</v>
      </c>
      <c r="L546" s="78">
        <f>3500-1500-500</f>
        <v>1500</v>
      </c>
      <c r="M546" s="78">
        <f>500+500+500</f>
        <v>1500</v>
      </c>
      <c r="N546" s="78">
        <f>500+500</f>
        <v>1000</v>
      </c>
      <c r="O546" s="78">
        <f>K546-L546-M546-N546</f>
        <v>1000</v>
      </c>
      <c r="P546" s="78">
        <v>250</v>
      </c>
      <c r="Q546" s="78">
        <v>250</v>
      </c>
      <c r="R546" s="78">
        <f>P546+Q546</f>
        <v>500</v>
      </c>
      <c r="S546" s="71">
        <f>+U546+V546+W546+Y546</f>
        <v>0</v>
      </c>
      <c r="T546" s="71">
        <f>X546+Z546</f>
        <v>0</v>
      </c>
      <c r="U546" s="71">
        <v>0</v>
      </c>
      <c r="V546" s="71">
        <v>0</v>
      </c>
      <c r="W546" s="71">
        <v>0</v>
      </c>
      <c r="X546" s="71">
        <v>0</v>
      </c>
      <c r="Y546" s="71">
        <v>0</v>
      </c>
      <c r="Z546" s="71">
        <v>0</v>
      </c>
      <c r="AA546" s="71">
        <f>+K546+S546</f>
        <v>5000</v>
      </c>
      <c r="AB546" s="71">
        <f>+L546+U546</f>
        <v>1500</v>
      </c>
      <c r="AC546" s="71">
        <f>+M546+V546</f>
        <v>1500</v>
      </c>
      <c r="AD546" s="71">
        <f>+N546+W546</f>
        <v>1000</v>
      </c>
      <c r="AE546" s="71">
        <f>+O546+Y546</f>
        <v>1000</v>
      </c>
      <c r="AF546" s="71">
        <f>P546+X546</f>
        <v>250</v>
      </c>
      <c r="AG546" s="71">
        <f>+Q546+Z546</f>
        <v>250</v>
      </c>
      <c r="AH546" s="71">
        <f>AF546+AG546</f>
        <v>500</v>
      </c>
      <c r="AI546" s="71">
        <f>+AJ546+AK546+AL546+AN546</f>
        <v>0</v>
      </c>
      <c r="AJ546" s="71">
        <v>0</v>
      </c>
      <c r="AK546" s="71">
        <v>0</v>
      </c>
      <c r="AL546" s="71">
        <v>0</v>
      </c>
      <c r="AM546" s="71">
        <v>0</v>
      </c>
      <c r="AN546" s="71">
        <v>0</v>
      </c>
      <c r="AO546" s="71">
        <v>0</v>
      </c>
      <c r="AP546" s="71">
        <f>+AA546+AI546</f>
        <v>5000</v>
      </c>
      <c r="AQ546" s="71">
        <f>+AB546+AJ546</f>
        <v>1500</v>
      </c>
      <c r="AR546" s="71">
        <f>+AC546+AK546</f>
        <v>1500</v>
      </c>
      <c r="AS546" s="71">
        <f>+AD546+AL546</f>
        <v>1000</v>
      </c>
      <c r="AT546" s="71">
        <f>+AE546+AN546</f>
        <v>1000</v>
      </c>
      <c r="AU546" s="71">
        <f>AF546+AM546</f>
        <v>250</v>
      </c>
      <c r="AV546" s="71">
        <f>AG546+AO546</f>
        <v>250</v>
      </c>
      <c r="AW546" s="71">
        <f>AU546+AV546</f>
        <v>500</v>
      </c>
      <c r="AX546" s="71">
        <f>+AY546+AZ546+BA546+BC546</f>
        <v>0</v>
      </c>
      <c r="AY546" s="71">
        <v>0</v>
      </c>
      <c r="AZ546" s="71">
        <v>0</v>
      </c>
      <c r="BA546" s="71">
        <v>0</v>
      </c>
      <c r="BB546" s="71"/>
      <c r="BC546" s="71">
        <v>0</v>
      </c>
      <c r="BD546" s="71"/>
      <c r="BE546" s="71">
        <f>+AP546+AX546</f>
        <v>5000</v>
      </c>
      <c r="BF546" s="71">
        <f>+AQ546+AY546</f>
        <v>1500</v>
      </c>
      <c r="BG546" s="71">
        <f>+AR546+AZ546</f>
        <v>1500</v>
      </c>
      <c r="BH546" s="71">
        <f>+AS546+BA546</f>
        <v>1000</v>
      </c>
      <c r="BI546" s="71">
        <f>+AT546+BC546</f>
        <v>1000</v>
      </c>
      <c r="BJ546" s="71">
        <f>AU546+BB546</f>
        <v>250</v>
      </c>
      <c r="BK546" s="71">
        <f>AV546+BD546</f>
        <v>250</v>
      </c>
      <c r="BL546" s="71">
        <f>BJ546+BK546</f>
        <v>500</v>
      </c>
      <c r="BM546" s="71">
        <f>+BN546+BO546+BP546+BQ546</f>
        <v>-2500</v>
      </c>
      <c r="BN546" s="71">
        <v>0</v>
      </c>
      <c r="BO546" s="71">
        <v>-500</v>
      </c>
      <c r="BP546" s="71">
        <v>-1000</v>
      </c>
      <c r="BQ546" s="71">
        <v>-1000</v>
      </c>
      <c r="BR546" s="71">
        <f>+BE546+BM546</f>
        <v>2500</v>
      </c>
      <c r="BS546" s="71">
        <f>+BF546+BN546</f>
        <v>1500</v>
      </c>
      <c r="BT546" s="71">
        <f>+BG546+BO546</f>
        <v>1000</v>
      </c>
      <c r="BU546" s="71">
        <f>+BH546+BP546</f>
        <v>0</v>
      </c>
      <c r="BV546" s="71">
        <f>+BI546+BQ546</f>
        <v>0</v>
      </c>
      <c r="BW546" s="71">
        <f>+BX546+BY546+BZ546+CA546</f>
        <v>0</v>
      </c>
      <c r="BX546" s="71">
        <v>0</v>
      </c>
      <c r="BY546" s="71">
        <v>0</v>
      </c>
      <c r="BZ546" s="71">
        <v>0</v>
      </c>
      <c r="CA546" s="71">
        <v>0</v>
      </c>
      <c r="CB546" s="71">
        <f>+BR546+BW546</f>
        <v>2500</v>
      </c>
      <c r="CC546" s="71">
        <f>+BS546+BX546</f>
        <v>1500</v>
      </c>
      <c r="CD546" s="71">
        <f>+BT546+BY546</f>
        <v>1000</v>
      </c>
      <c r="CE546" s="71">
        <f>+BU546+BZ546</f>
        <v>0</v>
      </c>
      <c r="CF546" s="71">
        <f>+BV546+CA546</f>
        <v>0</v>
      </c>
      <c r="CG546" s="71">
        <f>+CH546+CI546+CJ546+CK546</f>
        <v>0</v>
      </c>
      <c r="CH546" s="71">
        <v>0</v>
      </c>
      <c r="CI546" s="71">
        <v>0</v>
      </c>
      <c r="CJ546" s="71">
        <v>0</v>
      </c>
      <c r="CK546" s="71">
        <v>0</v>
      </c>
      <c r="CL546" s="71">
        <f>+CB546+CG546</f>
        <v>2500</v>
      </c>
      <c r="CM546" s="71">
        <f>+CC546+CH546</f>
        <v>1500</v>
      </c>
      <c r="CN546" s="71">
        <f>+CD546+CI546</f>
        <v>1000</v>
      </c>
      <c r="CO546" s="71">
        <f>+CE546+CJ546</f>
        <v>0</v>
      </c>
      <c r="CP546" s="71">
        <f>+CF546+CK546</f>
        <v>0</v>
      </c>
      <c r="CQ546" s="71">
        <f>+CR546+CS546+CT546+CU546</f>
        <v>0</v>
      </c>
      <c r="CR546" s="71">
        <v>0</v>
      </c>
      <c r="CS546" s="71">
        <v>0</v>
      </c>
      <c r="CT546" s="71">
        <v>0</v>
      </c>
      <c r="CU546" s="71">
        <v>0</v>
      </c>
      <c r="CV546" s="71">
        <f>+CL546+CQ546</f>
        <v>2500</v>
      </c>
      <c r="CW546" s="71">
        <f>+CM546+CR546</f>
        <v>1500</v>
      </c>
      <c r="CX546" s="71">
        <f>+CN546+CS546</f>
        <v>1000</v>
      </c>
      <c r="CY546" s="71">
        <f>+CO546+CT546</f>
        <v>0</v>
      </c>
      <c r="CZ546" s="71">
        <f>+CP546+CU546</f>
        <v>0</v>
      </c>
      <c r="DA546" s="70">
        <v>5922</v>
      </c>
      <c r="DB546" s="56">
        <f>K546-CV546</f>
        <v>2500</v>
      </c>
      <c r="DD546" s="7">
        <f>CV546/12</f>
        <v>208.33333333333334</v>
      </c>
    </row>
    <row r="547" spans="1:109" ht="15" hidden="1" customHeight="1" x14ac:dyDescent="0.2">
      <c r="A547" s="98" t="str">
        <f>CONCATENATE("6701",H547)</f>
        <v>67015928</v>
      </c>
      <c r="B547" s="65"/>
      <c r="C547" s="65"/>
      <c r="D547" s="65"/>
      <c r="E547" s="66"/>
      <c r="F547" s="66" t="s">
        <v>126</v>
      </c>
      <c r="G547" s="65"/>
      <c r="H547" s="70" t="s">
        <v>330</v>
      </c>
      <c r="I547" s="99" t="s">
        <v>331</v>
      </c>
      <c r="J547" s="62"/>
      <c r="K547" s="78"/>
      <c r="L547" s="62"/>
      <c r="M547" s="62"/>
      <c r="N547" s="62"/>
      <c r="O547" s="78">
        <f>K547-L547-M547-N547</f>
        <v>0</v>
      </c>
      <c r="P547" s="62"/>
      <c r="Q547" s="78"/>
      <c r="R547" s="62"/>
      <c r="S547" s="71">
        <f>+U547+V547+W547+Y547</f>
        <v>0</v>
      </c>
      <c r="T547" s="71">
        <f>X547+Z547</f>
        <v>0</v>
      </c>
      <c r="U547" s="71">
        <v>0</v>
      </c>
      <c r="V547" s="71">
        <v>0</v>
      </c>
      <c r="W547" s="71">
        <v>0</v>
      </c>
      <c r="X547" s="71">
        <v>0</v>
      </c>
      <c r="Y547" s="71">
        <v>0</v>
      </c>
      <c r="Z547" s="71">
        <v>0</v>
      </c>
      <c r="AA547" s="71">
        <f>+K547+S547</f>
        <v>0</v>
      </c>
      <c r="AB547" s="71">
        <f>+L547+U547</f>
        <v>0</v>
      </c>
      <c r="AC547" s="71">
        <f>+M547+V547</f>
        <v>0</v>
      </c>
      <c r="AD547" s="71">
        <f>+N547+W547</f>
        <v>0</v>
      </c>
      <c r="AE547" s="71">
        <f>+O547+Y547</f>
        <v>0</v>
      </c>
      <c r="AF547" s="71">
        <f>P547+X547</f>
        <v>0</v>
      </c>
      <c r="AG547" s="71">
        <f>+Q547+Z547</f>
        <v>0</v>
      </c>
      <c r="AH547" s="71">
        <f>AF547+AG547</f>
        <v>0</v>
      </c>
      <c r="AI547" s="71">
        <f>+AJ547+AK547+AL547+AN547</f>
        <v>0</v>
      </c>
      <c r="AJ547" s="71">
        <v>0</v>
      </c>
      <c r="AK547" s="71">
        <v>0</v>
      </c>
      <c r="AL547" s="71">
        <v>0</v>
      </c>
      <c r="AM547" s="71">
        <v>0</v>
      </c>
      <c r="AN547" s="71">
        <v>0</v>
      </c>
      <c r="AO547" s="71">
        <v>0</v>
      </c>
      <c r="AP547" s="71">
        <f>+AA547+AI547</f>
        <v>0</v>
      </c>
      <c r="AQ547" s="71">
        <f>+AB547+AJ547</f>
        <v>0</v>
      </c>
      <c r="AR547" s="71">
        <f>+AC547+AK547</f>
        <v>0</v>
      </c>
      <c r="AS547" s="71">
        <f>+AD547+AL547</f>
        <v>0</v>
      </c>
      <c r="AT547" s="71">
        <f>+AE547+AN547</f>
        <v>0</v>
      </c>
      <c r="AU547" s="71">
        <f>AF547+AM547</f>
        <v>0</v>
      </c>
      <c r="AV547" s="71">
        <f>AG547+AO547</f>
        <v>0</v>
      </c>
      <c r="AW547" s="71">
        <f>AU547+AV547</f>
        <v>0</v>
      </c>
      <c r="AX547" s="71">
        <f>+AY547+AZ547+BA547+BC547</f>
        <v>0</v>
      </c>
      <c r="AY547" s="71">
        <v>0</v>
      </c>
      <c r="AZ547" s="71">
        <v>0</v>
      </c>
      <c r="BA547" s="71">
        <v>0</v>
      </c>
      <c r="BB547" s="71"/>
      <c r="BC547" s="71">
        <v>0</v>
      </c>
      <c r="BD547" s="71"/>
      <c r="BE547" s="71">
        <f>+AP547+AX547</f>
        <v>0</v>
      </c>
      <c r="BF547" s="71">
        <f>+AQ547+AY547</f>
        <v>0</v>
      </c>
      <c r="BG547" s="71">
        <f>+AR547+AZ547</f>
        <v>0</v>
      </c>
      <c r="BH547" s="71">
        <f>+AS547+BA547</f>
        <v>0</v>
      </c>
      <c r="BI547" s="71">
        <f>+AT547+BC547</f>
        <v>0</v>
      </c>
      <c r="BJ547" s="71">
        <f>AU547+BB547</f>
        <v>0</v>
      </c>
      <c r="BK547" s="71">
        <f>AV547+BD547</f>
        <v>0</v>
      </c>
      <c r="BL547" s="71">
        <f>BJ547+BK547</f>
        <v>0</v>
      </c>
      <c r="BM547" s="71">
        <f>+BN547+BO547+BP547+BQ547</f>
        <v>0</v>
      </c>
      <c r="BN547" s="71">
        <v>0</v>
      </c>
      <c r="BO547" s="71">
        <v>0</v>
      </c>
      <c r="BP547" s="71">
        <v>0</v>
      </c>
      <c r="BQ547" s="71">
        <v>0</v>
      </c>
      <c r="BR547" s="71">
        <f>+BE547+BM547</f>
        <v>0</v>
      </c>
      <c r="BS547" s="71">
        <f>+BF547+BN547</f>
        <v>0</v>
      </c>
      <c r="BT547" s="71">
        <f>+BG547+BO547</f>
        <v>0</v>
      </c>
      <c r="BU547" s="71">
        <f>+BH547+BP547</f>
        <v>0</v>
      </c>
      <c r="BV547" s="71">
        <f>+BI547+BQ547</f>
        <v>0</v>
      </c>
      <c r="BW547" s="71">
        <f>+BX547+BY547+BZ547+CA547</f>
        <v>0</v>
      </c>
      <c r="BX547" s="71">
        <v>0</v>
      </c>
      <c r="BY547" s="71">
        <v>0</v>
      </c>
      <c r="BZ547" s="71">
        <v>0</v>
      </c>
      <c r="CA547" s="71">
        <v>0</v>
      </c>
      <c r="CB547" s="71">
        <f>+BR547+BW547</f>
        <v>0</v>
      </c>
      <c r="CC547" s="71">
        <f>+BS547+BX547</f>
        <v>0</v>
      </c>
      <c r="CD547" s="71">
        <f>+BT547+BY547</f>
        <v>0</v>
      </c>
      <c r="CE547" s="71">
        <f>+BU547+BZ547</f>
        <v>0</v>
      </c>
      <c r="CF547" s="71">
        <f>+BV547+CA547</f>
        <v>0</v>
      </c>
      <c r="CG547" s="71">
        <f>+CH547+CI547+CJ547+CK547</f>
        <v>0</v>
      </c>
      <c r="CH547" s="71">
        <v>0</v>
      </c>
      <c r="CI547" s="71">
        <v>0</v>
      </c>
      <c r="CJ547" s="71">
        <v>0</v>
      </c>
      <c r="CK547" s="71">
        <v>0</v>
      </c>
      <c r="CL547" s="71">
        <f>+CB547+CG547</f>
        <v>0</v>
      </c>
      <c r="CM547" s="71">
        <f>+CC547+CH547</f>
        <v>0</v>
      </c>
      <c r="CN547" s="71">
        <f>+CD547+CI547</f>
        <v>0</v>
      </c>
      <c r="CO547" s="71">
        <f>+CE547+CJ547</f>
        <v>0</v>
      </c>
      <c r="CP547" s="71">
        <f>+CF547+CK547</f>
        <v>0</v>
      </c>
      <c r="CQ547" s="71">
        <f>+CR547+CS547+CT547+CU547</f>
        <v>0</v>
      </c>
      <c r="CR547" s="71">
        <v>0</v>
      </c>
      <c r="CS547" s="71">
        <v>0</v>
      </c>
      <c r="CT547" s="71">
        <v>0</v>
      </c>
      <c r="CU547" s="71">
        <v>0</v>
      </c>
      <c r="CV547" s="71">
        <f>+CL547+CQ547</f>
        <v>0</v>
      </c>
      <c r="CW547" s="71">
        <f>+CM547+CR547</f>
        <v>0</v>
      </c>
      <c r="CX547" s="71">
        <f>+CN547+CS547</f>
        <v>0</v>
      </c>
      <c r="CY547" s="71">
        <f>+CO547+CT547</f>
        <v>0</v>
      </c>
      <c r="CZ547" s="71">
        <f>+CP547+CU547</f>
        <v>0</v>
      </c>
      <c r="DA547" s="70" t="s">
        <v>330</v>
      </c>
      <c r="DB547" s="56">
        <f>K547-CV547</f>
        <v>0</v>
      </c>
      <c r="DD547" s="7">
        <f>CV547/12</f>
        <v>0</v>
      </c>
    </row>
    <row r="548" spans="1:109" s="54" customFormat="1" ht="11.25" hidden="1" customHeight="1" x14ac:dyDescent="0.2">
      <c r="A548" s="67" t="str">
        <f>CONCATENATE("6701",H548)</f>
        <v>670170</v>
      </c>
      <c r="B548" s="66"/>
      <c r="C548" s="66"/>
      <c r="D548" s="66"/>
      <c r="E548" s="66" t="s">
        <v>22</v>
      </c>
      <c r="F548" s="66"/>
      <c r="G548" s="65"/>
      <c r="H548" s="61" t="s">
        <v>22</v>
      </c>
      <c r="I548" s="64" t="s">
        <v>21</v>
      </c>
      <c r="J548" s="78"/>
      <c r="K548" s="78">
        <f>K549</f>
        <v>0</v>
      </c>
      <c r="L548" s="78"/>
      <c r="M548" s="78"/>
      <c r="N548" s="78"/>
      <c r="O548" s="71"/>
      <c r="P548" s="78"/>
      <c r="Q548" s="71"/>
      <c r="R548" s="78"/>
      <c r="S548" s="85">
        <f>S549</f>
        <v>0</v>
      </c>
      <c r="T548" s="85"/>
      <c r="U548" s="85">
        <f>U549</f>
        <v>0</v>
      </c>
      <c r="V548" s="85">
        <f>V549</f>
        <v>0</v>
      </c>
      <c r="W548" s="85">
        <f>W549</f>
        <v>0</v>
      </c>
      <c r="X548" s="85"/>
      <c r="Y548" s="85">
        <f>Y549</f>
        <v>0</v>
      </c>
      <c r="Z548" s="85"/>
      <c r="AA548" s="85">
        <f>AA549</f>
        <v>0</v>
      </c>
      <c r="AB548" s="85">
        <f>AB549</f>
        <v>0</v>
      </c>
      <c r="AC548" s="85">
        <f>AC549</f>
        <v>0</v>
      </c>
      <c r="AD548" s="85">
        <f>AD549</f>
        <v>0</v>
      </c>
      <c r="AE548" s="85">
        <f>AE549</f>
        <v>0</v>
      </c>
      <c r="AF548" s="85"/>
      <c r="AG548" s="85"/>
      <c r="AH548" s="85"/>
      <c r="AI548" s="85">
        <f>AI549</f>
        <v>0</v>
      </c>
      <c r="AJ548" s="85">
        <f>AJ549</f>
        <v>0</v>
      </c>
      <c r="AK548" s="85">
        <f>AK549</f>
        <v>0</v>
      </c>
      <c r="AL548" s="85">
        <f>AL549</f>
        <v>0</v>
      </c>
      <c r="AM548" s="85">
        <f>AM549</f>
        <v>0</v>
      </c>
      <c r="AN548" s="85">
        <f>AN549</f>
        <v>0</v>
      </c>
      <c r="AO548" s="85">
        <f>AO549</f>
        <v>0</v>
      </c>
      <c r="AP548" s="85">
        <f>AP549</f>
        <v>0</v>
      </c>
      <c r="AQ548" s="85">
        <f>AQ549</f>
        <v>0</v>
      </c>
      <c r="AR548" s="85">
        <f>AR549</f>
        <v>0</v>
      </c>
      <c r="AS548" s="85">
        <f>AS549</f>
        <v>0</v>
      </c>
      <c r="AT548" s="85">
        <f>AT549</f>
        <v>0</v>
      </c>
      <c r="AU548" s="85"/>
      <c r="AV548" s="85"/>
      <c r="AW548" s="85"/>
      <c r="AX548" s="85">
        <f>AX549</f>
        <v>0</v>
      </c>
      <c r="AY548" s="85">
        <f>AY549</f>
        <v>0</v>
      </c>
      <c r="AZ548" s="85">
        <f>AZ549</f>
        <v>0</v>
      </c>
      <c r="BA548" s="85">
        <f>BA549</f>
        <v>0</v>
      </c>
      <c r="BB548" s="85"/>
      <c r="BC548" s="85">
        <f>BC549</f>
        <v>0</v>
      </c>
      <c r="BD548" s="85"/>
      <c r="BE548" s="85">
        <f>BE549</f>
        <v>0</v>
      </c>
      <c r="BF548" s="85">
        <f>BF549</f>
        <v>0</v>
      </c>
      <c r="BG548" s="85">
        <f>BG549</f>
        <v>0</v>
      </c>
      <c r="BH548" s="85">
        <f>BH549</f>
        <v>0</v>
      </c>
      <c r="BI548" s="85">
        <f>BI549</f>
        <v>0</v>
      </c>
      <c r="BJ548" s="85"/>
      <c r="BK548" s="85"/>
      <c r="BL548" s="85"/>
      <c r="BM548" s="85">
        <f>BM549</f>
        <v>0</v>
      </c>
      <c r="BN548" s="85">
        <f>BN549</f>
        <v>0</v>
      </c>
      <c r="BO548" s="85">
        <f>BO549</f>
        <v>0</v>
      </c>
      <c r="BP548" s="85">
        <f>BP549</f>
        <v>0</v>
      </c>
      <c r="BQ548" s="85">
        <f>BQ549</f>
        <v>0</v>
      </c>
      <c r="BR548" s="85">
        <f>BR549</f>
        <v>0</v>
      </c>
      <c r="BS548" s="85">
        <f>BS549</f>
        <v>0</v>
      </c>
      <c r="BT548" s="85">
        <f>BT549</f>
        <v>0</v>
      </c>
      <c r="BU548" s="85">
        <f>BU549</f>
        <v>0</v>
      </c>
      <c r="BV548" s="85">
        <f>BV549</f>
        <v>0</v>
      </c>
      <c r="BW548" s="85">
        <f>BW549</f>
        <v>0</v>
      </c>
      <c r="BX548" s="85">
        <f>BX549</f>
        <v>0</v>
      </c>
      <c r="BY548" s="85">
        <f>BY549</f>
        <v>0</v>
      </c>
      <c r="BZ548" s="85">
        <f>BZ549</f>
        <v>0</v>
      </c>
      <c r="CA548" s="85">
        <f>CA549</f>
        <v>0</v>
      </c>
      <c r="CB548" s="85">
        <f>CB549</f>
        <v>0</v>
      </c>
      <c r="CC548" s="85">
        <f>CC549</f>
        <v>0</v>
      </c>
      <c r="CD548" s="85">
        <f>CD549</f>
        <v>0</v>
      </c>
      <c r="CE548" s="85">
        <f>CE549</f>
        <v>0</v>
      </c>
      <c r="CF548" s="85">
        <f>CF549</f>
        <v>0</v>
      </c>
      <c r="CG548" s="85">
        <f>CG549</f>
        <v>0</v>
      </c>
      <c r="CH548" s="85">
        <f>CH549</f>
        <v>0</v>
      </c>
      <c r="CI548" s="85">
        <f>CI549</f>
        <v>0</v>
      </c>
      <c r="CJ548" s="85">
        <f>CJ549</f>
        <v>0</v>
      </c>
      <c r="CK548" s="85">
        <f>CK549</f>
        <v>0</v>
      </c>
      <c r="CL548" s="85">
        <f>CL549</f>
        <v>0</v>
      </c>
      <c r="CM548" s="85">
        <f>CM549</f>
        <v>0</v>
      </c>
      <c r="CN548" s="85">
        <f>CN549</f>
        <v>0</v>
      </c>
      <c r="CO548" s="85">
        <f>CO549</f>
        <v>0</v>
      </c>
      <c r="CP548" s="85">
        <f>CP549</f>
        <v>0</v>
      </c>
      <c r="CQ548" s="85">
        <f>CQ549</f>
        <v>0</v>
      </c>
      <c r="CR548" s="85">
        <f>CR549</f>
        <v>0</v>
      </c>
      <c r="CS548" s="85">
        <f>CS549</f>
        <v>0</v>
      </c>
      <c r="CT548" s="85">
        <f>CT549</f>
        <v>0</v>
      </c>
      <c r="CU548" s="85">
        <f>CU549</f>
        <v>0</v>
      </c>
      <c r="CV548" s="85">
        <f>CV549</f>
        <v>0</v>
      </c>
      <c r="CW548" s="85">
        <f>CW549</f>
        <v>0</v>
      </c>
      <c r="CX548" s="85">
        <f>CX549</f>
        <v>0</v>
      </c>
      <c r="CY548" s="85">
        <f>CY549</f>
        <v>0</v>
      </c>
      <c r="CZ548" s="85">
        <f>CZ549</f>
        <v>0</v>
      </c>
      <c r="DA548" s="61" t="s">
        <v>22</v>
      </c>
      <c r="DB548" s="56">
        <f>K548-CV548</f>
        <v>0</v>
      </c>
      <c r="DC548" s="55"/>
      <c r="DD548" s="7">
        <f>CV548/12</f>
        <v>0</v>
      </c>
      <c r="DE548" s="55"/>
    </row>
    <row r="549" spans="1:109" s="54" customFormat="1" ht="11.25" hidden="1" customHeight="1" x14ac:dyDescent="0.2">
      <c r="A549" s="67" t="str">
        <f>CONCATENATE("6701",H549)</f>
        <v>670171</v>
      </c>
      <c r="B549" s="66"/>
      <c r="C549" s="66"/>
      <c r="D549" s="66"/>
      <c r="E549" s="66" t="s">
        <v>20</v>
      </c>
      <c r="F549" s="66"/>
      <c r="G549" s="65"/>
      <c r="H549" s="61" t="s">
        <v>20</v>
      </c>
      <c r="I549" s="64" t="s">
        <v>19</v>
      </c>
      <c r="J549" s="78">
        <v>0</v>
      </c>
      <c r="K549" s="78">
        <f>K550</f>
        <v>0</v>
      </c>
      <c r="L549" s="78">
        <v>0</v>
      </c>
      <c r="M549" s="78">
        <v>0</v>
      </c>
      <c r="N549" s="78">
        <v>0</v>
      </c>
      <c r="O549" s="71">
        <v>0</v>
      </c>
      <c r="P549" s="78"/>
      <c r="Q549" s="71"/>
      <c r="R549" s="78"/>
      <c r="S549" s="85">
        <f>S550</f>
        <v>0</v>
      </c>
      <c r="T549" s="85"/>
      <c r="U549" s="85">
        <f>U550</f>
        <v>0</v>
      </c>
      <c r="V549" s="85">
        <f>V550</f>
        <v>0</v>
      </c>
      <c r="W549" s="85">
        <f>W550</f>
        <v>0</v>
      </c>
      <c r="X549" s="85"/>
      <c r="Y549" s="85">
        <f>Y550</f>
        <v>0</v>
      </c>
      <c r="Z549" s="85"/>
      <c r="AA549" s="85">
        <f>AA550</f>
        <v>0</v>
      </c>
      <c r="AB549" s="85">
        <f>AB550</f>
        <v>0</v>
      </c>
      <c r="AC549" s="85">
        <f>AC550</f>
        <v>0</v>
      </c>
      <c r="AD549" s="85">
        <f>AD550</f>
        <v>0</v>
      </c>
      <c r="AE549" s="85">
        <f>AE550</f>
        <v>0</v>
      </c>
      <c r="AF549" s="85"/>
      <c r="AG549" s="85"/>
      <c r="AH549" s="85"/>
      <c r="AI549" s="85">
        <f>AI550</f>
        <v>0</v>
      </c>
      <c r="AJ549" s="85">
        <f>AJ550</f>
        <v>0</v>
      </c>
      <c r="AK549" s="85">
        <f>AK550</f>
        <v>0</v>
      </c>
      <c r="AL549" s="85">
        <f>AL550</f>
        <v>0</v>
      </c>
      <c r="AM549" s="85">
        <f>AM550</f>
        <v>0</v>
      </c>
      <c r="AN549" s="85">
        <f>AN550</f>
        <v>0</v>
      </c>
      <c r="AO549" s="85">
        <f>AO550</f>
        <v>0</v>
      </c>
      <c r="AP549" s="85">
        <f>AP550</f>
        <v>0</v>
      </c>
      <c r="AQ549" s="85">
        <f>AQ550</f>
        <v>0</v>
      </c>
      <c r="AR549" s="85">
        <f>AR550</f>
        <v>0</v>
      </c>
      <c r="AS549" s="85">
        <f>AS550</f>
        <v>0</v>
      </c>
      <c r="AT549" s="85">
        <f>AT550</f>
        <v>0</v>
      </c>
      <c r="AU549" s="85"/>
      <c r="AV549" s="85"/>
      <c r="AW549" s="85"/>
      <c r="AX549" s="85">
        <f>AX550</f>
        <v>0</v>
      </c>
      <c r="AY549" s="85">
        <f>AY550</f>
        <v>0</v>
      </c>
      <c r="AZ549" s="85">
        <f>AZ550</f>
        <v>0</v>
      </c>
      <c r="BA549" s="85">
        <f>BA550</f>
        <v>0</v>
      </c>
      <c r="BB549" s="85"/>
      <c r="BC549" s="85">
        <f>BC550</f>
        <v>0</v>
      </c>
      <c r="BD549" s="85"/>
      <c r="BE549" s="85">
        <f>BE550</f>
        <v>0</v>
      </c>
      <c r="BF549" s="85">
        <f>BF550</f>
        <v>0</v>
      </c>
      <c r="BG549" s="85">
        <f>BG550</f>
        <v>0</v>
      </c>
      <c r="BH549" s="85">
        <f>BH550</f>
        <v>0</v>
      </c>
      <c r="BI549" s="85">
        <f>BI550</f>
        <v>0</v>
      </c>
      <c r="BJ549" s="85"/>
      <c r="BK549" s="85"/>
      <c r="BL549" s="85"/>
      <c r="BM549" s="85">
        <f>BM550</f>
        <v>0</v>
      </c>
      <c r="BN549" s="85">
        <f>BN550</f>
        <v>0</v>
      </c>
      <c r="BO549" s="85">
        <f>BO550</f>
        <v>0</v>
      </c>
      <c r="BP549" s="85">
        <f>BP550</f>
        <v>0</v>
      </c>
      <c r="BQ549" s="85">
        <f>BQ550</f>
        <v>0</v>
      </c>
      <c r="BR549" s="85">
        <f>BR550</f>
        <v>0</v>
      </c>
      <c r="BS549" s="85">
        <f>BS550</f>
        <v>0</v>
      </c>
      <c r="BT549" s="85">
        <f>BT550</f>
        <v>0</v>
      </c>
      <c r="BU549" s="85">
        <f>BU550</f>
        <v>0</v>
      </c>
      <c r="BV549" s="85">
        <f>BV550</f>
        <v>0</v>
      </c>
      <c r="BW549" s="85">
        <f>BW550</f>
        <v>0</v>
      </c>
      <c r="BX549" s="85">
        <f>BX550</f>
        <v>0</v>
      </c>
      <c r="BY549" s="85">
        <f>BY550</f>
        <v>0</v>
      </c>
      <c r="BZ549" s="85">
        <f>BZ550</f>
        <v>0</v>
      </c>
      <c r="CA549" s="85">
        <f>CA550</f>
        <v>0</v>
      </c>
      <c r="CB549" s="85">
        <f>CB550</f>
        <v>0</v>
      </c>
      <c r="CC549" s="85">
        <f>CC550</f>
        <v>0</v>
      </c>
      <c r="CD549" s="85">
        <f>CD550</f>
        <v>0</v>
      </c>
      <c r="CE549" s="85">
        <f>CE550</f>
        <v>0</v>
      </c>
      <c r="CF549" s="85">
        <f>CF550</f>
        <v>0</v>
      </c>
      <c r="CG549" s="85">
        <f>CG550</f>
        <v>0</v>
      </c>
      <c r="CH549" s="85">
        <f>CH550</f>
        <v>0</v>
      </c>
      <c r="CI549" s="85">
        <f>CI550</f>
        <v>0</v>
      </c>
      <c r="CJ549" s="85">
        <f>CJ550</f>
        <v>0</v>
      </c>
      <c r="CK549" s="85">
        <f>CK550</f>
        <v>0</v>
      </c>
      <c r="CL549" s="85">
        <f>CL550</f>
        <v>0</v>
      </c>
      <c r="CM549" s="85">
        <f>CM550</f>
        <v>0</v>
      </c>
      <c r="CN549" s="85">
        <f>CN550</f>
        <v>0</v>
      </c>
      <c r="CO549" s="85">
        <f>CO550</f>
        <v>0</v>
      </c>
      <c r="CP549" s="85">
        <f>CP550</f>
        <v>0</v>
      </c>
      <c r="CQ549" s="85">
        <f>CQ550</f>
        <v>0</v>
      </c>
      <c r="CR549" s="85">
        <f>CR550</f>
        <v>0</v>
      </c>
      <c r="CS549" s="85">
        <f>CS550</f>
        <v>0</v>
      </c>
      <c r="CT549" s="85">
        <f>CT550</f>
        <v>0</v>
      </c>
      <c r="CU549" s="85">
        <f>CU550</f>
        <v>0</v>
      </c>
      <c r="CV549" s="85">
        <f>CV550</f>
        <v>0</v>
      </c>
      <c r="CW549" s="85">
        <f>CW550</f>
        <v>0</v>
      </c>
      <c r="CX549" s="85">
        <f>CX550</f>
        <v>0</v>
      </c>
      <c r="CY549" s="85">
        <f>CY550</f>
        <v>0</v>
      </c>
      <c r="CZ549" s="85">
        <f>CZ550</f>
        <v>0</v>
      </c>
      <c r="DA549" s="61" t="s">
        <v>20</v>
      </c>
      <c r="DB549" s="56">
        <f>K549-CV549</f>
        <v>0</v>
      </c>
      <c r="DC549" s="55"/>
      <c r="DD549" s="7">
        <f>CV549/12</f>
        <v>0</v>
      </c>
      <c r="DE549" s="55"/>
    </row>
    <row r="550" spans="1:109" s="54" customFormat="1" ht="18" hidden="1" customHeight="1" x14ac:dyDescent="0.2">
      <c r="A550" s="67" t="str">
        <f>CONCATENATE("6701",H550)</f>
        <v>67017101</v>
      </c>
      <c r="B550" s="66"/>
      <c r="C550" s="66"/>
      <c r="D550" s="66"/>
      <c r="E550" s="66"/>
      <c r="F550" s="66" t="s">
        <v>91</v>
      </c>
      <c r="G550" s="65"/>
      <c r="H550" s="61">
        <v>7101</v>
      </c>
      <c r="I550" s="64" t="s">
        <v>329</v>
      </c>
      <c r="J550" s="78">
        <v>0</v>
      </c>
      <c r="K550" s="78">
        <f>K551</f>
        <v>0</v>
      </c>
      <c r="L550" s="78">
        <v>0</v>
      </c>
      <c r="M550" s="78">
        <v>0</v>
      </c>
      <c r="N550" s="78">
        <v>0</v>
      </c>
      <c r="O550" s="71">
        <v>0</v>
      </c>
      <c r="P550" s="78"/>
      <c r="Q550" s="71"/>
      <c r="R550" s="78"/>
      <c r="S550" s="85">
        <f>S551</f>
        <v>0</v>
      </c>
      <c r="T550" s="85"/>
      <c r="U550" s="85">
        <f>U551</f>
        <v>0</v>
      </c>
      <c r="V550" s="85">
        <f>V551</f>
        <v>0</v>
      </c>
      <c r="W550" s="85">
        <f>W551</f>
        <v>0</v>
      </c>
      <c r="X550" s="85"/>
      <c r="Y550" s="85">
        <f>Y551</f>
        <v>0</v>
      </c>
      <c r="Z550" s="85"/>
      <c r="AA550" s="85">
        <f>AA551</f>
        <v>0</v>
      </c>
      <c r="AB550" s="85">
        <f>AB551</f>
        <v>0</v>
      </c>
      <c r="AC550" s="85">
        <f>AC551</f>
        <v>0</v>
      </c>
      <c r="AD550" s="85">
        <f>AD551</f>
        <v>0</v>
      </c>
      <c r="AE550" s="85">
        <f>AE551</f>
        <v>0</v>
      </c>
      <c r="AF550" s="85"/>
      <c r="AG550" s="85"/>
      <c r="AH550" s="85"/>
      <c r="AI550" s="85">
        <f>AI551</f>
        <v>0</v>
      </c>
      <c r="AJ550" s="85">
        <f>AJ551</f>
        <v>0</v>
      </c>
      <c r="AK550" s="85">
        <f>AK551</f>
        <v>0</v>
      </c>
      <c r="AL550" s="85">
        <f>AL551</f>
        <v>0</v>
      </c>
      <c r="AM550" s="85">
        <f>AM551</f>
        <v>0</v>
      </c>
      <c r="AN550" s="85">
        <f>AN551</f>
        <v>0</v>
      </c>
      <c r="AO550" s="85">
        <f>AO551</f>
        <v>0</v>
      </c>
      <c r="AP550" s="85">
        <f>AP551</f>
        <v>0</v>
      </c>
      <c r="AQ550" s="85">
        <f>AQ551</f>
        <v>0</v>
      </c>
      <c r="AR550" s="85">
        <f>AR551</f>
        <v>0</v>
      </c>
      <c r="AS550" s="85">
        <f>AS551</f>
        <v>0</v>
      </c>
      <c r="AT550" s="85">
        <f>AT551</f>
        <v>0</v>
      </c>
      <c r="AU550" s="85"/>
      <c r="AV550" s="85"/>
      <c r="AW550" s="85"/>
      <c r="AX550" s="85">
        <f>AX551</f>
        <v>0</v>
      </c>
      <c r="AY550" s="85">
        <f>AY551</f>
        <v>0</v>
      </c>
      <c r="AZ550" s="85">
        <f>AZ551</f>
        <v>0</v>
      </c>
      <c r="BA550" s="85">
        <f>BA551</f>
        <v>0</v>
      </c>
      <c r="BB550" s="85"/>
      <c r="BC550" s="85">
        <f>BC551</f>
        <v>0</v>
      </c>
      <c r="BD550" s="85"/>
      <c r="BE550" s="85">
        <f>BE551</f>
        <v>0</v>
      </c>
      <c r="BF550" s="85">
        <f>BF551</f>
        <v>0</v>
      </c>
      <c r="BG550" s="85">
        <f>BG551</f>
        <v>0</v>
      </c>
      <c r="BH550" s="85">
        <f>BH551</f>
        <v>0</v>
      </c>
      <c r="BI550" s="85">
        <f>BI551</f>
        <v>0</v>
      </c>
      <c r="BJ550" s="85"/>
      <c r="BK550" s="85"/>
      <c r="BL550" s="85"/>
      <c r="BM550" s="85">
        <f>BM551</f>
        <v>0</v>
      </c>
      <c r="BN550" s="85">
        <f>BN551</f>
        <v>0</v>
      </c>
      <c r="BO550" s="85">
        <f>BO551</f>
        <v>0</v>
      </c>
      <c r="BP550" s="85">
        <f>BP551</f>
        <v>0</v>
      </c>
      <c r="BQ550" s="85">
        <f>BQ551</f>
        <v>0</v>
      </c>
      <c r="BR550" s="85">
        <f>BR551</f>
        <v>0</v>
      </c>
      <c r="BS550" s="85">
        <f>BS551</f>
        <v>0</v>
      </c>
      <c r="BT550" s="85">
        <f>BT551</f>
        <v>0</v>
      </c>
      <c r="BU550" s="85">
        <f>BU551</f>
        <v>0</v>
      </c>
      <c r="BV550" s="85">
        <f>BV551</f>
        <v>0</v>
      </c>
      <c r="BW550" s="85">
        <f>BW551</f>
        <v>0</v>
      </c>
      <c r="BX550" s="85">
        <f>BX551</f>
        <v>0</v>
      </c>
      <c r="BY550" s="85">
        <f>BY551</f>
        <v>0</v>
      </c>
      <c r="BZ550" s="85">
        <f>BZ551</f>
        <v>0</v>
      </c>
      <c r="CA550" s="85">
        <f>CA551</f>
        <v>0</v>
      </c>
      <c r="CB550" s="85">
        <f>CB551</f>
        <v>0</v>
      </c>
      <c r="CC550" s="85">
        <f>CC551</f>
        <v>0</v>
      </c>
      <c r="CD550" s="85">
        <f>CD551</f>
        <v>0</v>
      </c>
      <c r="CE550" s="85">
        <f>CE551</f>
        <v>0</v>
      </c>
      <c r="CF550" s="85">
        <f>CF551</f>
        <v>0</v>
      </c>
      <c r="CG550" s="85">
        <f>CG551</f>
        <v>0</v>
      </c>
      <c r="CH550" s="85">
        <f>CH551</f>
        <v>0</v>
      </c>
      <c r="CI550" s="85">
        <f>CI551</f>
        <v>0</v>
      </c>
      <c r="CJ550" s="85">
        <f>CJ551</f>
        <v>0</v>
      </c>
      <c r="CK550" s="85">
        <f>CK551</f>
        <v>0</v>
      </c>
      <c r="CL550" s="85">
        <f>CL551</f>
        <v>0</v>
      </c>
      <c r="CM550" s="85">
        <f>CM551</f>
        <v>0</v>
      </c>
      <c r="CN550" s="85">
        <f>CN551</f>
        <v>0</v>
      </c>
      <c r="CO550" s="85">
        <f>CO551</f>
        <v>0</v>
      </c>
      <c r="CP550" s="85">
        <f>CP551</f>
        <v>0</v>
      </c>
      <c r="CQ550" s="85">
        <f>CQ551</f>
        <v>0</v>
      </c>
      <c r="CR550" s="85">
        <f>CR551</f>
        <v>0</v>
      </c>
      <c r="CS550" s="85">
        <f>CS551</f>
        <v>0</v>
      </c>
      <c r="CT550" s="85">
        <f>CT551</f>
        <v>0</v>
      </c>
      <c r="CU550" s="85">
        <f>CU551</f>
        <v>0</v>
      </c>
      <c r="CV550" s="85">
        <f>CV551</f>
        <v>0</v>
      </c>
      <c r="CW550" s="85">
        <f>CW551</f>
        <v>0</v>
      </c>
      <c r="CX550" s="85">
        <f>CX551</f>
        <v>0</v>
      </c>
      <c r="CY550" s="85">
        <f>CY551</f>
        <v>0</v>
      </c>
      <c r="CZ550" s="85">
        <f>CZ551</f>
        <v>0</v>
      </c>
      <c r="DA550" s="61">
        <v>7101</v>
      </c>
      <c r="DB550" s="56">
        <f>K550-CV550</f>
        <v>0</v>
      </c>
      <c r="DC550" s="55"/>
      <c r="DD550" s="7">
        <f>CV550/12</f>
        <v>0</v>
      </c>
      <c r="DE550" s="55"/>
    </row>
    <row r="551" spans="1:109" ht="15" hidden="1" customHeight="1" x14ac:dyDescent="0.2">
      <c r="A551" s="98" t="str">
        <f>CONCATENATE("6701",H551)</f>
        <v>6701710101</v>
      </c>
      <c r="B551" s="65"/>
      <c r="C551" s="65"/>
      <c r="D551" s="65"/>
      <c r="E551" s="66"/>
      <c r="F551" s="66"/>
      <c r="G551" s="65"/>
      <c r="H551" s="70" t="s">
        <v>227</v>
      </c>
      <c r="I551" s="75" t="s">
        <v>226</v>
      </c>
      <c r="J551" s="62"/>
      <c r="K551" s="62"/>
      <c r="L551" s="62"/>
      <c r="M551" s="62"/>
      <c r="N551" s="62"/>
      <c r="O551" s="78">
        <f>K551-L551-M551-N551</f>
        <v>0</v>
      </c>
      <c r="P551" s="62"/>
      <c r="Q551" s="78">
        <f>R551-P551</f>
        <v>0</v>
      </c>
      <c r="R551" s="62"/>
      <c r="S551" s="71">
        <f>+U551+V551+W551+Y551</f>
        <v>0</v>
      </c>
      <c r="T551" s="71">
        <f>X551+Z551</f>
        <v>0</v>
      </c>
      <c r="U551" s="71">
        <v>0</v>
      </c>
      <c r="V551" s="71">
        <v>0</v>
      </c>
      <c r="W551" s="71">
        <v>0</v>
      </c>
      <c r="X551" s="71">
        <v>0</v>
      </c>
      <c r="Y551" s="71">
        <v>0</v>
      </c>
      <c r="Z551" s="71">
        <v>0</v>
      </c>
      <c r="AA551" s="71">
        <f>+K551+S551</f>
        <v>0</v>
      </c>
      <c r="AB551" s="71">
        <f>+L551+U551</f>
        <v>0</v>
      </c>
      <c r="AC551" s="71">
        <f>+M551+V551</f>
        <v>0</v>
      </c>
      <c r="AD551" s="71">
        <f>+N551+W551</f>
        <v>0</v>
      </c>
      <c r="AE551" s="71">
        <f>+O551+Y551</f>
        <v>0</v>
      </c>
      <c r="AF551" s="71">
        <f>P551+X551</f>
        <v>0</v>
      </c>
      <c r="AG551" s="71">
        <f>+Q551+Z551</f>
        <v>0</v>
      </c>
      <c r="AH551" s="71">
        <f>AF551+AG551</f>
        <v>0</v>
      </c>
      <c r="AI551" s="71">
        <f>+AJ551+AK551+AL551+AN551</f>
        <v>0</v>
      </c>
      <c r="AJ551" s="71">
        <v>0</v>
      </c>
      <c r="AK551" s="71">
        <v>0</v>
      </c>
      <c r="AL551" s="71">
        <v>0</v>
      </c>
      <c r="AM551" s="71">
        <v>0</v>
      </c>
      <c r="AN551" s="71">
        <v>0</v>
      </c>
      <c r="AO551" s="71">
        <v>0</v>
      </c>
      <c r="AP551" s="71">
        <f>+AA551+AI551</f>
        <v>0</v>
      </c>
      <c r="AQ551" s="71">
        <f>+AB551+AJ551</f>
        <v>0</v>
      </c>
      <c r="AR551" s="71">
        <f>+AC551+AK551</f>
        <v>0</v>
      </c>
      <c r="AS551" s="71">
        <f>+AD551+AL551</f>
        <v>0</v>
      </c>
      <c r="AT551" s="71">
        <f>+AE551+AN551</f>
        <v>0</v>
      </c>
      <c r="AU551" s="71">
        <f>AF551+AM551</f>
        <v>0</v>
      </c>
      <c r="AV551" s="71">
        <f>AG551+AO551</f>
        <v>0</v>
      </c>
      <c r="AW551" s="71">
        <f>AU551+AV551</f>
        <v>0</v>
      </c>
      <c r="AX551" s="71">
        <f>+AY551+AZ551+BA551+BC551</f>
        <v>0</v>
      </c>
      <c r="AY551" s="71">
        <v>0</v>
      </c>
      <c r="AZ551" s="71">
        <v>0</v>
      </c>
      <c r="BA551" s="71">
        <v>0</v>
      </c>
      <c r="BB551" s="71"/>
      <c r="BC551" s="71">
        <v>0</v>
      </c>
      <c r="BD551" s="71"/>
      <c r="BE551" s="71">
        <f>+AP551+AX551</f>
        <v>0</v>
      </c>
      <c r="BF551" s="71">
        <f>+AQ551+AY551</f>
        <v>0</v>
      </c>
      <c r="BG551" s="71">
        <f>+AR551+AZ551</f>
        <v>0</v>
      </c>
      <c r="BH551" s="71">
        <f>+AS551+BA551</f>
        <v>0</v>
      </c>
      <c r="BI551" s="71">
        <f>+AT551+BC551</f>
        <v>0</v>
      </c>
      <c r="BJ551" s="71">
        <f>AU551+BB551</f>
        <v>0</v>
      </c>
      <c r="BK551" s="71">
        <f>AV551+BD551</f>
        <v>0</v>
      </c>
      <c r="BL551" s="71">
        <f>BJ551+BK551</f>
        <v>0</v>
      </c>
      <c r="BM551" s="71">
        <f>+BN551+BO551+BP551+BQ551</f>
        <v>0</v>
      </c>
      <c r="BN551" s="71">
        <v>0</v>
      </c>
      <c r="BO551" s="71">
        <v>0</v>
      </c>
      <c r="BP551" s="71">
        <v>0</v>
      </c>
      <c r="BQ551" s="71">
        <v>0</v>
      </c>
      <c r="BR551" s="71">
        <f>+BE551+BM551</f>
        <v>0</v>
      </c>
      <c r="BS551" s="71">
        <f>+BF551+BN551</f>
        <v>0</v>
      </c>
      <c r="BT551" s="71">
        <f>+BG551+BO551</f>
        <v>0</v>
      </c>
      <c r="BU551" s="71">
        <f>+BH551+BP551</f>
        <v>0</v>
      </c>
      <c r="BV551" s="71">
        <f>+BI551+BQ551</f>
        <v>0</v>
      </c>
      <c r="BW551" s="71">
        <f>+BX551+BY551+BZ551+CA551</f>
        <v>0</v>
      </c>
      <c r="BX551" s="71">
        <v>0</v>
      </c>
      <c r="BY551" s="71">
        <v>0</v>
      </c>
      <c r="BZ551" s="71">
        <v>0</v>
      </c>
      <c r="CA551" s="71">
        <v>0</v>
      </c>
      <c r="CB551" s="71">
        <f>+BR551+BW551</f>
        <v>0</v>
      </c>
      <c r="CC551" s="71">
        <f>+BS551+BX551</f>
        <v>0</v>
      </c>
      <c r="CD551" s="71">
        <f>+BT551+BY551</f>
        <v>0</v>
      </c>
      <c r="CE551" s="71">
        <f>+BU551+BZ551</f>
        <v>0</v>
      </c>
      <c r="CF551" s="71">
        <f>+BV551+CA551</f>
        <v>0</v>
      </c>
      <c r="CG551" s="71">
        <f>+CH551+CI551+CJ551+CK551</f>
        <v>0</v>
      </c>
      <c r="CH551" s="71">
        <v>0</v>
      </c>
      <c r="CI551" s="71">
        <v>0</v>
      </c>
      <c r="CJ551" s="71">
        <v>0</v>
      </c>
      <c r="CK551" s="71">
        <v>0</v>
      </c>
      <c r="CL551" s="71">
        <f>+CB551+CG551</f>
        <v>0</v>
      </c>
      <c r="CM551" s="71">
        <f>+CC551+CH551</f>
        <v>0</v>
      </c>
      <c r="CN551" s="71">
        <f>+CD551+CI551</f>
        <v>0</v>
      </c>
      <c r="CO551" s="71">
        <f>+CE551+CJ551</f>
        <v>0</v>
      </c>
      <c r="CP551" s="71">
        <f>+CF551+CK551</f>
        <v>0</v>
      </c>
      <c r="CQ551" s="71">
        <f>+CR551+CS551+CT551+CU551</f>
        <v>0</v>
      </c>
      <c r="CR551" s="71">
        <v>0</v>
      </c>
      <c r="CS551" s="71">
        <v>0</v>
      </c>
      <c r="CT551" s="71">
        <v>0</v>
      </c>
      <c r="CU551" s="71">
        <v>0</v>
      </c>
      <c r="CV551" s="71">
        <f>+CL551+CQ551</f>
        <v>0</v>
      </c>
      <c r="CW551" s="71">
        <f>+CM551+CR551</f>
        <v>0</v>
      </c>
      <c r="CX551" s="71">
        <f>+CN551+CS551</f>
        <v>0</v>
      </c>
      <c r="CY551" s="71">
        <f>+CO551+CT551</f>
        <v>0</v>
      </c>
      <c r="CZ551" s="71">
        <f>+CP551+CU551</f>
        <v>0</v>
      </c>
      <c r="DA551" s="70" t="s">
        <v>15</v>
      </c>
      <c r="DB551" s="56">
        <f>K551-CV551</f>
        <v>0</v>
      </c>
      <c r="DD551" s="7">
        <f>CV551/12</f>
        <v>0</v>
      </c>
    </row>
    <row r="552" spans="1:109" ht="15" hidden="1" customHeight="1" x14ac:dyDescent="0.2">
      <c r="A552" s="98"/>
      <c r="B552" s="65"/>
      <c r="C552" s="65"/>
      <c r="D552" s="65"/>
      <c r="E552" s="66"/>
      <c r="F552" s="66"/>
      <c r="G552" s="65"/>
      <c r="H552" s="70" t="s">
        <v>17</v>
      </c>
      <c r="I552" s="99" t="s">
        <v>16</v>
      </c>
      <c r="J552" s="62"/>
      <c r="K552" s="62"/>
      <c r="L552" s="62"/>
      <c r="M552" s="62"/>
      <c r="N552" s="62"/>
      <c r="O552" s="78"/>
      <c r="P552" s="62"/>
      <c r="Q552" s="78"/>
      <c r="R552" s="62"/>
      <c r="S552" s="71"/>
      <c r="T552" s="71"/>
      <c r="U552" s="71"/>
      <c r="V552" s="71"/>
      <c r="W552" s="71"/>
      <c r="X552" s="71"/>
      <c r="Y552" s="71"/>
      <c r="Z552" s="71"/>
      <c r="AA552" s="71"/>
      <c r="AB552" s="71"/>
      <c r="AC552" s="71"/>
      <c r="AD552" s="71"/>
      <c r="AE552" s="71"/>
      <c r="AF552" s="71"/>
      <c r="AG552" s="71"/>
      <c r="AH552" s="71"/>
      <c r="AI552" s="71"/>
      <c r="AJ552" s="71"/>
      <c r="AK552" s="71"/>
      <c r="AL552" s="71"/>
      <c r="AM552" s="71"/>
      <c r="AN552" s="71"/>
      <c r="AO552" s="71"/>
      <c r="AP552" s="71"/>
      <c r="AQ552" s="71"/>
      <c r="AR552" s="71"/>
      <c r="AS552" s="71"/>
      <c r="AT552" s="71"/>
      <c r="AU552" s="71"/>
      <c r="AV552" s="71"/>
      <c r="AW552" s="71"/>
      <c r="AX552" s="71"/>
      <c r="AY552" s="71"/>
      <c r="AZ552" s="71"/>
      <c r="BA552" s="71"/>
      <c r="BB552" s="71"/>
      <c r="BC552" s="71"/>
      <c r="BD552" s="71"/>
      <c r="BE552" s="71"/>
      <c r="BF552" s="71"/>
      <c r="BG552" s="71"/>
      <c r="BH552" s="71"/>
      <c r="BI552" s="71"/>
      <c r="BJ552" s="71"/>
      <c r="BK552" s="71"/>
      <c r="BL552" s="71"/>
      <c r="BM552" s="71"/>
      <c r="BN552" s="71"/>
      <c r="BO552" s="71"/>
      <c r="BP552" s="71"/>
      <c r="BQ552" s="71"/>
      <c r="BR552" s="71"/>
      <c r="BS552" s="71"/>
      <c r="BT552" s="71"/>
      <c r="BU552" s="71"/>
      <c r="BV552" s="71"/>
      <c r="BW552" s="71"/>
      <c r="BX552" s="71"/>
      <c r="BY552" s="71"/>
      <c r="BZ552" s="71"/>
      <c r="CA552" s="71"/>
      <c r="CB552" s="71"/>
      <c r="CC552" s="71"/>
      <c r="CD552" s="71"/>
      <c r="CE552" s="71"/>
      <c r="CF552" s="71"/>
      <c r="CG552" s="71"/>
      <c r="CH552" s="71"/>
      <c r="CI552" s="71"/>
      <c r="CJ552" s="71"/>
      <c r="CK552" s="71"/>
      <c r="CL552" s="71"/>
      <c r="CM552" s="71"/>
      <c r="CN552" s="71"/>
      <c r="CO552" s="71"/>
      <c r="CP552" s="71"/>
      <c r="CQ552" s="71"/>
      <c r="CR552" s="71"/>
      <c r="CS552" s="71"/>
      <c r="CT552" s="71"/>
      <c r="CU552" s="71"/>
      <c r="CV552" s="71"/>
      <c r="CW552" s="71"/>
      <c r="CX552" s="71"/>
      <c r="CY552" s="71"/>
      <c r="CZ552" s="71"/>
      <c r="DA552" s="70" t="s">
        <v>15</v>
      </c>
      <c r="DB552" s="56">
        <f>K552-CV552</f>
        <v>0</v>
      </c>
      <c r="DD552" s="7">
        <f>CV552/12</f>
        <v>0</v>
      </c>
    </row>
    <row r="553" spans="1:109" ht="15" hidden="1" customHeight="1" x14ac:dyDescent="0.2">
      <c r="A553" s="98"/>
      <c r="B553" s="65"/>
      <c r="C553" s="65"/>
      <c r="D553" s="65"/>
      <c r="E553" s="66"/>
      <c r="F553" s="66"/>
      <c r="G553" s="65"/>
      <c r="H553" s="70" t="s">
        <v>15</v>
      </c>
      <c r="I553" s="99" t="s">
        <v>14</v>
      </c>
      <c r="J553" s="62"/>
      <c r="K553" s="62"/>
      <c r="L553" s="62"/>
      <c r="M553" s="62"/>
      <c r="N553" s="62"/>
      <c r="O553" s="78"/>
      <c r="P553" s="62"/>
      <c r="Q553" s="78"/>
      <c r="R553" s="62"/>
      <c r="S553" s="71"/>
      <c r="T553" s="71"/>
      <c r="U553" s="71"/>
      <c r="V553" s="71"/>
      <c r="W553" s="71"/>
      <c r="X553" s="71"/>
      <c r="Y553" s="71"/>
      <c r="Z553" s="71"/>
      <c r="AA553" s="71"/>
      <c r="AB553" s="71"/>
      <c r="AC553" s="71"/>
      <c r="AD553" s="71"/>
      <c r="AE553" s="71"/>
      <c r="AF553" s="71"/>
      <c r="AG553" s="71"/>
      <c r="AH553" s="71"/>
      <c r="AI553" s="71"/>
      <c r="AJ553" s="71"/>
      <c r="AK553" s="71"/>
      <c r="AL553" s="71"/>
      <c r="AM553" s="71"/>
      <c r="AN553" s="71"/>
      <c r="AO553" s="71"/>
      <c r="AP553" s="71"/>
      <c r="AQ553" s="71"/>
      <c r="AR553" s="71"/>
      <c r="AS553" s="71"/>
      <c r="AT553" s="71"/>
      <c r="AU553" s="71"/>
      <c r="AV553" s="71"/>
      <c r="AW553" s="71"/>
      <c r="AX553" s="71"/>
      <c r="AY553" s="71"/>
      <c r="AZ553" s="71"/>
      <c r="BA553" s="71"/>
      <c r="BB553" s="71"/>
      <c r="BC553" s="71"/>
      <c r="BD553" s="71"/>
      <c r="BE553" s="71"/>
      <c r="BF553" s="71"/>
      <c r="BG553" s="71"/>
      <c r="BH553" s="71"/>
      <c r="BI553" s="71"/>
      <c r="BJ553" s="71"/>
      <c r="BK553" s="71"/>
      <c r="BL553" s="71"/>
      <c r="BM553" s="71"/>
      <c r="BN553" s="71"/>
      <c r="BO553" s="71"/>
      <c r="BP553" s="71"/>
      <c r="BQ553" s="71"/>
      <c r="BR553" s="71"/>
      <c r="BS553" s="71"/>
      <c r="BT553" s="71"/>
      <c r="BU553" s="71"/>
      <c r="BV553" s="71"/>
      <c r="BW553" s="71"/>
      <c r="BX553" s="71"/>
      <c r="BY553" s="71"/>
      <c r="BZ553" s="71"/>
      <c r="CA553" s="71"/>
      <c r="CB553" s="71"/>
      <c r="CC553" s="71"/>
      <c r="CD553" s="71"/>
      <c r="CE553" s="71"/>
      <c r="CF553" s="71"/>
      <c r="CG553" s="71"/>
      <c r="CH553" s="71"/>
      <c r="CI553" s="71"/>
      <c r="CJ553" s="71"/>
      <c r="CK553" s="71"/>
      <c r="CL553" s="71"/>
      <c r="CM553" s="71"/>
      <c r="CN553" s="71"/>
      <c r="CO553" s="71"/>
      <c r="CP553" s="71"/>
      <c r="CQ553" s="71"/>
      <c r="CR553" s="71"/>
      <c r="CS553" s="71"/>
      <c r="CT553" s="71"/>
      <c r="CU553" s="71"/>
      <c r="CV553" s="71"/>
      <c r="CW553" s="71"/>
      <c r="CX553" s="71"/>
      <c r="CY553" s="71"/>
      <c r="CZ553" s="71"/>
      <c r="DA553" s="70"/>
      <c r="DB553" s="56">
        <f>K553-CV553</f>
        <v>0</v>
      </c>
      <c r="DD553" s="7">
        <f>CV553/12</f>
        <v>0</v>
      </c>
    </row>
    <row r="554" spans="1:109" ht="4.5" hidden="1" customHeight="1" x14ac:dyDescent="0.2">
      <c r="A554" s="98"/>
      <c r="B554" s="65"/>
      <c r="C554" s="65"/>
      <c r="D554" s="65"/>
      <c r="E554" s="66"/>
      <c r="F554" s="66"/>
      <c r="G554" s="65"/>
      <c r="H554" s="70" t="s">
        <v>13</v>
      </c>
      <c r="I554" s="75" t="s">
        <v>12</v>
      </c>
      <c r="J554" s="62"/>
      <c r="K554" s="62"/>
      <c r="L554" s="62"/>
      <c r="M554" s="62"/>
      <c r="N554" s="62"/>
      <c r="O554" s="78"/>
      <c r="P554" s="62"/>
      <c r="Q554" s="78"/>
      <c r="R554" s="62"/>
      <c r="S554" s="71"/>
      <c r="T554" s="71"/>
      <c r="U554" s="71"/>
      <c r="V554" s="71"/>
      <c r="W554" s="71"/>
      <c r="X554" s="71"/>
      <c r="Y554" s="71"/>
      <c r="Z554" s="71"/>
      <c r="AA554" s="71"/>
      <c r="AB554" s="71"/>
      <c r="AC554" s="71"/>
      <c r="AD554" s="71"/>
      <c r="AE554" s="71"/>
      <c r="AF554" s="71"/>
      <c r="AG554" s="71"/>
      <c r="AH554" s="71"/>
      <c r="AI554" s="71"/>
      <c r="AJ554" s="71"/>
      <c r="AK554" s="71"/>
      <c r="AL554" s="71"/>
      <c r="AM554" s="71"/>
      <c r="AN554" s="71"/>
      <c r="AO554" s="71"/>
      <c r="AP554" s="71"/>
      <c r="AQ554" s="71"/>
      <c r="AR554" s="71"/>
      <c r="AS554" s="71"/>
      <c r="AT554" s="71"/>
      <c r="AU554" s="71"/>
      <c r="AV554" s="71"/>
      <c r="AW554" s="71"/>
      <c r="AX554" s="71"/>
      <c r="AY554" s="71"/>
      <c r="AZ554" s="71"/>
      <c r="BA554" s="71"/>
      <c r="BB554" s="71"/>
      <c r="BC554" s="71"/>
      <c r="BD554" s="71"/>
      <c r="BE554" s="71"/>
      <c r="BF554" s="71"/>
      <c r="BG554" s="71"/>
      <c r="BH554" s="71"/>
      <c r="BI554" s="71"/>
      <c r="BJ554" s="71"/>
      <c r="BK554" s="71"/>
      <c r="BL554" s="71"/>
      <c r="BM554" s="71"/>
      <c r="BN554" s="71"/>
      <c r="BO554" s="71"/>
      <c r="BP554" s="71"/>
      <c r="BQ554" s="71"/>
      <c r="BR554" s="71"/>
      <c r="BS554" s="71"/>
      <c r="BT554" s="71"/>
      <c r="BU554" s="71"/>
      <c r="BV554" s="71"/>
      <c r="BW554" s="71"/>
      <c r="BX554" s="71"/>
      <c r="BY554" s="71"/>
      <c r="BZ554" s="71"/>
      <c r="CA554" s="71"/>
      <c r="CB554" s="71"/>
      <c r="CC554" s="71"/>
      <c r="CD554" s="71"/>
      <c r="CE554" s="71"/>
      <c r="CF554" s="71"/>
      <c r="CG554" s="71"/>
      <c r="CH554" s="71"/>
      <c r="CI554" s="71"/>
      <c r="CJ554" s="71"/>
      <c r="CK554" s="71"/>
      <c r="CL554" s="71"/>
      <c r="CM554" s="71"/>
      <c r="CN554" s="71"/>
      <c r="CO554" s="71"/>
      <c r="CP554" s="71"/>
      <c r="CQ554" s="71"/>
      <c r="CR554" s="71"/>
      <c r="CS554" s="71"/>
      <c r="CT554" s="71"/>
      <c r="CU554" s="71"/>
      <c r="CV554" s="71"/>
      <c r="CW554" s="71"/>
      <c r="CX554" s="71"/>
      <c r="CY554" s="71"/>
      <c r="CZ554" s="71"/>
      <c r="DA554" s="70"/>
      <c r="DB554" s="56">
        <f>K554-CV554</f>
        <v>0</v>
      </c>
      <c r="DD554" s="7">
        <f>CV554/12</f>
        <v>0</v>
      </c>
    </row>
    <row r="555" spans="1:109" s="80" customFormat="1" ht="24" customHeight="1" x14ac:dyDescent="0.2">
      <c r="A555" s="115"/>
      <c r="B555" s="66"/>
      <c r="C555" s="66" t="s">
        <v>122</v>
      </c>
      <c r="D555" s="66"/>
      <c r="E555" s="66"/>
      <c r="F555" s="66"/>
      <c r="G555" s="65"/>
      <c r="H555" s="61" t="s">
        <v>328</v>
      </c>
      <c r="I555" s="95" t="s">
        <v>121</v>
      </c>
      <c r="J555" s="121">
        <f>J478</f>
        <v>147373</v>
      </c>
      <c r="K555" s="121">
        <f>K478</f>
        <v>145063</v>
      </c>
      <c r="L555" s="121">
        <f>L478</f>
        <v>36624</v>
      </c>
      <c r="M555" s="121">
        <f>M478</f>
        <v>36650</v>
      </c>
      <c r="N555" s="121">
        <f>N478</f>
        <v>36167</v>
      </c>
      <c r="O555" s="121">
        <f>O478</f>
        <v>35622</v>
      </c>
      <c r="P555" s="121">
        <f>P478</f>
        <v>6895</v>
      </c>
      <c r="Q555" s="121">
        <f>Q478</f>
        <v>6861</v>
      </c>
      <c r="R555" s="121">
        <f>R478</f>
        <v>13756</v>
      </c>
      <c r="S555" s="121">
        <f>S478</f>
        <v>4600</v>
      </c>
      <c r="T555" s="121">
        <f>T478</f>
        <v>0</v>
      </c>
      <c r="U555" s="121">
        <f>U478</f>
        <v>0</v>
      </c>
      <c r="V555" s="121">
        <f>V478</f>
        <v>3000</v>
      </c>
      <c r="W555" s="121">
        <f>W478</f>
        <v>0</v>
      </c>
      <c r="X555" s="121">
        <f>X478</f>
        <v>0</v>
      </c>
      <c r="Y555" s="121">
        <f>Y478</f>
        <v>1600</v>
      </c>
      <c r="Z555" s="121">
        <f>Z478</f>
        <v>0</v>
      </c>
      <c r="AA555" s="121">
        <f>AA478</f>
        <v>149663</v>
      </c>
      <c r="AB555" s="121">
        <f>AB478</f>
        <v>36624</v>
      </c>
      <c r="AC555" s="121">
        <f>AC478</f>
        <v>39650</v>
      </c>
      <c r="AD555" s="121">
        <f>AD478</f>
        <v>36167</v>
      </c>
      <c r="AE555" s="121">
        <f>AE478</f>
        <v>37222</v>
      </c>
      <c r="AF555" s="121">
        <f>AF478</f>
        <v>6895</v>
      </c>
      <c r="AG555" s="121">
        <f>AG478</f>
        <v>6861</v>
      </c>
      <c r="AH555" s="121">
        <f>AH478</f>
        <v>13756</v>
      </c>
      <c r="AI555" s="121">
        <f>AI478</f>
        <v>-2380</v>
      </c>
      <c r="AJ555" s="121">
        <f>AJ478</f>
        <v>0</v>
      </c>
      <c r="AK555" s="121">
        <f>AK478</f>
        <v>0</v>
      </c>
      <c r="AL555" s="121">
        <f>AL478</f>
        <v>0</v>
      </c>
      <c r="AM555" s="121">
        <f>AM478</f>
        <v>-407</v>
      </c>
      <c r="AN555" s="121">
        <f>AN478</f>
        <v>-2380</v>
      </c>
      <c r="AO555" s="121">
        <f>AO478</f>
        <v>-373</v>
      </c>
      <c r="AP555" s="121">
        <f>AP478</f>
        <v>147283</v>
      </c>
      <c r="AQ555" s="121">
        <f>AQ478</f>
        <v>36624</v>
      </c>
      <c r="AR555" s="121">
        <f>AR478</f>
        <v>39650</v>
      </c>
      <c r="AS555" s="121">
        <f>AS478</f>
        <v>36167</v>
      </c>
      <c r="AT555" s="121">
        <f>AT478</f>
        <v>34842</v>
      </c>
      <c r="AU555" s="121">
        <f>AU478</f>
        <v>6488</v>
      </c>
      <c r="AV555" s="121">
        <f>AV478</f>
        <v>6488</v>
      </c>
      <c r="AW555" s="121">
        <f>AW478</f>
        <v>12976</v>
      </c>
      <c r="AX555" s="121">
        <f>AX478</f>
        <v>0</v>
      </c>
      <c r="AY555" s="121">
        <f>AY478</f>
        <v>0</v>
      </c>
      <c r="AZ555" s="121">
        <f>AZ478</f>
        <v>0</v>
      </c>
      <c r="BA555" s="121">
        <f>BA478</f>
        <v>0</v>
      </c>
      <c r="BB555" s="121"/>
      <c r="BC555" s="121">
        <f>BC478</f>
        <v>0</v>
      </c>
      <c r="BD555" s="121"/>
      <c r="BE555" s="121">
        <f>BE478</f>
        <v>147283</v>
      </c>
      <c r="BF555" s="121">
        <f>BF478</f>
        <v>36624</v>
      </c>
      <c r="BG555" s="121">
        <f>BG478</f>
        <v>39650</v>
      </c>
      <c r="BH555" s="121">
        <f>BH478</f>
        <v>36167</v>
      </c>
      <c r="BI555" s="121">
        <f>BI478</f>
        <v>34842</v>
      </c>
      <c r="BJ555" s="121">
        <f>BJ478</f>
        <v>6488</v>
      </c>
      <c r="BK555" s="121">
        <f>BK478</f>
        <v>6488</v>
      </c>
      <c r="BL555" s="121">
        <f>BL478</f>
        <v>12976</v>
      </c>
      <c r="BM555" s="121">
        <f>BM478</f>
        <v>-3000</v>
      </c>
      <c r="BN555" s="121">
        <f>BN478</f>
        <v>0</v>
      </c>
      <c r="BO555" s="121">
        <f>BO478</f>
        <v>0</v>
      </c>
      <c r="BP555" s="121">
        <f>BP478</f>
        <v>-1</v>
      </c>
      <c r="BQ555" s="121">
        <f>BQ478</f>
        <v>-2999</v>
      </c>
      <c r="BR555" s="121">
        <f>BR478</f>
        <v>144283</v>
      </c>
      <c r="BS555" s="121">
        <f>BS478</f>
        <v>36624</v>
      </c>
      <c r="BT555" s="121">
        <f>BT478</f>
        <v>39650</v>
      </c>
      <c r="BU555" s="121">
        <f>BU478</f>
        <v>36166</v>
      </c>
      <c r="BV555" s="121">
        <f>BV478</f>
        <v>31843</v>
      </c>
      <c r="BW555" s="121">
        <f>BW478</f>
        <v>90</v>
      </c>
      <c r="BX555" s="121">
        <f>BX478</f>
        <v>0</v>
      </c>
      <c r="BY555" s="121">
        <f>BY478</f>
        <v>0</v>
      </c>
      <c r="BZ555" s="121">
        <f>BZ478</f>
        <v>90</v>
      </c>
      <c r="CA555" s="121">
        <f>CA478</f>
        <v>0</v>
      </c>
      <c r="CB555" s="121">
        <f>CB478</f>
        <v>144373</v>
      </c>
      <c r="CC555" s="121">
        <f>CC478</f>
        <v>36624</v>
      </c>
      <c r="CD555" s="121">
        <f>CD478</f>
        <v>39650</v>
      </c>
      <c r="CE555" s="121">
        <f>CE478</f>
        <v>36256</v>
      </c>
      <c r="CF555" s="121">
        <f>CF478</f>
        <v>31843</v>
      </c>
      <c r="CG555" s="121">
        <f>CG478</f>
        <v>0</v>
      </c>
      <c r="CH555" s="121">
        <f>CH478</f>
        <v>0</v>
      </c>
      <c r="CI555" s="121">
        <f>CI478</f>
        <v>0</v>
      </c>
      <c r="CJ555" s="121">
        <f>CJ478</f>
        <v>0</v>
      </c>
      <c r="CK555" s="121">
        <f>CK478</f>
        <v>0</v>
      </c>
      <c r="CL555" s="121">
        <f>CL478</f>
        <v>144373</v>
      </c>
      <c r="CM555" s="121">
        <f>CM478</f>
        <v>36624</v>
      </c>
      <c r="CN555" s="121">
        <f>CN478</f>
        <v>39650</v>
      </c>
      <c r="CO555" s="121">
        <f>CO478</f>
        <v>36256</v>
      </c>
      <c r="CP555" s="121">
        <f>CP478</f>
        <v>31843</v>
      </c>
      <c r="CQ555" s="121">
        <f>CQ478</f>
        <v>0</v>
      </c>
      <c r="CR555" s="121">
        <f>CR478</f>
        <v>0</v>
      </c>
      <c r="CS555" s="121">
        <f>CS478</f>
        <v>0</v>
      </c>
      <c r="CT555" s="121">
        <f>CT478</f>
        <v>0</v>
      </c>
      <c r="CU555" s="121">
        <f>CU478</f>
        <v>0</v>
      </c>
      <c r="CV555" s="121">
        <f>CV478</f>
        <v>144373</v>
      </c>
      <c r="CW555" s="121">
        <f>CW478</f>
        <v>36624</v>
      </c>
      <c r="CX555" s="121">
        <f>CX478</f>
        <v>39650</v>
      </c>
      <c r="CY555" s="121">
        <f>CY478</f>
        <v>36256</v>
      </c>
      <c r="CZ555" s="121">
        <f>CZ478</f>
        <v>31843</v>
      </c>
      <c r="DA555" s="61" t="s">
        <v>328</v>
      </c>
      <c r="DB555" s="56">
        <f>K555-CV555</f>
        <v>690</v>
      </c>
      <c r="DC555" s="81"/>
      <c r="DD555" s="7">
        <f>CV555/12</f>
        <v>12031.083333333334</v>
      </c>
      <c r="DE555" s="81"/>
    </row>
    <row r="556" spans="1:109" s="80" customFormat="1" ht="11.25" hidden="1" customHeight="1" x14ac:dyDescent="0.2">
      <c r="A556" s="115"/>
      <c r="B556" s="66" t="s">
        <v>327</v>
      </c>
      <c r="C556" s="66" t="s">
        <v>91</v>
      </c>
      <c r="D556" s="66"/>
      <c r="E556" s="66"/>
      <c r="F556" s="66"/>
      <c r="G556" s="65"/>
      <c r="H556" s="61" t="s">
        <v>327</v>
      </c>
      <c r="I556" s="64" t="s">
        <v>326</v>
      </c>
      <c r="J556" s="121">
        <f>J557+J566+J568</f>
        <v>0</v>
      </c>
      <c r="K556" s="121">
        <f>K557+K566+K568</f>
        <v>0</v>
      </c>
      <c r="L556" s="121">
        <f>L557+L566+L568</f>
        <v>0</v>
      </c>
      <c r="M556" s="121">
        <f>M557+M566+M568</f>
        <v>0</v>
      </c>
      <c r="N556" s="121">
        <f>N557+N566+N568</f>
        <v>0</v>
      </c>
      <c r="O556" s="121">
        <f>O557+O566+O568</f>
        <v>0</v>
      </c>
      <c r="P556" s="121">
        <f>P557+P566+P568</f>
        <v>0</v>
      </c>
      <c r="Q556" s="121">
        <f>Q557+Q566+Q568</f>
        <v>0</v>
      </c>
      <c r="R556" s="121">
        <f>R557+R566+R568</f>
        <v>0</v>
      </c>
      <c r="S556" s="121">
        <f>S557+S566+S568</f>
        <v>0</v>
      </c>
      <c r="T556" s="121">
        <f>T557+T566+T568</f>
        <v>0</v>
      </c>
      <c r="U556" s="121">
        <f>U557+U566+U568</f>
        <v>0</v>
      </c>
      <c r="V556" s="121">
        <f>V557+V566+V568</f>
        <v>0</v>
      </c>
      <c r="W556" s="121">
        <f>W557+W566+W568</f>
        <v>0</v>
      </c>
      <c r="X556" s="121">
        <f>X557+X566+X568</f>
        <v>0</v>
      </c>
      <c r="Y556" s="121">
        <f>Y557+Y566+Y568</f>
        <v>0</v>
      </c>
      <c r="Z556" s="121">
        <f>Z557+Z566+Z568</f>
        <v>0</v>
      </c>
      <c r="AA556" s="121">
        <f>AA557+AA566+AA568</f>
        <v>0</v>
      </c>
      <c r="AB556" s="121">
        <f>AB557+AB566+AB568</f>
        <v>0</v>
      </c>
      <c r="AC556" s="121">
        <f>AC557+AC566+AC568</f>
        <v>0</v>
      </c>
      <c r="AD556" s="121">
        <f>AD557+AD566+AD568</f>
        <v>0</v>
      </c>
      <c r="AE556" s="121">
        <f>AE557+AE566+AE568</f>
        <v>0</v>
      </c>
      <c r="AF556" s="121">
        <f>AF557+AF566+AF568</f>
        <v>0</v>
      </c>
      <c r="AG556" s="121">
        <f>AG557+AG566+AG568</f>
        <v>0</v>
      </c>
      <c r="AH556" s="121">
        <f>AH557+AH566+AH568</f>
        <v>0</v>
      </c>
      <c r="AI556" s="121">
        <f>AI557+AI566+AI568</f>
        <v>0</v>
      </c>
      <c r="AJ556" s="121">
        <f>AJ557+AJ566+AJ568</f>
        <v>0</v>
      </c>
      <c r="AK556" s="121">
        <f>AK557+AK566+AK568</f>
        <v>0</v>
      </c>
      <c r="AL556" s="121">
        <f>AL557+AL566+AL568</f>
        <v>0</v>
      </c>
      <c r="AM556" s="121">
        <f>AM557+AM566+AM568</f>
        <v>0</v>
      </c>
      <c r="AN556" s="121">
        <f>AN557+AN566+AN568</f>
        <v>0</v>
      </c>
      <c r="AO556" s="121">
        <f>AO557+AO566+AO568</f>
        <v>0</v>
      </c>
      <c r="AP556" s="121">
        <f>AP557+AP566+AP568</f>
        <v>0</v>
      </c>
      <c r="AQ556" s="121">
        <f>AQ557+AQ566+AQ568</f>
        <v>0</v>
      </c>
      <c r="AR556" s="121">
        <f>AR557+AR566+AR568</f>
        <v>0</v>
      </c>
      <c r="AS556" s="121">
        <f>AS557+AS566+AS568</f>
        <v>0</v>
      </c>
      <c r="AT556" s="121">
        <f>AT557+AT566+AT568</f>
        <v>0</v>
      </c>
      <c r="AU556" s="121">
        <f>AU557+AU566+AU568</f>
        <v>0</v>
      </c>
      <c r="AV556" s="121">
        <f>AV557+AV566+AV568</f>
        <v>0</v>
      </c>
      <c r="AW556" s="121">
        <f>AW557+AW566+AW568</f>
        <v>0</v>
      </c>
      <c r="AX556" s="121">
        <f>AX557+AX566+AX568</f>
        <v>0</v>
      </c>
      <c r="AY556" s="121">
        <f>AY557+AY566+AY568</f>
        <v>0</v>
      </c>
      <c r="AZ556" s="121">
        <f>AZ557+AZ566+AZ568</f>
        <v>0</v>
      </c>
      <c r="BA556" s="121">
        <f>BA557+BA566+BA568</f>
        <v>0</v>
      </c>
      <c r="BB556" s="121"/>
      <c r="BC556" s="121">
        <f>BC557+BC566+BC568</f>
        <v>0</v>
      </c>
      <c r="BD556" s="121"/>
      <c r="BE556" s="121">
        <f>BE557+BE566+BE568</f>
        <v>0</v>
      </c>
      <c r="BF556" s="121">
        <f>BF557+BF566+BF568</f>
        <v>0</v>
      </c>
      <c r="BG556" s="121">
        <f>BG557+BG566+BG568</f>
        <v>0</v>
      </c>
      <c r="BH556" s="121">
        <f>BH557+BH566+BH568</f>
        <v>0</v>
      </c>
      <c r="BI556" s="121">
        <f>BI557+BI566+BI568</f>
        <v>0</v>
      </c>
      <c r="BJ556" s="121">
        <f>BJ557+BJ566+BJ568</f>
        <v>0</v>
      </c>
      <c r="BK556" s="121">
        <f>BK557+BK566+BK568</f>
        <v>0</v>
      </c>
      <c r="BL556" s="121">
        <f>BL557+BL566+BL568</f>
        <v>0</v>
      </c>
      <c r="BM556" s="121">
        <f>BM557+BM566+BM568</f>
        <v>0</v>
      </c>
      <c r="BN556" s="121">
        <f>BN557+BN566+BN568</f>
        <v>0</v>
      </c>
      <c r="BO556" s="121">
        <f>BO557+BO566+BO568</f>
        <v>0</v>
      </c>
      <c r="BP556" s="121">
        <f>BP557+BP566+BP568</f>
        <v>0</v>
      </c>
      <c r="BQ556" s="121">
        <f>BQ557+BQ566+BQ568</f>
        <v>0</v>
      </c>
      <c r="BR556" s="121">
        <f>BR557+BR566+BR568</f>
        <v>0</v>
      </c>
      <c r="BS556" s="121">
        <f>BS557+BS566+BS568</f>
        <v>0</v>
      </c>
      <c r="BT556" s="121">
        <f>BT557+BT566+BT568</f>
        <v>0</v>
      </c>
      <c r="BU556" s="121">
        <f>BU557+BU566+BU568</f>
        <v>0</v>
      </c>
      <c r="BV556" s="121">
        <f>BV557+BV566+BV568</f>
        <v>0</v>
      </c>
      <c r="BW556" s="121">
        <f>BW557+BW566+BW568</f>
        <v>0</v>
      </c>
      <c r="BX556" s="121">
        <f>BX557+BX566+BX568</f>
        <v>0</v>
      </c>
      <c r="BY556" s="121">
        <f>BY557+BY566+BY568</f>
        <v>0</v>
      </c>
      <c r="BZ556" s="121">
        <f>BZ557+BZ566+BZ568</f>
        <v>0</v>
      </c>
      <c r="CA556" s="121">
        <f>CA557+CA566+CA568</f>
        <v>0</v>
      </c>
      <c r="CB556" s="121">
        <f>CB557+CB566+CB568</f>
        <v>0</v>
      </c>
      <c r="CC556" s="121">
        <f>CC557+CC566+CC568</f>
        <v>0</v>
      </c>
      <c r="CD556" s="121">
        <f>CD557+CD566+CD568</f>
        <v>0</v>
      </c>
      <c r="CE556" s="121">
        <f>CE557+CE566+CE568</f>
        <v>0</v>
      </c>
      <c r="CF556" s="121">
        <f>CF557+CF566+CF568</f>
        <v>0</v>
      </c>
      <c r="CG556" s="121">
        <f>CG557+CG566+CG568</f>
        <v>0</v>
      </c>
      <c r="CH556" s="121">
        <f>CH557+CH566+CH568</f>
        <v>0</v>
      </c>
      <c r="CI556" s="121">
        <f>CI557+CI566+CI568</f>
        <v>0</v>
      </c>
      <c r="CJ556" s="121">
        <f>CJ557+CJ566+CJ568</f>
        <v>0</v>
      </c>
      <c r="CK556" s="121">
        <f>CK557+CK566+CK568</f>
        <v>0</v>
      </c>
      <c r="CL556" s="121">
        <f>CL557+CL566+CL568</f>
        <v>0</v>
      </c>
      <c r="CM556" s="121">
        <f>CM557+CM566+CM568</f>
        <v>0</v>
      </c>
      <c r="CN556" s="121">
        <f>CN557+CN566+CN568</f>
        <v>0</v>
      </c>
      <c r="CO556" s="121">
        <f>CO557+CO566+CO568</f>
        <v>0</v>
      </c>
      <c r="CP556" s="121">
        <f>CP557+CP566+CP568</f>
        <v>0</v>
      </c>
      <c r="CQ556" s="121">
        <f>CQ557+CQ566+CQ568</f>
        <v>0</v>
      </c>
      <c r="CR556" s="121">
        <f>CR557+CR566+CR568</f>
        <v>0</v>
      </c>
      <c r="CS556" s="121">
        <f>CS557+CS566+CS568</f>
        <v>0</v>
      </c>
      <c r="CT556" s="121">
        <f>CT557+CT566+CT568</f>
        <v>0</v>
      </c>
      <c r="CU556" s="121">
        <f>CU557+CU566+CU568</f>
        <v>0</v>
      </c>
      <c r="CV556" s="121">
        <f>CV557+CV566+CV568</f>
        <v>0</v>
      </c>
      <c r="CW556" s="121">
        <f>CW557+CW566+CW568</f>
        <v>0</v>
      </c>
      <c r="CX556" s="121">
        <f>CX557+CX566+CX568</f>
        <v>0</v>
      </c>
      <c r="CY556" s="121">
        <f>CY557+CY566+CY568</f>
        <v>0</v>
      </c>
      <c r="CZ556" s="121">
        <f>CZ557+CZ566+CZ568</f>
        <v>0</v>
      </c>
      <c r="DA556" s="61"/>
      <c r="DB556" s="56">
        <f>K556-CV556</f>
        <v>0</v>
      </c>
      <c r="DC556" s="81"/>
      <c r="DD556" s="7">
        <f>CV556/12</f>
        <v>0</v>
      </c>
      <c r="DE556" s="81"/>
    </row>
    <row r="557" spans="1:109" s="80" customFormat="1" ht="11.25" hidden="1" customHeight="1" x14ac:dyDescent="0.2">
      <c r="A557" s="115"/>
      <c r="B557" s="66"/>
      <c r="C557" s="66"/>
      <c r="D557" s="66"/>
      <c r="E557" s="66"/>
      <c r="F557" s="66"/>
      <c r="G557" s="65"/>
      <c r="H557" s="61" t="s">
        <v>91</v>
      </c>
      <c r="I557" s="64" t="s">
        <v>90</v>
      </c>
      <c r="J557" s="121">
        <f>SUM(J558:J565)</f>
        <v>0</v>
      </c>
      <c r="K557" s="121">
        <f>SUM(K558:K565)</f>
        <v>0</v>
      </c>
      <c r="L557" s="121">
        <f>SUM(L558:L565)</f>
        <v>0</v>
      </c>
      <c r="M557" s="121">
        <f>SUM(M558:M565)</f>
        <v>0</v>
      </c>
      <c r="N557" s="121">
        <f>SUM(N558:N565)</f>
        <v>0</v>
      </c>
      <c r="O557" s="121">
        <f>SUM(O558:O565)</f>
        <v>0</v>
      </c>
      <c r="P557" s="121">
        <f>SUM(P558:P565)</f>
        <v>0</v>
      </c>
      <c r="Q557" s="121">
        <f>SUM(Q558:Q565)</f>
        <v>0</v>
      </c>
      <c r="R557" s="121">
        <f>SUM(R558:R565)</f>
        <v>0</v>
      </c>
      <c r="S557" s="121">
        <f>SUM(S558:S565)</f>
        <v>0</v>
      </c>
      <c r="T557" s="121">
        <f>SUM(T558:T565)</f>
        <v>0</v>
      </c>
      <c r="U557" s="121">
        <f>SUM(U558:U565)</f>
        <v>0</v>
      </c>
      <c r="V557" s="121">
        <f>SUM(V558:V565)</f>
        <v>0</v>
      </c>
      <c r="W557" s="121">
        <f>SUM(W558:W565)</f>
        <v>0</v>
      </c>
      <c r="X557" s="121">
        <f>SUM(X558:X565)</f>
        <v>0</v>
      </c>
      <c r="Y557" s="121">
        <f>SUM(Y558:Y565)</f>
        <v>0</v>
      </c>
      <c r="Z557" s="121">
        <f>SUM(Z558:Z565)</f>
        <v>0</v>
      </c>
      <c r="AA557" s="121">
        <f>SUM(AA558:AA565)</f>
        <v>0</v>
      </c>
      <c r="AB557" s="121">
        <f>SUM(AB558:AB565)</f>
        <v>0</v>
      </c>
      <c r="AC557" s="121">
        <f>SUM(AC558:AC565)</f>
        <v>0</v>
      </c>
      <c r="AD557" s="121">
        <f>SUM(AD558:AD565)</f>
        <v>0</v>
      </c>
      <c r="AE557" s="121">
        <f>SUM(AE558:AE565)</f>
        <v>0</v>
      </c>
      <c r="AF557" s="121">
        <f>SUM(AF558:AF565)</f>
        <v>0</v>
      </c>
      <c r="AG557" s="121">
        <f>SUM(AG558:AG565)</f>
        <v>0</v>
      </c>
      <c r="AH557" s="121">
        <f>SUM(AH558:AH565)</f>
        <v>0</v>
      </c>
      <c r="AI557" s="121">
        <f>SUM(AI558:AI565)</f>
        <v>0</v>
      </c>
      <c r="AJ557" s="121">
        <f>SUM(AJ558:AJ565)</f>
        <v>0</v>
      </c>
      <c r="AK557" s="121">
        <f>SUM(AK558:AK565)</f>
        <v>0</v>
      </c>
      <c r="AL557" s="121">
        <f>SUM(AL558:AL565)</f>
        <v>0</v>
      </c>
      <c r="AM557" s="121">
        <f>SUM(AM558:AM565)</f>
        <v>0</v>
      </c>
      <c r="AN557" s="121">
        <f>SUM(AN558:AN565)</f>
        <v>0</v>
      </c>
      <c r="AO557" s="121">
        <f>SUM(AO558:AO565)</f>
        <v>0</v>
      </c>
      <c r="AP557" s="121">
        <f>SUM(AP558:AP565)</f>
        <v>0</v>
      </c>
      <c r="AQ557" s="121">
        <f>SUM(AQ558:AQ565)</f>
        <v>0</v>
      </c>
      <c r="AR557" s="121">
        <f>SUM(AR558:AR565)</f>
        <v>0</v>
      </c>
      <c r="AS557" s="121">
        <f>SUM(AS558:AS565)</f>
        <v>0</v>
      </c>
      <c r="AT557" s="121">
        <f>SUM(AT558:AT565)</f>
        <v>0</v>
      </c>
      <c r="AU557" s="121">
        <f>SUM(AU558:AU565)</f>
        <v>0</v>
      </c>
      <c r="AV557" s="121">
        <f>SUM(AV558:AV565)</f>
        <v>0</v>
      </c>
      <c r="AW557" s="121">
        <f>SUM(AW558:AW565)</f>
        <v>0</v>
      </c>
      <c r="AX557" s="121">
        <f>SUM(AX558:AX565)</f>
        <v>0</v>
      </c>
      <c r="AY557" s="121">
        <f>SUM(AY558:AY565)</f>
        <v>0</v>
      </c>
      <c r="AZ557" s="121">
        <f>SUM(AZ558:AZ565)</f>
        <v>0</v>
      </c>
      <c r="BA557" s="121">
        <f>SUM(BA558:BA565)</f>
        <v>0</v>
      </c>
      <c r="BB557" s="121"/>
      <c r="BC557" s="121">
        <f>SUM(BC558:BC565)</f>
        <v>0</v>
      </c>
      <c r="BD557" s="121"/>
      <c r="BE557" s="121">
        <f>SUM(BE558:BE565)</f>
        <v>0</v>
      </c>
      <c r="BF557" s="121">
        <f>SUM(BF558:BF565)</f>
        <v>0</v>
      </c>
      <c r="BG557" s="121">
        <f>SUM(BG558:BG565)</f>
        <v>0</v>
      </c>
      <c r="BH557" s="121">
        <f>SUM(BH558:BH565)</f>
        <v>0</v>
      </c>
      <c r="BI557" s="121">
        <f>SUM(BI558:BI565)</f>
        <v>0</v>
      </c>
      <c r="BJ557" s="121">
        <f>SUM(BJ558:BJ565)</f>
        <v>0</v>
      </c>
      <c r="BK557" s="121">
        <f>SUM(BK558:BK565)</f>
        <v>0</v>
      </c>
      <c r="BL557" s="121">
        <f>SUM(BL558:BL565)</f>
        <v>0</v>
      </c>
      <c r="BM557" s="121">
        <f>SUM(BM558:BM565)</f>
        <v>0</v>
      </c>
      <c r="BN557" s="121">
        <f>SUM(BN558:BN565)</f>
        <v>0</v>
      </c>
      <c r="BO557" s="121">
        <f>SUM(BO558:BO565)</f>
        <v>0</v>
      </c>
      <c r="BP557" s="121">
        <f>SUM(BP558:BP565)</f>
        <v>0</v>
      </c>
      <c r="BQ557" s="121">
        <f>SUM(BQ558:BQ565)</f>
        <v>0</v>
      </c>
      <c r="BR557" s="121">
        <f>SUM(BR558:BR565)</f>
        <v>0</v>
      </c>
      <c r="BS557" s="121">
        <f>SUM(BS558:BS565)</f>
        <v>0</v>
      </c>
      <c r="BT557" s="121">
        <f>SUM(BT558:BT565)</f>
        <v>0</v>
      </c>
      <c r="BU557" s="121">
        <f>SUM(BU558:BU565)</f>
        <v>0</v>
      </c>
      <c r="BV557" s="121">
        <f>SUM(BV558:BV565)</f>
        <v>0</v>
      </c>
      <c r="BW557" s="121">
        <f>SUM(BW558:BW565)</f>
        <v>0</v>
      </c>
      <c r="BX557" s="121">
        <f>SUM(BX558:BX565)</f>
        <v>0</v>
      </c>
      <c r="BY557" s="121">
        <f>SUM(BY558:BY565)</f>
        <v>0</v>
      </c>
      <c r="BZ557" s="121">
        <f>SUM(BZ558:BZ565)</f>
        <v>0</v>
      </c>
      <c r="CA557" s="121">
        <f>SUM(CA558:CA565)</f>
        <v>0</v>
      </c>
      <c r="CB557" s="121">
        <f>SUM(CB558:CB565)</f>
        <v>0</v>
      </c>
      <c r="CC557" s="121">
        <f>SUM(CC558:CC565)</f>
        <v>0</v>
      </c>
      <c r="CD557" s="121">
        <f>SUM(CD558:CD565)</f>
        <v>0</v>
      </c>
      <c r="CE557" s="121">
        <f>SUM(CE558:CE565)</f>
        <v>0</v>
      </c>
      <c r="CF557" s="121">
        <f>SUM(CF558:CF565)</f>
        <v>0</v>
      </c>
      <c r="CG557" s="121">
        <f>SUM(CG558:CG565)</f>
        <v>0</v>
      </c>
      <c r="CH557" s="121">
        <f>SUM(CH558:CH565)</f>
        <v>0</v>
      </c>
      <c r="CI557" s="121">
        <f>SUM(CI558:CI565)</f>
        <v>0</v>
      </c>
      <c r="CJ557" s="121">
        <f>SUM(CJ558:CJ565)</f>
        <v>0</v>
      </c>
      <c r="CK557" s="121">
        <f>SUM(CK558:CK565)</f>
        <v>0</v>
      </c>
      <c r="CL557" s="121">
        <f>SUM(CL558:CL565)</f>
        <v>0</v>
      </c>
      <c r="CM557" s="121">
        <f>SUM(CM558:CM565)</f>
        <v>0</v>
      </c>
      <c r="CN557" s="121">
        <f>SUM(CN558:CN565)</f>
        <v>0</v>
      </c>
      <c r="CO557" s="121">
        <f>SUM(CO558:CO565)</f>
        <v>0</v>
      </c>
      <c r="CP557" s="121">
        <f>SUM(CP558:CP565)</f>
        <v>0</v>
      </c>
      <c r="CQ557" s="121">
        <f>SUM(CQ558:CQ565)</f>
        <v>0</v>
      </c>
      <c r="CR557" s="121">
        <f>SUM(CR558:CR565)</f>
        <v>0</v>
      </c>
      <c r="CS557" s="121">
        <f>SUM(CS558:CS565)</f>
        <v>0</v>
      </c>
      <c r="CT557" s="121">
        <f>SUM(CT558:CT565)</f>
        <v>0</v>
      </c>
      <c r="CU557" s="121">
        <f>SUM(CU558:CU565)</f>
        <v>0</v>
      </c>
      <c r="CV557" s="121">
        <f>SUM(CV558:CV565)</f>
        <v>0</v>
      </c>
      <c r="CW557" s="121">
        <f>SUM(CW558:CW565)</f>
        <v>0</v>
      </c>
      <c r="CX557" s="121">
        <f>SUM(CX558:CX565)</f>
        <v>0</v>
      </c>
      <c r="CY557" s="121">
        <f>SUM(CY558:CY565)</f>
        <v>0</v>
      </c>
      <c r="CZ557" s="121">
        <f>SUM(CZ558:CZ565)</f>
        <v>0</v>
      </c>
      <c r="DA557" s="61"/>
      <c r="DB557" s="56">
        <f>K557-CV557</f>
        <v>0</v>
      </c>
      <c r="DC557" s="81"/>
      <c r="DD557" s="7">
        <f>CV557/12</f>
        <v>0</v>
      </c>
      <c r="DE557" s="81"/>
    </row>
    <row r="558" spans="1:109" s="80" customFormat="1" ht="11.25" hidden="1" customHeight="1" x14ac:dyDescent="0.2">
      <c r="A558" s="115"/>
      <c r="B558" s="66"/>
      <c r="C558" s="66"/>
      <c r="D558" s="66"/>
      <c r="E558" s="88"/>
      <c r="F558" s="66"/>
      <c r="G558" s="65"/>
      <c r="H558" s="61" t="s">
        <v>89</v>
      </c>
      <c r="I558" s="64" t="s">
        <v>88</v>
      </c>
      <c r="J558" s="121">
        <f>J572+J690</f>
        <v>0</v>
      </c>
      <c r="K558" s="121">
        <f>K572+K690</f>
        <v>0</v>
      </c>
      <c r="L558" s="121">
        <f>L572+L690</f>
        <v>0</v>
      </c>
      <c r="M558" s="121">
        <f>M572+M690</f>
        <v>0</v>
      </c>
      <c r="N558" s="121">
        <f>N572+N690</f>
        <v>0</v>
      </c>
      <c r="O558" s="121">
        <f>O572+O690</f>
        <v>0</v>
      </c>
      <c r="P558" s="121">
        <f>P572+P690</f>
        <v>0</v>
      </c>
      <c r="Q558" s="121">
        <f>Q572+Q690</f>
        <v>0</v>
      </c>
      <c r="R558" s="121">
        <f>R572+R690</f>
        <v>0</v>
      </c>
      <c r="S558" s="121">
        <f>S572+S690</f>
        <v>0</v>
      </c>
      <c r="T558" s="121">
        <f>T572+T690</f>
        <v>0</v>
      </c>
      <c r="U558" s="121">
        <f>U572+U690</f>
        <v>0</v>
      </c>
      <c r="V558" s="121">
        <f>V572+V690</f>
        <v>0</v>
      </c>
      <c r="W558" s="121">
        <f>W572+W690</f>
        <v>0</v>
      </c>
      <c r="X558" s="121">
        <f>X572+X690</f>
        <v>0</v>
      </c>
      <c r="Y558" s="121">
        <f>Y572+Y690</f>
        <v>0</v>
      </c>
      <c r="Z558" s="121">
        <f>Z572+Z690</f>
        <v>0</v>
      </c>
      <c r="AA558" s="121">
        <f>AA572+AA690</f>
        <v>0</v>
      </c>
      <c r="AB558" s="121">
        <f>AB572+AB690</f>
        <v>0</v>
      </c>
      <c r="AC558" s="121">
        <f>AC572+AC690</f>
        <v>0</v>
      </c>
      <c r="AD558" s="121">
        <f>AD572+AD690</f>
        <v>0</v>
      </c>
      <c r="AE558" s="121">
        <f>AE572+AE690</f>
        <v>0</v>
      </c>
      <c r="AF558" s="121">
        <f>AF572+AF690</f>
        <v>0</v>
      </c>
      <c r="AG558" s="121">
        <f>AG572+AG690</f>
        <v>0</v>
      </c>
      <c r="AH558" s="121">
        <f>AH572+AH690</f>
        <v>0</v>
      </c>
      <c r="AI558" s="121">
        <f>AI572+AI690</f>
        <v>0</v>
      </c>
      <c r="AJ558" s="121">
        <f>AJ572+AJ690</f>
        <v>0</v>
      </c>
      <c r="AK558" s="121">
        <f>AK572+AK690</f>
        <v>0</v>
      </c>
      <c r="AL558" s="121">
        <f>AL572+AL690</f>
        <v>0</v>
      </c>
      <c r="AM558" s="121">
        <f>AM572+AM690</f>
        <v>0</v>
      </c>
      <c r="AN558" s="121">
        <f>AN572+AN690</f>
        <v>0</v>
      </c>
      <c r="AO558" s="121">
        <f>AO572+AO690</f>
        <v>0</v>
      </c>
      <c r="AP558" s="121">
        <f>AP572+AP690</f>
        <v>0</v>
      </c>
      <c r="AQ558" s="121">
        <f>AQ572+AQ690</f>
        <v>0</v>
      </c>
      <c r="AR558" s="121">
        <f>AR572+AR690</f>
        <v>0</v>
      </c>
      <c r="AS558" s="121">
        <f>AS572+AS690</f>
        <v>0</v>
      </c>
      <c r="AT558" s="121">
        <f>AT572+AT690</f>
        <v>0</v>
      </c>
      <c r="AU558" s="121">
        <f>AU572+AU690</f>
        <v>0</v>
      </c>
      <c r="AV558" s="121">
        <f>AV572+AV690</f>
        <v>0</v>
      </c>
      <c r="AW558" s="121">
        <f>AW572+AW690</f>
        <v>0</v>
      </c>
      <c r="AX558" s="121">
        <f>AX572+AX690</f>
        <v>0</v>
      </c>
      <c r="AY558" s="121">
        <f>AY572+AY690</f>
        <v>0</v>
      </c>
      <c r="AZ558" s="121">
        <f>AZ572+AZ690</f>
        <v>0</v>
      </c>
      <c r="BA558" s="121">
        <f>BA572+BA690</f>
        <v>0</v>
      </c>
      <c r="BB558" s="121"/>
      <c r="BC558" s="121">
        <f>BC572+BC690</f>
        <v>0</v>
      </c>
      <c r="BD558" s="121"/>
      <c r="BE558" s="121">
        <f>BE572+BE690</f>
        <v>0</v>
      </c>
      <c r="BF558" s="121">
        <f>BF572+BF690</f>
        <v>0</v>
      </c>
      <c r="BG558" s="121">
        <f>BG572+BG690</f>
        <v>0</v>
      </c>
      <c r="BH558" s="121">
        <f>BH572+BH690</f>
        <v>0</v>
      </c>
      <c r="BI558" s="121">
        <f>BI572+BI690</f>
        <v>0</v>
      </c>
      <c r="BJ558" s="121">
        <f>BJ572+BJ690</f>
        <v>0</v>
      </c>
      <c r="BK558" s="121">
        <f>BK572+BK690</f>
        <v>0</v>
      </c>
      <c r="BL558" s="121">
        <f>BL572+BL690</f>
        <v>0</v>
      </c>
      <c r="BM558" s="121">
        <f>BM572+BM690</f>
        <v>0</v>
      </c>
      <c r="BN558" s="121">
        <f>BN572+BN690</f>
        <v>0</v>
      </c>
      <c r="BO558" s="121">
        <f>BO572+BO690</f>
        <v>0</v>
      </c>
      <c r="BP558" s="121">
        <f>BP572+BP690</f>
        <v>0</v>
      </c>
      <c r="BQ558" s="121">
        <f>BQ572+BQ690</f>
        <v>0</v>
      </c>
      <c r="BR558" s="121">
        <f>BR572+BR690</f>
        <v>0</v>
      </c>
      <c r="BS558" s="121">
        <f>BS572+BS690</f>
        <v>0</v>
      </c>
      <c r="BT558" s="121">
        <f>BT572+BT690</f>
        <v>0</v>
      </c>
      <c r="BU558" s="121">
        <f>BU572+BU690</f>
        <v>0</v>
      </c>
      <c r="BV558" s="121">
        <f>BV572+BV690</f>
        <v>0</v>
      </c>
      <c r="BW558" s="121">
        <f>BW572+BW690</f>
        <v>0</v>
      </c>
      <c r="BX558" s="121">
        <f>BX572+BX690</f>
        <v>0</v>
      </c>
      <c r="BY558" s="121">
        <f>BY572+BY690</f>
        <v>0</v>
      </c>
      <c r="BZ558" s="121">
        <f>BZ572+BZ690</f>
        <v>0</v>
      </c>
      <c r="CA558" s="121">
        <f>CA572+CA690</f>
        <v>0</v>
      </c>
      <c r="CB558" s="121">
        <f>CB572+CB690</f>
        <v>0</v>
      </c>
      <c r="CC558" s="121">
        <f>CC572+CC690</f>
        <v>0</v>
      </c>
      <c r="CD558" s="121">
        <f>CD572+CD690</f>
        <v>0</v>
      </c>
      <c r="CE558" s="121">
        <f>CE572+CE690</f>
        <v>0</v>
      </c>
      <c r="CF558" s="121">
        <f>CF572+CF690</f>
        <v>0</v>
      </c>
      <c r="CG558" s="121">
        <f>CG572+CG690</f>
        <v>0</v>
      </c>
      <c r="CH558" s="121">
        <f>CH572+CH690</f>
        <v>0</v>
      </c>
      <c r="CI558" s="121">
        <f>CI572+CI690</f>
        <v>0</v>
      </c>
      <c r="CJ558" s="121">
        <f>CJ572+CJ690</f>
        <v>0</v>
      </c>
      <c r="CK558" s="121">
        <f>CK572+CK690</f>
        <v>0</v>
      </c>
      <c r="CL558" s="121">
        <f>CL572+CL690</f>
        <v>0</v>
      </c>
      <c r="CM558" s="121">
        <f>CM572+CM690</f>
        <v>0</v>
      </c>
      <c r="CN558" s="121">
        <f>CN572+CN690</f>
        <v>0</v>
      </c>
      <c r="CO558" s="121">
        <f>CO572+CO690</f>
        <v>0</v>
      </c>
      <c r="CP558" s="121">
        <f>CP572+CP690</f>
        <v>0</v>
      </c>
      <c r="CQ558" s="121">
        <f>CQ572+CQ690</f>
        <v>0</v>
      </c>
      <c r="CR558" s="121">
        <f>CR572+CR690</f>
        <v>0</v>
      </c>
      <c r="CS558" s="121">
        <f>CS572+CS690</f>
        <v>0</v>
      </c>
      <c r="CT558" s="121">
        <f>CT572+CT690</f>
        <v>0</v>
      </c>
      <c r="CU558" s="121">
        <f>CU572+CU690</f>
        <v>0</v>
      </c>
      <c r="CV558" s="121">
        <f>CV572+CV690</f>
        <v>0</v>
      </c>
      <c r="CW558" s="121">
        <f>CW572+CW690</f>
        <v>0</v>
      </c>
      <c r="CX558" s="121">
        <f>CX572+CX690</f>
        <v>0</v>
      </c>
      <c r="CY558" s="121">
        <f>CY572+CY690</f>
        <v>0</v>
      </c>
      <c r="CZ558" s="121">
        <f>CZ572+CZ690</f>
        <v>0</v>
      </c>
      <c r="DA558" s="61"/>
      <c r="DB558" s="56">
        <f>K558-CV558</f>
        <v>0</v>
      </c>
      <c r="DC558" s="81"/>
      <c r="DD558" s="7">
        <f>CV558/12</f>
        <v>0</v>
      </c>
      <c r="DE558" s="81"/>
    </row>
    <row r="559" spans="1:109" s="80" customFormat="1" ht="11.25" hidden="1" customHeight="1" x14ac:dyDescent="0.2">
      <c r="A559" s="115"/>
      <c r="B559" s="66"/>
      <c r="C559" s="66"/>
      <c r="D559" s="66"/>
      <c r="E559" s="88"/>
      <c r="F559" s="66"/>
      <c r="G559" s="65"/>
      <c r="H559" s="61" t="s">
        <v>73</v>
      </c>
      <c r="I559" s="64" t="s">
        <v>72</v>
      </c>
      <c r="J559" s="121">
        <f>J597+J713</f>
        <v>0</v>
      </c>
      <c r="K559" s="121">
        <f>K597+K713</f>
        <v>0</v>
      </c>
      <c r="L559" s="121">
        <f>L597+L713</f>
        <v>0</v>
      </c>
      <c r="M559" s="121">
        <f>M597+M713</f>
        <v>0</v>
      </c>
      <c r="N559" s="121">
        <f>N597+N713</f>
        <v>0</v>
      </c>
      <c r="O559" s="121">
        <f>O597+O713</f>
        <v>0</v>
      </c>
      <c r="P559" s="121">
        <f>P597+P713</f>
        <v>0</v>
      </c>
      <c r="Q559" s="121">
        <f>Q597+Q713</f>
        <v>0</v>
      </c>
      <c r="R559" s="121">
        <f>R597+R713</f>
        <v>0</v>
      </c>
      <c r="S559" s="121">
        <f>S597+S713</f>
        <v>0</v>
      </c>
      <c r="T559" s="121">
        <f>T597+T713</f>
        <v>0</v>
      </c>
      <c r="U559" s="121">
        <f>U597+U713</f>
        <v>0</v>
      </c>
      <c r="V559" s="121">
        <f>V597+V713</f>
        <v>0</v>
      </c>
      <c r="W559" s="121">
        <f>W597+W713</f>
        <v>0</v>
      </c>
      <c r="X559" s="121">
        <f>X597+X713</f>
        <v>0</v>
      </c>
      <c r="Y559" s="121">
        <f>Y597+Y713</f>
        <v>0</v>
      </c>
      <c r="Z559" s="121">
        <f>Z597+Z713</f>
        <v>0</v>
      </c>
      <c r="AA559" s="121">
        <f>AA597+AA713</f>
        <v>0</v>
      </c>
      <c r="AB559" s="121">
        <f>AB597+AB713</f>
        <v>0</v>
      </c>
      <c r="AC559" s="121">
        <f>AC597+AC713</f>
        <v>0</v>
      </c>
      <c r="AD559" s="121">
        <f>AD597+AD713</f>
        <v>0</v>
      </c>
      <c r="AE559" s="121">
        <f>AE597+AE713</f>
        <v>0</v>
      </c>
      <c r="AF559" s="121">
        <f>AF597+AF713</f>
        <v>0</v>
      </c>
      <c r="AG559" s="121">
        <f>AG597+AG713</f>
        <v>0</v>
      </c>
      <c r="AH559" s="121">
        <f>AH597+AH713</f>
        <v>0</v>
      </c>
      <c r="AI559" s="121">
        <f>AI597+AI713</f>
        <v>0</v>
      </c>
      <c r="AJ559" s="121">
        <f>AJ597+AJ713</f>
        <v>0</v>
      </c>
      <c r="AK559" s="121">
        <f>AK597+AK713</f>
        <v>0</v>
      </c>
      <c r="AL559" s="121">
        <f>AL597+AL713</f>
        <v>0</v>
      </c>
      <c r="AM559" s="121">
        <f>AM597+AM713</f>
        <v>0</v>
      </c>
      <c r="AN559" s="121">
        <f>AN597+AN713</f>
        <v>0</v>
      </c>
      <c r="AO559" s="121">
        <f>AO597+AO713</f>
        <v>0</v>
      </c>
      <c r="AP559" s="121">
        <f>AP597+AP713</f>
        <v>0</v>
      </c>
      <c r="AQ559" s="121">
        <f>AQ597+AQ713</f>
        <v>0</v>
      </c>
      <c r="AR559" s="121">
        <f>AR597+AR713</f>
        <v>0</v>
      </c>
      <c r="AS559" s="121">
        <f>AS597+AS713</f>
        <v>0</v>
      </c>
      <c r="AT559" s="121">
        <f>AT597+AT713</f>
        <v>0</v>
      </c>
      <c r="AU559" s="121">
        <f>AU597+AU713</f>
        <v>0</v>
      </c>
      <c r="AV559" s="121">
        <f>AV597+AV713</f>
        <v>0</v>
      </c>
      <c r="AW559" s="121">
        <f>AW597+AW713</f>
        <v>0</v>
      </c>
      <c r="AX559" s="121">
        <f>AX597+AX713</f>
        <v>0</v>
      </c>
      <c r="AY559" s="121">
        <f>AY597+AY713</f>
        <v>0</v>
      </c>
      <c r="AZ559" s="121">
        <f>AZ597+AZ713</f>
        <v>0</v>
      </c>
      <c r="BA559" s="121">
        <f>BA597+BA713</f>
        <v>0</v>
      </c>
      <c r="BB559" s="121"/>
      <c r="BC559" s="121">
        <f>BC597+BC713</f>
        <v>0</v>
      </c>
      <c r="BD559" s="121"/>
      <c r="BE559" s="121">
        <f>BE597+BE713</f>
        <v>0</v>
      </c>
      <c r="BF559" s="121">
        <f>BF597+BF713</f>
        <v>0</v>
      </c>
      <c r="BG559" s="121">
        <f>BG597+BG713</f>
        <v>0</v>
      </c>
      <c r="BH559" s="121">
        <f>BH597+BH713</f>
        <v>0</v>
      </c>
      <c r="BI559" s="121">
        <f>BI597+BI713</f>
        <v>0</v>
      </c>
      <c r="BJ559" s="121">
        <f>BJ597+BJ713</f>
        <v>0</v>
      </c>
      <c r="BK559" s="121">
        <f>BK597+BK713</f>
        <v>0</v>
      </c>
      <c r="BL559" s="121">
        <f>BL597+BL713</f>
        <v>0</v>
      </c>
      <c r="BM559" s="121">
        <f>BM597+BM713</f>
        <v>0</v>
      </c>
      <c r="BN559" s="121">
        <f>BN597+BN713</f>
        <v>0</v>
      </c>
      <c r="BO559" s="121">
        <f>BO597+BO713</f>
        <v>0</v>
      </c>
      <c r="BP559" s="121">
        <f>BP597+BP713</f>
        <v>0</v>
      </c>
      <c r="BQ559" s="121">
        <f>BQ597+BQ713</f>
        <v>0</v>
      </c>
      <c r="BR559" s="121">
        <f>BR597+BR713</f>
        <v>0</v>
      </c>
      <c r="BS559" s="121">
        <f>BS597+BS713</f>
        <v>0</v>
      </c>
      <c r="BT559" s="121">
        <f>BT597+BT713</f>
        <v>0</v>
      </c>
      <c r="BU559" s="121">
        <f>BU597+BU713</f>
        <v>0</v>
      </c>
      <c r="BV559" s="121">
        <f>BV597+BV713</f>
        <v>0</v>
      </c>
      <c r="BW559" s="121">
        <f>BW597+BW713</f>
        <v>0</v>
      </c>
      <c r="BX559" s="121">
        <f>BX597+BX713</f>
        <v>0</v>
      </c>
      <c r="BY559" s="121">
        <f>BY597+BY713</f>
        <v>0</v>
      </c>
      <c r="BZ559" s="121">
        <f>BZ597+BZ713</f>
        <v>0</v>
      </c>
      <c r="CA559" s="121">
        <f>CA597+CA713</f>
        <v>0</v>
      </c>
      <c r="CB559" s="121">
        <f>CB597+CB713</f>
        <v>0</v>
      </c>
      <c r="CC559" s="121">
        <f>CC597+CC713</f>
        <v>0</v>
      </c>
      <c r="CD559" s="121">
        <f>CD597+CD713</f>
        <v>0</v>
      </c>
      <c r="CE559" s="121">
        <f>CE597+CE713</f>
        <v>0</v>
      </c>
      <c r="CF559" s="121">
        <f>CF597+CF713</f>
        <v>0</v>
      </c>
      <c r="CG559" s="121">
        <f>CG597+CG713</f>
        <v>0</v>
      </c>
      <c r="CH559" s="121">
        <f>CH597+CH713</f>
        <v>0</v>
      </c>
      <c r="CI559" s="121">
        <f>CI597+CI713</f>
        <v>0</v>
      </c>
      <c r="CJ559" s="121">
        <f>CJ597+CJ713</f>
        <v>0</v>
      </c>
      <c r="CK559" s="121">
        <f>CK597+CK713</f>
        <v>0</v>
      </c>
      <c r="CL559" s="121">
        <f>CL597+CL713</f>
        <v>0</v>
      </c>
      <c r="CM559" s="121">
        <f>CM597+CM713</f>
        <v>0</v>
      </c>
      <c r="CN559" s="121">
        <f>CN597+CN713</f>
        <v>0</v>
      </c>
      <c r="CO559" s="121">
        <f>CO597+CO713</f>
        <v>0</v>
      </c>
      <c r="CP559" s="121">
        <f>CP597+CP713</f>
        <v>0</v>
      </c>
      <c r="CQ559" s="121">
        <f>CQ597+CQ713</f>
        <v>0</v>
      </c>
      <c r="CR559" s="121">
        <f>CR597+CR713</f>
        <v>0</v>
      </c>
      <c r="CS559" s="121">
        <f>CS597+CS713</f>
        <v>0</v>
      </c>
      <c r="CT559" s="121">
        <f>CT597+CT713</f>
        <v>0</v>
      </c>
      <c r="CU559" s="121">
        <f>CU597+CU713</f>
        <v>0</v>
      </c>
      <c r="CV559" s="121">
        <f>CV597+CV713</f>
        <v>0</v>
      </c>
      <c r="CW559" s="121">
        <f>CW597+CW713</f>
        <v>0</v>
      </c>
      <c r="CX559" s="121">
        <f>CX597+CX713</f>
        <v>0</v>
      </c>
      <c r="CY559" s="121">
        <f>CY597+CY713</f>
        <v>0</v>
      </c>
      <c r="CZ559" s="121">
        <f>CZ597+CZ713</f>
        <v>0</v>
      </c>
      <c r="DA559" s="61"/>
      <c r="DB559" s="56">
        <f>K559-CV559</f>
        <v>0</v>
      </c>
      <c r="DC559" s="81"/>
      <c r="DD559" s="7">
        <f>CV559/12</f>
        <v>0</v>
      </c>
      <c r="DE559" s="81"/>
    </row>
    <row r="560" spans="1:109" s="80" customFormat="1" ht="11.25" hidden="1" customHeight="1" x14ac:dyDescent="0.2">
      <c r="A560" s="115"/>
      <c r="B560" s="66"/>
      <c r="C560" s="66"/>
      <c r="D560" s="66"/>
      <c r="E560" s="88"/>
      <c r="F560" s="66"/>
      <c r="G560" s="65"/>
      <c r="H560" s="61" t="s">
        <v>213</v>
      </c>
      <c r="I560" s="84" t="s">
        <v>214</v>
      </c>
      <c r="J560" s="121">
        <f>J747</f>
        <v>0</v>
      </c>
      <c r="K560" s="121">
        <f>K747</f>
        <v>0</v>
      </c>
      <c r="L560" s="121">
        <f>L747</f>
        <v>0</v>
      </c>
      <c r="M560" s="121">
        <f>M747</f>
        <v>0</v>
      </c>
      <c r="N560" s="121">
        <f>N747</f>
        <v>0</v>
      </c>
      <c r="O560" s="121">
        <f>O747</f>
        <v>0</v>
      </c>
      <c r="P560" s="121">
        <f>P747</f>
        <v>0</v>
      </c>
      <c r="Q560" s="121">
        <f>Q747</f>
        <v>0</v>
      </c>
      <c r="R560" s="121">
        <f>R747</f>
        <v>0</v>
      </c>
      <c r="S560" s="121">
        <f>S747</f>
        <v>0</v>
      </c>
      <c r="T560" s="121">
        <f>T747</f>
        <v>0</v>
      </c>
      <c r="U560" s="121">
        <f>U747</f>
        <v>0</v>
      </c>
      <c r="V560" s="121">
        <f>V747</f>
        <v>0</v>
      </c>
      <c r="W560" s="121">
        <f>W747</f>
        <v>0</v>
      </c>
      <c r="X560" s="121">
        <f>X747</f>
        <v>0</v>
      </c>
      <c r="Y560" s="121">
        <f>Y747</f>
        <v>0</v>
      </c>
      <c r="Z560" s="121">
        <f>Z747</f>
        <v>0</v>
      </c>
      <c r="AA560" s="121">
        <f>AA747</f>
        <v>0</v>
      </c>
      <c r="AB560" s="121">
        <f>AB747</f>
        <v>0</v>
      </c>
      <c r="AC560" s="121">
        <f>AC747</f>
        <v>0</v>
      </c>
      <c r="AD560" s="121">
        <f>AD747</f>
        <v>0</v>
      </c>
      <c r="AE560" s="121">
        <f>AE747</f>
        <v>0</v>
      </c>
      <c r="AF560" s="121">
        <f>AF747</f>
        <v>0</v>
      </c>
      <c r="AG560" s="121">
        <f>AG747</f>
        <v>0</v>
      </c>
      <c r="AH560" s="121">
        <f>AH747</f>
        <v>0</v>
      </c>
      <c r="AI560" s="121">
        <f>AI747</f>
        <v>0</v>
      </c>
      <c r="AJ560" s="121">
        <f>AJ747</f>
        <v>0</v>
      </c>
      <c r="AK560" s="121">
        <f>AK747</f>
        <v>0</v>
      </c>
      <c r="AL560" s="121">
        <f>AL747</f>
        <v>0</v>
      </c>
      <c r="AM560" s="121">
        <f>AM747</f>
        <v>0</v>
      </c>
      <c r="AN560" s="121">
        <f>AN747</f>
        <v>0</v>
      </c>
      <c r="AO560" s="121">
        <f>AO747</f>
        <v>0</v>
      </c>
      <c r="AP560" s="121">
        <f>AP747</f>
        <v>0</v>
      </c>
      <c r="AQ560" s="121">
        <f>AQ747</f>
        <v>0</v>
      </c>
      <c r="AR560" s="121">
        <f>AR747</f>
        <v>0</v>
      </c>
      <c r="AS560" s="121">
        <f>AS747</f>
        <v>0</v>
      </c>
      <c r="AT560" s="121">
        <f>AT747</f>
        <v>0</v>
      </c>
      <c r="AU560" s="121">
        <f>AU747</f>
        <v>0</v>
      </c>
      <c r="AV560" s="121">
        <f>AV747</f>
        <v>0</v>
      </c>
      <c r="AW560" s="121">
        <f>AW747</f>
        <v>0</v>
      </c>
      <c r="AX560" s="121">
        <f>AX747</f>
        <v>0</v>
      </c>
      <c r="AY560" s="121">
        <f>AY747</f>
        <v>0</v>
      </c>
      <c r="AZ560" s="121">
        <f>AZ747</f>
        <v>0</v>
      </c>
      <c r="BA560" s="121">
        <f>BA747</f>
        <v>0</v>
      </c>
      <c r="BB560" s="121"/>
      <c r="BC560" s="121">
        <f>BC747</f>
        <v>0</v>
      </c>
      <c r="BD560" s="121"/>
      <c r="BE560" s="121">
        <f>BE747</f>
        <v>0</v>
      </c>
      <c r="BF560" s="121">
        <f>BF747</f>
        <v>0</v>
      </c>
      <c r="BG560" s="121">
        <f>BG747</f>
        <v>0</v>
      </c>
      <c r="BH560" s="121">
        <f>BH747</f>
        <v>0</v>
      </c>
      <c r="BI560" s="121">
        <f>BI747</f>
        <v>0</v>
      </c>
      <c r="BJ560" s="121">
        <f>BJ747</f>
        <v>0</v>
      </c>
      <c r="BK560" s="121">
        <f>BK747</f>
        <v>0</v>
      </c>
      <c r="BL560" s="121">
        <f>BL747</f>
        <v>0</v>
      </c>
      <c r="BM560" s="121">
        <f>BM747</f>
        <v>0</v>
      </c>
      <c r="BN560" s="121">
        <f>BN747</f>
        <v>0</v>
      </c>
      <c r="BO560" s="121">
        <f>BO747</f>
        <v>0</v>
      </c>
      <c r="BP560" s="121">
        <f>BP747</f>
        <v>0</v>
      </c>
      <c r="BQ560" s="121">
        <f>BQ747</f>
        <v>0</v>
      </c>
      <c r="BR560" s="121">
        <f>BR747</f>
        <v>0</v>
      </c>
      <c r="BS560" s="121">
        <f>BS747</f>
        <v>0</v>
      </c>
      <c r="BT560" s="121">
        <f>BT747</f>
        <v>0</v>
      </c>
      <c r="BU560" s="121">
        <f>BU747</f>
        <v>0</v>
      </c>
      <c r="BV560" s="121">
        <f>BV747</f>
        <v>0</v>
      </c>
      <c r="BW560" s="121">
        <f>BW747</f>
        <v>0</v>
      </c>
      <c r="BX560" s="121">
        <f>BX747</f>
        <v>0</v>
      </c>
      <c r="BY560" s="121">
        <f>BY747</f>
        <v>0</v>
      </c>
      <c r="BZ560" s="121">
        <f>BZ747</f>
        <v>0</v>
      </c>
      <c r="CA560" s="121">
        <f>CA747</f>
        <v>0</v>
      </c>
      <c r="CB560" s="121">
        <f>CB747</f>
        <v>0</v>
      </c>
      <c r="CC560" s="121">
        <f>CC747</f>
        <v>0</v>
      </c>
      <c r="CD560" s="121">
        <f>CD747</f>
        <v>0</v>
      </c>
      <c r="CE560" s="121">
        <f>CE747</f>
        <v>0</v>
      </c>
      <c r="CF560" s="121">
        <f>CF747</f>
        <v>0</v>
      </c>
      <c r="CG560" s="121">
        <f>CG747</f>
        <v>0</v>
      </c>
      <c r="CH560" s="121">
        <f>CH747</f>
        <v>0</v>
      </c>
      <c r="CI560" s="121">
        <f>CI747</f>
        <v>0</v>
      </c>
      <c r="CJ560" s="121">
        <f>CJ747</f>
        <v>0</v>
      </c>
      <c r="CK560" s="121">
        <f>CK747</f>
        <v>0</v>
      </c>
      <c r="CL560" s="121">
        <f>CL747</f>
        <v>0</v>
      </c>
      <c r="CM560" s="121">
        <f>CM747</f>
        <v>0</v>
      </c>
      <c r="CN560" s="121">
        <f>CN747</f>
        <v>0</v>
      </c>
      <c r="CO560" s="121">
        <f>CO747</f>
        <v>0</v>
      </c>
      <c r="CP560" s="121">
        <f>CP747</f>
        <v>0</v>
      </c>
      <c r="CQ560" s="121">
        <f>CQ747</f>
        <v>0</v>
      </c>
      <c r="CR560" s="121">
        <f>CR747</f>
        <v>0</v>
      </c>
      <c r="CS560" s="121">
        <f>CS747</f>
        <v>0</v>
      </c>
      <c r="CT560" s="121">
        <f>CT747</f>
        <v>0</v>
      </c>
      <c r="CU560" s="121">
        <f>CU747</f>
        <v>0</v>
      </c>
      <c r="CV560" s="121">
        <f>CV747</f>
        <v>0</v>
      </c>
      <c r="CW560" s="121">
        <f>CW747</f>
        <v>0</v>
      </c>
      <c r="CX560" s="121">
        <f>CX747</f>
        <v>0</v>
      </c>
      <c r="CY560" s="121">
        <f>CY747</f>
        <v>0</v>
      </c>
      <c r="CZ560" s="121">
        <f>CZ747</f>
        <v>0</v>
      </c>
      <c r="DA560" s="61"/>
      <c r="DB560" s="56">
        <f>K560-CV560</f>
        <v>0</v>
      </c>
      <c r="DC560" s="81"/>
      <c r="DD560" s="7">
        <f>CV560/12</f>
        <v>0</v>
      </c>
      <c r="DE560" s="81"/>
    </row>
    <row r="561" spans="1:109" s="80" customFormat="1" ht="11.25" hidden="1" customHeight="1" x14ac:dyDescent="0.2">
      <c r="A561" s="115"/>
      <c r="B561" s="66"/>
      <c r="C561" s="66"/>
      <c r="D561" s="66"/>
      <c r="E561" s="88"/>
      <c r="F561" s="66"/>
      <c r="G561" s="65"/>
      <c r="H561" s="61" t="s">
        <v>207</v>
      </c>
      <c r="I561" s="64" t="s">
        <v>294</v>
      </c>
      <c r="J561" s="121">
        <f>J634</f>
        <v>0</v>
      </c>
      <c r="K561" s="121">
        <f>K634</f>
        <v>0</v>
      </c>
      <c r="L561" s="121">
        <f>L634</f>
        <v>0</v>
      </c>
      <c r="M561" s="121">
        <f>M634</f>
        <v>0</v>
      </c>
      <c r="N561" s="121">
        <f>N634</f>
        <v>0</v>
      </c>
      <c r="O561" s="121">
        <f>O634</f>
        <v>0</v>
      </c>
      <c r="P561" s="121">
        <f>P634</f>
        <v>0</v>
      </c>
      <c r="Q561" s="121">
        <f>Q634</f>
        <v>0</v>
      </c>
      <c r="R561" s="121">
        <f>R634</f>
        <v>0</v>
      </c>
      <c r="S561" s="121">
        <f>S634</f>
        <v>0</v>
      </c>
      <c r="T561" s="121">
        <f>T634</f>
        <v>0</v>
      </c>
      <c r="U561" s="121">
        <f>U634</f>
        <v>0</v>
      </c>
      <c r="V561" s="121">
        <f>V634</f>
        <v>0</v>
      </c>
      <c r="W561" s="121">
        <f>W634</f>
        <v>0</v>
      </c>
      <c r="X561" s="121">
        <f>X634</f>
        <v>0</v>
      </c>
      <c r="Y561" s="121">
        <f>Y634</f>
        <v>0</v>
      </c>
      <c r="Z561" s="121">
        <f>Z634</f>
        <v>0</v>
      </c>
      <c r="AA561" s="121">
        <f>AA634</f>
        <v>0</v>
      </c>
      <c r="AB561" s="121">
        <f>AB634</f>
        <v>0</v>
      </c>
      <c r="AC561" s="121">
        <f>AC634</f>
        <v>0</v>
      </c>
      <c r="AD561" s="121">
        <f>AD634</f>
        <v>0</v>
      </c>
      <c r="AE561" s="121">
        <f>AE634</f>
        <v>0</v>
      </c>
      <c r="AF561" s="121">
        <f>AF634</f>
        <v>0</v>
      </c>
      <c r="AG561" s="121">
        <f>AG634</f>
        <v>0</v>
      </c>
      <c r="AH561" s="121">
        <f>AH634</f>
        <v>0</v>
      </c>
      <c r="AI561" s="121">
        <f>AI634</f>
        <v>0</v>
      </c>
      <c r="AJ561" s="121">
        <f>AJ634</f>
        <v>0</v>
      </c>
      <c r="AK561" s="121">
        <f>AK634</f>
        <v>0</v>
      </c>
      <c r="AL561" s="121">
        <f>AL634</f>
        <v>0</v>
      </c>
      <c r="AM561" s="121">
        <f>AM634</f>
        <v>0</v>
      </c>
      <c r="AN561" s="121">
        <f>AN634</f>
        <v>0</v>
      </c>
      <c r="AO561" s="121">
        <f>AO634</f>
        <v>0</v>
      </c>
      <c r="AP561" s="121">
        <f>AP634</f>
        <v>0</v>
      </c>
      <c r="AQ561" s="121">
        <f>AQ634</f>
        <v>0</v>
      </c>
      <c r="AR561" s="121">
        <f>AR634</f>
        <v>0</v>
      </c>
      <c r="AS561" s="121">
        <f>AS634</f>
        <v>0</v>
      </c>
      <c r="AT561" s="121">
        <f>AT634</f>
        <v>0</v>
      </c>
      <c r="AU561" s="121">
        <f>AU634</f>
        <v>0</v>
      </c>
      <c r="AV561" s="121">
        <f>AV634</f>
        <v>0</v>
      </c>
      <c r="AW561" s="121">
        <f>AW634</f>
        <v>0</v>
      </c>
      <c r="AX561" s="121">
        <f>AX634</f>
        <v>0</v>
      </c>
      <c r="AY561" s="121">
        <f>AY634</f>
        <v>0</v>
      </c>
      <c r="AZ561" s="121">
        <f>AZ634</f>
        <v>0</v>
      </c>
      <c r="BA561" s="121">
        <f>BA634</f>
        <v>0</v>
      </c>
      <c r="BB561" s="121"/>
      <c r="BC561" s="121">
        <f>BC634</f>
        <v>0</v>
      </c>
      <c r="BD561" s="121"/>
      <c r="BE561" s="121">
        <f>BE634</f>
        <v>0</v>
      </c>
      <c r="BF561" s="121">
        <f>BF634</f>
        <v>0</v>
      </c>
      <c r="BG561" s="121">
        <f>BG634</f>
        <v>0</v>
      </c>
      <c r="BH561" s="121">
        <f>BH634</f>
        <v>0</v>
      </c>
      <c r="BI561" s="121">
        <f>BI634</f>
        <v>0</v>
      </c>
      <c r="BJ561" s="121">
        <f>BJ634</f>
        <v>0</v>
      </c>
      <c r="BK561" s="121">
        <f>BK634</f>
        <v>0</v>
      </c>
      <c r="BL561" s="121">
        <f>BL634</f>
        <v>0</v>
      </c>
      <c r="BM561" s="121">
        <f>BM634</f>
        <v>0</v>
      </c>
      <c r="BN561" s="121">
        <f>BN634</f>
        <v>0</v>
      </c>
      <c r="BO561" s="121">
        <f>BO634</f>
        <v>0</v>
      </c>
      <c r="BP561" s="121">
        <f>BP634</f>
        <v>0</v>
      </c>
      <c r="BQ561" s="121">
        <f>BQ634</f>
        <v>0</v>
      </c>
      <c r="BR561" s="121">
        <f>BR634</f>
        <v>0</v>
      </c>
      <c r="BS561" s="121">
        <f>BS634</f>
        <v>0</v>
      </c>
      <c r="BT561" s="121">
        <f>BT634</f>
        <v>0</v>
      </c>
      <c r="BU561" s="121">
        <f>BU634</f>
        <v>0</v>
      </c>
      <c r="BV561" s="121">
        <f>BV634</f>
        <v>0</v>
      </c>
      <c r="BW561" s="121">
        <f>BW634</f>
        <v>0</v>
      </c>
      <c r="BX561" s="121">
        <f>BX634</f>
        <v>0</v>
      </c>
      <c r="BY561" s="121">
        <f>BY634</f>
        <v>0</v>
      </c>
      <c r="BZ561" s="121">
        <f>BZ634</f>
        <v>0</v>
      </c>
      <c r="CA561" s="121">
        <f>CA634</f>
        <v>0</v>
      </c>
      <c r="CB561" s="121">
        <f>CB634</f>
        <v>0</v>
      </c>
      <c r="CC561" s="121">
        <f>CC634</f>
        <v>0</v>
      </c>
      <c r="CD561" s="121">
        <f>CD634</f>
        <v>0</v>
      </c>
      <c r="CE561" s="121">
        <f>CE634</f>
        <v>0</v>
      </c>
      <c r="CF561" s="121">
        <f>CF634</f>
        <v>0</v>
      </c>
      <c r="CG561" s="121">
        <f>CG634</f>
        <v>0</v>
      </c>
      <c r="CH561" s="121">
        <f>CH634</f>
        <v>0</v>
      </c>
      <c r="CI561" s="121">
        <f>CI634</f>
        <v>0</v>
      </c>
      <c r="CJ561" s="121">
        <f>CJ634</f>
        <v>0</v>
      </c>
      <c r="CK561" s="121">
        <f>CK634</f>
        <v>0</v>
      </c>
      <c r="CL561" s="121">
        <f>CL634</f>
        <v>0</v>
      </c>
      <c r="CM561" s="121">
        <f>CM634</f>
        <v>0</v>
      </c>
      <c r="CN561" s="121">
        <f>CN634</f>
        <v>0</v>
      </c>
      <c r="CO561" s="121">
        <f>CO634</f>
        <v>0</v>
      </c>
      <c r="CP561" s="121">
        <f>CP634</f>
        <v>0</v>
      </c>
      <c r="CQ561" s="121">
        <f>CQ634</f>
        <v>0</v>
      </c>
      <c r="CR561" s="121">
        <f>CR634</f>
        <v>0</v>
      </c>
      <c r="CS561" s="121">
        <f>CS634</f>
        <v>0</v>
      </c>
      <c r="CT561" s="121">
        <f>CT634</f>
        <v>0</v>
      </c>
      <c r="CU561" s="121">
        <f>CU634</f>
        <v>0</v>
      </c>
      <c r="CV561" s="121">
        <f>CV634</f>
        <v>0</v>
      </c>
      <c r="CW561" s="121">
        <f>CW634</f>
        <v>0</v>
      </c>
      <c r="CX561" s="121">
        <f>CX634</f>
        <v>0</v>
      </c>
      <c r="CY561" s="121">
        <f>CY634</f>
        <v>0</v>
      </c>
      <c r="CZ561" s="121">
        <f>CZ634</f>
        <v>0</v>
      </c>
      <c r="DA561" s="61"/>
      <c r="DB561" s="56">
        <f>K561-CV561</f>
        <v>0</v>
      </c>
      <c r="DC561" s="81"/>
      <c r="DD561" s="7">
        <f>CV561/12</f>
        <v>0</v>
      </c>
      <c r="DE561" s="81"/>
    </row>
    <row r="562" spans="1:109" s="80" customFormat="1" ht="11.25" hidden="1" customHeight="1" x14ac:dyDescent="0.2">
      <c r="A562" s="115"/>
      <c r="B562" s="66"/>
      <c r="C562" s="66"/>
      <c r="D562" s="66"/>
      <c r="E562" s="88"/>
      <c r="F562" s="66"/>
      <c r="G562" s="65"/>
      <c r="H562" s="61" t="s">
        <v>28</v>
      </c>
      <c r="I562" s="84" t="s">
        <v>27</v>
      </c>
      <c r="J562" s="121">
        <f>J637+J750</f>
        <v>0</v>
      </c>
      <c r="K562" s="121">
        <f>K637+K750</f>
        <v>0</v>
      </c>
      <c r="L562" s="121">
        <f>L637+L750</f>
        <v>0</v>
      </c>
      <c r="M562" s="121">
        <f>M637+M750</f>
        <v>0</v>
      </c>
      <c r="N562" s="121">
        <f>N637+N750</f>
        <v>0</v>
      </c>
      <c r="O562" s="121">
        <f>O637+O750</f>
        <v>0</v>
      </c>
      <c r="P562" s="121">
        <f>P637+P750</f>
        <v>0</v>
      </c>
      <c r="Q562" s="121">
        <f>Q637+Q750</f>
        <v>0</v>
      </c>
      <c r="R562" s="121">
        <f>R637+R750</f>
        <v>0</v>
      </c>
      <c r="S562" s="121">
        <f>S637+S750</f>
        <v>0</v>
      </c>
      <c r="T562" s="121">
        <f>T637+T750</f>
        <v>0</v>
      </c>
      <c r="U562" s="121">
        <f>U637+U750</f>
        <v>0</v>
      </c>
      <c r="V562" s="121">
        <f>V637+V750</f>
        <v>0</v>
      </c>
      <c r="W562" s="121">
        <f>W637+W750</f>
        <v>0</v>
      </c>
      <c r="X562" s="121">
        <f>X637+X750</f>
        <v>0</v>
      </c>
      <c r="Y562" s="121">
        <f>Y637+Y750</f>
        <v>0</v>
      </c>
      <c r="Z562" s="121">
        <f>Z637+Z750</f>
        <v>0</v>
      </c>
      <c r="AA562" s="121">
        <f>AA637+AA750</f>
        <v>0</v>
      </c>
      <c r="AB562" s="121">
        <f>AB637+AB750</f>
        <v>0</v>
      </c>
      <c r="AC562" s="121">
        <f>AC637+AC750</f>
        <v>0</v>
      </c>
      <c r="AD562" s="121">
        <f>AD637+AD750</f>
        <v>0</v>
      </c>
      <c r="AE562" s="121">
        <f>AE637+AE750</f>
        <v>0</v>
      </c>
      <c r="AF562" s="121">
        <f>AF637+AF750</f>
        <v>0</v>
      </c>
      <c r="AG562" s="121">
        <f>AG637+AG750</f>
        <v>0</v>
      </c>
      <c r="AH562" s="121">
        <f>AH637+AH750</f>
        <v>0</v>
      </c>
      <c r="AI562" s="121">
        <f>AI637+AI750</f>
        <v>0</v>
      </c>
      <c r="AJ562" s="121">
        <f>AJ637+AJ750</f>
        <v>0</v>
      </c>
      <c r="AK562" s="121">
        <f>AK637+AK750</f>
        <v>0</v>
      </c>
      <c r="AL562" s="121">
        <f>AL637+AL750</f>
        <v>0</v>
      </c>
      <c r="AM562" s="121">
        <f>AM637+AM750</f>
        <v>0</v>
      </c>
      <c r="AN562" s="121">
        <f>AN637+AN750</f>
        <v>0</v>
      </c>
      <c r="AO562" s="121">
        <f>AO637+AO750</f>
        <v>0</v>
      </c>
      <c r="AP562" s="121">
        <f>AP637+AP750</f>
        <v>0</v>
      </c>
      <c r="AQ562" s="121">
        <f>AQ637+AQ750</f>
        <v>0</v>
      </c>
      <c r="AR562" s="121">
        <f>AR637+AR750</f>
        <v>0</v>
      </c>
      <c r="AS562" s="121">
        <f>AS637+AS750</f>
        <v>0</v>
      </c>
      <c r="AT562" s="121">
        <f>AT637+AT750</f>
        <v>0</v>
      </c>
      <c r="AU562" s="121">
        <f>AU637+AU750</f>
        <v>0</v>
      </c>
      <c r="AV562" s="121">
        <f>AV637+AV750</f>
        <v>0</v>
      </c>
      <c r="AW562" s="121">
        <f>AW637+AW750</f>
        <v>0</v>
      </c>
      <c r="AX562" s="121">
        <f>AX637+AX750</f>
        <v>0</v>
      </c>
      <c r="AY562" s="121">
        <f>AY637+AY750</f>
        <v>0</v>
      </c>
      <c r="AZ562" s="121">
        <f>AZ637+AZ750</f>
        <v>0</v>
      </c>
      <c r="BA562" s="121">
        <f>BA637+BA750</f>
        <v>0</v>
      </c>
      <c r="BB562" s="121"/>
      <c r="BC562" s="121">
        <f>BC637+BC750</f>
        <v>0</v>
      </c>
      <c r="BD562" s="121"/>
      <c r="BE562" s="121">
        <f>BE637+BE750</f>
        <v>0</v>
      </c>
      <c r="BF562" s="121">
        <f>BF637+BF750</f>
        <v>0</v>
      </c>
      <c r="BG562" s="121">
        <f>BG637+BG750</f>
        <v>0</v>
      </c>
      <c r="BH562" s="121">
        <f>BH637+BH750</f>
        <v>0</v>
      </c>
      <c r="BI562" s="121">
        <f>BI637+BI750</f>
        <v>0</v>
      </c>
      <c r="BJ562" s="121">
        <f>BJ637+BJ750</f>
        <v>0</v>
      </c>
      <c r="BK562" s="121">
        <f>BK637+BK750</f>
        <v>0</v>
      </c>
      <c r="BL562" s="121">
        <f>BL637+BL750</f>
        <v>0</v>
      </c>
      <c r="BM562" s="121">
        <f>BM637+BM750</f>
        <v>0</v>
      </c>
      <c r="BN562" s="121">
        <f>BN637+BN750</f>
        <v>0</v>
      </c>
      <c r="BO562" s="121">
        <f>BO637+BO750</f>
        <v>0</v>
      </c>
      <c r="BP562" s="121">
        <f>BP637+BP750</f>
        <v>0</v>
      </c>
      <c r="BQ562" s="121">
        <f>BQ637+BQ750</f>
        <v>0</v>
      </c>
      <c r="BR562" s="121">
        <f>BR637+BR750</f>
        <v>0</v>
      </c>
      <c r="BS562" s="121">
        <f>BS637+BS750</f>
        <v>0</v>
      </c>
      <c r="BT562" s="121">
        <f>BT637+BT750</f>
        <v>0</v>
      </c>
      <c r="BU562" s="121">
        <f>BU637+BU750</f>
        <v>0</v>
      </c>
      <c r="BV562" s="121">
        <f>BV637+BV750</f>
        <v>0</v>
      </c>
      <c r="BW562" s="121">
        <f>BW637+BW750</f>
        <v>0</v>
      </c>
      <c r="BX562" s="121">
        <f>BX637+BX750</f>
        <v>0</v>
      </c>
      <c r="BY562" s="121">
        <f>BY637+BY750</f>
        <v>0</v>
      </c>
      <c r="BZ562" s="121">
        <f>BZ637+BZ750</f>
        <v>0</v>
      </c>
      <c r="CA562" s="121">
        <f>CA637+CA750</f>
        <v>0</v>
      </c>
      <c r="CB562" s="121">
        <f>CB637+CB750</f>
        <v>0</v>
      </c>
      <c r="CC562" s="121">
        <f>CC637+CC750</f>
        <v>0</v>
      </c>
      <c r="CD562" s="121">
        <f>CD637+CD750</f>
        <v>0</v>
      </c>
      <c r="CE562" s="121">
        <f>CE637+CE750</f>
        <v>0</v>
      </c>
      <c r="CF562" s="121">
        <f>CF637+CF750</f>
        <v>0</v>
      </c>
      <c r="CG562" s="121">
        <f>CG637+CG750</f>
        <v>0</v>
      </c>
      <c r="CH562" s="121">
        <f>CH637+CH750</f>
        <v>0</v>
      </c>
      <c r="CI562" s="121">
        <f>CI637+CI750</f>
        <v>0</v>
      </c>
      <c r="CJ562" s="121">
        <f>CJ637+CJ750</f>
        <v>0</v>
      </c>
      <c r="CK562" s="121">
        <f>CK637+CK750</f>
        <v>0</v>
      </c>
      <c r="CL562" s="121">
        <f>CL637+CL750</f>
        <v>0</v>
      </c>
      <c r="CM562" s="121">
        <f>CM637+CM750</f>
        <v>0</v>
      </c>
      <c r="CN562" s="121">
        <f>CN637+CN750</f>
        <v>0</v>
      </c>
      <c r="CO562" s="121">
        <f>CO637+CO750</f>
        <v>0</v>
      </c>
      <c r="CP562" s="121">
        <f>CP637+CP750</f>
        <v>0</v>
      </c>
      <c r="CQ562" s="121">
        <f>CQ637+CQ750</f>
        <v>0</v>
      </c>
      <c r="CR562" s="121">
        <f>CR637+CR750</f>
        <v>0</v>
      </c>
      <c r="CS562" s="121">
        <f>CS637+CS750</f>
        <v>0</v>
      </c>
      <c r="CT562" s="121">
        <f>CT637+CT750</f>
        <v>0</v>
      </c>
      <c r="CU562" s="121">
        <f>CU637+CU750</f>
        <v>0</v>
      </c>
      <c r="CV562" s="121">
        <f>CV637+CV750</f>
        <v>0</v>
      </c>
      <c r="CW562" s="121">
        <f>CW637+CW750</f>
        <v>0</v>
      </c>
      <c r="CX562" s="121">
        <f>CX637+CX750</f>
        <v>0</v>
      </c>
      <c r="CY562" s="121">
        <f>CY637+CY750</f>
        <v>0</v>
      </c>
      <c r="CZ562" s="121">
        <f>CZ637+CZ750</f>
        <v>0</v>
      </c>
      <c r="DA562" s="61"/>
      <c r="DB562" s="56">
        <f>K562-CV562</f>
        <v>0</v>
      </c>
      <c r="DC562" s="81"/>
      <c r="DD562" s="7">
        <f>CV562/12</f>
        <v>0</v>
      </c>
      <c r="DE562" s="81"/>
    </row>
    <row r="563" spans="1:109" s="80" customFormat="1" ht="11.25" hidden="1" customHeight="1" x14ac:dyDescent="0.2">
      <c r="A563" s="115"/>
      <c r="B563" s="66"/>
      <c r="C563" s="66"/>
      <c r="D563" s="66"/>
      <c r="E563" s="88"/>
      <c r="F563" s="66"/>
      <c r="G563" s="65"/>
      <c r="H563" s="61" t="s">
        <v>118</v>
      </c>
      <c r="I563" s="84" t="s">
        <v>117</v>
      </c>
      <c r="J563" s="121">
        <f>J644+J757</f>
        <v>0</v>
      </c>
      <c r="K563" s="121">
        <f>K644+K757</f>
        <v>0</v>
      </c>
      <c r="L563" s="121">
        <f>L644+L757</f>
        <v>0</v>
      </c>
      <c r="M563" s="121">
        <f>M644+M757</f>
        <v>0</v>
      </c>
      <c r="N563" s="121">
        <f>N644+N757</f>
        <v>0</v>
      </c>
      <c r="O563" s="121">
        <f>O644+O757</f>
        <v>0</v>
      </c>
      <c r="P563" s="121">
        <f>P644+P757</f>
        <v>0</v>
      </c>
      <c r="Q563" s="121">
        <f>Q644+Q757</f>
        <v>0</v>
      </c>
      <c r="R563" s="121">
        <f>R644+R757</f>
        <v>0</v>
      </c>
      <c r="S563" s="121">
        <f>S644+S757</f>
        <v>0</v>
      </c>
      <c r="T563" s="121">
        <f>T644+T757</f>
        <v>0</v>
      </c>
      <c r="U563" s="121">
        <f>U644+U757</f>
        <v>0</v>
      </c>
      <c r="V563" s="121">
        <f>V644+V757</f>
        <v>0</v>
      </c>
      <c r="W563" s="121">
        <f>W644+W757</f>
        <v>0</v>
      </c>
      <c r="X563" s="121">
        <f>X644+X757</f>
        <v>0</v>
      </c>
      <c r="Y563" s="121">
        <f>Y644+Y757</f>
        <v>0</v>
      </c>
      <c r="Z563" s="121">
        <f>Z644+Z757</f>
        <v>0</v>
      </c>
      <c r="AA563" s="121">
        <f>AA644+AA757</f>
        <v>0</v>
      </c>
      <c r="AB563" s="121">
        <f>AB644+AB757</f>
        <v>0</v>
      </c>
      <c r="AC563" s="121">
        <f>AC644+AC757</f>
        <v>0</v>
      </c>
      <c r="AD563" s="121">
        <f>AD644+AD757</f>
        <v>0</v>
      </c>
      <c r="AE563" s="121">
        <f>AE644+AE757</f>
        <v>0</v>
      </c>
      <c r="AF563" s="121">
        <f>AF644+AF757</f>
        <v>0</v>
      </c>
      <c r="AG563" s="121">
        <f>AG644+AG757</f>
        <v>0</v>
      </c>
      <c r="AH563" s="121">
        <f>AH644+AH757</f>
        <v>0</v>
      </c>
      <c r="AI563" s="121">
        <f>AI644+AI757</f>
        <v>0</v>
      </c>
      <c r="AJ563" s="121">
        <f>AJ644+AJ757</f>
        <v>0</v>
      </c>
      <c r="AK563" s="121">
        <f>AK644+AK757</f>
        <v>0</v>
      </c>
      <c r="AL563" s="121">
        <f>AL644+AL757</f>
        <v>0</v>
      </c>
      <c r="AM563" s="121">
        <f>AM644+AM757</f>
        <v>0</v>
      </c>
      <c r="AN563" s="121">
        <f>AN644+AN757</f>
        <v>0</v>
      </c>
      <c r="AO563" s="121">
        <f>AO644+AO757</f>
        <v>0</v>
      </c>
      <c r="AP563" s="121">
        <f>AP644+AP757</f>
        <v>0</v>
      </c>
      <c r="AQ563" s="121">
        <f>AQ644+AQ757</f>
        <v>0</v>
      </c>
      <c r="AR563" s="121">
        <f>AR644+AR757</f>
        <v>0</v>
      </c>
      <c r="AS563" s="121">
        <f>AS644+AS757</f>
        <v>0</v>
      </c>
      <c r="AT563" s="121">
        <f>AT644+AT757</f>
        <v>0</v>
      </c>
      <c r="AU563" s="121">
        <f>AU644+AU757</f>
        <v>0</v>
      </c>
      <c r="AV563" s="121">
        <f>AV644+AV757</f>
        <v>0</v>
      </c>
      <c r="AW563" s="121">
        <f>AW644+AW757</f>
        <v>0</v>
      </c>
      <c r="AX563" s="121">
        <f>AX644+AX757</f>
        <v>0</v>
      </c>
      <c r="AY563" s="121">
        <f>AY644+AY757</f>
        <v>0</v>
      </c>
      <c r="AZ563" s="121">
        <f>AZ644+AZ757</f>
        <v>0</v>
      </c>
      <c r="BA563" s="121">
        <f>BA644+BA757</f>
        <v>0</v>
      </c>
      <c r="BB563" s="121"/>
      <c r="BC563" s="121">
        <f>BC644+BC757</f>
        <v>0</v>
      </c>
      <c r="BD563" s="121"/>
      <c r="BE563" s="121">
        <f>BE644+BE757</f>
        <v>0</v>
      </c>
      <c r="BF563" s="121">
        <f>BF644+BF757</f>
        <v>0</v>
      </c>
      <c r="BG563" s="121">
        <f>BG644+BG757</f>
        <v>0</v>
      </c>
      <c r="BH563" s="121">
        <f>BH644+BH757</f>
        <v>0</v>
      </c>
      <c r="BI563" s="121">
        <f>BI644+BI757</f>
        <v>0</v>
      </c>
      <c r="BJ563" s="121">
        <f>BJ644+BJ757</f>
        <v>0</v>
      </c>
      <c r="BK563" s="121">
        <f>BK644+BK757</f>
        <v>0</v>
      </c>
      <c r="BL563" s="121">
        <f>BL644+BL757</f>
        <v>0</v>
      </c>
      <c r="BM563" s="121">
        <f>BM644+BM757</f>
        <v>0</v>
      </c>
      <c r="BN563" s="121">
        <f>BN644+BN757</f>
        <v>0</v>
      </c>
      <c r="BO563" s="121">
        <f>BO644+BO757</f>
        <v>0</v>
      </c>
      <c r="BP563" s="121">
        <f>BP644+BP757</f>
        <v>0</v>
      </c>
      <c r="BQ563" s="121">
        <f>BQ644+BQ757</f>
        <v>0</v>
      </c>
      <c r="BR563" s="121">
        <f>BR644+BR757</f>
        <v>0</v>
      </c>
      <c r="BS563" s="121">
        <f>BS644+BS757</f>
        <v>0</v>
      </c>
      <c r="BT563" s="121">
        <f>BT644+BT757</f>
        <v>0</v>
      </c>
      <c r="BU563" s="121">
        <f>BU644+BU757</f>
        <v>0</v>
      </c>
      <c r="BV563" s="121">
        <f>BV644+BV757</f>
        <v>0</v>
      </c>
      <c r="BW563" s="121">
        <f>BW644+BW757</f>
        <v>0</v>
      </c>
      <c r="BX563" s="121">
        <f>BX644+BX757</f>
        <v>0</v>
      </c>
      <c r="BY563" s="121">
        <f>BY644+BY757</f>
        <v>0</v>
      </c>
      <c r="BZ563" s="121">
        <f>BZ644+BZ757</f>
        <v>0</v>
      </c>
      <c r="CA563" s="121">
        <f>CA644+CA757</f>
        <v>0</v>
      </c>
      <c r="CB563" s="121">
        <f>CB644+CB757</f>
        <v>0</v>
      </c>
      <c r="CC563" s="121">
        <f>CC644+CC757</f>
        <v>0</v>
      </c>
      <c r="CD563" s="121">
        <f>CD644+CD757</f>
        <v>0</v>
      </c>
      <c r="CE563" s="121">
        <f>CE644+CE757</f>
        <v>0</v>
      </c>
      <c r="CF563" s="121">
        <f>CF644+CF757</f>
        <v>0</v>
      </c>
      <c r="CG563" s="121">
        <f>CG644+CG757</f>
        <v>0</v>
      </c>
      <c r="CH563" s="121">
        <f>CH644+CH757</f>
        <v>0</v>
      </c>
      <c r="CI563" s="121">
        <f>CI644+CI757</f>
        <v>0</v>
      </c>
      <c r="CJ563" s="121">
        <f>CJ644+CJ757</f>
        <v>0</v>
      </c>
      <c r="CK563" s="121">
        <f>CK644+CK757</f>
        <v>0</v>
      </c>
      <c r="CL563" s="121">
        <f>CL644+CL757</f>
        <v>0</v>
      </c>
      <c r="CM563" s="121">
        <f>CM644+CM757</f>
        <v>0</v>
      </c>
      <c r="CN563" s="121">
        <f>CN644+CN757</f>
        <v>0</v>
      </c>
      <c r="CO563" s="121">
        <f>CO644+CO757</f>
        <v>0</v>
      </c>
      <c r="CP563" s="121">
        <f>CP644+CP757</f>
        <v>0</v>
      </c>
      <c r="CQ563" s="121">
        <f>CQ644+CQ757</f>
        <v>0</v>
      </c>
      <c r="CR563" s="121">
        <f>CR644+CR757</f>
        <v>0</v>
      </c>
      <c r="CS563" s="121">
        <f>CS644+CS757</f>
        <v>0</v>
      </c>
      <c r="CT563" s="121">
        <f>CT644+CT757</f>
        <v>0</v>
      </c>
      <c r="CU563" s="121">
        <f>CU644+CU757</f>
        <v>0</v>
      </c>
      <c r="CV563" s="121">
        <f>CV644+CV757</f>
        <v>0</v>
      </c>
      <c r="CW563" s="121">
        <f>CW644+CW757</f>
        <v>0</v>
      </c>
      <c r="CX563" s="121">
        <f>CX644+CX757</f>
        <v>0</v>
      </c>
      <c r="CY563" s="121">
        <f>CY644+CY757</f>
        <v>0</v>
      </c>
      <c r="CZ563" s="121">
        <f>CZ644+CZ757</f>
        <v>0</v>
      </c>
      <c r="DA563" s="61"/>
      <c r="DB563" s="56">
        <f>K563-CV563</f>
        <v>0</v>
      </c>
      <c r="DC563" s="81"/>
      <c r="DD563" s="7">
        <f>CV563/12</f>
        <v>0</v>
      </c>
      <c r="DE563" s="81"/>
    </row>
    <row r="564" spans="1:109" s="80" customFormat="1" ht="11.25" hidden="1" customHeight="1" x14ac:dyDescent="0.2">
      <c r="A564" s="115"/>
      <c r="B564" s="66"/>
      <c r="C564" s="66"/>
      <c r="D564" s="66"/>
      <c r="E564" s="88"/>
      <c r="F564" s="66"/>
      <c r="G564" s="65"/>
      <c r="H564" s="61" t="s">
        <v>229</v>
      </c>
      <c r="I564" s="64" t="s">
        <v>293</v>
      </c>
      <c r="J564" s="121">
        <f>J760</f>
        <v>0</v>
      </c>
      <c r="K564" s="121">
        <f>K760</f>
        <v>0</v>
      </c>
      <c r="L564" s="121">
        <f>L760</f>
        <v>0</v>
      </c>
      <c r="M564" s="121">
        <f>M760</f>
        <v>0</v>
      </c>
      <c r="N564" s="121">
        <f>N760</f>
        <v>0</v>
      </c>
      <c r="O564" s="121">
        <f>O760</f>
        <v>0</v>
      </c>
      <c r="P564" s="121">
        <f>P760</f>
        <v>0</v>
      </c>
      <c r="Q564" s="121">
        <f>Q760</f>
        <v>0</v>
      </c>
      <c r="R564" s="121">
        <f>R760</f>
        <v>0</v>
      </c>
      <c r="S564" s="121">
        <f>S760</f>
        <v>0</v>
      </c>
      <c r="T564" s="121">
        <f>T760</f>
        <v>0</v>
      </c>
      <c r="U564" s="121">
        <f>U760</f>
        <v>0</v>
      </c>
      <c r="V564" s="121">
        <f>V760</f>
        <v>0</v>
      </c>
      <c r="W564" s="121">
        <f>W760</f>
        <v>0</v>
      </c>
      <c r="X564" s="121">
        <f>X760</f>
        <v>0</v>
      </c>
      <c r="Y564" s="121">
        <f>Y760</f>
        <v>0</v>
      </c>
      <c r="Z564" s="121">
        <f>Z760</f>
        <v>0</v>
      </c>
      <c r="AA564" s="121">
        <f>AA760</f>
        <v>0</v>
      </c>
      <c r="AB564" s="121">
        <f>AB760</f>
        <v>0</v>
      </c>
      <c r="AC564" s="121">
        <f>AC760</f>
        <v>0</v>
      </c>
      <c r="AD564" s="121">
        <f>AD760</f>
        <v>0</v>
      </c>
      <c r="AE564" s="121">
        <f>AE760</f>
        <v>0</v>
      </c>
      <c r="AF564" s="121">
        <f>AF760</f>
        <v>0</v>
      </c>
      <c r="AG564" s="121">
        <f>AG760</f>
        <v>0</v>
      </c>
      <c r="AH564" s="121">
        <f>AH760</f>
        <v>0</v>
      </c>
      <c r="AI564" s="121">
        <f>AI760</f>
        <v>0</v>
      </c>
      <c r="AJ564" s="121">
        <f>AJ760</f>
        <v>0</v>
      </c>
      <c r="AK564" s="121">
        <f>AK760</f>
        <v>0</v>
      </c>
      <c r="AL564" s="121">
        <f>AL760</f>
        <v>0</v>
      </c>
      <c r="AM564" s="121">
        <f>AM760</f>
        <v>0</v>
      </c>
      <c r="AN564" s="121">
        <f>AN760</f>
        <v>0</v>
      </c>
      <c r="AO564" s="121">
        <f>AO760</f>
        <v>0</v>
      </c>
      <c r="AP564" s="121">
        <f>AP760</f>
        <v>0</v>
      </c>
      <c r="AQ564" s="121">
        <f>AQ760</f>
        <v>0</v>
      </c>
      <c r="AR564" s="121">
        <f>AR760</f>
        <v>0</v>
      </c>
      <c r="AS564" s="121">
        <f>AS760</f>
        <v>0</v>
      </c>
      <c r="AT564" s="121">
        <f>AT760</f>
        <v>0</v>
      </c>
      <c r="AU564" s="121">
        <f>AU760</f>
        <v>0</v>
      </c>
      <c r="AV564" s="121">
        <f>AV760</f>
        <v>0</v>
      </c>
      <c r="AW564" s="121">
        <f>AW760</f>
        <v>0</v>
      </c>
      <c r="AX564" s="121">
        <f>AX760</f>
        <v>0</v>
      </c>
      <c r="AY564" s="121">
        <f>AY760</f>
        <v>0</v>
      </c>
      <c r="AZ564" s="121">
        <f>AZ760</f>
        <v>0</v>
      </c>
      <c r="BA564" s="121">
        <f>BA760</f>
        <v>0</v>
      </c>
      <c r="BB564" s="121"/>
      <c r="BC564" s="121">
        <f>BC760</f>
        <v>0</v>
      </c>
      <c r="BD564" s="121"/>
      <c r="BE564" s="121">
        <f>BE760</f>
        <v>0</v>
      </c>
      <c r="BF564" s="121">
        <f>BF760</f>
        <v>0</v>
      </c>
      <c r="BG564" s="121">
        <f>BG760</f>
        <v>0</v>
      </c>
      <c r="BH564" s="121">
        <f>BH760</f>
        <v>0</v>
      </c>
      <c r="BI564" s="121">
        <f>BI760</f>
        <v>0</v>
      </c>
      <c r="BJ564" s="121">
        <f>BJ760</f>
        <v>0</v>
      </c>
      <c r="BK564" s="121">
        <f>BK760</f>
        <v>0</v>
      </c>
      <c r="BL564" s="121">
        <f>BL760</f>
        <v>0</v>
      </c>
      <c r="BM564" s="121">
        <f>BM760</f>
        <v>0</v>
      </c>
      <c r="BN564" s="121">
        <f>BN760</f>
        <v>0</v>
      </c>
      <c r="BO564" s="121">
        <f>BO760</f>
        <v>0</v>
      </c>
      <c r="BP564" s="121">
        <f>BP760</f>
        <v>0</v>
      </c>
      <c r="BQ564" s="121">
        <f>BQ760</f>
        <v>0</v>
      </c>
      <c r="BR564" s="121">
        <f>BR760</f>
        <v>0</v>
      </c>
      <c r="BS564" s="121">
        <f>BS760</f>
        <v>0</v>
      </c>
      <c r="BT564" s="121">
        <f>BT760</f>
        <v>0</v>
      </c>
      <c r="BU564" s="121">
        <f>BU760</f>
        <v>0</v>
      </c>
      <c r="BV564" s="121">
        <f>BV760</f>
        <v>0</v>
      </c>
      <c r="BW564" s="121">
        <f>BW760</f>
        <v>0</v>
      </c>
      <c r="BX564" s="121">
        <f>BX760</f>
        <v>0</v>
      </c>
      <c r="BY564" s="121">
        <f>BY760</f>
        <v>0</v>
      </c>
      <c r="BZ564" s="121">
        <f>BZ760</f>
        <v>0</v>
      </c>
      <c r="CA564" s="121">
        <f>CA760</f>
        <v>0</v>
      </c>
      <c r="CB564" s="121">
        <f>CB760</f>
        <v>0</v>
      </c>
      <c r="CC564" s="121">
        <f>CC760</f>
        <v>0</v>
      </c>
      <c r="CD564" s="121">
        <f>CD760</f>
        <v>0</v>
      </c>
      <c r="CE564" s="121">
        <f>CE760</f>
        <v>0</v>
      </c>
      <c r="CF564" s="121">
        <f>CF760</f>
        <v>0</v>
      </c>
      <c r="CG564" s="121">
        <f>CG760</f>
        <v>0</v>
      </c>
      <c r="CH564" s="121">
        <f>CH760</f>
        <v>0</v>
      </c>
      <c r="CI564" s="121">
        <f>CI760</f>
        <v>0</v>
      </c>
      <c r="CJ564" s="121">
        <f>CJ760</f>
        <v>0</v>
      </c>
      <c r="CK564" s="121">
        <f>CK760</f>
        <v>0</v>
      </c>
      <c r="CL564" s="121">
        <f>CL760</f>
        <v>0</v>
      </c>
      <c r="CM564" s="121">
        <f>CM760</f>
        <v>0</v>
      </c>
      <c r="CN564" s="121">
        <f>CN760</f>
        <v>0</v>
      </c>
      <c r="CO564" s="121">
        <f>CO760</f>
        <v>0</v>
      </c>
      <c r="CP564" s="121">
        <f>CP760</f>
        <v>0</v>
      </c>
      <c r="CQ564" s="121">
        <f>CQ760</f>
        <v>0</v>
      </c>
      <c r="CR564" s="121">
        <f>CR760</f>
        <v>0</v>
      </c>
      <c r="CS564" s="121">
        <f>CS760</f>
        <v>0</v>
      </c>
      <c r="CT564" s="121">
        <f>CT760</f>
        <v>0</v>
      </c>
      <c r="CU564" s="121">
        <f>CU760</f>
        <v>0</v>
      </c>
      <c r="CV564" s="121">
        <f>CV760</f>
        <v>0</v>
      </c>
      <c r="CW564" s="121">
        <f>CW760</f>
        <v>0</v>
      </c>
      <c r="CX564" s="121">
        <f>CX760</f>
        <v>0</v>
      </c>
      <c r="CY564" s="121">
        <f>CY760</f>
        <v>0</v>
      </c>
      <c r="CZ564" s="121">
        <f>CZ760</f>
        <v>0</v>
      </c>
      <c r="DA564" s="61"/>
      <c r="DB564" s="56">
        <f>K564-CV564</f>
        <v>0</v>
      </c>
      <c r="DC564" s="81"/>
      <c r="DD564" s="7">
        <f>CV564/12</f>
        <v>0</v>
      </c>
      <c r="DE564" s="81"/>
    </row>
    <row r="565" spans="1:109" s="80" customFormat="1" ht="11.25" hidden="1" customHeight="1" x14ac:dyDescent="0.2">
      <c r="A565" s="115"/>
      <c r="B565" s="66"/>
      <c r="C565" s="66"/>
      <c r="D565" s="66"/>
      <c r="E565" s="88"/>
      <c r="F565" s="66"/>
      <c r="G565" s="65"/>
      <c r="H565" s="61" t="s">
        <v>174</v>
      </c>
      <c r="I565" s="64" t="s">
        <v>175</v>
      </c>
      <c r="J565" s="121">
        <f>J670</f>
        <v>0</v>
      </c>
      <c r="K565" s="121">
        <f>K670</f>
        <v>0</v>
      </c>
      <c r="L565" s="121">
        <f>L670</f>
        <v>0</v>
      </c>
      <c r="M565" s="121">
        <f>M670</f>
        <v>0</v>
      </c>
      <c r="N565" s="121">
        <f>N670</f>
        <v>0</v>
      </c>
      <c r="O565" s="121">
        <f>O670</f>
        <v>0</v>
      </c>
      <c r="P565" s="121">
        <f>P670</f>
        <v>0</v>
      </c>
      <c r="Q565" s="121">
        <f>Q670</f>
        <v>0</v>
      </c>
      <c r="R565" s="121">
        <f>R670</f>
        <v>0</v>
      </c>
      <c r="S565" s="121">
        <f>S670</f>
        <v>0</v>
      </c>
      <c r="T565" s="121">
        <f>T670</f>
        <v>0</v>
      </c>
      <c r="U565" s="121">
        <f>U670</f>
        <v>0</v>
      </c>
      <c r="V565" s="121">
        <f>V670</f>
        <v>0</v>
      </c>
      <c r="W565" s="121">
        <f>W670</f>
        <v>0</v>
      </c>
      <c r="X565" s="121">
        <f>X670</f>
        <v>0</v>
      </c>
      <c r="Y565" s="121">
        <f>Y670</f>
        <v>0</v>
      </c>
      <c r="Z565" s="121">
        <f>Z670</f>
        <v>0</v>
      </c>
      <c r="AA565" s="121">
        <f>AA670</f>
        <v>0</v>
      </c>
      <c r="AB565" s="121">
        <f>AB670</f>
        <v>0</v>
      </c>
      <c r="AC565" s="121">
        <f>AC670</f>
        <v>0</v>
      </c>
      <c r="AD565" s="121">
        <f>AD670</f>
        <v>0</v>
      </c>
      <c r="AE565" s="121">
        <f>AE670</f>
        <v>0</v>
      </c>
      <c r="AF565" s="121">
        <f>AF670</f>
        <v>0</v>
      </c>
      <c r="AG565" s="121">
        <f>AG670</f>
        <v>0</v>
      </c>
      <c r="AH565" s="121">
        <f>AH670</f>
        <v>0</v>
      </c>
      <c r="AI565" s="121">
        <f>AI670</f>
        <v>0</v>
      </c>
      <c r="AJ565" s="121">
        <f>AJ670</f>
        <v>0</v>
      </c>
      <c r="AK565" s="121">
        <f>AK670</f>
        <v>0</v>
      </c>
      <c r="AL565" s="121">
        <f>AL670</f>
        <v>0</v>
      </c>
      <c r="AM565" s="121">
        <f>AM670</f>
        <v>0</v>
      </c>
      <c r="AN565" s="121">
        <f>AN670</f>
        <v>0</v>
      </c>
      <c r="AO565" s="121">
        <f>AO670</f>
        <v>0</v>
      </c>
      <c r="AP565" s="121">
        <f>AP670</f>
        <v>0</v>
      </c>
      <c r="AQ565" s="121">
        <f>AQ670</f>
        <v>0</v>
      </c>
      <c r="AR565" s="121">
        <f>AR670</f>
        <v>0</v>
      </c>
      <c r="AS565" s="121">
        <f>AS670</f>
        <v>0</v>
      </c>
      <c r="AT565" s="121">
        <f>AT670</f>
        <v>0</v>
      </c>
      <c r="AU565" s="121">
        <f>AU670</f>
        <v>0</v>
      </c>
      <c r="AV565" s="121">
        <f>AV670</f>
        <v>0</v>
      </c>
      <c r="AW565" s="121">
        <f>AW670</f>
        <v>0</v>
      </c>
      <c r="AX565" s="121">
        <f>AX670</f>
        <v>0</v>
      </c>
      <c r="AY565" s="121">
        <f>AY670</f>
        <v>0</v>
      </c>
      <c r="AZ565" s="121">
        <f>AZ670</f>
        <v>0</v>
      </c>
      <c r="BA565" s="121">
        <f>BA670</f>
        <v>0</v>
      </c>
      <c r="BB565" s="121"/>
      <c r="BC565" s="121">
        <f>BC670</f>
        <v>0</v>
      </c>
      <c r="BD565" s="121"/>
      <c r="BE565" s="121">
        <f>BE670</f>
        <v>0</v>
      </c>
      <c r="BF565" s="121">
        <f>BF670</f>
        <v>0</v>
      </c>
      <c r="BG565" s="121">
        <f>BG670</f>
        <v>0</v>
      </c>
      <c r="BH565" s="121">
        <f>BH670</f>
        <v>0</v>
      </c>
      <c r="BI565" s="121">
        <f>BI670</f>
        <v>0</v>
      </c>
      <c r="BJ565" s="121">
        <f>BJ670</f>
        <v>0</v>
      </c>
      <c r="BK565" s="121">
        <f>BK670</f>
        <v>0</v>
      </c>
      <c r="BL565" s="121">
        <f>BL670</f>
        <v>0</v>
      </c>
      <c r="BM565" s="121">
        <f>BM670</f>
        <v>0</v>
      </c>
      <c r="BN565" s="121">
        <f>BN670</f>
        <v>0</v>
      </c>
      <c r="BO565" s="121">
        <f>BO670</f>
        <v>0</v>
      </c>
      <c r="BP565" s="121">
        <f>BP670</f>
        <v>0</v>
      </c>
      <c r="BQ565" s="121">
        <f>BQ670</f>
        <v>0</v>
      </c>
      <c r="BR565" s="121">
        <f>BR670</f>
        <v>0</v>
      </c>
      <c r="BS565" s="121">
        <f>BS670</f>
        <v>0</v>
      </c>
      <c r="BT565" s="121">
        <f>BT670</f>
        <v>0</v>
      </c>
      <c r="BU565" s="121">
        <f>BU670</f>
        <v>0</v>
      </c>
      <c r="BV565" s="121">
        <f>BV670</f>
        <v>0</v>
      </c>
      <c r="BW565" s="121">
        <f>BW670</f>
        <v>0</v>
      </c>
      <c r="BX565" s="121">
        <f>BX670</f>
        <v>0</v>
      </c>
      <c r="BY565" s="121">
        <f>BY670</f>
        <v>0</v>
      </c>
      <c r="BZ565" s="121">
        <f>BZ670</f>
        <v>0</v>
      </c>
      <c r="CA565" s="121">
        <f>CA670</f>
        <v>0</v>
      </c>
      <c r="CB565" s="121">
        <f>CB670</f>
        <v>0</v>
      </c>
      <c r="CC565" s="121">
        <f>CC670</f>
        <v>0</v>
      </c>
      <c r="CD565" s="121">
        <f>CD670</f>
        <v>0</v>
      </c>
      <c r="CE565" s="121">
        <f>CE670</f>
        <v>0</v>
      </c>
      <c r="CF565" s="121">
        <f>CF670</f>
        <v>0</v>
      </c>
      <c r="CG565" s="121">
        <f>CG670</f>
        <v>0</v>
      </c>
      <c r="CH565" s="121">
        <f>CH670</f>
        <v>0</v>
      </c>
      <c r="CI565" s="121">
        <f>CI670</f>
        <v>0</v>
      </c>
      <c r="CJ565" s="121">
        <f>CJ670</f>
        <v>0</v>
      </c>
      <c r="CK565" s="121">
        <f>CK670</f>
        <v>0</v>
      </c>
      <c r="CL565" s="121">
        <f>CL670</f>
        <v>0</v>
      </c>
      <c r="CM565" s="121">
        <f>CM670</f>
        <v>0</v>
      </c>
      <c r="CN565" s="121">
        <f>CN670</f>
        <v>0</v>
      </c>
      <c r="CO565" s="121">
        <f>CO670</f>
        <v>0</v>
      </c>
      <c r="CP565" s="121">
        <f>CP670</f>
        <v>0</v>
      </c>
      <c r="CQ565" s="121">
        <f>CQ670</f>
        <v>0</v>
      </c>
      <c r="CR565" s="121">
        <f>CR670</f>
        <v>0</v>
      </c>
      <c r="CS565" s="121">
        <f>CS670</f>
        <v>0</v>
      </c>
      <c r="CT565" s="121">
        <f>CT670</f>
        <v>0</v>
      </c>
      <c r="CU565" s="121">
        <f>CU670</f>
        <v>0</v>
      </c>
      <c r="CV565" s="121">
        <f>CV670</f>
        <v>0</v>
      </c>
      <c r="CW565" s="121">
        <f>CW670</f>
        <v>0</v>
      </c>
      <c r="CX565" s="121">
        <f>CX670</f>
        <v>0</v>
      </c>
      <c r="CY565" s="121">
        <f>CY670</f>
        <v>0</v>
      </c>
      <c r="CZ565" s="121">
        <f>CZ670</f>
        <v>0</v>
      </c>
      <c r="DA565" s="61"/>
      <c r="DB565" s="56">
        <f>K565-CV565</f>
        <v>0</v>
      </c>
      <c r="DC565" s="81"/>
      <c r="DD565" s="7">
        <f>CV565/12</f>
        <v>0</v>
      </c>
      <c r="DE565" s="81"/>
    </row>
    <row r="566" spans="1:109" s="80" customFormat="1" ht="11.25" hidden="1" customHeight="1" x14ac:dyDescent="0.2">
      <c r="A566" s="115"/>
      <c r="B566" s="66"/>
      <c r="C566" s="66"/>
      <c r="D566" s="66"/>
      <c r="E566" s="88"/>
      <c r="F566" s="66"/>
      <c r="G566" s="65"/>
      <c r="H566" s="61" t="s">
        <v>22</v>
      </c>
      <c r="I566" s="64" t="s">
        <v>21</v>
      </c>
      <c r="J566" s="121">
        <f>J567</f>
        <v>0</v>
      </c>
      <c r="K566" s="121">
        <f>K567</f>
        <v>0</v>
      </c>
      <c r="L566" s="121">
        <f>L567</f>
        <v>0</v>
      </c>
      <c r="M566" s="121">
        <f>M567</f>
        <v>0</v>
      </c>
      <c r="N566" s="121">
        <f>N567</f>
        <v>0</v>
      </c>
      <c r="O566" s="121">
        <f>O567</f>
        <v>0</v>
      </c>
      <c r="P566" s="121">
        <f>P567</f>
        <v>0</v>
      </c>
      <c r="Q566" s="121">
        <f>Q567</f>
        <v>0</v>
      </c>
      <c r="R566" s="121">
        <f>R567</f>
        <v>0</v>
      </c>
      <c r="S566" s="121">
        <f>S567</f>
        <v>0</v>
      </c>
      <c r="T566" s="121">
        <f>T567</f>
        <v>0</v>
      </c>
      <c r="U566" s="121">
        <f>U567</f>
        <v>0</v>
      </c>
      <c r="V566" s="121">
        <f>V567</f>
        <v>0</v>
      </c>
      <c r="W566" s="121">
        <f>W567</f>
        <v>0</v>
      </c>
      <c r="X566" s="121">
        <f>X567</f>
        <v>0</v>
      </c>
      <c r="Y566" s="121">
        <f>Y567</f>
        <v>0</v>
      </c>
      <c r="Z566" s="121">
        <f>Z567</f>
        <v>0</v>
      </c>
      <c r="AA566" s="121">
        <f>AA567</f>
        <v>0</v>
      </c>
      <c r="AB566" s="121">
        <f>AB567</f>
        <v>0</v>
      </c>
      <c r="AC566" s="121">
        <f>AC567</f>
        <v>0</v>
      </c>
      <c r="AD566" s="121">
        <f>AD567</f>
        <v>0</v>
      </c>
      <c r="AE566" s="121">
        <f>AE567</f>
        <v>0</v>
      </c>
      <c r="AF566" s="121">
        <f>AF567</f>
        <v>0</v>
      </c>
      <c r="AG566" s="121">
        <f>AG567</f>
        <v>0</v>
      </c>
      <c r="AH566" s="121">
        <f>AH567</f>
        <v>0</v>
      </c>
      <c r="AI566" s="121">
        <f>AI567</f>
        <v>0</v>
      </c>
      <c r="AJ566" s="121">
        <f>AJ567</f>
        <v>0</v>
      </c>
      <c r="AK566" s="121">
        <f>AK567</f>
        <v>0</v>
      </c>
      <c r="AL566" s="121">
        <f>AL567</f>
        <v>0</v>
      </c>
      <c r="AM566" s="121">
        <f>AM567</f>
        <v>0</v>
      </c>
      <c r="AN566" s="121">
        <f>AN567</f>
        <v>0</v>
      </c>
      <c r="AO566" s="121">
        <f>AO567</f>
        <v>0</v>
      </c>
      <c r="AP566" s="121">
        <f>AP567</f>
        <v>0</v>
      </c>
      <c r="AQ566" s="121">
        <f>AQ567</f>
        <v>0</v>
      </c>
      <c r="AR566" s="121">
        <f>AR567</f>
        <v>0</v>
      </c>
      <c r="AS566" s="121">
        <f>AS567</f>
        <v>0</v>
      </c>
      <c r="AT566" s="121">
        <f>AT567</f>
        <v>0</v>
      </c>
      <c r="AU566" s="121">
        <f>AU567</f>
        <v>0</v>
      </c>
      <c r="AV566" s="121">
        <f>AV567</f>
        <v>0</v>
      </c>
      <c r="AW566" s="121">
        <f>AW567</f>
        <v>0</v>
      </c>
      <c r="AX566" s="121">
        <f>AX567</f>
        <v>0</v>
      </c>
      <c r="AY566" s="121">
        <f>AY567</f>
        <v>0</v>
      </c>
      <c r="AZ566" s="121">
        <f>AZ567</f>
        <v>0</v>
      </c>
      <c r="BA566" s="121">
        <f>BA567</f>
        <v>0</v>
      </c>
      <c r="BB566" s="121"/>
      <c r="BC566" s="121">
        <f>BC567</f>
        <v>0</v>
      </c>
      <c r="BD566" s="121"/>
      <c r="BE566" s="121">
        <f>BE567</f>
        <v>0</v>
      </c>
      <c r="BF566" s="121">
        <f>BF567</f>
        <v>0</v>
      </c>
      <c r="BG566" s="121">
        <f>BG567</f>
        <v>0</v>
      </c>
      <c r="BH566" s="121">
        <f>BH567</f>
        <v>0</v>
      </c>
      <c r="BI566" s="121">
        <f>BI567</f>
        <v>0</v>
      </c>
      <c r="BJ566" s="121">
        <f>BJ567</f>
        <v>0</v>
      </c>
      <c r="BK566" s="121">
        <f>BK567</f>
        <v>0</v>
      </c>
      <c r="BL566" s="121">
        <f>BL567</f>
        <v>0</v>
      </c>
      <c r="BM566" s="121">
        <f>BM567</f>
        <v>0</v>
      </c>
      <c r="BN566" s="121">
        <f>BN567</f>
        <v>0</v>
      </c>
      <c r="BO566" s="121">
        <f>BO567</f>
        <v>0</v>
      </c>
      <c r="BP566" s="121">
        <f>BP567</f>
        <v>0</v>
      </c>
      <c r="BQ566" s="121">
        <f>BQ567</f>
        <v>0</v>
      </c>
      <c r="BR566" s="121">
        <f>BR567</f>
        <v>0</v>
      </c>
      <c r="BS566" s="121">
        <f>BS567</f>
        <v>0</v>
      </c>
      <c r="BT566" s="121">
        <f>BT567</f>
        <v>0</v>
      </c>
      <c r="BU566" s="121">
        <f>BU567</f>
        <v>0</v>
      </c>
      <c r="BV566" s="121">
        <f>BV567</f>
        <v>0</v>
      </c>
      <c r="BW566" s="121">
        <f>BW567</f>
        <v>0</v>
      </c>
      <c r="BX566" s="121">
        <f>BX567</f>
        <v>0</v>
      </c>
      <c r="BY566" s="121">
        <f>BY567</f>
        <v>0</v>
      </c>
      <c r="BZ566" s="121">
        <f>BZ567</f>
        <v>0</v>
      </c>
      <c r="CA566" s="121">
        <f>CA567</f>
        <v>0</v>
      </c>
      <c r="CB566" s="121">
        <f>CB567</f>
        <v>0</v>
      </c>
      <c r="CC566" s="121">
        <f>CC567</f>
        <v>0</v>
      </c>
      <c r="CD566" s="121">
        <f>CD567</f>
        <v>0</v>
      </c>
      <c r="CE566" s="121">
        <f>CE567</f>
        <v>0</v>
      </c>
      <c r="CF566" s="121">
        <f>CF567</f>
        <v>0</v>
      </c>
      <c r="CG566" s="121">
        <f>CG567</f>
        <v>0</v>
      </c>
      <c r="CH566" s="121">
        <f>CH567</f>
        <v>0</v>
      </c>
      <c r="CI566" s="121">
        <f>CI567</f>
        <v>0</v>
      </c>
      <c r="CJ566" s="121">
        <f>CJ567</f>
        <v>0</v>
      </c>
      <c r="CK566" s="121">
        <f>CK567</f>
        <v>0</v>
      </c>
      <c r="CL566" s="121">
        <f>CL567</f>
        <v>0</v>
      </c>
      <c r="CM566" s="121">
        <f>CM567</f>
        <v>0</v>
      </c>
      <c r="CN566" s="121">
        <f>CN567</f>
        <v>0</v>
      </c>
      <c r="CO566" s="121">
        <f>CO567</f>
        <v>0</v>
      </c>
      <c r="CP566" s="121">
        <f>CP567</f>
        <v>0</v>
      </c>
      <c r="CQ566" s="121">
        <f>CQ567</f>
        <v>0</v>
      </c>
      <c r="CR566" s="121">
        <f>CR567</f>
        <v>0</v>
      </c>
      <c r="CS566" s="121">
        <f>CS567</f>
        <v>0</v>
      </c>
      <c r="CT566" s="121">
        <f>CT567</f>
        <v>0</v>
      </c>
      <c r="CU566" s="121">
        <f>CU567</f>
        <v>0</v>
      </c>
      <c r="CV566" s="121">
        <f>CV567</f>
        <v>0</v>
      </c>
      <c r="CW566" s="121">
        <f>CW567</f>
        <v>0</v>
      </c>
      <c r="CX566" s="121">
        <f>CX567</f>
        <v>0</v>
      </c>
      <c r="CY566" s="121">
        <f>CY567</f>
        <v>0</v>
      </c>
      <c r="CZ566" s="121">
        <f>CZ567</f>
        <v>0</v>
      </c>
      <c r="DA566" s="61"/>
      <c r="DB566" s="56">
        <f>K566-CV566</f>
        <v>0</v>
      </c>
      <c r="DC566" s="81"/>
      <c r="DD566" s="7">
        <f>CV566/12</f>
        <v>0</v>
      </c>
      <c r="DE566" s="81"/>
    </row>
    <row r="567" spans="1:109" s="80" customFormat="1" ht="11.25" hidden="1" customHeight="1" x14ac:dyDescent="0.2">
      <c r="A567" s="115"/>
      <c r="B567" s="66"/>
      <c r="C567" s="66"/>
      <c r="D567" s="66"/>
      <c r="E567" s="88"/>
      <c r="F567" s="66"/>
      <c r="G567" s="65"/>
      <c r="H567" s="61" t="s">
        <v>20</v>
      </c>
      <c r="I567" s="64" t="s">
        <v>292</v>
      </c>
      <c r="J567" s="121">
        <f>J672+J762</f>
        <v>0</v>
      </c>
      <c r="K567" s="121">
        <f>K672+K762</f>
        <v>0</v>
      </c>
      <c r="L567" s="121">
        <f>L672+L762</f>
        <v>0</v>
      </c>
      <c r="M567" s="121">
        <f>M672+M762</f>
        <v>0</v>
      </c>
      <c r="N567" s="121">
        <f>N672+N762</f>
        <v>0</v>
      </c>
      <c r="O567" s="121">
        <f>O672+O762</f>
        <v>0</v>
      </c>
      <c r="P567" s="121">
        <f>P672+P762</f>
        <v>0</v>
      </c>
      <c r="Q567" s="121">
        <f>Q672+Q762</f>
        <v>0</v>
      </c>
      <c r="R567" s="121">
        <f>R672+R762</f>
        <v>0</v>
      </c>
      <c r="S567" s="121">
        <f>S672+S762</f>
        <v>0</v>
      </c>
      <c r="T567" s="121">
        <f>T672+T762</f>
        <v>0</v>
      </c>
      <c r="U567" s="121">
        <f>U672+U762</f>
        <v>0</v>
      </c>
      <c r="V567" s="121">
        <f>V672+V762</f>
        <v>0</v>
      </c>
      <c r="W567" s="121">
        <f>W672+W762</f>
        <v>0</v>
      </c>
      <c r="X567" s="121">
        <f>X672+X762</f>
        <v>0</v>
      </c>
      <c r="Y567" s="121">
        <f>Y672+Y762</f>
        <v>0</v>
      </c>
      <c r="Z567" s="121">
        <f>Z672+Z762</f>
        <v>0</v>
      </c>
      <c r="AA567" s="121">
        <f>AA672+AA762</f>
        <v>0</v>
      </c>
      <c r="AB567" s="121">
        <f>AB672+AB762</f>
        <v>0</v>
      </c>
      <c r="AC567" s="121">
        <f>AC672+AC762</f>
        <v>0</v>
      </c>
      <c r="AD567" s="121">
        <f>AD672+AD762</f>
        <v>0</v>
      </c>
      <c r="AE567" s="121">
        <f>AE672+AE762</f>
        <v>0</v>
      </c>
      <c r="AF567" s="121">
        <f>AF672+AF762</f>
        <v>0</v>
      </c>
      <c r="AG567" s="121">
        <f>AG672+AG762</f>
        <v>0</v>
      </c>
      <c r="AH567" s="121">
        <f>AH672+AH762</f>
        <v>0</v>
      </c>
      <c r="AI567" s="121">
        <f>AI672+AI762</f>
        <v>0</v>
      </c>
      <c r="AJ567" s="121">
        <f>AJ672+AJ762</f>
        <v>0</v>
      </c>
      <c r="AK567" s="121">
        <f>AK672+AK762</f>
        <v>0</v>
      </c>
      <c r="AL567" s="121">
        <f>AL672+AL762</f>
        <v>0</v>
      </c>
      <c r="AM567" s="121">
        <f>AM672+AM762</f>
        <v>0</v>
      </c>
      <c r="AN567" s="121">
        <f>AN672+AN762</f>
        <v>0</v>
      </c>
      <c r="AO567" s="121">
        <f>AO672+AO762</f>
        <v>0</v>
      </c>
      <c r="AP567" s="121">
        <f>AP672+AP762</f>
        <v>0</v>
      </c>
      <c r="AQ567" s="121">
        <f>AQ672+AQ762</f>
        <v>0</v>
      </c>
      <c r="AR567" s="121">
        <f>AR672+AR762</f>
        <v>0</v>
      </c>
      <c r="AS567" s="121">
        <f>AS672+AS762</f>
        <v>0</v>
      </c>
      <c r="AT567" s="121">
        <f>AT672+AT762</f>
        <v>0</v>
      </c>
      <c r="AU567" s="121">
        <f>AU672+AU762</f>
        <v>0</v>
      </c>
      <c r="AV567" s="121">
        <f>AV672+AV762</f>
        <v>0</v>
      </c>
      <c r="AW567" s="121">
        <f>AW672+AW762</f>
        <v>0</v>
      </c>
      <c r="AX567" s="121">
        <f>AX672+AX762</f>
        <v>0</v>
      </c>
      <c r="AY567" s="121">
        <f>AY672+AY762</f>
        <v>0</v>
      </c>
      <c r="AZ567" s="121">
        <f>AZ672+AZ762</f>
        <v>0</v>
      </c>
      <c r="BA567" s="121">
        <f>BA672+BA762</f>
        <v>0</v>
      </c>
      <c r="BB567" s="121"/>
      <c r="BC567" s="121">
        <f>BC672+BC762</f>
        <v>0</v>
      </c>
      <c r="BD567" s="121"/>
      <c r="BE567" s="121">
        <f>BE672+BE762</f>
        <v>0</v>
      </c>
      <c r="BF567" s="121">
        <f>BF672+BF762</f>
        <v>0</v>
      </c>
      <c r="BG567" s="121">
        <f>BG672+BG762</f>
        <v>0</v>
      </c>
      <c r="BH567" s="121">
        <f>BH672+BH762</f>
        <v>0</v>
      </c>
      <c r="BI567" s="121">
        <f>BI672+BI762</f>
        <v>0</v>
      </c>
      <c r="BJ567" s="121">
        <f>BJ672+BJ762</f>
        <v>0</v>
      </c>
      <c r="BK567" s="121">
        <f>BK672+BK762</f>
        <v>0</v>
      </c>
      <c r="BL567" s="121">
        <f>BL672+BL762</f>
        <v>0</v>
      </c>
      <c r="BM567" s="121">
        <f>BM672+BM762</f>
        <v>0</v>
      </c>
      <c r="BN567" s="121">
        <f>BN672+BN762</f>
        <v>0</v>
      </c>
      <c r="BO567" s="121">
        <f>BO672+BO762</f>
        <v>0</v>
      </c>
      <c r="BP567" s="121">
        <f>BP672+BP762</f>
        <v>0</v>
      </c>
      <c r="BQ567" s="121">
        <f>BQ672+BQ762</f>
        <v>0</v>
      </c>
      <c r="BR567" s="121">
        <f>BR672+BR762</f>
        <v>0</v>
      </c>
      <c r="BS567" s="121">
        <f>BS672+BS762</f>
        <v>0</v>
      </c>
      <c r="BT567" s="121">
        <f>BT672+BT762</f>
        <v>0</v>
      </c>
      <c r="BU567" s="121">
        <f>BU672+BU762</f>
        <v>0</v>
      </c>
      <c r="BV567" s="121">
        <f>BV672+BV762</f>
        <v>0</v>
      </c>
      <c r="BW567" s="121">
        <f>BW672+BW762</f>
        <v>0</v>
      </c>
      <c r="BX567" s="121">
        <f>BX672+BX762</f>
        <v>0</v>
      </c>
      <c r="BY567" s="121">
        <f>BY672+BY762</f>
        <v>0</v>
      </c>
      <c r="BZ567" s="121">
        <f>BZ672+BZ762</f>
        <v>0</v>
      </c>
      <c r="CA567" s="121">
        <f>CA672+CA762</f>
        <v>0</v>
      </c>
      <c r="CB567" s="121">
        <f>CB672+CB762</f>
        <v>0</v>
      </c>
      <c r="CC567" s="121">
        <f>CC672+CC762</f>
        <v>0</v>
      </c>
      <c r="CD567" s="121">
        <f>CD672+CD762</f>
        <v>0</v>
      </c>
      <c r="CE567" s="121">
        <f>CE672+CE762</f>
        <v>0</v>
      </c>
      <c r="CF567" s="121">
        <f>CF672+CF762</f>
        <v>0</v>
      </c>
      <c r="CG567" s="121">
        <f>CG672+CG762</f>
        <v>0</v>
      </c>
      <c r="CH567" s="121">
        <f>CH672+CH762</f>
        <v>0</v>
      </c>
      <c r="CI567" s="121">
        <f>CI672+CI762</f>
        <v>0</v>
      </c>
      <c r="CJ567" s="121">
        <f>CJ672+CJ762</f>
        <v>0</v>
      </c>
      <c r="CK567" s="121">
        <f>CK672+CK762</f>
        <v>0</v>
      </c>
      <c r="CL567" s="121">
        <f>CL672+CL762</f>
        <v>0</v>
      </c>
      <c r="CM567" s="121">
        <f>CM672+CM762</f>
        <v>0</v>
      </c>
      <c r="CN567" s="121">
        <f>CN672+CN762</f>
        <v>0</v>
      </c>
      <c r="CO567" s="121">
        <f>CO672+CO762</f>
        <v>0</v>
      </c>
      <c r="CP567" s="121">
        <f>CP672+CP762</f>
        <v>0</v>
      </c>
      <c r="CQ567" s="121">
        <f>CQ672+CQ762</f>
        <v>0</v>
      </c>
      <c r="CR567" s="121">
        <f>CR672+CR762</f>
        <v>0</v>
      </c>
      <c r="CS567" s="121">
        <f>CS672+CS762</f>
        <v>0</v>
      </c>
      <c r="CT567" s="121">
        <f>CT672+CT762</f>
        <v>0</v>
      </c>
      <c r="CU567" s="121">
        <f>CU672+CU762</f>
        <v>0</v>
      </c>
      <c r="CV567" s="121">
        <f>CV672+CV762</f>
        <v>0</v>
      </c>
      <c r="CW567" s="121">
        <f>CW672+CW762</f>
        <v>0</v>
      </c>
      <c r="CX567" s="121">
        <f>CX672+CX762</f>
        <v>0</v>
      </c>
      <c r="CY567" s="121">
        <f>CY672+CY762</f>
        <v>0</v>
      </c>
      <c r="CZ567" s="121">
        <f>CZ672+CZ762</f>
        <v>0</v>
      </c>
      <c r="DA567" s="61"/>
      <c r="DB567" s="56">
        <f>K567-CV567</f>
        <v>0</v>
      </c>
      <c r="DC567" s="81"/>
      <c r="DD567" s="7">
        <f>CV567/12</f>
        <v>0</v>
      </c>
      <c r="DE567" s="81"/>
    </row>
    <row r="568" spans="1:109" s="80" customFormat="1" ht="11.25" hidden="1" customHeight="1" x14ac:dyDescent="0.2">
      <c r="A568" s="115"/>
      <c r="B568" s="66"/>
      <c r="C568" s="66"/>
      <c r="D568" s="66"/>
      <c r="E568" s="88"/>
      <c r="F568" s="66"/>
      <c r="G568" s="65"/>
      <c r="H568" s="61" t="s">
        <v>170</v>
      </c>
      <c r="I568" s="64" t="s">
        <v>171</v>
      </c>
      <c r="J568" s="121">
        <f>J569</f>
        <v>0</v>
      </c>
      <c r="K568" s="121">
        <f>K569</f>
        <v>0</v>
      </c>
      <c r="L568" s="121">
        <f>L569</f>
        <v>0</v>
      </c>
      <c r="M568" s="121">
        <f>M569</f>
        <v>0</v>
      </c>
      <c r="N568" s="121">
        <f>N569</f>
        <v>0</v>
      </c>
      <c r="O568" s="121">
        <f>O569</f>
        <v>0</v>
      </c>
      <c r="P568" s="121">
        <f>P569</f>
        <v>0</v>
      </c>
      <c r="Q568" s="121">
        <f>Q569</f>
        <v>0</v>
      </c>
      <c r="R568" s="121">
        <f>R569</f>
        <v>0</v>
      </c>
      <c r="S568" s="121">
        <f>S569</f>
        <v>0</v>
      </c>
      <c r="T568" s="121">
        <f>T569</f>
        <v>0</v>
      </c>
      <c r="U568" s="121">
        <f>U569</f>
        <v>0</v>
      </c>
      <c r="V568" s="121">
        <f>V569</f>
        <v>0</v>
      </c>
      <c r="W568" s="121">
        <f>W569</f>
        <v>0</v>
      </c>
      <c r="X568" s="121">
        <f>X569</f>
        <v>0</v>
      </c>
      <c r="Y568" s="121">
        <f>Y569</f>
        <v>0</v>
      </c>
      <c r="Z568" s="121">
        <f>Z569</f>
        <v>0</v>
      </c>
      <c r="AA568" s="121">
        <f>AA569</f>
        <v>0</v>
      </c>
      <c r="AB568" s="121">
        <f>AB569</f>
        <v>0</v>
      </c>
      <c r="AC568" s="121">
        <f>AC569</f>
        <v>0</v>
      </c>
      <c r="AD568" s="121">
        <f>AD569</f>
        <v>0</v>
      </c>
      <c r="AE568" s="121">
        <f>AE569</f>
        <v>0</v>
      </c>
      <c r="AF568" s="121">
        <f>AF569</f>
        <v>0</v>
      </c>
      <c r="AG568" s="121">
        <f>AG569</f>
        <v>0</v>
      </c>
      <c r="AH568" s="121">
        <f>AH569</f>
        <v>0</v>
      </c>
      <c r="AI568" s="121">
        <f>AI569</f>
        <v>0</v>
      </c>
      <c r="AJ568" s="121">
        <f>AJ569</f>
        <v>0</v>
      </c>
      <c r="AK568" s="121">
        <f>AK569</f>
        <v>0</v>
      </c>
      <c r="AL568" s="121">
        <f>AL569</f>
        <v>0</v>
      </c>
      <c r="AM568" s="121">
        <f>AM569</f>
        <v>0</v>
      </c>
      <c r="AN568" s="121">
        <f>AN569</f>
        <v>0</v>
      </c>
      <c r="AO568" s="121">
        <f>AO569</f>
        <v>0</v>
      </c>
      <c r="AP568" s="121">
        <f>AP569</f>
        <v>0</v>
      </c>
      <c r="AQ568" s="121">
        <f>AQ569</f>
        <v>0</v>
      </c>
      <c r="AR568" s="121">
        <f>AR569</f>
        <v>0</v>
      </c>
      <c r="AS568" s="121">
        <f>AS569</f>
        <v>0</v>
      </c>
      <c r="AT568" s="121">
        <f>AT569</f>
        <v>0</v>
      </c>
      <c r="AU568" s="121">
        <f>AU569</f>
        <v>0</v>
      </c>
      <c r="AV568" s="121">
        <f>AV569</f>
        <v>0</v>
      </c>
      <c r="AW568" s="121">
        <f>AW569</f>
        <v>0</v>
      </c>
      <c r="AX568" s="121">
        <f>AX569</f>
        <v>0</v>
      </c>
      <c r="AY568" s="121">
        <f>AY569</f>
        <v>0</v>
      </c>
      <c r="AZ568" s="121">
        <f>AZ569</f>
        <v>0</v>
      </c>
      <c r="BA568" s="121">
        <f>BA569</f>
        <v>0</v>
      </c>
      <c r="BB568" s="121"/>
      <c r="BC568" s="121">
        <f>BC569</f>
        <v>0</v>
      </c>
      <c r="BD568" s="121"/>
      <c r="BE568" s="121">
        <f>BE569</f>
        <v>0</v>
      </c>
      <c r="BF568" s="121">
        <f>BF569</f>
        <v>0</v>
      </c>
      <c r="BG568" s="121">
        <f>BG569</f>
        <v>0</v>
      </c>
      <c r="BH568" s="121">
        <f>BH569</f>
        <v>0</v>
      </c>
      <c r="BI568" s="121">
        <f>BI569</f>
        <v>0</v>
      </c>
      <c r="BJ568" s="121">
        <f>BJ569</f>
        <v>0</v>
      </c>
      <c r="BK568" s="121">
        <f>BK569</f>
        <v>0</v>
      </c>
      <c r="BL568" s="121">
        <f>BL569</f>
        <v>0</v>
      </c>
      <c r="BM568" s="121">
        <f>BM569</f>
        <v>0</v>
      </c>
      <c r="BN568" s="121">
        <f>BN569</f>
        <v>0</v>
      </c>
      <c r="BO568" s="121">
        <f>BO569</f>
        <v>0</v>
      </c>
      <c r="BP568" s="121">
        <f>BP569</f>
        <v>0</v>
      </c>
      <c r="BQ568" s="121">
        <f>BQ569</f>
        <v>0</v>
      </c>
      <c r="BR568" s="121">
        <f>BR569</f>
        <v>0</v>
      </c>
      <c r="BS568" s="121">
        <f>BS569</f>
        <v>0</v>
      </c>
      <c r="BT568" s="121">
        <f>BT569</f>
        <v>0</v>
      </c>
      <c r="BU568" s="121">
        <f>BU569</f>
        <v>0</v>
      </c>
      <c r="BV568" s="121">
        <f>BV569</f>
        <v>0</v>
      </c>
      <c r="BW568" s="121">
        <f>BW569</f>
        <v>0</v>
      </c>
      <c r="BX568" s="121">
        <f>BX569</f>
        <v>0</v>
      </c>
      <c r="BY568" s="121">
        <f>BY569</f>
        <v>0</v>
      </c>
      <c r="BZ568" s="121">
        <f>BZ569</f>
        <v>0</v>
      </c>
      <c r="CA568" s="121">
        <f>CA569</f>
        <v>0</v>
      </c>
      <c r="CB568" s="121">
        <f>CB569</f>
        <v>0</v>
      </c>
      <c r="CC568" s="121">
        <f>CC569</f>
        <v>0</v>
      </c>
      <c r="CD568" s="121">
        <f>CD569</f>
        <v>0</v>
      </c>
      <c r="CE568" s="121">
        <f>CE569</f>
        <v>0</v>
      </c>
      <c r="CF568" s="121">
        <f>CF569</f>
        <v>0</v>
      </c>
      <c r="CG568" s="121">
        <f>CG569</f>
        <v>0</v>
      </c>
      <c r="CH568" s="121">
        <f>CH569</f>
        <v>0</v>
      </c>
      <c r="CI568" s="121">
        <f>CI569</f>
        <v>0</v>
      </c>
      <c r="CJ568" s="121">
        <f>CJ569</f>
        <v>0</v>
      </c>
      <c r="CK568" s="121">
        <f>CK569</f>
        <v>0</v>
      </c>
      <c r="CL568" s="121">
        <f>CL569</f>
        <v>0</v>
      </c>
      <c r="CM568" s="121">
        <f>CM569</f>
        <v>0</v>
      </c>
      <c r="CN568" s="121">
        <f>CN569</f>
        <v>0</v>
      </c>
      <c r="CO568" s="121">
        <f>CO569</f>
        <v>0</v>
      </c>
      <c r="CP568" s="121">
        <f>CP569</f>
        <v>0</v>
      </c>
      <c r="CQ568" s="121">
        <f>CQ569</f>
        <v>0</v>
      </c>
      <c r="CR568" s="121">
        <f>CR569</f>
        <v>0</v>
      </c>
      <c r="CS568" s="121">
        <f>CS569</f>
        <v>0</v>
      </c>
      <c r="CT568" s="121">
        <f>CT569</f>
        <v>0</v>
      </c>
      <c r="CU568" s="121">
        <f>CU569</f>
        <v>0</v>
      </c>
      <c r="CV568" s="121">
        <f>CV569</f>
        <v>0</v>
      </c>
      <c r="CW568" s="121">
        <f>CW569</f>
        <v>0</v>
      </c>
      <c r="CX568" s="121">
        <f>CX569</f>
        <v>0</v>
      </c>
      <c r="CY568" s="121">
        <f>CY569</f>
        <v>0</v>
      </c>
      <c r="CZ568" s="121">
        <f>CZ569</f>
        <v>0</v>
      </c>
      <c r="DA568" s="61"/>
      <c r="DB568" s="56">
        <f>K568-CV568</f>
        <v>0</v>
      </c>
      <c r="DC568" s="81"/>
      <c r="DD568" s="7">
        <f>CV568/12</f>
        <v>0</v>
      </c>
      <c r="DE568" s="81"/>
    </row>
    <row r="569" spans="1:109" s="80" customFormat="1" ht="11.25" hidden="1" customHeight="1" x14ac:dyDescent="0.2">
      <c r="A569" s="115"/>
      <c r="B569" s="66"/>
      <c r="C569" s="66"/>
      <c r="D569" s="66"/>
      <c r="E569" s="88"/>
      <c r="F569" s="66"/>
      <c r="G569" s="65"/>
      <c r="H569" s="61" t="s">
        <v>168</v>
      </c>
      <c r="I569" s="64" t="s">
        <v>169</v>
      </c>
      <c r="J569" s="121">
        <f>J770</f>
        <v>0</v>
      </c>
      <c r="K569" s="121">
        <f>K770</f>
        <v>0</v>
      </c>
      <c r="L569" s="121">
        <f>L770</f>
        <v>0</v>
      </c>
      <c r="M569" s="121">
        <f>M770</f>
        <v>0</v>
      </c>
      <c r="N569" s="121">
        <f>N770</f>
        <v>0</v>
      </c>
      <c r="O569" s="121">
        <f>O770</f>
        <v>0</v>
      </c>
      <c r="P569" s="121">
        <f>P770</f>
        <v>0</v>
      </c>
      <c r="Q569" s="121">
        <f>Q770</f>
        <v>0</v>
      </c>
      <c r="R569" s="121">
        <f>R770</f>
        <v>0</v>
      </c>
      <c r="S569" s="121">
        <f>S770</f>
        <v>0</v>
      </c>
      <c r="T569" s="121">
        <f>T770</f>
        <v>0</v>
      </c>
      <c r="U569" s="121">
        <f>U770</f>
        <v>0</v>
      </c>
      <c r="V569" s="121">
        <f>V770</f>
        <v>0</v>
      </c>
      <c r="W569" s="121">
        <f>W770</f>
        <v>0</v>
      </c>
      <c r="X569" s="121">
        <f>X770</f>
        <v>0</v>
      </c>
      <c r="Y569" s="121">
        <f>Y770</f>
        <v>0</v>
      </c>
      <c r="Z569" s="121">
        <f>Z770</f>
        <v>0</v>
      </c>
      <c r="AA569" s="121">
        <f>AA770</f>
        <v>0</v>
      </c>
      <c r="AB569" s="121">
        <f>AB770</f>
        <v>0</v>
      </c>
      <c r="AC569" s="121">
        <f>AC770</f>
        <v>0</v>
      </c>
      <c r="AD569" s="121">
        <f>AD770</f>
        <v>0</v>
      </c>
      <c r="AE569" s="121">
        <f>AE770</f>
        <v>0</v>
      </c>
      <c r="AF569" s="121">
        <f>AF770</f>
        <v>0</v>
      </c>
      <c r="AG569" s="121">
        <f>AG770</f>
        <v>0</v>
      </c>
      <c r="AH569" s="121">
        <f>AH770</f>
        <v>0</v>
      </c>
      <c r="AI569" s="121">
        <f>AI770</f>
        <v>0</v>
      </c>
      <c r="AJ569" s="121">
        <f>AJ770</f>
        <v>0</v>
      </c>
      <c r="AK569" s="121">
        <f>AK770</f>
        <v>0</v>
      </c>
      <c r="AL569" s="121">
        <f>AL770</f>
        <v>0</v>
      </c>
      <c r="AM569" s="121">
        <f>AM770</f>
        <v>0</v>
      </c>
      <c r="AN569" s="121">
        <f>AN770</f>
        <v>0</v>
      </c>
      <c r="AO569" s="121">
        <f>AO770</f>
        <v>0</v>
      </c>
      <c r="AP569" s="121">
        <f>AP770</f>
        <v>0</v>
      </c>
      <c r="AQ569" s="121">
        <f>AQ770</f>
        <v>0</v>
      </c>
      <c r="AR569" s="121">
        <f>AR770</f>
        <v>0</v>
      </c>
      <c r="AS569" s="121">
        <f>AS770</f>
        <v>0</v>
      </c>
      <c r="AT569" s="121">
        <f>AT770</f>
        <v>0</v>
      </c>
      <c r="AU569" s="121">
        <f>AU770</f>
        <v>0</v>
      </c>
      <c r="AV569" s="121">
        <f>AV770</f>
        <v>0</v>
      </c>
      <c r="AW569" s="121">
        <f>AW770</f>
        <v>0</v>
      </c>
      <c r="AX569" s="121">
        <f>AX770</f>
        <v>0</v>
      </c>
      <c r="AY569" s="121">
        <f>AY770</f>
        <v>0</v>
      </c>
      <c r="AZ569" s="121">
        <f>AZ770</f>
        <v>0</v>
      </c>
      <c r="BA569" s="121">
        <f>BA770</f>
        <v>0</v>
      </c>
      <c r="BB569" s="121"/>
      <c r="BC569" s="121">
        <f>BC770</f>
        <v>0</v>
      </c>
      <c r="BD569" s="121"/>
      <c r="BE569" s="121">
        <f>BE770</f>
        <v>0</v>
      </c>
      <c r="BF569" s="121">
        <f>BF770</f>
        <v>0</v>
      </c>
      <c r="BG569" s="121">
        <f>BG770</f>
        <v>0</v>
      </c>
      <c r="BH569" s="121">
        <f>BH770</f>
        <v>0</v>
      </c>
      <c r="BI569" s="121">
        <f>BI770</f>
        <v>0</v>
      </c>
      <c r="BJ569" s="121">
        <f>BJ770</f>
        <v>0</v>
      </c>
      <c r="BK569" s="121">
        <f>BK770</f>
        <v>0</v>
      </c>
      <c r="BL569" s="121">
        <f>BL770</f>
        <v>0</v>
      </c>
      <c r="BM569" s="121">
        <f>BM770</f>
        <v>0</v>
      </c>
      <c r="BN569" s="121">
        <f>BN770</f>
        <v>0</v>
      </c>
      <c r="BO569" s="121">
        <f>BO770</f>
        <v>0</v>
      </c>
      <c r="BP569" s="121">
        <f>BP770</f>
        <v>0</v>
      </c>
      <c r="BQ569" s="121">
        <f>BQ770</f>
        <v>0</v>
      </c>
      <c r="BR569" s="121">
        <f>BR770</f>
        <v>0</v>
      </c>
      <c r="BS569" s="121">
        <f>BS770</f>
        <v>0</v>
      </c>
      <c r="BT569" s="121">
        <f>BT770</f>
        <v>0</v>
      </c>
      <c r="BU569" s="121">
        <f>BU770</f>
        <v>0</v>
      </c>
      <c r="BV569" s="121">
        <f>BV770</f>
        <v>0</v>
      </c>
      <c r="BW569" s="121">
        <f>BW770</f>
        <v>0</v>
      </c>
      <c r="BX569" s="121">
        <f>BX770</f>
        <v>0</v>
      </c>
      <c r="BY569" s="121">
        <f>BY770</f>
        <v>0</v>
      </c>
      <c r="BZ569" s="121">
        <f>BZ770</f>
        <v>0</v>
      </c>
      <c r="CA569" s="121">
        <f>CA770</f>
        <v>0</v>
      </c>
      <c r="CB569" s="121">
        <f>CB770</f>
        <v>0</v>
      </c>
      <c r="CC569" s="121">
        <f>CC770</f>
        <v>0</v>
      </c>
      <c r="CD569" s="121">
        <f>CD770</f>
        <v>0</v>
      </c>
      <c r="CE569" s="121">
        <f>CE770</f>
        <v>0</v>
      </c>
      <c r="CF569" s="121">
        <f>CF770</f>
        <v>0</v>
      </c>
      <c r="CG569" s="121">
        <f>CG770</f>
        <v>0</v>
      </c>
      <c r="CH569" s="121">
        <f>CH770</f>
        <v>0</v>
      </c>
      <c r="CI569" s="121">
        <f>CI770</f>
        <v>0</v>
      </c>
      <c r="CJ569" s="121">
        <f>CJ770</f>
        <v>0</v>
      </c>
      <c r="CK569" s="121">
        <f>CK770</f>
        <v>0</v>
      </c>
      <c r="CL569" s="121">
        <f>CL770</f>
        <v>0</v>
      </c>
      <c r="CM569" s="121">
        <f>CM770</f>
        <v>0</v>
      </c>
      <c r="CN569" s="121">
        <f>CN770</f>
        <v>0</v>
      </c>
      <c r="CO569" s="121">
        <f>CO770</f>
        <v>0</v>
      </c>
      <c r="CP569" s="121">
        <f>CP770</f>
        <v>0</v>
      </c>
      <c r="CQ569" s="121">
        <f>CQ770</f>
        <v>0</v>
      </c>
      <c r="CR569" s="121">
        <f>CR770</f>
        <v>0</v>
      </c>
      <c r="CS569" s="121">
        <f>CS770</f>
        <v>0</v>
      </c>
      <c r="CT569" s="121">
        <f>CT770</f>
        <v>0</v>
      </c>
      <c r="CU569" s="121">
        <f>CU770</f>
        <v>0</v>
      </c>
      <c r="CV569" s="121">
        <f>CV770</f>
        <v>0</v>
      </c>
      <c r="CW569" s="121">
        <f>CW770</f>
        <v>0</v>
      </c>
      <c r="CX569" s="121">
        <f>CX770</f>
        <v>0</v>
      </c>
      <c r="CY569" s="121">
        <f>CY770</f>
        <v>0</v>
      </c>
      <c r="CZ569" s="121">
        <f>CZ770</f>
        <v>0</v>
      </c>
      <c r="DA569" s="61"/>
      <c r="DB569" s="56">
        <f>K569-CV569</f>
        <v>0</v>
      </c>
      <c r="DC569" s="81"/>
      <c r="DD569" s="7">
        <f>CV569/12</f>
        <v>0</v>
      </c>
      <c r="DE569" s="81"/>
    </row>
    <row r="570" spans="1:109" s="80" customFormat="1" ht="11.25" hidden="1" customHeight="1" x14ac:dyDescent="0.2">
      <c r="A570" s="118" t="str">
        <f>CONCATENATE("7401",H570)</f>
        <v>74017400</v>
      </c>
      <c r="B570" s="66" t="s">
        <v>325</v>
      </c>
      <c r="C570" s="66"/>
      <c r="D570" s="66"/>
      <c r="E570" s="66"/>
      <c r="F570" s="66"/>
      <c r="G570" s="65"/>
      <c r="H570" s="61" t="s">
        <v>325</v>
      </c>
      <c r="I570" s="64" t="s">
        <v>92</v>
      </c>
      <c r="J570" s="121">
        <f>J571+J672</f>
        <v>0</v>
      </c>
      <c r="K570" s="121">
        <f>K571+K672</f>
        <v>0</v>
      </c>
      <c r="L570" s="121">
        <f>L571+L672</f>
        <v>0</v>
      </c>
      <c r="M570" s="121">
        <f>M571+M672</f>
        <v>0</v>
      </c>
      <c r="N570" s="121">
        <f>N571+N672</f>
        <v>0</v>
      </c>
      <c r="O570" s="121">
        <f>O571+O672</f>
        <v>0</v>
      </c>
      <c r="P570" s="121">
        <f>P571+P672</f>
        <v>0</v>
      </c>
      <c r="Q570" s="121">
        <f>Q571+Q672</f>
        <v>0</v>
      </c>
      <c r="R570" s="121">
        <f>R571+R672</f>
        <v>0</v>
      </c>
      <c r="S570" s="121">
        <f>S571+S672</f>
        <v>0</v>
      </c>
      <c r="T570" s="121">
        <f>T571+T672</f>
        <v>0</v>
      </c>
      <c r="U570" s="121">
        <f>U571+U672</f>
        <v>0</v>
      </c>
      <c r="V570" s="121">
        <f>V571+V672</f>
        <v>0</v>
      </c>
      <c r="W570" s="121">
        <f>W571+W672</f>
        <v>0</v>
      </c>
      <c r="X570" s="121">
        <f>X571+X672</f>
        <v>0</v>
      </c>
      <c r="Y570" s="121">
        <f>Y571+Y672</f>
        <v>0</v>
      </c>
      <c r="Z570" s="121">
        <f>Z571+Z672</f>
        <v>0</v>
      </c>
      <c r="AA570" s="121">
        <f>AA571+AA672</f>
        <v>0</v>
      </c>
      <c r="AB570" s="121">
        <f>AB571+AB672</f>
        <v>0</v>
      </c>
      <c r="AC570" s="121">
        <f>AC571+AC672</f>
        <v>0</v>
      </c>
      <c r="AD570" s="121">
        <f>AD571+AD672</f>
        <v>0</v>
      </c>
      <c r="AE570" s="121">
        <f>AE571+AE672</f>
        <v>0</v>
      </c>
      <c r="AF570" s="121">
        <f>AF571+AF672</f>
        <v>0</v>
      </c>
      <c r="AG570" s="121">
        <f>AG571+AG672</f>
        <v>0</v>
      </c>
      <c r="AH570" s="121">
        <f>AH571+AH672</f>
        <v>0</v>
      </c>
      <c r="AI570" s="121">
        <f>AI571+AI672</f>
        <v>0</v>
      </c>
      <c r="AJ570" s="121">
        <f>AJ571+AJ672</f>
        <v>0</v>
      </c>
      <c r="AK570" s="121">
        <f>AK571+AK672</f>
        <v>0</v>
      </c>
      <c r="AL570" s="121">
        <f>AL571+AL672</f>
        <v>0</v>
      </c>
      <c r="AM570" s="121">
        <f>AM571+AM672</f>
        <v>0</v>
      </c>
      <c r="AN570" s="121">
        <f>AN571+AN672</f>
        <v>0</v>
      </c>
      <c r="AO570" s="121">
        <f>AO571+AO672</f>
        <v>0</v>
      </c>
      <c r="AP570" s="121">
        <f>AP571+AP672</f>
        <v>0</v>
      </c>
      <c r="AQ570" s="121">
        <f>AQ571+AQ672</f>
        <v>0</v>
      </c>
      <c r="AR570" s="121">
        <f>AR571+AR672</f>
        <v>0</v>
      </c>
      <c r="AS570" s="121">
        <f>AS571+AS672</f>
        <v>0</v>
      </c>
      <c r="AT570" s="121">
        <f>AT571+AT672</f>
        <v>0</v>
      </c>
      <c r="AU570" s="121">
        <f>AU571+AU672</f>
        <v>0</v>
      </c>
      <c r="AV570" s="121">
        <f>AV571+AV672</f>
        <v>0</v>
      </c>
      <c r="AW570" s="121">
        <f>AW571+AW672</f>
        <v>0</v>
      </c>
      <c r="AX570" s="121">
        <f>AX571+AX672</f>
        <v>0</v>
      </c>
      <c r="AY570" s="121">
        <f>AY571+AY672</f>
        <v>0</v>
      </c>
      <c r="AZ570" s="121">
        <f>AZ571+AZ672</f>
        <v>0</v>
      </c>
      <c r="BA570" s="121">
        <f>BA571+BA672</f>
        <v>0</v>
      </c>
      <c r="BB570" s="121"/>
      <c r="BC570" s="121">
        <f>BC571+BC672</f>
        <v>0</v>
      </c>
      <c r="BD570" s="121"/>
      <c r="BE570" s="121">
        <f>BE571+BE672</f>
        <v>0</v>
      </c>
      <c r="BF570" s="121">
        <f>BF571+BF672</f>
        <v>0</v>
      </c>
      <c r="BG570" s="121">
        <f>BG571+BG672</f>
        <v>0</v>
      </c>
      <c r="BH570" s="121">
        <f>BH571+BH672</f>
        <v>0</v>
      </c>
      <c r="BI570" s="121">
        <f>BI571+BI672</f>
        <v>0</v>
      </c>
      <c r="BJ570" s="121">
        <f>BJ571+BJ672</f>
        <v>0</v>
      </c>
      <c r="BK570" s="121">
        <f>BK571+BK672</f>
        <v>0</v>
      </c>
      <c r="BL570" s="121">
        <f>BL571+BL672</f>
        <v>0</v>
      </c>
      <c r="BM570" s="121">
        <f>BM571+BM672</f>
        <v>0</v>
      </c>
      <c r="BN570" s="121">
        <f>BN571+BN672</f>
        <v>0</v>
      </c>
      <c r="BO570" s="121">
        <f>BO571+BO672</f>
        <v>0</v>
      </c>
      <c r="BP570" s="121">
        <f>BP571+BP672</f>
        <v>0</v>
      </c>
      <c r="BQ570" s="121">
        <f>BQ571+BQ672</f>
        <v>0</v>
      </c>
      <c r="BR570" s="121">
        <f>BR571+BR672</f>
        <v>0</v>
      </c>
      <c r="BS570" s="121">
        <f>BS571+BS672</f>
        <v>0</v>
      </c>
      <c r="BT570" s="121">
        <f>BT571+BT672</f>
        <v>0</v>
      </c>
      <c r="BU570" s="121">
        <f>BU571+BU672</f>
        <v>0</v>
      </c>
      <c r="BV570" s="121">
        <f>BV571+BV672</f>
        <v>0</v>
      </c>
      <c r="BW570" s="121">
        <f>BW571+BW672</f>
        <v>0</v>
      </c>
      <c r="BX570" s="121">
        <f>BX571+BX672</f>
        <v>0</v>
      </c>
      <c r="BY570" s="121">
        <f>BY571+BY672</f>
        <v>0</v>
      </c>
      <c r="BZ570" s="121">
        <f>BZ571+BZ672</f>
        <v>0</v>
      </c>
      <c r="CA570" s="121">
        <f>CA571+CA672</f>
        <v>0</v>
      </c>
      <c r="CB570" s="121">
        <f>CB571+CB672</f>
        <v>0</v>
      </c>
      <c r="CC570" s="121">
        <f>CC571+CC672</f>
        <v>0</v>
      </c>
      <c r="CD570" s="121">
        <f>CD571+CD672</f>
        <v>0</v>
      </c>
      <c r="CE570" s="121">
        <f>CE571+CE672</f>
        <v>0</v>
      </c>
      <c r="CF570" s="121">
        <f>CF571+CF672</f>
        <v>0</v>
      </c>
      <c r="CG570" s="121">
        <f>CG571+CG672</f>
        <v>0</v>
      </c>
      <c r="CH570" s="121">
        <f>CH571+CH672</f>
        <v>0</v>
      </c>
      <c r="CI570" s="121">
        <f>CI571+CI672</f>
        <v>0</v>
      </c>
      <c r="CJ570" s="121">
        <f>CJ571+CJ672</f>
        <v>0</v>
      </c>
      <c r="CK570" s="121">
        <f>CK571+CK672</f>
        <v>0</v>
      </c>
      <c r="CL570" s="121">
        <f>CL571+CL672</f>
        <v>0</v>
      </c>
      <c r="CM570" s="121">
        <f>CM571+CM672</f>
        <v>0</v>
      </c>
      <c r="CN570" s="121">
        <f>CN571+CN672</f>
        <v>0</v>
      </c>
      <c r="CO570" s="121">
        <f>CO571+CO672</f>
        <v>0</v>
      </c>
      <c r="CP570" s="121">
        <f>CP571+CP672</f>
        <v>0</v>
      </c>
      <c r="CQ570" s="121">
        <f>CQ571+CQ672</f>
        <v>0</v>
      </c>
      <c r="CR570" s="121">
        <f>CR571+CR672</f>
        <v>0</v>
      </c>
      <c r="CS570" s="121">
        <f>CS571+CS672</f>
        <v>0</v>
      </c>
      <c r="CT570" s="121">
        <f>CT571+CT672</f>
        <v>0</v>
      </c>
      <c r="CU570" s="121">
        <f>CU571+CU672</f>
        <v>0</v>
      </c>
      <c r="CV570" s="121">
        <f>CV571+CV672</f>
        <v>0</v>
      </c>
      <c r="CW570" s="121">
        <f>CW571+CW672</f>
        <v>0</v>
      </c>
      <c r="CX570" s="121">
        <f>CX571+CX672</f>
        <v>0</v>
      </c>
      <c r="CY570" s="121">
        <f>CY571+CY672</f>
        <v>0</v>
      </c>
      <c r="CZ570" s="121">
        <f>CZ571+CZ672</f>
        <v>0</v>
      </c>
      <c r="DA570" s="61"/>
      <c r="DB570" s="56">
        <f>K570-CV570</f>
        <v>0</v>
      </c>
      <c r="DC570" s="81"/>
      <c r="DD570" s="7">
        <f>CV570/12</f>
        <v>0</v>
      </c>
      <c r="DE570" s="81"/>
    </row>
    <row r="571" spans="1:109" s="80" customFormat="1" ht="11.25" hidden="1" customHeight="1" x14ac:dyDescent="0.2">
      <c r="A571" s="118" t="str">
        <f>CONCATENATE("7401",H571)</f>
        <v>740101</v>
      </c>
      <c r="B571" s="66"/>
      <c r="C571" s="66"/>
      <c r="D571" s="66"/>
      <c r="E571" s="66" t="s">
        <v>91</v>
      </c>
      <c r="F571" s="66"/>
      <c r="G571" s="65"/>
      <c r="H571" s="61" t="s">
        <v>91</v>
      </c>
      <c r="I571" s="64" t="s">
        <v>90</v>
      </c>
      <c r="J571" s="121">
        <f>J572+J597+J634+J637+J644+J670</f>
        <v>0</v>
      </c>
      <c r="K571" s="121">
        <f>K572+K597+K634+K637+K644+K670</f>
        <v>0</v>
      </c>
      <c r="L571" s="121">
        <f>L572+L597+L634+L637+L644+L670</f>
        <v>0</v>
      </c>
      <c r="M571" s="121">
        <f>M572+M597+M634+M637+M644+M670</f>
        <v>0</v>
      </c>
      <c r="N571" s="121">
        <f>N572+N597+N634+N637+N644+N670</f>
        <v>0</v>
      </c>
      <c r="O571" s="121">
        <f>O572+O597+O634+O637+O644+O670</f>
        <v>0</v>
      </c>
      <c r="P571" s="121">
        <f>P572+P597+P634+P637+P644+P670</f>
        <v>0</v>
      </c>
      <c r="Q571" s="121">
        <f>Q572+Q597+Q634+Q637+Q644+Q670</f>
        <v>0</v>
      </c>
      <c r="R571" s="121">
        <f>R572+R597+R634+R637+R644+R670</f>
        <v>0</v>
      </c>
      <c r="S571" s="121">
        <f>S572+S597+S634+S637+S644+S670</f>
        <v>0</v>
      </c>
      <c r="T571" s="121">
        <f>T572+T597+T634+T637+T644+T670</f>
        <v>0</v>
      </c>
      <c r="U571" s="121">
        <f>U572+U597+U634+U637+U644+U670</f>
        <v>0</v>
      </c>
      <c r="V571" s="121">
        <f>V572+V597+V634+V637+V644+V670</f>
        <v>0</v>
      </c>
      <c r="W571" s="121">
        <f>W572+W597+W634+W637+W644+W670</f>
        <v>0</v>
      </c>
      <c r="X571" s="121">
        <f>X572+X597+X634+X637+X644+X670</f>
        <v>0</v>
      </c>
      <c r="Y571" s="121">
        <f>Y572+Y597+Y634+Y637+Y644+Y670</f>
        <v>0</v>
      </c>
      <c r="Z571" s="121">
        <f>Z572+Z597+Z634+Z637+Z644+Z670</f>
        <v>0</v>
      </c>
      <c r="AA571" s="121">
        <f>AA572+AA597+AA634+AA637+AA644+AA670</f>
        <v>0</v>
      </c>
      <c r="AB571" s="121">
        <f>AB572+AB597+AB634+AB637+AB644+AB670</f>
        <v>0</v>
      </c>
      <c r="AC571" s="121">
        <f>AC572+AC597+AC634+AC637+AC644+AC670</f>
        <v>0</v>
      </c>
      <c r="AD571" s="121">
        <f>AD572+AD597+AD634+AD637+AD644+AD670</f>
        <v>0</v>
      </c>
      <c r="AE571" s="121">
        <f>AE572+AE597+AE634+AE637+AE644+AE670</f>
        <v>0</v>
      </c>
      <c r="AF571" s="121">
        <f>AF572+AF597+AF634+AF637+AF644+AF670</f>
        <v>0</v>
      </c>
      <c r="AG571" s="121">
        <f>AG572+AG597+AG634+AG637+AG644+AG670</f>
        <v>0</v>
      </c>
      <c r="AH571" s="121">
        <f>AH572+AH597+AH634+AH637+AH644+AH670</f>
        <v>0</v>
      </c>
      <c r="AI571" s="121">
        <f>AI572+AI597+AI634+AI637+AI644+AI670</f>
        <v>0</v>
      </c>
      <c r="AJ571" s="121">
        <f>AJ572+AJ597+AJ634+AJ637+AJ644+AJ670</f>
        <v>0</v>
      </c>
      <c r="AK571" s="121">
        <f>AK572+AK597+AK634+AK637+AK644+AK670</f>
        <v>0</v>
      </c>
      <c r="AL571" s="121">
        <f>AL572+AL597+AL634+AL637+AL644+AL670</f>
        <v>0</v>
      </c>
      <c r="AM571" s="121">
        <f>AM572+AM597+AM634+AM637+AM644+AM670</f>
        <v>0</v>
      </c>
      <c r="AN571" s="121">
        <f>AN572+AN597+AN634+AN637+AN644+AN670</f>
        <v>0</v>
      </c>
      <c r="AO571" s="121">
        <f>AO572+AO597+AO634+AO637+AO644+AO670</f>
        <v>0</v>
      </c>
      <c r="AP571" s="121">
        <f>AP572+AP597+AP634+AP637+AP644+AP670</f>
        <v>0</v>
      </c>
      <c r="AQ571" s="121">
        <f>AQ572+AQ597+AQ634+AQ637+AQ644+AQ670</f>
        <v>0</v>
      </c>
      <c r="AR571" s="121">
        <f>AR572+AR597+AR634+AR637+AR644+AR670</f>
        <v>0</v>
      </c>
      <c r="AS571" s="121">
        <f>AS572+AS597+AS634+AS637+AS644+AS670</f>
        <v>0</v>
      </c>
      <c r="AT571" s="121">
        <f>AT572+AT597+AT634+AT637+AT644+AT670</f>
        <v>0</v>
      </c>
      <c r="AU571" s="121">
        <f>AU572+AU597+AU634+AU637+AU644+AU670</f>
        <v>0</v>
      </c>
      <c r="AV571" s="121">
        <f>AV572+AV597+AV634+AV637+AV644+AV670</f>
        <v>0</v>
      </c>
      <c r="AW571" s="121">
        <f>AW572+AW597+AW634+AW637+AW644+AW670</f>
        <v>0</v>
      </c>
      <c r="AX571" s="121">
        <f>AX572+AX597+AX634+AX637+AX644+AX670</f>
        <v>0</v>
      </c>
      <c r="AY571" s="121">
        <f>AY572+AY597+AY634+AY637+AY644+AY670</f>
        <v>0</v>
      </c>
      <c r="AZ571" s="121">
        <f>AZ572+AZ597+AZ634+AZ637+AZ644+AZ670</f>
        <v>0</v>
      </c>
      <c r="BA571" s="121">
        <f>BA572+BA597+BA634+BA637+BA644+BA670</f>
        <v>0</v>
      </c>
      <c r="BB571" s="121"/>
      <c r="BC571" s="121">
        <f>BC572+BC597+BC634+BC637+BC644+BC670</f>
        <v>0</v>
      </c>
      <c r="BD571" s="121"/>
      <c r="BE571" s="121">
        <f>BE572+BE597+BE634+BE637+BE644+BE670</f>
        <v>0</v>
      </c>
      <c r="BF571" s="121">
        <f>BF572+BF597+BF634+BF637+BF644+BF670</f>
        <v>0</v>
      </c>
      <c r="BG571" s="121">
        <f>BG572+BG597+BG634+BG637+BG644+BG670</f>
        <v>0</v>
      </c>
      <c r="BH571" s="121">
        <f>BH572+BH597+BH634+BH637+BH644+BH670</f>
        <v>0</v>
      </c>
      <c r="BI571" s="121">
        <f>BI572+BI597+BI634+BI637+BI644+BI670</f>
        <v>0</v>
      </c>
      <c r="BJ571" s="121">
        <f>BJ572+BJ597+BJ634+BJ637+BJ644+BJ670</f>
        <v>0</v>
      </c>
      <c r="BK571" s="121">
        <f>BK572+BK597+BK634+BK637+BK644+BK670</f>
        <v>0</v>
      </c>
      <c r="BL571" s="121">
        <f>BL572+BL597+BL634+BL637+BL644+BL670</f>
        <v>0</v>
      </c>
      <c r="BM571" s="121">
        <f>BM572+BM597+BM634+BM637+BM644+BM670</f>
        <v>0</v>
      </c>
      <c r="BN571" s="121">
        <f>BN572+BN597+BN634+BN637+BN644+BN670</f>
        <v>0</v>
      </c>
      <c r="BO571" s="121">
        <f>BO572+BO597+BO634+BO637+BO644+BO670</f>
        <v>0</v>
      </c>
      <c r="BP571" s="121">
        <f>BP572+BP597+BP634+BP637+BP644+BP670</f>
        <v>0</v>
      </c>
      <c r="BQ571" s="121">
        <f>BQ572+BQ597+BQ634+BQ637+BQ644+BQ670</f>
        <v>0</v>
      </c>
      <c r="BR571" s="121">
        <f>BR572+BR597+BR634+BR637+BR644+BR670</f>
        <v>0</v>
      </c>
      <c r="BS571" s="121">
        <f>BS572+BS597+BS634+BS637+BS644+BS670</f>
        <v>0</v>
      </c>
      <c r="BT571" s="121">
        <f>BT572+BT597+BT634+BT637+BT644+BT670</f>
        <v>0</v>
      </c>
      <c r="BU571" s="121">
        <f>BU572+BU597+BU634+BU637+BU644+BU670</f>
        <v>0</v>
      </c>
      <c r="BV571" s="121">
        <f>BV572+BV597+BV634+BV637+BV644+BV670</f>
        <v>0</v>
      </c>
      <c r="BW571" s="121">
        <f>BW572+BW597+BW634+BW637+BW644+BW670</f>
        <v>0</v>
      </c>
      <c r="BX571" s="121">
        <f>BX572+BX597+BX634+BX637+BX644+BX670</f>
        <v>0</v>
      </c>
      <c r="BY571" s="121">
        <f>BY572+BY597+BY634+BY637+BY644+BY670</f>
        <v>0</v>
      </c>
      <c r="BZ571" s="121">
        <f>BZ572+BZ597+BZ634+BZ637+BZ644+BZ670</f>
        <v>0</v>
      </c>
      <c r="CA571" s="121">
        <f>CA572+CA597+CA634+CA637+CA644+CA670</f>
        <v>0</v>
      </c>
      <c r="CB571" s="121">
        <f>CB572+CB597+CB634+CB637+CB644+CB670</f>
        <v>0</v>
      </c>
      <c r="CC571" s="121">
        <f>CC572+CC597+CC634+CC637+CC644+CC670</f>
        <v>0</v>
      </c>
      <c r="CD571" s="121">
        <f>CD572+CD597+CD634+CD637+CD644+CD670</f>
        <v>0</v>
      </c>
      <c r="CE571" s="121">
        <f>CE572+CE597+CE634+CE637+CE644+CE670</f>
        <v>0</v>
      </c>
      <c r="CF571" s="121">
        <f>CF572+CF597+CF634+CF637+CF644+CF670</f>
        <v>0</v>
      </c>
      <c r="CG571" s="121">
        <f>CG572+CG597+CG634+CG637+CG644+CG670</f>
        <v>0</v>
      </c>
      <c r="CH571" s="121">
        <f>CH572+CH597+CH634+CH637+CH644+CH670</f>
        <v>0</v>
      </c>
      <c r="CI571" s="121">
        <f>CI572+CI597+CI634+CI637+CI644+CI670</f>
        <v>0</v>
      </c>
      <c r="CJ571" s="121">
        <f>CJ572+CJ597+CJ634+CJ637+CJ644+CJ670</f>
        <v>0</v>
      </c>
      <c r="CK571" s="121">
        <f>CK572+CK597+CK634+CK637+CK644+CK670</f>
        <v>0</v>
      </c>
      <c r="CL571" s="121">
        <f>CL572+CL597+CL634+CL637+CL644+CL670</f>
        <v>0</v>
      </c>
      <c r="CM571" s="121">
        <f>CM572+CM597+CM634+CM637+CM644+CM670</f>
        <v>0</v>
      </c>
      <c r="CN571" s="121">
        <f>CN572+CN597+CN634+CN637+CN644+CN670</f>
        <v>0</v>
      </c>
      <c r="CO571" s="121">
        <f>CO572+CO597+CO634+CO637+CO644+CO670</f>
        <v>0</v>
      </c>
      <c r="CP571" s="121">
        <f>CP572+CP597+CP634+CP637+CP644+CP670</f>
        <v>0</v>
      </c>
      <c r="CQ571" s="121">
        <f>CQ572+CQ597+CQ634+CQ637+CQ644+CQ670</f>
        <v>0</v>
      </c>
      <c r="CR571" s="121">
        <f>CR572+CR597+CR634+CR637+CR644+CR670</f>
        <v>0</v>
      </c>
      <c r="CS571" s="121">
        <f>CS572+CS597+CS634+CS637+CS644+CS670</f>
        <v>0</v>
      </c>
      <c r="CT571" s="121">
        <f>CT572+CT597+CT634+CT637+CT644+CT670</f>
        <v>0</v>
      </c>
      <c r="CU571" s="121">
        <f>CU572+CU597+CU634+CU637+CU644+CU670</f>
        <v>0</v>
      </c>
      <c r="CV571" s="121">
        <f>CV572+CV597+CV634+CV637+CV644+CV670</f>
        <v>0</v>
      </c>
      <c r="CW571" s="121">
        <f>CW572+CW597+CW634+CW637+CW644+CW670</f>
        <v>0</v>
      </c>
      <c r="CX571" s="121">
        <f>CX572+CX597+CX634+CX637+CX644+CX670</f>
        <v>0</v>
      </c>
      <c r="CY571" s="121">
        <f>CY572+CY597+CY634+CY637+CY644+CY670</f>
        <v>0</v>
      </c>
      <c r="CZ571" s="121">
        <f>CZ572+CZ597+CZ634+CZ637+CZ644+CZ670</f>
        <v>0</v>
      </c>
      <c r="DA571" s="61"/>
      <c r="DB571" s="56">
        <f>K571-CV571</f>
        <v>0</v>
      </c>
      <c r="DC571" s="81"/>
      <c r="DD571" s="7">
        <f>CV571/12</f>
        <v>0</v>
      </c>
      <c r="DE571" s="81"/>
    </row>
    <row r="572" spans="1:109" s="80" customFormat="1" ht="11.25" hidden="1" customHeight="1" x14ac:dyDescent="0.2">
      <c r="A572" s="118" t="str">
        <f>CONCATENATE("7401",H572)</f>
        <v>740110</v>
      </c>
      <c r="B572" s="66"/>
      <c r="C572" s="66"/>
      <c r="D572" s="66"/>
      <c r="E572" s="66" t="s">
        <v>89</v>
      </c>
      <c r="F572" s="66"/>
      <c r="G572" s="65"/>
      <c r="H572" s="61" t="s">
        <v>89</v>
      </c>
      <c r="I572" s="64" t="s">
        <v>88</v>
      </c>
      <c r="J572" s="121">
        <f>J573+J586+J590</f>
        <v>0</v>
      </c>
      <c r="K572" s="121">
        <f>K573+K586+K590</f>
        <v>0</v>
      </c>
      <c r="L572" s="121">
        <f>L573+L586+L590</f>
        <v>0</v>
      </c>
      <c r="M572" s="121">
        <f>M573+M586+M590</f>
        <v>0</v>
      </c>
      <c r="N572" s="121">
        <f>N573+N586+N590</f>
        <v>0</v>
      </c>
      <c r="O572" s="121">
        <f>O573+O586+O590</f>
        <v>0</v>
      </c>
      <c r="P572" s="121">
        <f>P573+P586+P590</f>
        <v>0</v>
      </c>
      <c r="Q572" s="121">
        <f>Q573+Q586+Q590</f>
        <v>0</v>
      </c>
      <c r="R572" s="121">
        <f>R573+R586+R590</f>
        <v>0</v>
      </c>
      <c r="S572" s="121">
        <f>S573+S586+S590</f>
        <v>0</v>
      </c>
      <c r="T572" s="121">
        <f>T573+T586+T590</f>
        <v>0</v>
      </c>
      <c r="U572" s="121">
        <f>U573+U586+U590</f>
        <v>0</v>
      </c>
      <c r="V572" s="121">
        <f>V573+V586+V590</f>
        <v>0</v>
      </c>
      <c r="W572" s="121">
        <f>W573+W586+W590</f>
        <v>0</v>
      </c>
      <c r="X572" s="121">
        <f>X573+X586+X590</f>
        <v>0</v>
      </c>
      <c r="Y572" s="121">
        <f>Y573+Y586+Y590</f>
        <v>0</v>
      </c>
      <c r="Z572" s="121">
        <f>Z573+Z586+Z590</f>
        <v>0</v>
      </c>
      <c r="AA572" s="121">
        <f>AA573+AA586+AA590</f>
        <v>0</v>
      </c>
      <c r="AB572" s="121">
        <f>AB573+AB586+AB590</f>
        <v>0</v>
      </c>
      <c r="AC572" s="121">
        <f>AC573+AC586+AC590</f>
        <v>0</v>
      </c>
      <c r="AD572" s="121">
        <f>AD573+AD586+AD590</f>
        <v>0</v>
      </c>
      <c r="AE572" s="121">
        <f>AE573+AE586+AE590</f>
        <v>0</v>
      </c>
      <c r="AF572" s="121">
        <f>AF573+AF586+AF590</f>
        <v>0</v>
      </c>
      <c r="AG572" s="121">
        <f>AG573+AG586+AG590</f>
        <v>0</v>
      </c>
      <c r="AH572" s="121">
        <f>AH573+AH586+AH590</f>
        <v>0</v>
      </c>
      <c r="AI572" s="121">
        <f>AI573+AI586+AI590</f>
        <v>0</v>
      </c>
      <c r="AJ572" s="121">
        <f>AJ573+AJ586+AJ590</f>
        <v>0</v>
      </c>
      <c r="AK572" s="121">
        <f>AK573+AK586+AK590</f>
        <v>0</v>
      </c>
      <c r="AL572" s="121">
        <f>AL573+AL586+AL590</f>
        <v>0</v>
      </c>
      <c r="AM572" s="121">
        <f>AM573+AM586+AM590</f>
        <v>0</v>
      </c>
      <c r="AN572" s="121">
        <f>AN573+AN586+AN590</f>
        <v>0</v>
      </c>
      <c r="AO572" s="121">
        <f>AO573+AO586+AO590</f>
        <v>0</v>
      </c>
      <c r="AP572" s="121">
        <f>AP573+AP586+AP590</f>
        <v>0</v>
      </c>
      <c r="AQ572" s="121">
        <f>AQ573+AQ586+AQ590</f>
        <v>0</v>
      </c>
      <c r="AR572" s="121">
        <f>AR573+AR586+AR590</f>
        <v>0</v>
      </c>
      <c r="AS572" s="121">
        <f>AS573+AS586+AS590</f>
        <v>0</v>
      </c>
      <c r="AT572" s="121">
        <f>AT573+AT586+AT590</f>
        <v>0</v>
      </c>
      <c r="AU572" s="121">
        <f>AU573+AU586+AU590</f>
        <v>0</v>
      </c>
      <c r="AV572" s="121">
        <f>AV573+AV586+AV590</f>
        <v>0</v>
      </c>
      <c r="AW572" s="121">
        <f>AW573+AW586+AW590</f>
        <v>0</v>
      </c>
      <c r="AX572" s="121">
        <f>AX573+AX586+AX590</f>
        <v>0</v>
      </c>
      <c r="AY572" s="121">
        <f>AY573+AY586+AY590</f>
        <v>0</v>
      </c>
      <c r="AZ572" s="121">
        <f>AZ573+AZ586+AZ590</f>
        <v>0</v>
      </c>
      <c r="BA572" s="121">
        <f>BA573+BA586+BA590</f>
        <v>0</v>
      </c>
      <c r="BB572" s="121"/>
      <c r="BC572" s="121">
        <f>BC573+BC586+BC590</f>
        <v>0</v>
      </c>
      <c r="BD572" s="121"/>
      <c r="BE572" s="121">
        <f>BE573+BE586+BE590</f>
        <v>0</v>
      </c>
      <c r="BF572" s="121">
        <f>BF573+BF586+BF590</f>
        <v>0</v>
      </c>
      <c r="BG572" s="121">
        <f>BG573+BG586+BG590</f>
        <v>0</v>
      </c>
      <c r="BH572" s="121">
        <f>BH573+BH586+BH590</f>
        <v>0</v>
      </c>
      <c r="BI572" s="121">
        <f>BI573+BI586+BI590</f>
        <v>0</v>
      </c>
      <c r="BJ572" s="121">
        <f>BJ573+BJ586+BJ590</f>
        <v>0</v>
      </c>
      <c r="BK572" s="121">
        <f>BK573+BK586+BK590</f>
        <v>0</v>
      </c>
      <c r="BL572" s="121">
        <f>BL573+BL586+BL590</f>
        <v>0</v>
      </c>
      <c r="BM572" s="121">
        <f>BM573+BM586+BM590</f>
        <v>0</v>
      </c>
      <c r="BN572" s="121">
        <f>BN573+BN586+BN590</f>
        <v>0</v>
      </c>
      <c r="BO572" s="121">
        <f>BO573+BO586+BO590</f>
        <v>0</v>
      </c>
      <c r="BP572" s="121">
        <f>BP573+BP586+BP590</f>
        <v>0</v>
      </c>
      <c r="BQ572" s="121">
        <f>BQ573+BQ586+BQ590</f>
        <v>0</v>
      </c>
      <c r="BR572" s="121">
        <f>BR573+BR586+BR590</f>
        <v>0</v>
      </c>
      <c r="BS572" s="121">
        <f>BS573+BS586+BS590</f>
        <v>0</v>
      </c>
      <c r="BT572" s="121">
        <f>BT573+BT586+BT590</f>
        <v>0</v>
      </c>
      <c r="BU572" s="121">
        <f>BU573+BU586+BU590</f>
        <v>0</v>
      </c>
      <c r="BV572" s="121">
        <f>BV573+BV586+BV590</f>
        <v>0</v>
      </c>
      <c r="BW572" s="121">
        <f>BW573+BW586+BW590</f>
        <v>0</v>
      </c>
      <c r="BX572" s="121">
        <f>BX573+BX586+BX590</f>
        <v>0</v>
      </c>
      <c r="BY572" s="121">
        <f>BY573+BY586+BY590</f>
        <v>0</v>
      </c>
      <c r="BZ572" s="121">
        <f>BZ573+BZ586+BZ590</f>
        <v>0</v>
      </c>
      <c r="CA572" s="121">
        <f>CA573+CA586+CA590</f>
        <v>0</v>
      </c>
      <c r="CB572" s="121">
        <f>CB573+CB586+CB590</f>
        <v>0</v>
      </c>
      <c r="CC572" s="121">
        <f>CC573+CC586+CC590</f>
        <v>0</v>
      </c>
      <c r="CD572" s="121">
        <f>CD573+CD586+CD590</f>
        <v>0</v>
      </c>
      <c r="CE572" s="121">
        <f>CE573+CE586+CE590</f>
        <v>0</v>
      </c>
      <c r="CF572" s="121">
        <f>CF573+CF586+CF590</f>
        <v>0</v>
      </c>
      <c r="CG572" s="121">
        <f>CG573+CG586+CG590</f>
        <v>0</v>
      </c>
      <c r="CH572" s="121">
        <f>CH573+CH586+CH590</f>
        <v>0</v>
      </c>
      <c r="CI572" s="121">
        <f>CI573+CI586+CI590</f>
        <v>0</v>
      </c>
      <c r="CJ572" s="121">
        <f>CJ573+CJ586+CJ590</f>
        <v>0</v>
      </c>
      <c r="CK572" s="121">
        <f>CK573+CK586+CK590</f>
        <v>0</v>
      </c>
      <c r="CL572" s="121">
        <f>CL573+CL586+CL590</f>
        <v>0</v>
      </c>
      <c r="CM572" s="121">
        <f>CM573+CM586+CM590</f>
        <v>0</v>
      </c>
      <c r="CN572" s="121">
        <f>CN573+CN586+CN590</f>
        <v>0</v>
      </c>
      <c r="CO572" s="121">
        <f>CO573+CO586+CO590</f>
        <v>0</v>
      </c>
      <c r="CP572" s="121">
        <f>CP573+CP586+CP590</f>
        <v>0</v>
      </c>
      <c r="CQ572" s="121">
        <f>CQ573+CQ586+CQ590</f>
        <v>0</v>
      </c>
      <c r="CR572" s="121">
        <f>CR573+CR586+CR590</f>
        <v>0</v>
      </c>
      <c r="CS572" s="121">
        <f>CS573+CS586+CS590</f>
        <v>0</v>
      </c>
      <c r="CT572" s="121">
        <f>CT573+CT586+CT590</f>
        <v>0</v>
      </c>
      <c r="CU572" s="121">
        <f>CU573+CU586+CU590</f>
        <v>0</v>
      </c>
      <c r="CV572" s="121">
        <f>CV573+CV586+CV590</f>
        <v>0</v>
      </c>
      <c r="CW572" s="121">
        <f>CW573+CW586+CW590</f>
        <v>0</v>
      </c>
      <c r="CX572" s="121">
        <f>CX573+CX586+CX590</f>
        <v>0</v>
      </c>
      <c r="CY572" s="121">
        <f>CY573+CY586+CY590</f>
        <v>0</v>
      </c>
      <c r="CZ572" s="121">
        <f>CZ573+CZ586+CZ590</f>
        <v>0</v>
      </c>
      <c r="DA572" s="61"/>
      <c r="DB572" s="56">
        <f>K572-CV572</f>
        <v>0</v>
      </c>
      <c r="DC572" s="81"/>
      <c r="DD572" s="7">
        <f>CV572/12</f>
        <v>0</v>
      </c>
      <c r="DE572" s="81"/>
    </row>
    <row r="573" spans="1:109" s="80" customFormat="1" ht="11.25" hidden="1" customHeight="1" x14ac:dyDescent="0.2">
      <c r="A573" s="118" t="str">
        <f>CONCATENATE("7401",H573)</f>
        <v>74011001</v>
      </c>
      <c r="B573" s="66"/>
      <c r="C573" s="66"/>
      <c r="D573" s="66"/>
      <c r="E573" s="66"/>
      <c r="F573" s="66" t="s">
        <v>91</v>
      </c>
      <c r="G573" s="65"/>
      <c r="H573" s="61">
        <v>1001</v>
      </c>
      <c r="I573" s="86" t="s">
        <v>289</v>
      </c>
      <c r="J573" s="121">
        <f>SUM(J574:J585)</f>
        <v>0</v>
      </c>
      <c r="K573" s="121">
        <f>SUM(K574:K585)</f>
        <v>0</v>
      </c>
      <c r="L573" s="121">
        <f>SUM(L574:L585)</f>
        <v>0</v>
      </c>
      <c r="M573" s="121">
        <f>SUM(M574:M585)</f>
        <v>0</v>
      </c>
      <c r="N573" s="121">
        <f>SUM(N574:N585)</f>
        <v>0</v>
      </c>
      <c r="O573" s="121">
        <f>SUM(O574:O585)</f>
        <v>0</v>
      </c>
      <c r="P573" s="121">
        <f>SUM(P574:P585)</f>
        <v>0</v>
      </c>
      <c r="Q573" s="121">
        <f>SUM(Q574:Q585)</f>
        <v>0</v>
      </c>
      <c r="R573" s="121">
        <f>SUM(R574:R585)</f>
        <v>0</v>
      </c>
      <c r="S573" s="121">
        <f>SUM(S574:S585)</f>
        <v>0</v>
      </c>
      <c r="T573" s="121">
        <f>SUM(T574:T585)</f>
        <v>0</v>
      </c>
      <c r="U573" s="121">
        <f>SUM(U574:U585)</f>
        <v>0</v>
      </c>
      <c r="V573" s="121">
        <f>SUM(V574:V585)</f>
        <v>0</v>
      </c>
      <c r="W573" s="121">
        <f>SUM(W574:W585)</f>
        <v>0</v>
      </c>
      <c r="X573" s="121">
        <f>SUM(X574:X585)</f>
        <v>0</v>
      </c>
      <c r="Y573" s="121">
        <f>SUM(Y574:Y585)</f>
        <v>0</v>
      </c>
      <c r="Z573" s="121">
        <f>SUM(Z574:Z585)</f>
        <v>0</v>
      </c>
      <c r="AA573" s="121">
        <f>SUM(AA574:AA585)</f>
        <v>0</v>
      </c>
      <c r="AB573" s="121">
        <f>SUM(AB574:AB585)</f>
        <v>0</v>
      </c>
      <c r="AC573" s="121">
        <f>SUM(AC574:AC585)</f>
        <v>0</v>
      </c>
      <c r="AD573" s="121">
        <f>SUM(AD574:AD585)</f>
        <v>0</v>
      </c>
      <c r="AE573" s="121">
        <f>SUM(AE574:AE585)</f>
        <v>0</v>
      </c>
      <c r="AF573" s="121">
        <f>SUM(AF574:AF585)</f>
        <v>0</v>
      </c>
      <c r="AG573" s="121">
        <f>SUM(AG574:AG585)</f>
        <v>0</v>
      </c>
      <c r="AH573" s="121">
        <f>SUM(AH574:AH585)</f>
        <v>0</v>
      </c>
      <c r="AI573" s="121">
        <f>SUM(AI574:AI585)</f>
        <v>0</v>
      </c>
      <c r="AJ573" s="121">
        <f>SUM(AJ574:AJ585)</f>
        <v>0</v>
      </c>
      <c r="AK573" s="121">
        <f>SUM(AK574:AK585)</f>
        <v>0</v>
      </c>
      <c r="AL573" s="121">
        <f>SUM(AL574:AL585)</f>
        <v>0</v>
      </c>
      <c r="AM573" s="121">
        <f>SUM(AM574:AM585)</f>
        <v>0</v>
      </c>
      <c r="AN573" s="121">
        <f>SUM(AN574:AN585)</f>
        <v>0</v>
      </c>
      <c r="AO573" s="121">
        <f>SUM(AO574:AO585)</f>
        <v>0</v>
      </c>
      <c r="AP573" s="121">
        <f>SUM(AP574:AP585)</f>
        <v>0</v>
      </c>
      <c r="AQ573" s="121">
        <f>SUM(AQ574:AQ585)</f>
        <v>0</v>
      </c>
      <c r="AR573" s="121">
        <f>SUM(AR574:AR585)</f>
        <v>0</v>
      </c>
      <c r="AS573" s="121">
        <f>SUM(AS574:AS585)</f>
        <v>0</v>
      </c>
      <c r="AT573" s="121">
        <f>SUM(AT574:AT585)</f>
        <v>0</v>
      </c>
      <c r="AU573" s="121">
        <f>SUM(AU574:AU585)</f>
        <v>0</v>
      </c>
      <c r="AV573" s="121">
        <f>SUM(AV574:AV585)</f>
        <v>0</v>
      </c>
      <c r="AW573" s="121">
        <f>SUM(AW574:AW585)</f>
        <v>0</v>
      </c>
      <c r="AX573" s="121">
        <f>SUM(AX574:AX585)</f>
        <v>0</v>
      </c>
      <c r="AY573" s="121">
        <f>SUM(AY574:AY585)</f>
        <v>0</v>
      </c>
      <c r="AZ573" s="121">
        <f>SUM(AZ574:AZ585)</f>
        <v>0</v>
      </c>
      <c r="BA573" s="121">
        <f>SUM(BA574:BA585)</f>
        <v>0</v>
      </c>
      <c r="BB573" s="121"/>
      <c r="BC573" s="121">
        <f>SUM(BC574:BC585)</f>
        <v>0</v>
      </c>
      <c r="BD573" s="121"/>
      <c r="BE573" s="121">
        <f>SUM(BE574:BE585)</f>
        <v>0</v>
      </c>
      <c r="BF573" s="121">
        <f>SUM(BF574:BF585)</f>
        <v>0</v>
      </c>
      <c r="BG573" s="121">
        <f>SUM(BG574:BG585)</f>
        <v>0</v>
      </c>
      <c r="BH573" s="121">
        <f>SUM(BH574:BH585)</f>
        <v>0</v>
      </c>
      <c r="BI573" s="121">
        <f>SUM(BI574:BI585)</f>
        <v>0</v>
      </c>
      <c r="BJ573" s="121">
        <f>SUM(BJ574:BJ585)</f>
        <v>0</v>
      </c>
      <c r="BK573" s="121">
        <f>SUM(BK574:BK585)</f>
        <v>0</v>
      </c>
      <c r="BL573" s="121">
        <f>SUM(BL574:BL585)</f>
        <v>0</v>
      </c>
      <c r="BM573" s="121">
        <f>SUM(BM574:BM585)</f>
        <v>0</v>
      </c>
      <c r="BN573" s="121">
        <f>SUM(BN574:BN585)</f>
        <v>0</v>
      </c>
      <c r="BO573" s="121">
        <f>SUM(BO574:BO585)</f>
        <v>0</v>
      </c>
      <c r="BP573" s="121">
        <f>SUM(BP574:BP585)</f>
        <v>0</v>
      </c>
      <c r="BQ573" s="121">
        <f>SUM(BQ574:BQ585)</f>
        <v>0</v>
      </c>
      <c r="BR573" s="121">
        <f>SUM(BR574:BR585)</f>
        <v>0</v>
      </c>
      <c r="BS573" s="121">
        <f>SUM(BS574:BS585)</f>
        <v>0</v>
      </c>
      <c r="BT573" s="121">
        <f>SUM(BT574:BT585)</f>
        <v>0</v>
      </c>
      <c r="BU573" s="121">
        <f>SUM(BU574:BU585)</f>
        <v>0</v>
      </c>
      <c r="BV573" s="121">
        <f>SUM(BV574:BV585)</f>
        <v>0</v>
      </c>
      <c r="BW573" s="121">
        <f>SUM(BW574:BW585)</f>
        <v>0</v>
      </c>
      <c r="BX573" s="121">
        <f>SUM(BX574:BX585)</f>
        <v>0</v>
      </c>
      <c r="BY573" s="121">
        <f>SUM(BY574:BY585)</f>
        <v>0</v>
      </c>
      <c r="BZ573" s="121">
        <f>SUM(BZ574:BZ585)</f>
        <v>0</v>
      </c>
      <c r="CA573" s="121">
        <f>SUM(CA574:CA585)</f>
        <v>0</v>
      </c>
      <c r="CB573" s="121">
        <f>SUM(CB574:CB585)</f>
        <v>0</v>
      </c>
      <c r="CC573" s="121">
        <f>SUM(CC574:CC585)</f>
        <v>0</v>
      </c>
      <c r="CD573" s="121">
        <f>SUM(CD574:CD585)</f>
        <v>0</v>
      </c>
      <c r="CE573" s="121">
        <f>SUM(CE574:CE585)</f>
        <v>0</v>
      </c>
      <c r="CF573" s="121">
        <f>SUM(CF574:CF585)</f>
        <v>0</v>
      </c>
      <c r="CG573" s="121">
        <f>SUM(CG574:CG585)</f>
        <v>0</v>
      </c>
      <c r="CH573" s="121">
        <f>SUM(CH574:CH585)</f>
        <v>0</v>
      </c>
      <c r="CI573" s="121">
        <f>SUM(CI574:CI585)</f>
        <v>0</v>
      </c>
      <c r="CJ573" s="121">
        <f>SUM(CJ574:CJ585)</f>
        <v>0</v>
      </c>
      <c r="CK573" s="121">
        <f>SUM(CK574:CK585)</f>
        <v>0</v>
      </c>
      <c r="CL573" s="121">
        <f>SUM(CL574:CL585)</f>
        <v>0</v>
      </c>
      <c r="CM573" s="121">
        <f>SUM(CM574:CM585)</f>
        <v>0</v>
      </c>
      <c r="CN573" s="121">
        <f>SUM(CN574:CN585)</f>
        <v>0</v>
      </c>
      <c r="CO573" s="121">
        <f>SUM(CO574:CO585)</f>
        <v>0</v>
      </c>
      <c r="CP573" s="121">
        <f>SUM(CP574:CP585)</f>
        <v>0</v>
      </c>
      <c r="CQ573" s="121">
        <f>SUM(CQ574:CQ585)</f>
        <v>0</v>
      </c>
      <c r="CR573" s="121">
        <f>SUM(CR574:CR585)</f>
        <v>0</v>
      </c>
      <c r="CS573" s="121">
        <f>SUM(CS574:CS585)</f>
        <v>0</v>
      </c>
      <c r="CT573" s="121">
        <f>SUM(CT574:CT585)</f>
        <v>0</v>
      </c>
      <c r="CU573" s="121">
        <f>SUM(CU574:CU585)</f>
        <v>0</v>
      </c>
      <c r="CV573" s="121">
        <f>SUM(CV574:CV585)</f>
        <v>0</v>
      </c>
      <c r="CW573" s="121">
        <f>SUM(CW574:CW585)</f>
        <v>0</v>
      </c>
      <c r="CX573" s="121">
        <f>SUM(CX574:CX585)</f>
        <v>0</v>
      </c>
      <c r="CY573" s="121">
        <f>SUM(CY574:CY585)</f>
        <v>0</v>
      </c>
      <c r="CZ573" s="121">
        <f>SUM(CZ574:CZ585)</f>
        <v>0</v>
      </c>
      <c r="DA573" s="61"/>
      <c r="DB573" s="56">
        <f>K573-CV573</f>
        <v>0</v>
      </c>
      <c r="DC573" s="81"/>
      <c r="DD573" s="7">
        <f>CV573/12</f>
        <v>0</v>
      </c>
      <c r="DE573" s="81"/>
    </row>
    <row r="574" spans="1:109" s="80" customFormat="1" ht="11.25" hidden="1" customHeight="1" x14ac:dyDescent="0.2">
      <c r="A574" s="118" t="str">
        <f>CONCATENATE("7401",H574)</f>
        <v>7401100101</v>
      </c>
      <c r="B574" s="66"/>
      <c r="C574" s="66"/>
      <c r="D574" s="66"/>
      <c r="E574" s="66"/>
      <c r="F574" s="66"/>
      <c r="G574" s="65" t="s">
        <v>91</v>
      </c>
      <c r="H574" s="70" t="s">
        <v>288</v>
      </c>
      <c r="I574" s="87" t="s">
        <v>86</v>
      </c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  <c r="AE574" s="62"/>
      <c r="AF574" s="62"/>
      <c r="AG574" s="62"/>
      <c r="AH574" s="62"/>
      <c r="AI574" s="62"/>
      <c r="AJ574" s="62"/>
      <c r="AK574" s="62"/>
      <c r="AL574" s="62"/>
      <c r="AM574" s="62"/>
      <c r="AN574" s="62"/>
      <c r="AO574" s="62"/>
      <c r="AP574" s="62"/>
      <c r="AQ574" s="62"/>
      <c r="AR574" s="62"/>
      <c r="AS574" s="62"/>
      <c r="AT574" s="62"/>
      <c r="AU574" s="62"/>
      <c r="AV574" s="62"/>
      <c r="AW574" s="62"/>
      <c r="AX574" s="62"/>
      <c r="AY574" s="62"/>
      <c r="AZ574" s="62"/>
      <c r="BA574" s="62"/>
      <c r="BB574" s="62"/>
      <c r="BC574" s="62"/>
      <c r="BD574" s="62"/>
      <c r="BE574" s="62"/>
      <c r="BF574" s="62"/>
      <c r="BG574" s="62"/>
      <c r="BH574" s="62"/>
      <c r="BI574" s="62"/>
      <c r="BJ574" s="62"/>
      <c r="BK574" s="62"/>
      <c r="BL574" s="62"/>
      <c r="BM574" s="62"/>
      <c r="BN574" s="62"/>
      <c r="BO574" s="62"/>
      <c r="BP574" s="62"/>
      <c r="BQ574" s="62"/>
      <c r="BR574" s="62"/>
      <c r="BS574" s="62"/>
      <c r="BT574" s="62"/>
      <c r="BU574" s="62"/>
      <c r="BV574" s="62"/>
      <c r="BW574" s="62"/>
      <c r="BX574" s="62"/>
      <c r="BY574" s="62"/>
      <c r="BZ574" s="62"/>
      <c r="CA574" s="62"/>
      <c r="CB574" s="62"/>
      <c r="CC574" s="62"/>
      <c r="CD574" s="62"/>
      <c r="CE574" s="62"/>
      <c r="CF574" s="62"/>
      <c r="CG574" s="62"/>
      <c r="CH574" s="62"/>
      <c r="CI574" s="62"/>
      <c r="CJ574" s="62"/>
      <c r="CK574" s="62"/>
      <c r="CL574" s="62"/>
      <c r="CM574" s="62"/>
      <c r="CN574" s="62"/>
      <c r="CO574" s="62"/>
      <c r="CP574" s="62"/>
      <c r="CQ574" s="62"/>
      <c r="CR574" s="62"/>
      <c r="CS574" s="62"/>
      <c r="CT574" s="62"/>
      <c r="CU574" s="62"/>
      <c r="CV574" s="62"/>
      <c r="CW574" s="62"/>
      <c r="CX574" s="62"/>
      <c r="CY574" s="62"/>
      <c r="CZ574" s="62"/>
      <c r="DA574" s="61"/>
      <c r="DB574" s="56">
        <f>K574-CV574</f>
        <v>0</v>
      </c>
      <c r="DC574" s="81"/>
      <c r="DD574" s="7">
        <f>CV574/12</f>
        <v>0</v>
      </c>
      <c r="DE574" s="81"/>
    </row>
    <row r="575" spans="1:109" s="80" customFormat="1" ht="11.25" hidden="1" customHeight="1" x14ac:dyDescent="0.2">
      <c r="A575" s="118" t="str">
        <f>CONCATENATE("7401",H575)</f>
        <v>7401100105</v>
      </c>
      <c r="B575" s="66"/>
      <c r="C575" s="66"/>
      <c r="D575" s="66"/>
      <c r="E575" s="66"/>
      <c r="F575" s="66"/>
      <c r="G575" s="65" t="s">
        <v>254</v>
      </c>
      <c r="H575" s="70" t="s">
        <v>287</v>
      </c>
      <c r="I575" s="87" t="s">
        <v>286</v>
      </c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  <c r="AE575" s="62"/>
      <c r="AF575" s="62"/>
      <c r="AG575" s="62"/>
      <c r="AH575" s="62"/>
      <c r="AI575" s="62"/>
      <c r="AJ575" s="62"/>
      <c r="AK575" s="62"/>
      <c r="AL575" s="62"/>
      <c r="AM575" s="62"/>
      <c r="AN575" s="62"/>
      <c r="AO575" s="62"/>
      <c r="AP575" s="62"/>
      <c r="AQ575" s="62"/>
      <c r="AR575" s="62"/>
      <c r="AS575" s="62"/>
      <c r="AT575" s="62"/>
      <c r="AU575" s="62"/>
      <c r="AV575" s="62"/>
      <c r="AW575" s="62"/>
      <c r="AX575" s="62"/>
      <c r="AY575" s="62"/>
      <c r="AZ575" s="62"/>
      <c r="BA575" s="62"/>
      <c r="BB575" s="62"/>
      <c r="BC575" s="62"/>
      <c r="BD575" s="62"/>
      <c r="BE575" s="62"/>
      <c r="BF575" s="62"/>
      <c r="BG575" s="62"/>
      <c r="BH575" s="62"/>
      <c r="BI575" s="62"/>
      <c r="BJ575" s="62"/>
      <c r="BK575" s="62"/>
      <c r="BL575" s="62"/>
      <c r="BM575" s="62"/>
      <c r="BN575" s="62"/>
      <c r="BO575" s="62"/>
      <c r="BP575" s="62"/>
      <c r="BQ575" s="62"/>
      <c r="BR575" s="62"/>
      <c r="BS575" s="62"/>
      <c r="BT575" s="62"/>
      <c r="BU575" s="62"/>
      <c r="BV575" s="62"/>
      <c r="BW575" s="62"/>
      <c r="BX575" s="62"/>
      <c r="BY575" s="62"/>
      <c r="BZ575" s="62"/>
      <c r="CA575" s="62"/>
      <c r="CB575" s="62"/>
      <c r="CC575" s="62"/>
      <c r="CD575" s="62"/>
      <c r="CE575" s="62"/>
      <c r="CF575" s="62"/>
      <c r="CG575" s="62"/>
      <c r="CH575" s="62"/>
      <c r="CI575" s="62"/>
      <c r="CJ575" s="62"/>
      <c r="CK575" s="62"/>
      <c r="CL575" s="62"/>
      <c r="CM575" s="62"/>
      <c r="CN575" s="62"/>
      <c r="CO575" s="62"/>
      <c r="CP575" s="62"/>
      <c r="CQ575" s="62"/>
      <c r="CR575" s="62"/>
      <c r="CS575" s="62"/>
      <c r="CT575" s="62"/>
      <c r="CU575" s="62"/>
      <c r="CV575" s="62"/>
      <c r="CW575" s="62"/>
      <c r="CX575" s="62"/>
      <c r="CY575" s="62"/>
      <c r="CZ575" s="62"/>
      <c r="DA575" s="61"/>
      <c r="DB575" s="56">
        <f>K575-CV575</f>
        <v>0</v>
      </c>
      <c r="DC575" s="81"/>
      <c r="DD575" s="7">
        <f>CV575/12</f>
        <v>0</v>
      </c>
      <c r="DE575" s="81"/>
    </row>
    <row r="576" spans="1:109" s="80" customFormat="1" ht="11.25" hidden="1" customHeight="1" x14ac:dyDescent="0.2">
      <c r="A576" s="118" t="str">
        <f>CONCATENATE("7401",H576)</f>
        <v>7401100106</v>
      </c>
      <c r="B576" s="66"/>
      <c r="C576" s="66"/>
      <c r="D576" s="66"/>
      <c r="E576" s="66"/>
      <c r="F576" s="66"/>
      <c r="G576" s="65" t="s">
        <v>253</v>
      </c>
      <c r="H576" s="70" t="s">
        <v>153</v>
      </c>
      <c r="I576" s="87" t="s">
        <v>154</v>
      </c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  <c r="AA576" s="62"/>
      <c r="AB576" s="62"/>
      <c r="AC576" s="62"/>
      <c r="AD576" s="62"/>
      <c r="AE576" s="62"/>
      <c r="AF576" s="62"/>
      <c r="AG576" s="62"/>
      <c r="AH576" s="62"/>
      <c r="AI576" s="62"/>
      <c r="AJ576" s="62"/>
      <c r="AK576" s="62"/>
      <c r="AL576" s="62"/>
      <c r="AM576" s="62"/>
      <c r="AN576" s="62"/>
      <c r="AO576" s="62"/>
      <c r="AP576" s="62"/>
      <c r="AQ576" s="62"/>
      <c r="AR576" s="62"/>
      <c r="AS576" s="62"/>
      <c r="AT576" s="62"/>
      <c r="AU576" s="62"/>
      <c r="AV576" s="62"/>
      <c r="AW576" s="62"/>
      <c r="AX576" s="62"/>
      <c r="AY576" s="62"/>
      <c r="AZ576" s="62"/>
      <c r="BA576" s="62"/>
      <c r="BB576" s="62"/>
      <c r="BC576" s="62"/>
      <c r="BD576" s="62"/>
      <c r="BE576" s="62"/>
      <c r="BF576" s="62"/>
      <c r="BG576" s="62"/>
      <c r="BH576" s="62"/>
      <c r="BI576" s="62"/>
      <c r="BJ576" s="62"/>
      <c r="BK576" s="62"/>
      <c r="BL576" s="62"/>
      <c r="BM576" s="62"/>
      <c r="BN576" s="62"/>
      <c r="BO576" s="62"/>
      <c r="BP576" s="62"/>
      <c r="BQ576" s="62"/>
      <c r="BR576" s="62"/>
      <c r="BS576" s="62"/>
      <c r="BT576" s="62"/>
      <c r="BU576" s="62"/>
      <c r="BV576" s="62"/>
      <c r="BW576" s="62"/>
      <c r="BX576" s="62"/>
      <c r="BY576" s="62"/>
      <c r="BZ576" s="62"/>
      <c r="CA576" s="62"/>
      <c r="CB576" s="62"/>
      <c r="CC576" s="62"/>
      <c r="CD576" s="62"/>
      <c r="CE576" s="62"/>
      <c r="CF576" s="62"/>
      <c r="CG576" s="62"/>
      <c r="CH576" s="62"/>
      <c r="CI576" s="62"/>
      <c r="CJ576" s="62"/>
      <c r="CK576" s="62"/>
      <c r="CL576" s="62"/>
      <c r="CM576" s="62"/>
      <c r="CN576" s="62"/>
      <c r="CO576" s="62"/>
      <c r="CP576" s="62"/>
      <c r="CQ576" s="62"/>
      <c r="CR576" s="62"/>
      <c r="CS576" s="62"/>
      <c r="CT576" s="62"/>
      <c r="CU576" s="62"/>
      <c r="CV576" s="62"/>
      <c r="CW576" s="62"/>
      <c r="CX576" s="62"/>
      <c r="CY576" s="62"/>
      <c r="CZ576" s="62"/>
      <c r="DA576" s="61"/>
      <c r="DB576" s="56">
        <f>K576-CV576</f>
        <v>0</v>
      </c>
      <c r="DC576" s="81"/>
      <c r="DD576" s="7">
        <f>CV576/12</f>
        <v>0</v>
      </c>
      <c r="DE576" s="81"/>
    </row>
    <row r="577" spans="1:109" s="80" customFormat="1" ht="11.25" hidden="1" customHeight="1" x14ac:dyDescent="0.2">
      <c r="A577" s="118" t="str">
        <f>CONCATENATE("7401",H577)</f>
        <v>7401100107</v>
      </c>
      <c r="B577" s="66"/>
      <c r="C577" s="66"/>
      <c r="D577" s="66"/>
      <c r="E577" s="66"/>
      <c r="F577" s="66"/>
      <c r="G577" s="65" t="s">
        <v>242</v>
      </c>
      <c r="H577" s="70" t="s">
        <v>285</v>
      </c>
      <c r="I577" s="87" t="s">
        <v>152</v>
      </c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  <c r="AA577" s="62"/>
      <c r="AB577" s="62"/>
      <c r="AC577" s="62"/>
      <c r="AD577" s="62"/>
      <c r="AE577" s="62"/>
      <c r="AF577" s="62"/>
      <c r="AG577" s="62"/>
      <c r="AH577" s="62"/>
      <c r="AI577" s="62"/>
      <c r="AJ577" s="62"/>
      <c r="AK577" s="62"/>
      <c r="AL577" s="62"/>
      <c r="AM577" s="62"/>
      <c r="AN577" s="62"/>
      <c r="AO577" s="62"/>
      <c r="AP577" s="62"/>
      <c r="AQ577" s="62"/>
      <c r="AR577" s="62"/>
      <c r="AS577" s="62"/>
      <c r="AT577" s="62"/>
      <c r="AU577" s="62"/>
      <c r="AV577" s="62"/>
      <c r="AW577" s="62"/>
      <c r="AX577" s="62"/>
      <c r="AY577" s="62"/>
      <c r="AZ577" s="62"/>
      <c r="BA577" s="62"/>
      <c r="BB577" s="62"/>
      <c r="BC577" s="62"/>
      <c r="BD577" s="62"/>
      <c r="BE577" s="62"/>
      <c r="BF577" s="62"/>
      <c r="BG577" s="62"/>
      <c r="BH577" s="62"/>
      <c r="BI577" s="62"/>
      <c r="BJ577" s="62"/>
      <c r="BK577" s="62"/>
      <c r="BL577" s="62"/>
      <c r="BM577" s="62"/>
      <c r="BN577" s="62"/>
      <c r="BO577" s="62"/>
      <c r="BP577" s="62"/>
      <c r="BQ577" s="62"/>
      <c r="BR577" s="62"/>
      <c r="BS577" s="62"/>
      <c r="BT577" s="62"/>
      <c r="BU577" s="62"/>
      <c r="BV577" s="62"/>
      <c r="BW577" s="62"/>
      <c r="BX577" s="62"/>
      <c r="BY577" s="62"/>
      <c r="BZ577" s="62"/>
      <c r="CA577" s="62"/>
      <c r="CB577" s="62"/>
      <c r="CC577" s="62"/>
      <c r="CD577" s="62"/>
      <c r="CE577" s="62"/>
      <c r="CF577" s="62"/>
      <c r="CG577" s="62"/>
      <c r="CH577" s="62"/>
      <c r="CI577" s="62"/>
      <c r="CJ577" s="62"/>
      <c r="CK577" s="62"/>
      <c r="CL577" s="62"/>
      <c r="CM577" s="62"/>
      <c r="CN577" s="62"/>
      <c r="CO577" s="62"/>
      <c r="CP577" s="62"/>
      <c r="CQ577" s="62"/>
      <c r="CR577" s="62"/>
      <c r="CS577" s="62"/>
      <c r="CT577" s="62"/>
      <c r="CU577" s="62"/>
      <c r="CV577" s="62"/>
      <c r="CW577" s="62"/>
      <c r="CX577" s="62"/>
      <c r="CY577" s="62"/>
      <c r="CZ577" s="62"/>
      <c r="DA577" s="61"/>
      <c r="DB577" s="56">
        <f>K577-CV577</f>
        <v>0</v>
      </c>
      <c r="DC577" s="81"/>
      <c r="DD577" s="7">
        <f>CV577/12</f>
        <v>0</v>
      </c>
      <c r="DE577" s="81"/>
    </row>
    <row r="578" spans="1:109" s="80" customFormat="1" ht="11.25" hidden="1" customHeight="1" x14ac:dyDescent="0.2">
      <c r="A578" s="118" t="str">
        <f>CONCATENATE("7401",H578)</f>
        <v>7401100108</v>
      </c>
      <c r="B578" s="66"/>
      <c r="C578" s="66"/>
      <c r="D578" s="66"/>
      <c r="E578" s="66"/>
      <c r="F578" s="66"/>
      <c r="G578" s="65" t="s">
        <v>116</v>
      </c>
      <c r="H578" s="70" t="s">
        <v>284</v>
      </c>
      <c r="I578" s="87" t="s">
        <v>283</v>
      </c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  <c r="AE578" s="62"/>
      <c r="AF578" s="62"/>
      <c r="AG578" s="62"/>
      <c r="AH578" s="62"/>
      <c r="AI578" s="62"/>
      <c r="AJ578" s="62"/>
      <c r="AK578" s="62"/>
      <c r="AL578" s="62"/>
      <c r="AM578" s="62"/>
      <c r="AN578" s="62"/>
      <c r="AO578" s="62"/>
      <c r="AP578" s="62"/>
      <c r="AQ578" s="62"/>
      <c r="AR578" s="62"/>
      <c r="AS578" s="62"/>
      <c r="AT578" s="62"/>
      <c r="AU578" s="62"/>
      <c r="AV578" s="62"/>
      <c r="AW578" s="62"/>
      <c r="AX578" s="62"/>
      <c r="AY578" s="62"/>
      <c r="AZ578" s="62"/>
      <c r="BA578" s="62"/>
      <c r="BB578" s="62"/>
      <c r="BC578" s="62"/>
      <c r="BD578" s="62"/>
      <c r="BE578" s="62"/>
      <c r="BF578" s="62"/>
      <c r="BG578" s="62"/>
      <c r="BH578" s="62"/>
      <c r="BI578" s="62"/>
      <c r="BJ578" s="62"/>
      <c r="BK578" s="62"/>
      <c r="BL578" s="62"/>
      <c r="BM578" s="62"/>
      <c r="BN578" s="62"/>
      <c r="BO578" s="62"/>
      <c r="BP578" s="62"/>
      <c r="BQ578" s="62"/>
      <c r="BR578" s="62"/>
      <c r="BS578" s="62"/>
      <c r="BT578" s="62"/>
      <c r="BU578" s="62"/>
      <c r="BV578" s="62"/>
      <c r="BW578" s="62"/>
      <c r="BX578" s="62"/>
      <c r="BY578" s="62"/>
      <c r="BZ578" s="62"/>
      <c r="CA578" s="62"/>
      <c r="CB578" s="62"/>
      <c r="CC578" s="62"/>
      <c r="CD578" s="62"/>
      <c r="CE578" s="62"/>
      <c r="CF578" s="62"/>
      <c r="CG578" s="62"/>
      <c r="CH578" s="62"/>
      <c r="CI578" s="62"/>
      <c r="CJ578" s="62"/>
      <c r="CK578" s="62"/>
      <c r="CL578" s="62"/>
      <c r="CM578" s="62"/>
      <c r="CN578" s="62"/>
      <c r="CO578" s="62"/>
      <c r="CP578" s="62"/>
      <c r="CQ578" s="62"/>
      <c r="CR578" s="62"/>
      <c r="CS578" s="62"/>
      <c r="CT578" s="62"/>
      <c r="CU578" s="62"/>
      <c r="CV578" s="62"/>
      <c r="CW578" s="62"/>
      <c r="CX578" s="62"/>
      <c r="CY578" s="62"/>
      <c r="CZ578" s="62"/>
      <c r="DA578" s="61"/>
      <c r="DB578" s="56">
        <f>K578-CV578</f>
        <v>0</v>
      </c>
      <c r="DC578" s="81"/>
      <c r="DD578" s="7">
        <f>CV578/12</f>
        <v>0</v>
      </c>
      <c r="DE578" s="81"/>
    </row>
    <row r="579" spans="1:109" s="80" customFormat="1" ht="11.25" hidden="1" customHeight="1" x14ac:dyDescent="0.2">
      <c r="A579" s="118" t="str">
        <f>CONCATENATE("7401",H579)</f>
        <v>7401100109</v>
      </c>
      <c r="B579" s="66"/>
      <c r="C579" s="66"/>
      <c r="D579" s="66"/>
      <c r="E579" s="66"/>
      <c r="F579" s="66"/>
      <c r="G579" s="65" t="s">
        <v>255</v>
      </c>
      <c r="H579" s="70" t="s">
        <v>282</v>
      </c>
      <c r="I579" s="87" t="s">
        <v>281</v>
      </c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  <c r="AE579" s="62"/>
      <c r="AF579" s="62"/>
      <c r="AG579" s="62"/>
      <c r="AH579" s="62"/>
      <c r="AI579" s="62"/>
      <c r="AJ579" s="62"/>
      <c r="AK579" s="62"/>
      <c r="AL579" s="62"/>
      <c r="AM579" s="62"/>
      <c r="AN579" s="62"/>
      <c r="AO579" s="62"/>
      <c r="AP579" s="62"/>
      <c r="AQ579" s="62"/>
      <c r="AR579" s="62"/>
      <c r="AS579" s="62"/>
      <c r="AT579" s="62"/>
      <c r="AU579" s="62"/>
      <c r="AV579" s="62"/>
      <c r="AW579" s="62"/>
      <c r="AX579" s="62"/>
      <c r="AY579" s="62"/>
      <c r="AZ579" s="62"/>
      <c r="BA579" s="62"/>
      <c r="BB579" s="62"/>
      <c r="BC579" s="62"/>
      <c r="BD579" s="62"/>
      <c r="BE579" s="62"/>
      <c r="BF579" s="62"/>
      <c r="BG579" s="62"/>
      <c r="BH579" s="62"/>
      <c r="BI579" s="62"/>
      <c r="BJ579" s="62"/>
      <c r="BK579" s="62"/>
      <c r="BL579" s="62"/>
      <c r="BM579" s="62"/>
      <c r="BN579" s="62"/>
      <c r="BO579" s="62"/>
      <c r="BP579" s="62"/>
      <c r="BQ579" s="62"/>
      <c r="BR579" s="62"/>
      <c r="BS579" s="62"/>
      <c r="BT579" s="62"/>
      <c r="BU579" s="62"/>
      <c r="BV579" s="62"/>
      <c r="BW579" s="62"/>
      <c r="BX579" s="62"/>
      <c r="BY579" s="62"/>
      <c r="BZ579" s="62"/>
      <c r="CA579" s="62"/>
      <c r="CB579" s="62"/>
      <c r="CC579" s="62"/>
      <c r="CD579" s="62"/>
      <c r="CE579" s="62"/>
      <c r="CF579" s="62"/>
      <c r="CG579" s="62"/>
      <c r="CH579" s="62"/>
      <c r="CI579" s="62"/>
      <c r="CJ579" s="62"/>
      <c r="CK579" s="62"/>
      <c r="CL579" s="62"/>
      <c r="CM579" s="62"/>
      <c r="CN579" s="62"/>
      <c r="CO579" s="62"/>
      <c r="CP579" s="62"/>
      <c r="CQ579" s="62"/>
      <c r="CR579" s="62"/>
      <c r="CS579" s="62"/>
      <c r="CT579" s="62"/>
      <c r="CU579" s="62"/>
      <c r="CV579" s="62"/>
      <c r="CW579" s="62"/>
      <c r="CX579" s="62"/>
      <c r="CY579" s="62"/>
      <c r="CZ579" s="62"/>
      <c r="DA579" s="61"/>
      <c r="DB579" s="56">
        <f>K579-CV579</f>
        <v>0</v>
      </c>
      <c r="DC579" s="81"/>
      <c r="DD579" s="7">
        <f>CV579/12</f>
        <v>0</v>
      </c>
      <c r="DE579" s="81"/>
    </row>
    <row r="580" spans="1:109" s="80" customFormat="1" ht="11.25" hidden="1" customHeight="1" x14ac:dyDescent="0.2">
      <c r="A580" s="118" t="str">
        <f>CONCATENATE("7401",H580)</f>
        <v>7401100110</v>
      </c>
      <c r="B580" s="66"/>
      <c r="C580" s="66"/>
      <c r="D580" s="66"/>
      <c r="E580" s="66"/>
      <c r="F580" s="66"/>
      <c r="G580" s="65" t="s">
        <v>89</v>
      </c>
      <c r="H580" s="70" t="s">
        <v>280</v>
      </c>
      <c r="I580" s="75" t="s">
        <v>279</v>
      </c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62"/>
      <c r="AG580" s="62"/>
      <c r="AH580" s="62"/>
      <c r="AI580" s="62"/>
      <c r="AJ580" s="62"/>
      <c r="AK580" s="62"/>
      <c r="AL580" s="62"/>
      <c r="AM580" s="62"/>
      <c r="AN580" s="62"/>
      <c r="AO580" s="62"/>
      <c r="AP580" s="62"/>
      <c r="AQ580" s="62"/>
      <c r="AR580" s="62"/>
      <c r="AS580" s="62"/>
      <c r="AT580" s="62"/>
      <c r="AU580" s="62"/>
      <c r="AV580" s="62"/>
      <c r="AW580" s="62"/>
      <c r="AX580" s="62"/>
      <c r="AY580" s="62"/>
      <c r="AZ580" s="62"/>
      <c r="BA580" s="62"/>
      <c r="BB580" s="62"/>
      <c r="BC580" s="62"/>
      <c r="BD580" s="62"/>
      <c r="BE580" s="62"/>
      <c r="BF580" s="62"/>
      <c r="BG580" s="62"/>
      <c r="BH580" s="62"/>
      <c r="BI580" s="62"/>
      <c r="BJ580" s="62"/>
      <c r="BK580" s="62"/>
      <c r="BL580" s="62"/>
      <c r="BM580" s="62"/>
      <c r="BN580" s="62"/>
      <c r="BO580" s="62"/>
      <c r="BP580" s="62"/>
      <c r="BQ580" s="62"/>
      <c r="BR580" s="62"/>
      <c r="BS580" s="62"/>
      <c r="BT580" s="62"/>
      <c r="BU580" s="62"/>
      <c r="BV580" s="62"/>
      <c r="BW580" s="62"/>
      <c r="BX580" s="62"/>
      <c r="BY580" s="62"/>
      <c r="BZ580" s="62"/>
      <c r="CA580" s="62"/>
      <c r="CB580" s="62"/>
      <c r="CC580" s="62"/>
      <c r="CD580" s="62"/>
      <c r="CE580" s="62"/>
      <c r="CF580" s="62"/>
      <c r="CG580" s="62"/>
      <c r="CH580" s="62"/>
      <c r="CI580" s="62"/>
      <c r="CJ580" s="62"/>
      <c r="CK580" s="62"/>
      <c r="CL580" s="62"/>
      <c r="CM580" s="62"/>
      <c r="CN580" s="62"/>
      <c r="CO580" s="62"/>
      <c r="CP580" s="62"/>
      <c r="CQ580" s="62"/>
      <c r="CR580" s="62"/>
      <c r="CS580" s="62"/>
      <c r="CT580" s="62"/>
      <c r="CU580" s="62"/>
      <c r="CV580" s="62"/>
      <c r="CW580" s="62"/>
      <c r="CX580" s="62"/>
      <c r="CY580" s="62"/>
      <c r="CZ580" s="62"/>
      <c r="DA580" s="61"/>
      <c r="DB580" s="56">
        <f>K580-CV580</f>
        <v>0</v>
      </c>
      <c r="DC580" s="81"/>
      <c r="DD580" s="7">
        <f>CV580/12</f>
        <v>0</v>
      </c>
      <c r="DE580" s="81"/>
    </row>
    <row r="581" spans="1:109" s="80" customFormat="1" ht="11.25" hidden="1" customHeight="1" x14ac:dyDescent="0.2">
      <c r="A581" s="118" t="str">
        <f>CONCATENATE("7401",H581)</f>
        <v>7401100112</v>
      </c>
      <c r="B581" s="66"/>
      <c r="C581" s="66"/>
      <c r="D581" s="66"/>
      <c r="E581" s="66"/>
      <c r="F581" s="66"/>
      <c r="G581" s="65" t="s">
        <v>192</v>
      </c>
      <c r="H581" s="70" t="s">
        <v>278</v>
      </c>
      <c r="I581" s="87" t="s">
        <v>277</v>
      </c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  <c r="AA581" s="62"/>
      <c r="AB581" s="62"/>
      <c r="AC581" s="62"/>
      <c r="AD581" s="62"/>
      <c r="AE581" s="62"/>
      <c r="AF581" s="62"/>
      <c r="AG581" s="62"/>
      <c r="AH581" s="62"/>
      <c r="AI581" s="62"/>
      <c r="AJ581" s="62"/>
      <c r="AK581" s="62"/>
      <c r="AL581" s="62"/>
      <c r="AM581" s="62"/>
      <c r="AN581" s="62"/>
      <c r="AO581" s="62"/>
      <c r="AP581" s="62"/>
      <c r="AQ581" s="62"/>
      <c r="AR581" s="62"/>
      <c r="AS581" s="62"/>
      <c r="AT581" s="62"/>
      <c r="AU581" s="62"/>
      <c r="AV581" s="62"/>
      <c r="AW581" s="62"/>
      <c r="AX581" s="62"/>
      <c r="AY581" s="62"/>
      <c r="AZ581" s="62"/>
      <c r="BA581" s="62"/>
      <c r="BB581" s="62"/>
      <c r="BC581" s="62"/>
      <c r="BD581" s="62"/>
      <c r="BE581" s="62"/>
      <c r="BF581" s="62"/>
      <c r="BG581" s="62"/>
      <c r="BH581" s="62"/>
      <c r="BI581" s="62"/>
      <c r="BJ581" s="62"/>
      <c r="BK581" s="62"/>
      <c r="BL581" s="62"/>
      <c r="BM581" s="62"/>
      <c r="BN581" s="62"/>
      <c r="BO581" s="62"/>
      <c r="BP581" s="62"/>
      <c r="BQ581" s="62"/>
      <c r="BR581" s="62"/>
      <c r="BS581" s="62"/>
      <c r="BT581" s="62"/>
      <c r="BU581" s="62"/>
      <c r="BV581" s="62"/>
      <c r="BW581" s="62"/>
      <c r="BX581" s="62"/>
      <c r="BY581" s="62"/>
      <c r="BZ581" s="62"/>
      <c r="CA581" s="62"/>
      <c r="CB581" s="62"/>
      <c r="CC581" s="62"/>
      <c r="CD581" s="62"/>
      <c r="CE581" s="62"/>
      <c r="CF581" s="62"/>
      <c r="CG581" s="62"/>
      <c r="CH581" s="62"/>
      <c r="CI581" s="62"/>
      <c r="CJ581" s="62"/>
      <c r="CK581" s="62"/>
      <c r="CL581" s="62"/>
      <c r="CM581" s="62"/>
      <c r="CN581" s="62"/>
      <c r="CO581" s="62"/>
      <c r="CP581" s="62"/>
      <c r="CQ581" s="62"/>
      <c r="CR581" s="62"/>
      <c r="CS581" s="62"/>
      <c r="CT581" s="62"/>
      <c r="CU581" s="62"/>
      <c r="CV581" s="62"/>
      <c r="CW581" s="62"/>
      <c r="CX581" s="62"/>
      <c r="CY581" s="62"/>
      <c r="CZ581" s="62"/>
      <c r="DA581" s="61"/>
      <c r="DB581" s="56">
        <f>K581-CV581</f>
        <v>0</v>
      </c>
      <c r="DC581" s="81"/>
      <c r="DD581" s="7">
        <f>CV581/12</f>
        <v>0</v>
      </c>
      <c r="DE581" s="81"/>
    </row>
    <row r="582" spans="1:109" s="80" customFormat="1" ht="11.25" hidden="1" customHeight="1" x14ac:dyDescent="0.2">
      <c r="A582" s="118" t="str">
        <f>CONCATENATE("7401",H582)</f>
        <v>7401100113</v>
      </c>
      <c r="B582" s="66"/>
      <c r="C582" s="66"/>
      <c r="D582" s="66"/>
      <c r="E582" s="66"/>
      <c r="F582" s="66"/>
      <c r="G582" s="65" t="s">
        <v>200</v>
      </c>
      <c r="H582" s="70" t="s">
        <v>276</v>
      </c>
      <c r="I582" s="87" t="s">
        <v>150</v>
      </c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  <c r="CF582" s="62"/>
      <c r="CG582" s="62"/>
      <c r="CH582" s="62"/>
      <c r="CI582" s="62"/>
      <c r="CJ582" s="62"/>
      <c r="CK582" s="62"/>
      <c r="CL582" s="62"/>
      <c r="CM582" s="62"/>
      <c r="CN582" s="62"/>
      <c r="CO582" s="62"/>
      <c r="CP582" s="62"/>
      <c r="CQ582" s="62"/>
      <c r="CR582" s="62"/>
      <c r="CS582" s="62"/>
      <c r="CT582" s="62"/>
      <c r="CU582" s="62"/>
      <c r="CV582" s="62"/>
      <c r="CW582" s="62"/>
      <c r="CX582" s="62"/>
      <c r="CY582" s="62"/>
      <c r="CZ582" s="62"/>
      <c r="DA582" s="61"/>
      <c r="DB582" s="56">
        <f>K582-CV582</f>
        <v>0</v>
      </c>
      <c r="DC582" s="81"/>
      <c r="DD582" s="7">
        <f>CV582/12</f>
        <v>0</v>
      </c>
      <c r="DE582" s="81"/>
    </row>
    <row r="583" spans="1:109" s="80" customFormat="1" ht="11.25" hidden="1" customHeight="1" x14ac:dyDescent="0.2">
      <c r="A583" s="118" t="str">
        <f>CONCATENATE("7401",H583)</f>
        <v>7401100114</v>
      </c>
      <c r="B583" s="66"/>
      <c r="C583" s="66"/>
      <c r="D583" s="66"/>
      <c r="E583" s="66"/>
      <c r="F583" s="66"/>
      <c r="G583" s="65" t="s">
        <v>251</v>
      </c>
      <c r="H583" s="70" t="s">
        <v>275</v>
      </c>
      <c r="I583" s="87" t="s">
        <v>274</v>
      </c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  <c r="AD583" s="62"/>
      <c r="AE583" s="62"/>
      <c r="AF583" s="62"/>
      <c r="AG583" s="62"/>
      <c r="AH583" s="62"/>
      <c r="AI583" s="62"/>
      <c r="AJ583" s="62"/>
      <c r="AK583" s="62"/>
      <c r="AL583" s="62"/>
      <c r="AM583" s="62"/>
      <c r="AN583" s="62"/>
      <c r="AO583" s="62"/>
      <c r="AP583" s="62"/>
      <c r="AQ583" s="62"/>
      <c r="AR583" s="62"/>
      <c r="AS583" s="62"/>
      <c r="AT583" s="62"/>
      <c r="AU583" s="62"/>
      <c r="AV583" s="62"/>
      <c r="AW583" s="62"/>
      <c r="AX583" s="62"/>
      <c r="AY583" s="62"/>
      <c r="AZ583" s="62"/>
      <c r="BA583" s="62"/>
      <c r="BB583" s="62"/>
      <c r="BC583" s="62"/>
      <c r="BD583" s="62"/>
      <c r="BE583" s="62"/>
      <c r="BF583" s="62"/>
      <c r="BG583" s="62"/>
      <c r="BH583" s="62"/>
      <c r="BI583" s="62"/>
      <c r="BJ583" s="62"/>
      <c r="BK583" s="62"/>
      <c r="BL583" s="62"/>
      <c r="BM583" s="62"/>
      <c r="BN583" s="62"/>
      <c r="BO583" s="62"/>
      <c r="BP583" s="62"/>
      <c r="BQ583" s="62"/>
      <c r="BR583" s="62"/>
      <c r="BS583" s="62"/>
      <c r="BT583" s="62"/>
      <c r="BU583" s="62"/>
      <c r="BV583" s="62"/>
      <c r="BW583" s="62"/>
      <c r="BX583" s="62"/>
      <c r="BY583" s="62"/>
      <c r="BZ583" s="62"/>
      <c r="CA583" s="62"/>
      <c r="CB583" s="62"/>
      <c r="CC583" s="62"/>
      <c r="CD583" s="62"/>
      <c r="CE583" s="62"/>
      <c r="CF583" s="62"/>
      <c r="CG583" s="62"/>
      <c r="CH583" s="62"/>
      <c r="CI583" s="62"/>
      <c r="CJ583" s="62"/>
      <c r="CK583" s="62"/>
      <c r="CL583" s="62"/>
      <c r="CM583" s="62"/>
      <c r="CN583" s="62"/>
      <c r="CO583" s="62"/>
      <c r="CP583" s="62"/>
      <c r="CQ583" s="62"/>
      <c r="CR583" s="62"/>
      <c r="CS583" s="62"/>
      <c r="CT583" s="62"/>
      <c r="CU583" s="62"/>
      <c r="CV583" s="62"/>
      <c r="CW583" s="62"/>
      <c r="CX583" s="62"/>
      <c r="CY583" s="62"/>
      <c r="CZ583" s="62"/>
      <c r="DA583" s="61"/>
      <c r="DB583" s="56">
        <f>K583-CV583</f>
        <v>0</v>
      </c>
      <c r="DC583" s="81"/>
      <c r="DD583" s="7">
        <f>CV583/12</f>
        <v>0</v>
      </c>
      <c r="DE583" s="81"/>
    </row>
    <row r="584" spans="1:109" s="80" customFormat="1" ht="11.25" hidden="1" customHeight="1" x14ac:dyDescent="0.2">
      <c r="A584" s="118" t="str">
        <f>CONCATENATE("7401",H584)</f>
        <v>7401100116</v>
      </c>
      <c r="B584" s="66"/>
      <c r="C584" s="66"/>
      <c r="D584" s="66"/>
      <c r="E584" s="66"/>
      <c r="F584" s="66"/>
      <c r="G584" s="65" t="s">
        <v>104</v>
      </c>
      <c r="H584" s="70" t="s">
        <v>273</v>
      </c>
      <c r="I584" s="87" t="s">
        <v>272</v>
      </c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  <c r="AA584" s="62"/>
      <c r="AB584" s="62"/>
      <c r="AC584" s="62"/>
      <c r="AD584" s="62"/>
      <c r="AE584" s="62"/>
      <c r="AF584" s="62"/>
      <c r="AG584" s="62"/>
      <c r="AH584" s="62"/>
      <c r="AI584" s="62"/>
      <c r="AJ584" s="62"/>
      <c r="AK584" s="62"/>
      <c r="AL584" s="62"/>
      <c r="AM584" s="62"/>
      <c r="AN584" s="62"/>
      <c r="AO584" s="62"/>
      <c r="AP584" s="62"/>
      <c r="AQ584" s="62"/>
      <c r="AR584" s="62"/>
      <c r="AS584" s="62"/>
      <c r="AT584" s="62"/>
      <c r="AU584" s="62"/>
      <c r="AV584" s="62"/>
      <c r="AW584" s="62"/>
      <c r="AX584" s="62"/>
      <c r="AY584" s="62"/>
      <c r="AZ584" s="62"/>
      <c r="BA584" s="62"/>
      <c r="BB584" s="62"/>
      <c r="BC584" s="62"/>
      <c r="BD584" s="62"/>
      <c r="BE584" s="62"/>
      <c r="BF584" s="62"/>
      <c r="BG584" s="62"/>
      <c r="BH584" s="62"/>
      <c r="BI584" s="62"/>
      <c r="BJ584" s="62"/>
      <c r="BK584" s="62"/>
      <c r="BL584" s="62"/>
      <c r="BM584" s="62"/>
      <c r="BN584" s="62"/>
      <c r="BO584" s="62"/>
      <c r="BP584" s="62"/>
      <c r="BQ584" s="62"/>
      <c r="BR584" s="62"/>
      <c r="BS584" s="62"/>
      <c r="BT584" s="62"/>
      <c r="BU584" s="62"/>
      <c r="BV584" s="62"/>
      <c r="BW584" s="62"/>
      <c r="BX584" s="62"/>
      <c r="BY584" s="62"/>
      <c r="BZ584" s="62"/>
      <c r="CA584" s="62"/>
      <c r="CB584" s="62"/>
      <c r="CC584" s="62"/>
      <c r="CD584" s="62"/>
      <c r="CE584" s="62"/>
      <c r="CF584" s="62"/>
      <c r="CG584" s="62"/>
      <c r="CH584" s="62"/>
      <c r="CI584" s="62"/>
      <c r="CJ584" s="62"/>
      <c r="CK584" s="62"/>
      <c r="CL584" s="62"/>
      <c r="CM584" s="62"/>
      <c r="CN584" s="62"/>
      <c r="CO584" s="62"/>
      <c r="CP584" s="62"/>
      <c r="CQ584" s="62"/>
      <c r="CR584" s="62"/>
      <c r="CS584" s="62"/>
      <c r="CT584" s="62"/>
      <c r="CU584" s="62"/>
      <c r="CV584" s="62"/>
      <c r="CW584" s="62"/>
      <c r="CX584" s="62"/>
      <c r="CY584" s="62"/>
      <c r="CZ584" s="62"/>
      <c r="DA584" s="61"/>
      <c r="DB584" s="56">
        <f>K584-CV584</f>
        <v>0</v>
      </c>
      <c r="DC584" s="81"/>
      <c r="DD584" s="7">
        <f>CV584/12</f>
        <v>0</v>
      </c>
      <c r="DE584" s="81"/>
    </row>
    <row r="585" spans="1:109" s="80" customFormat="1" ht="11.25" hidden="1" customHeight="1" x14ac:dyDescent="0.2">
      <c r="A585" s="118" t="str">
        <f>CONCATENATE("7401",H585)</f>
        <v>7401100130</v>
      </c>
      <c r="B585" s="66"/>
      <c r="C585" s="66"/>
      <c r="D585" s="66"/>
      <c r="E585" s="66"/>
      <c r="F585" s="66"/>
      <c r="G585" s="65" t="s">
        <v>213</v>
      </c>
      <c r="H585" s="70" t="s">
        <v>271</v>
      </c>
      <c r="I585" s="87" t="s">
        <v>149</v>
      </c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  <c r="AA585" s="62"/>
      <c r="AB585" s="62"/>
      <c r="AC585" s="62"/>
      <c r="AD585" s="62"/>
      <c r="AE585" s="62"/>
      <c r="AF585" s="62"/>
      <c r="AG585" s="62"/>
      <c r="AH585" s="62"/>
      <c r="AI585" s="62"/>
      <c r="AJ585" s="62"/>
      <c r="AK585" s="62"/>
      <c r="AL585" s="62"/>
      <c r="AM585" s="62"/>
      <c r="AN585" s="62"/>
      <c r="AO585" s="62"/>
      <c r="AP585" s="62"/>
      <c r="AQ585" s="62"/>
      <c r="AR585" s="62"/>
      <c r="AS585" s="62"/>
      <c r="AT585" s="62"/>
      <c r="AU585" s="62"/>
      <c r="AV585" s="62"/>
      <c r="AW585" s="62"/>
      <c r="AX585" s="62"/>
      <c r="AY585" s="62"/>
      <c r="AZ585" s="62"/>
      <c r="BA585" s="62"/>
      <c r="BB585" s="62"/>
      <c r="BC585" s="62"/>
      <c r="BD585" s="62"/>
      <c r="BE585" s="62"/>
      <c r="BF585" s="62"/>
      <c r="BG585" s="62"/>
      <c r="BH585" s="62"/>
      <c r="BI585" s="62"/>
      <c r="BJ585" s="62"/>
      <c r="BK585" s="62"/>
      <c r="BL585" s="62"/>
      <c r="BM585" s="62"/>
      <c r="BN585" s="62"/>
      <c r="BO585" s="62"/>
      <c r="BP585" s="62"/>
      <c r="BQ585" s="62"/>
      <c r="BR585" s="62"/>
      <c r="BS585" s="62"/>
      <c r="BT585" s="62"/>
      <c r="BU585" s="62"/>
      <c r="BV585" s="62"/>
      <c r="BW585" s="62"/>
      <c r="BX585" s="62"/>
      <c r="BY585" s="62"/>
      <c r="BZ585" s="62"/>
      <c r="CA585" s="62"/>
      <c r="CB585" s="62"/>
      <c r="CC585" s="62"/>
      <c r="CD585" s="62"/>
      <c r="CE585" s="62"/>
      <c r="CF585" s="62"/>
      <c r="CG585" s="62"/>
      <c r="CH585" s="62"/>
      <c r="CI585" s="62"/>
      <c r="CJ585" s="62"/>
      <c r="CK585" s="62"/>
      <c r="CL585" s="62"/>
      <c r="CM585" s="62"/>
      <c r="CN585" s="62"/>
      <c r="CO585" s="62"/>
      <c r="CP585" s="62"/>
      <c r="CQ585" s="62"/>
      <c r="CR585" s="62"/>
      <c r="CS585" s="62"/>
      <c r="CT585" s="62"/>
      <c r="CU585" s="62"/>
      <c r="CV585" s="62"/>
      <c r="CW585" s="62"/>
      <c r="CX585" s="62"/>
      <c r="CY585" s="62"/>
      <c r="CZ585" s="62"/>
      <c r="DA585" s="61"/>
      <c r="DB585" s="56">
        <f>K585-CV585</f>
        <v>0</v>
      </c>
      <c r="DC585" s="81"/>
      <c r="DD585" s="7">
        <f>CV585/12</f>
        <v>0</v>
      </c>
      <c r="DE585" s="81"/>
    </row>
    <row r="586" spans="1:109" s="80" customFormat="1" ht="11.25" hidden="1" customHeight="1" x14ac:dyDescent="0.2">
      <c r="A586" s="118" t="str">
        <f>CONCATENATE("7401",H586)</f>
        <v>74011002</v>
      </c>
      <c r="B586" s="66"/>
      <c r="C586" s="66"/>
      <c r="D586" s="66"/>
      <c r="E586" s="66"/>
      <c r="F586" s="66" t="s">
        <v>101</v>
      </c>
      <c r="G586" s="65"/>
      <c r="H586" s="61" t="s">
        <v>85</v>
      </c>
      <c r="I586" s="86" t="s">
        <v>84</v>
      </c>
      <c r="J586" s="62">
        <f>SUM(J587:J589)</f>
        <v>0</v>
      </c>
      <c r="K586" s="62">
        <f>SUM(K587:K589)</f>
        <v>0</v>
      </c>
      <c r="L586" s="62">
        <f>SUM(L587:L589)</f>
        <v>0</v>
      </c>
      <c r="M586" s="62">
        <f>SUM(M587:M589)</f>
        <v>0</v>
      </c>
      <c r="N586" s="62">
        <f>SUM(N587:N589)</f>
        <v>0</v>
      </c>
      <c r="O586" s="62">
        <f>SUM(O587:O589)</f>
        <v>0</v>
      </c>
      <c r="P586" s="62">
        <f>SUM(P587:P589)</f>
        <v>0</v>
      </c>
      <c r="Q586" s="62">
        <f>SUM(Q587:Q589)</f>
        <v>0</v>
      </c>
      <c r="R586" s="62">
        <f>SUM(R587:R589)</f>
        <v>0</v>
      </c>
      <c r="S586" s="62">
        <f>SUM(S587:S589)</f>
        <v>0</v>
      </c>
      <c r="T586" s="62">
        <f>SUM(T587:T589)</f>
        <v>0</v>
      </c>
      <c r="U586" s="62">
        <f>SUM(U587:U589)</f>
        <v>0</v>
      </c>
      <c r="V586" s="62">
        <f>SUM(V587:V589)</f>
        <v>0</v>
      </c>
      <c r="W586" s="62">
        <f>SUM(W587:W589)</f>
        <v>0</v>
      </c>
      <c r="X586" s="62">
        <f>SUM(X587:X589)</f>
        <v>0</v>
      </c>
      <c r="Y586" s="62">
        <f>SUM(Y587:Y589)</f>
        <v>0</v>
      </c>
      <c r="Z586" s="62">
        <f>SUM(Z587:Z589)</f>
        <v>0</v>
      </c>
      <c r="AA586" s="62">
        <f>SUM(AA587:AA589)</f>
        <v>0</v>
      </c>
      <c r="AB586" s="62">
        <f>SUM(AB587:AB589)</f>
        <v>0</v>
      </c>
      <c r="AC586" s="62">
        <f>SUM(AC587:AC589)</f>
        <v>0</v>
      </c>
      <c r="AD586" s="62">
        <f>SUM(AD587:AD589)</f>
        <v>0</v>
      </c>
      <c r="AE586" s="62">
        <f>SUM(AE587:AE589)</f>
        <v>0</v>
      </c>
      <c r="AF586" s="62">
        <f>SUM(AF587:AF589)</f>
        <v>0</v>
      </c>
      <c r="AG586" s="62">
        <f>SUM(AG587:AG589)</f>
        <v>0</v>
      </c>
      <c r="AH586" s="62">
        <f>SUM(AH587:AH589)</f>
        <v>0</v>
      </c>
      <c r="AI586" s="62">
        <f>SUM(AI587:AI589)</f>
        <v>0</v>
      </c>
      <c r="AJ586" s="62">
        <f>SUM(AJ587:AJ589)</f>
        <v>0</v>
      </c>
      <c r="AK586" s="62">
        <f>SUM(AK587:AK589)</f>
        <v>0</v>
      </c>
      <c r="AL586" s="62">
        <f>SUM(AL587:AL589)</f>
        <v>0</v>
      </c>
      <c r="AM586" s="62">
        <f>SUM(AM587:AM589)</f>
        <v>0</v>
      </c>
      <c r="AN586" s="62">
        <f>SUM(AN587:AN589)</f>
        <v>0</v>
      </c>
      <c r="AO586" s="62">
        <f>SUM(AO587:AO589)</f>
        <v>0</v>
      </c>
      <c r="AP586" s="62">
        <f>SUM(AP587:AP589)</f>
        <v>0</v>
      </c>
      <c r="AQ586" s="62">
        <f>SUM(AQ587:AQ589)</f>
        <v>0</v>
      </c>
      <c r="AR586" s="62">
        <f>SUM(AR587:AR589)</f>
        <v>0</v>
      </c>
      <c r="AS586" s="62">
        <f>SUM(AS587:AS589)</f>
        <v>0</v>
      </c>
      <c r="AT586" s="62">
        <f>SUM(AT587:AT589)</f>
        <v>0</v>
      </c>
      <c r="AU586" s="62">
        <f>SUM(AU587:AU589)</f>
        <v>0</v>
      </c>
      <c r="AV586" s="62">
        <f>SUM(AV587:AV589)</f>
        <v>0</v>
      </c>
      <c r="AW586" s="62">
        <f>SUM(AW587:AW589)</f>
        <v>0</v>
      </c>
      <c r="AX586" s="62">
        <f>SUM(AX587:AX589)</f>
        <v>0</v>
      </c>
      <c r="AY586" s="62">
        <f>SUM(AY587:AY589)</f>
        <v>0</v>
      </c>
      <c r="AZ586" s="62">
        <f>SUM(AZ587:AZ589)</f>
        <v>0</v>
      </c>
      <c r="BA586" s="62">
        <f>SUM(BA587:BA589)</f>
        <v>0</v>
      </c>
      <c r="BB586" s="62">
        <f>SUM(BB587:BB589)</f>
        <v>0</v>
      </c>
      <c r="BC586" s="62">
        <f>SUM(BC587:BC589)</f>
        <v>0</v>
      </c>
      <c r="BD586" s="62">
        <f>SUM(BD587:BD589)</f>
        <v>0</v>
      </c>
      <c r="BE586" s="62">
        <f>SUM(BE587:BE589)</f>
        <v>0</v>
      </c>
      <c r="BF586" s="62">
        <f>SUM(BF587:BF589)</f>
        <v>0</v>
      </c>
      <c r="BG586" s="62">
        <f>SUM(BG587:BG589)</f>
        <v>0</v>
      </c>
      <c r="BH586" s="62">
        <f>SUM(BH587:BH589)</f>
        <v>0</v>
      </c>
      <c r="BI586" s="62">
        <f>SUM(BI587:BI589)</f>
        <v>0</v>
      </c>
      <c r="BJ586" s="62">
        <f>SUM(BJ587:BJ589)</f>
        <v>0</v>
      </c>
      <c r="BK586" s="62">
        <f>SUM(BK587:BK589)</f>
        <v>0</v>
      </c>
      <c r="BL586" s="62">
        <f>SUM(BL587:BL589)</f>
        <v>0</v>
      </c>
      <c r="BM586" s="62">
        <f>SUM(BM587:BM589)</f>
        <v>0</v>
      </c>
      <c r="BN586" s="62">
        <f>SUM(BN587:BN589)</f>
        <v>0</v>
      </c>
      <c r="BO586" s="62">
        <f>SUM(BO587:BO589)</f>
        <v>0</v>
      </c>
      <c r="BP586" s="62">
        <f>SUM(BP587:BP589)</f>
        <v>0</v>
      </c>
      <c r="BQ586" s="62">
        <f>SUM(BQ587:BQ589)</f>
        <v>0</v>
      </c>
      <c r="BR586" s="62">
        <f>SUM(BR587:BR589)</f>
        <v>0</v>
      </c>
      <c r="BS586" s="62">
        <f>SUM(BS587:BS589)</f>
        <v>0</v>
      </c>
      <c r="BT586" s="62">
        <f>SUM(BT587:BT589)</f>
        <v>0</v>
      </c>
      <c r="BU586" s="62">
        <f>SUM(BU587:BU589)</f>
        <v>0</v>
      </c>
      <c r="BV586" s="62">
        <f>SUM(BV587:BV589)</f>
        <v>0</v>
      </c>
      <c r="BW586" s="62">
        <f>SUM(BW587:BW589)</f>
        <v>0</v>
      </c>
      <c r="BX586" s="62">
        <f>SUM(BX587:BX589)</f>
        <v>0</v>
      </c>
      <c r="BY586" s="62">
        <f>SUM(BY587:BY589)</f>
        <v>0</v>
      </c>
      <c r="BZ586" s="62">
        <f>SUM(BZ587:BZ589)</f>
        <v>0</v>
      </c>
      <c r="CA586" s="62">
        <f>SUM(CA587:CA589)</f>
        <v>0</v>
      </c>
      <c r="CB586" s="62">
        <f>SUM(CB587:CB589)</f>
        <v>0</v>
      </c>
      <c r="CC586" s="62">
        <f>SUM(CC587:CC589)</f>
        <v>0</v>
      </c>
      <c r="CD586" s="62">
        <f>SUM(CD587:CD589)</f>
        <v>0</v>
      </c>
      <c r="CE586" s="62">
        <f>SUM(CE587:CE589)</f>
        <v>0</v>
      </c>
      <c r="CF586" s="62">
        <f>SUM(CF587:CF589)</f>
        <v>0</v>
      </c>
      <c r="CG586" s="62">
        <f>SUM(CG587:CG589)</f>
        <v>0</v>
      </c>
      <c r="CH586" s="62">
        <f>SUM(CH587:CH589)</f>
        <v>0</v>
      </c>
      <c r="CI586" s="62">
        <f>SUM(CI587:CI589)</f>
        <v>0</v>
      </c>
      <c r="CJ586" s="62">
        <f>SUM(CJ587:CJ589)</f>
        <v>0</v>
      </c>
      <c r="CK586" s="62">
        <f>SUM(CK587:CK589)</f>
        <v>0</v>
      </c>
      <c r="CL586" s="62">
        <f>SUM(CL587:CL589)</f>
        <v>0</v>
      </c>
      <c r="CM586" s="62">
        <f>SUM(CM587:CM589)</f>
        <v>0</v>
      </c>
      <c r="CN586" s="62">
        <f>SUM(CN587:CN589)</f>
        <v>0</v>
      </c>
      <c r="CO586" s="62">
        <f>SUM(CO587:CO589)</f>
        <v>0</v>
      </c>
      <c r="CP586" s="62">
        <f>SUM(CP587:CP589)</f>
        <v>0</v>
      </c>
      <c r="CQ586" s="62">
        <f>SUM(CQ587:CQ589)</f>
        <v>0</v>
      </c>
      <c r="CR586" s="62">
        <f>SUM(CR587:CR589)</f>
        <v>0</v>
      </c>
      <c r="CS586" s="62">
        <f>SUM(CS587:CS589)</f>
        <v>0</v>
      </c>
      <c r="CT586" s="62">
        <f>SUM(CT587:CT589)</f>
        <v>0</v>
      </c>
      <c r="CU586" s="62">
        <f>SUM(CU587:CU589)</f>
        <v>0</v>
      </c>
      <c r="CV586" s="62">
        <f>SUM(CV587:CV589)</f>
        <v>0</v>
      </c>
      <c r="CW586" s="62">
        <f>SUM(CW587:CW589)</f>
        <v>0</v>
      </c>
      <c r="CX586" s="62">
        <f>SUM(CX587:CX589)</f>
        <v>0</v>
      </c>
      <c r="CY586" s="62">
        <f>SUM(CY587:CY589)</f>
        <v>0</v>
      </c>
      <c r="CZ586" s="62">
        <f>SUM(CZ587:CZ589)</f>
        <v>0</v>
      </c>
      <c r="DA586" s="61"/>
      <c r="DB586" s="56">
        <f>K586-CV586</f>
        <v>0</v>
      </c>
      <c r="DC586" s="81"/>
      <c r="DD586" s="7">
        <f>CV586/12</f>
        <v>0</v>
      </c>
      <c r="DE586" s="81"/>
    </row>
    <row r="587" spans="1:109" s="80" customFormat="1" ht="11.25" hidden="1" customHeight="1" x14ac:dyDescent="0.2">
      <c r="A587" s="118" t="str">
        <f>CONCATENATE("7401",H587)</f>
        <v>7401100202</v>
      </c>
      <c r="B587" s="66"/>
      <c r="C587" s="66"/>
      <c r="D587" s="66"/>
      <c r="E587" s="66"/>
      <c r="F587" s="66"/>
      <c r="G587" s="65" t="s">
        <v>101</v>
      </c>
      <c r="H587" s="70" t="s">
        <v>270</v>
      </c>
      <c r="I587" s="87" t="s">
        <v>269</v>
      </c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  <c r="AA587" s="62"/>
      <c r="AB587" s="62"/>
      <c r="AC587" s="62"/>
      <c r="AD587" s="62"/>
      <c r="AE587" s="62"/>
      <c r="AF587" s="62"/>
      <c r="AG587" s="62"/>
      <c r="AH587" s="62"/>
      <c r="AI587" s="62"/>
      <c r="AJ587" s="62"/>
      <c r="AK587" s="62"/>
      <c r="AL587" s="62"/>
      <c r="AM587" s="62"/>
      <c r="AN587" s="62"/>
      <c r="AO587" s="62"/>
      <c r="AP587" s="62"/>
      <c r="AQ587" s="62"/>
      <c r="AR587" s="62"/>
      <c r="AS587" s="62"/>
      <c r="AT587" s="62"/>
      <c r="AU587" s="62"/>
      <c r="AV587" s="62"/>
      <c r="AW587" s="62"/>
      <c r="AX587" s="62"/>
      <c r="AY587" s="62"/>
      <c r="AZ587" s="62"/>
      <c r="BA587" s="62"/>
      <c r="BB587" s="62"/>
      <c r="BC587" s="62"/>
      <c r="BD587" s="62"/>
      <c r="BE587" s="62"/>
      <c r="BF587" s="62"/>
      <c r="BG587" s="62"/>
      <c r="BH587" s="62"/>
      <c r="BI587" s="62"/>
      <c r="BJ587" s="62"/>
      <c r="BK587" s="62"/>
      <c r="BL587" s="62"/>
      <c r="BM587" s="62"/>
      <c r="BN587" s="62"/>
      <c r="BO587" s="62"/>
      <c r="BP587" s="62"/>
      <c r="BQ587" s="62"/>
      <c r="BR587" s="62"/>
      <c r="BS587" s="62"/>
      <c r="BT587" s="62"/>
      <c r="BU587" s="62"/>
      <c r="BV587" s="62"/>
      <c r="BW587" s="62"/>
      <c r="BX587" s="62"/>
      <c r="BY587" s="62"/>
      <c r="BZ587" s="62"/>
      <c r="CA587" s="62"/>
      <c r="CB587" s="62"/>
      <c r="CC587" s="62"/>
      <c r="CD587" s="62"/>
      <c r="CE587" s="62"/>
      <c r="CF587" s="62"/>
      <c r="CG587" s="62"/>
      <c r="CH587" s="62"/>
      <c r="CI587" s="62"/>
      <c r="CJ587" s="62"/>
      <c r="CK587" s="62"/>
      <c r="CL587" s="62"/>
      <c r="CM587" s="62"/>
      <c r="CN587" s="62"/>
      <c r="CO587" s="62"/>
      <c r="CP587" s="62"/>
      <c r="CQ587" s="62"/>
      <c r="CR587" s="62"/>
      <c r="CS587" s="62"/>
      <c r="CT587" s="62"/>
      <c r="CU587" s="62"/>
      <c r="CV587" s="62"/>
      <c r="CW587" s="62"/>
      <c r="CX587" s="62"/>
      <c r="CY587" s="62"/>
      <c r="CZ587" s="62"/>
      <c r="DA587" s="61"/>
      <c r="DB587" s="56">
        <f>K587-CV587</f>
        <v>0</v>
      </c>
      <c r="DC587" s="81"/>
      <c r="DD587" s="7">
        <f>CV587/12</f>
        <v>0</v>
      </c>
      <c r="DE587" s="81"/>
    </row>
    <row r="588" spans="1:109" s="80" customFormat="1" ht="11.25" hidden="1" customHeight="1" x14ac:dyDescent="0.2">
      <c r="A588" s="118" t="str">
        <f>CONCATENATE("7401",H588)</f>
        <v>7401100204</v>
      </c>
      <c r="B588" s="66"/>
      <c r="C588" s="66"/>
      <c r="D588" s="66"/>
      <c r="E588" s="66"/>
      <c r="F588" s="66"/>
      <c r="G588" s="65" t="s">
        <v>245</v>
      </c>
      <c r="H588" s="70" t="s">
        <v>83</v>
      </c>
      <c r="I588" s="87" t="s">
        <v>82</v>
      </c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  <c r="AA588" s="62"/>
      <c r="AB588" s="62"/>
      <c r="AC588" s="62"/>
      <c r="AD588" s="62"/>
      <c r="AE588" s="62"/>
      <c r="AF588" s="62"/>
      <c r="AG588" s="62"/>
      <c r="AH588" s="62"/>
      <c r="AI588" s="62"/>
      <c r="AJ588" s="62"/>
      <c r="AK588" s="62"/>
      <c r="AL588" s="62"/>
      <c r="AM588" s="62"/>
      <c r="AN588" s="62"/>
      <c r="AO588" s="62"/>
      <c r="AP588" s="62"/>
      <c r="AQ588" s="62"/>
      <c r="AR588" s="62"/>
      <c r="AS588" s="62"/>
      <c r="AT588" s="62"/>
      <c r="AU588" s="62"/>
      <c r="AV588" s="62"/>
      <c r="AW588" s="62"/>
      <c r="AX588" s="62"/>
      <c r="AY588" s="62"/>
      <c r="AZ588" s="62"/>
      <c r="BA588" s="62"/>
      <c r="BB588" s="62"/>
      <c r="BC588" s="62"/>
      <c r="BD588" s="62"/>
      <c r="BE588" s="62"/>
      <c r="BF588" s="62"/>
      <c r="BG588" s="62"/>
      <c r="BH588" s="62"/>
      <c r="BI588" s="62"/>
      <c r="BJ588" s="62"/>
      <c r="BK588" s="62"/>
      <c r="BL588" s="62"/>
      <c r="BM588" s="62"/>
      <c r="BN588" s="62"/>
      <c r="BO588" s="62"/>
      <c r="BP588" s="62"/>
      <c r="BQ588" s="62"/>
      <c r="BR588" s="62"/>
      <c r="BS588" s="62"/>
      <c r="BT588" s="62"/>
      <c r="BU588" s="62"/>
      <c r="BV588" s="62"/>
      <c r="BW588" s="62"/>
      <c r="BX588" s="62"/>
      <c r="BY588" s="62"/>
      <c r="BZ588" s="62"/>
      <c r="CA588" s="62"/>
      <c r="CB588" s="62"/>
      <c r="CC588" s="62"/>
      <c r="CD588" s="62"/>
      <c r="CE588" s="62"/>
      <c r="CF588" s="62"/>
      <c r="CG588" s="62"/>
      <c r="CH588" s="62"/>
      <c r="CI588" s="62"/>
      <c r="CJ588" s="62"/>
      <c r="CK588" s="62"/>
      <c r="CL588" s="62"/>
      <c r="CM588" s="62"/>
      <c r="CN588" s="62"/>
      <c r="CO588" s="62"/>
      <c r="CP588" s="62"/>
      <c r="CQ588" s="62"/>
      <c r="CR588" s="62"/>
      <c r="CS588" s="62"/>
      <c r="CT588" s="62"/>
      <c r="CU588" s="62"/>
      <c r="CV588" s="62"/>
      <c r="CW588" s="62"/>
      <c r="CX588" s="62"/>
      <c r="CY588" s="62"/>
      <c r="CZ588" s="62"/>
      <c r="DA588" s="61"/>
      <c r="DB588" s="56">
        <f>K588-CV588</f>
        <v>0</v>
      </c>
      <c r="DC588" s="81"/>
      <c r="DD588" s="7">
        <f>CV588/12</f>
        <v>0</v>
      </c>
      <c r="DE588" s="81"/>
    </row>
    <row r="589" spans="1:109" s="80" customFormat="1" ht="11.25" hidden="1" customHeight="1" x14ac:dyDescent="0.2">
      <c r="A589" s="118" t="str">
        <f>CONCATENATE("7401",H589)</f>
        <v>7401100206</v>
      </c>
      <c r="B589" s="66"/>
      <c r="C589" s="66"/>
      <c r="D589" s="66"/>
      <c r="E589" s="66"/>
      <c r="F589" s="66"/>
      <c r="G589" s="65" t="s">
        <v>253</v>
      </c>
      <c r="H589" s="70" t="s">
        <v>268</v>
      </c>
      <c r="I589" s="112" t="s">
        <v>267</v>
      </c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  <c r="AA589" s="62"/>
      <c r="AB589" s="62"/>
      <c r="AC589" s="62"/>
      <c r="AD589" s="62"/>
      <c r="AE589" s="62"/>
      <c r="AF589" s="62"/>
      <c r="AG589" s="62"/>
      <c r="AH589" s="62"/>
      <c r="AI589" s="62"/>
      <c r="AJ589" s="62"/>
      <c r="AK589" s="62"/>
      <c r="AL589" s="62"/>
      <c r="AM589" s="62"/>
      <c r="AN589" s="62"/>
      <c r="AO589" s="62"/>
      <c r="AP589" s="62"/>
      <c r="AQ589" s="62"/>
      <c r="AR589" s="62"/>
      <c r="AS589" s="62"/>
      <c r="AT589" s="62"/>
      <c r="AU589" s="62"/>
      <c r="AV589" s="62"/>
      <c r="AW589" s="62"/>
      <c r="AX589" s="62"/>
      <c r="AY589" s="62"/>
      <c r="AZ589" s="62"/>
      <c r="BA589" s="62"/>
      <c r="BB589" s="62"/>
      <c r="BC589" s="62"/>
      <c r="BD589" s="62"/>
      <c r="BE589" s="62"/>
      <c r="BF589" s="62"/>
      <c r="BG589" s="62"/>
      <c r="BH589" s="62"/>
      <c r="BI589" s="62"/>
      <c r="BJ589" s="62"/>
      <c r="BK589" s="62"/>
      <c r="BL589" s="62"/>
      <c r="BM589" s="62"/>
      <c r="BN589" s="62"/>
      <c r="BO589" s="62"/>
      <c r="BP589" s="62"/>
      <c r="BQ589" s="62"/>
      <c r="BR589" s="62"/>
      <c r="BS589" s="62"/>
      <c r="BT589" s="62"/>
      <c r="BU589" s="62"/>
      <c r="BV589" s="62"/>
      <c r="BW589" s="62"/>
      <c r="BX589" s="62"/>
      <c r="BY589" s="62"/>
      <c r="BZ589" s="62"/>
      <c r="CA589" s="62"/>
      <c r="CB589" s="62"/>
      <c r="CC589" s="62"/>
      <c r="CD589" s="62"/>
      <c r="CE589" s="62"/>
      <c r="CF589" s="62"/>
      <c r="CG589" s="62"/>
      <c r="CH589" s="62"/>
      <c r="CI589" s="62"/>
      <c r="CJ589" s="62"/>
      <c r="CK589" s="62"/>
      <c r="CL589" s="62"/>
      <c r="CM589" s="62"/>
      <c r="CN589" s="62"/>
      <c r="CO589" s="62"/>
      <c r="CP589" s="62"/>
      <c r="CQ589" s="62"/>
      <c r="CR589" s="62"/>
      <c r="CS589" s="62"/>
      <c r="CT589" s="62"/>
      <c r="CU589" s="62"/>
      <c r="CV589" s="62"/>
      <c r="CW589" s="62"/>
      <c r="CX589" s="62"/>
      <c r="CY589" s="62"/>
      <c r="CZ589" s="62"/>
      <c r="DA589" s="61"/>
      <c r="DB589" s="56"/>
      <c r="DC589" s="81"/>
      <c r="DD589" s="7">
        <f>CV589/12</f>
        <v>0</v>
      </c>
      <c r="DE589" s="81"/>
    </row>
    <row r="590" spans="1:109" s="80" customFormat="1" ht="11.25" hidden="1" customHeight="1" x14ac:dyDescent="0.2">
      <c r="A590" s="118" t="str">
        <f>CONCATENATE("7401",H590)</f>
        <v>74011003</v>
      </c>
      <c r="B590" s="66"/>
      <c r="C590" s="66"/>
      <c r="D590" s="66"/>
      <c r="E590" s="66"/>
      <c r="F590" s="66" t="s">
        <v>129</v>
      </c>
      <c r="G590" s="65"/>
      <c r="H590" s="61">
        <v>1003</v>
      </c>
      <c r="I590" s="86" t="s">
        <v>266</v>
      </c>
      <c r="J590" s="62">
        <f>SUM(J591:J596)</f>
        <v>0</v>
      </c>
      <c r="K590" s="62">
        <f>SUM(K591:K596)</f>
        <v>0</v>
      </c>
      <c r="L590" s="62">
        <f>SUM(L591:L596)</f>
        <v>0</v>
      </c>
      <c r="M590" s="62">
        <f>SUM(M591:M596)</f>
        <v>0</v>
      </c>
      <c r="N590" s="62">
        <f>SUM(N591:N596)</f>
        <v>0</v>
      </c>
      <c r="O590" s="62">
        <f>SUM(O591:O596)</f>
        <v>0</v>
      </c>
      <c r="P590" s="62">
        <f>SUM(P591:P596)</f>
        <v>0</v>
      </c>
      <c r="Q590" s="62">
        <f>SUM(Q591:Q596)</f>
        <v>0</v>
      </c>
      <c r="R590" s="62">
        <f>SUM(R591:R596)</f>
        <v>0</v>
      </c>
      <c r="S590" s="62">
        <f>SUM(S591:S596)</f>
        <v>0</v>
      </c>
      <c r="T590" s="62">
        <f>SUM(T591:T596)</f>
        <v>0</v>
      </c>
      <c r="U590" s="62">
        <f>SUM(U591:U596)</f>
        <v>0</v>
      </c>
      <c r="V590" s="62">
        <f>SUM(V591:V596)</f>
        <v>0</v>
      </c>
      <c r="W590" s="62">
        <f>SUM(W591:W596)</f>
        <v>0</v>
      </c>
      <c r="X590" s="62">
        <f>SUM(X591:X596)</f>
        <v>0</v>
      </c>
      <c r="Y590" s="62">
        <f>SUM(Y591:Y596)</f>
        <v>0</v>
      </c>
      <c r="Z590" s="62">
        <f>SUM(Z591:Z596)</f>
        <v>0</v>
      </c>
      <c r="AA590" s="62">
        <f>SUM(AA591:AA596)</f>
        <v>0</v>
      </c>
      <c r="AB590" s="62">
        <f>SUM(AB591:AB596)</f>
        <v>0</v>
      </c>
      <c r="AC590" s="62">
        <f>SUM(AC591:AC596)</f>
        <v>0</v>
      </c>
      <c r="AD590" s="62">
        <f>SUM(AD591:AD596)</f>
        <v>0</v>
      </c>
      <c r="AE590" s="62">
        <f>SUM(AE591:AE596)</f>
        <v>0</v>
      </c>
      <c r="AF590" s="62">
        <f>SUM(AF591:AF596)</f>
        <v>0</v>
      </c>
      <c r="AG590" s="62">
        <f>SUM(AG591:AG596)</f>
        <v>0</v>
      </c>
      <c r="AH590" s="62">
        <f>SUM(AH591:AH596)</f>
        <v>0</v>
      </c>
      <c r="AI590" s="62">
        <f>SUM(AI591:AI596)</f>
        <v>0</v>
      </c>
      <c r="AJ590" s="62">
        <f>SUM(AJ591:AJ596)</f>
        <v>0</v>
      </c>
      <c r="AK590" s="62">
        <f>SUM(AK591:AK596)</f>
        <v>0</v>
      </c>
      <c r="AL590" s="62">
        <f>SUM(AL591:AL596)</f>
        <v>0</v>
      </c>
      <c r="AM590" s="62">
        <f>SUM(AM591:AM596)</f>
        <v>0</v>
      </c>
      <c r="AN590" s="62">
        <f>SUM(AN591:AN596)</f>
        <v>0</v>
      </c>
      <c r="AO590" s="62">
        <f>SUM(AO591:AO596)</f>
        <v>0</v>
      </c>
      <c r="AP590" s="62">
        <f>SUM(AP591:AP596)</f>
        <v>0</v>
      </c>
      <c r="AQ590" s="62">
        <f>SUM(AQ591:AQ596)</f>
        <v>0</v>
      </c>
      <c r="AR590" s="62">
        <f>SUM(AR591:AR596)</f>
        <v>0</v>
      </c>
      <c r="AS590" s="62">
        <f>SUM(AS591:AS596)</f>
        <v>0</v>
      </c>
      <c r="AT590" s="62">
        <f>SUM(AT591:AT596)</f>
        <v>0</v>
      </c>
      <c r="AU590" s="62">
        <f>SUM(AU591:AU596)</f>
        <v>0</v>
      </c>
      <c r="AV590" s="62">
        <f>SUM(AV591:AV596)</f>
        <v>0</v>
      </c>
      <c r="AW590" s="62">
        <f>SUM(AW591:AW596)</f>
        <v>0</v>
      </c>
      <c r="AX590" s="62">
        <f>SUM(AX591:AX596)</f>
        <v>0</v>
      </c>
      <c r="AY590" s="62">
        <f>SUM(AY591:AY596)</f>
        <v>0</v>
      </c>
      <c r="AZ590" s="62">
        <f>SUM(AZ591:AZ596)</f>
        <v>0</v>
      </c>
      <c r="BA590" s="62">
        <f>SUM(BA591:BA596)</f>
        <v>0</v>
      </c>
      <c r="BB590" s="62">
        <f>SUM(BB591:BB596)</f>
        <v>0</v>
      </c>
      <c r="BC590" s="62">
        <f>SUM(BC591:BC596)</f>
        <v>0</v>
      </c>
      <c r="BD590" s="62">
        <f>SUM(BD591:BD596)</f>
        <v>0</v>
      </c>
      <c r="BE590" s="62">
        <f>SUM(BE591:BE596)</f>
        <v>0</v>
      </c>
      <c r="BF590" s="62">
        <f>SUM(BF591:BF596)</f>
        <v>0</v>
      </c>
      <c r="BG590" s="62">
        <f>SUM(BG591:BG596)</f>
        <v>0</v>
      </c>
      <c r="BH590" s="62">
        <f>SUM(BH591:BH596)</f>
        <v>0</v>
      </c>
      <c r="BI590" s="62">
        <f>SUM(BI591:BI596)</f>
        <v>0</v>
      </c>
      <c r="BJ590" s="62">
        <f>SUM(BJ591:BJ596)</f>
        <v>0</v>
      </c>
      <c r="BK590" s="62">
        <f>SUM(BK591:BK596)</f>
        <v>0</v>
      </c>
      <c r="BL590" s="62">
        <f>SUM(BL591:BL596)</f>
        <v>0</v>
      </c>
      <c r="BM590" s="62">
        <f>SUM(BM591:BM596)</f>
        <v>0</v>
      </c>
      <c r="BN590" s="62">
        <f>SUM(BN591:BN596)</f>
        <v>0</v>
      </c>
      <c r="BO590" s="62">
        <f>SUM(BO591:BO596)</f>
        <v>0</v>
      </c>
      <c r="BP590" s="62">
        <f>SUM(BP591:BP596)</f>
        <v>0</v>
      </c>
      <c r="BQ590" s="62">
        <f>SUM(BQ591:BQ596)</f>
        <v>0</v>
      </c>
      <c r="BR590" s="62">
        <f>SUM(BR591:BR596)</f>
        <v>0</v>
      </c>
      <c r="BS590" s="62">
        <f>SUM(BS591:BS596)</f>
        <v>0</v>
      </c>
      <c r="BT590" s="62">
        <f>SUM(BT591:BT596)</f>
        <v>0</v>
      </c>
      <c r="BU590" s="62">
        <f>SUM(BU591:BU596)</f>
        <v>0</v>
      </c>
      <c r="BV590" s="62">
        <f>SUM(BV591:BV596)</f>
        <v>0</v>
      </c>
      <c r="BW590" s="62">
        <f>SUM(BW591:BW596)</f>
        <v>0</v>
      </c>
      <c r="BX590" s="62">
        <f>SUM(BX591:BX596)</f>
        <v>0</v>
      </c>
      <c r="BY590" s="62">
        <f>SUM(BY591:BY596)</f>
        <v>0</v>
      </c>
      <c r="BZ590" s="62">
        <f>SUM(BZ591:BZ596)</f>
        <v>0</v>
      </c>
      <c r="CA590" s="62">
        <f>SUM(CA591:CA596)</f>
        <v>0</v>
      </c>
      <c r="CB590" s="62">
        <f>SUM(CB591:CB596)</f>
        <v>0</v>
      </c>
      <c r="CC590" s="62">
        <f>SUM(CC591:CC596)</f>
        <v>0</v>
      </c>
      <c r="CD590" s="62">
        <f>SUM(CD591:CD596)</f>
        <v>0</v>
      </c>
      <c r="CE590" s="62">
        <f>SUM(CE591:CE596)</f>
        <v>0</v>
      </c>
      <c r="CF590" s="62">
        <f>SUM(CF591:CF596)</f>
        <v>0</v>
      </c>
      <c r="CG590" s="62">
        <f>SUM(CG591:CG596)</f>
        <v>0</v>
      </c>
      <c r="CH590" s="62">
        <f>SUM(CH591:CH596)</f>
        <v>0</v>
      </c>
      <c r="CI590" s="62">
        <f>SUM(CI591:CI596)</f>
        <v>0</v>
      </c>
      <c r="CJ590" s="62">
        <f>SUM(CJ591:CJ596)</f>
        <v>0</v>
      </c>
      <c r="CK590" s="62">
        <f>SUM(CK591:CK596)</f>
        <v>0</v>
      </c>
      <c r="CL590" s="62">
        <f>SUM(CL591:CL596)</f>
        <v>0</v>
      </c>
      <c r="CM590" s="62">
        <f>SUM(CM591:CM596)</f>
        <v>0</v>
      </c>
      <c r="CN590" s="62">
        <f>SUM(CN591:CN596)</f>
        <v>0</v>
      </c>
      <c r="CO590" s="62">
        <f>SUM(CO591:CO596)</f>
        <v>0</v>
      </c>
      <c r="CP590" s="62">
        <f>SUM(CP591:CP596)</f>
        <v>0</v>
      </c>
      <c r="CQ590" s="62">
        <f>SUM(CQ591:CQ596)</f>
        <v>0</v>
      </c>
      <c r="CR590" s="62">
        <f>SUM(CR591:CR596)</f>
        <v>0</v>
      </c>
      <c r="CS590" s="62">
        <f>SUM(CS591:CS596)</f>
        <v>0</v>
      </c>
      <c r="CT590" s="62">
        <f>SUM(CT591:CT596)</f>
        <v>0</v>
      </c>
      <c r="CU590" s="62">
        <f>SUM(CU591:CU596)</f>
        <v>0</v>
      </c>
      <c r="CV590" s="62">
        <f>SUM(CV591:CV596)</f>
        <v>0</v>
      </c>
      <c r="CW590" s="62">
        <f>SUM(CW591:CW596)</f>
        <v>0</v>
      </c>
      <c r="CX590" s="62">
        <f>SUM(CX591:CX596)</f>
        <v>0</v>
      </c>
      <c r="CY590" s="62">
        <f>SUM(CY591:CY596)</f>
        <v>0</v>
      </c>
      <c r="CZ590" s="62">
        <f>SUM(CZ591:CZ596)</f>
        <v>0</v>
      </c>
      <c r="DA590" s="61"/>
      <c r="DB590" s="56">
        <f>K590-CV590</f>
        <v>0</v>
      </c>
      <c r="DC590" s="81"/>
      <c r="DD590" s="7">
        <f>CV590/12</f>
        <v>0</v>
      </c>
      <c r="DE590" s="81"/>
    </row>
    <row r="591" spans="1:109" s="80" customFormat="1" ht="11.25" hidden="1" customHeight="1" x14ac:dyDescent="0.2">
      <c r="A591" s="118" t="str">
        <f>CONCATENATE("7401",H591)</f>
        <v>7401100301</v>
      </c>
      <c r="B591" s="66"/>
      <c r="C591" s="66"/>
      <c r="D591" s="66"/>
      <c r="E591" s="66"/>
      <c r="F591" s="66"/>
      <c r="G591" s="65" t="s">
        <v>91</v>
      </c>
      <c r="H591" s="70" t="s">
        <v>265</v>
      </c>
      <c r="I591" s="87" t="s">
        <v>79</v>
      </c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  <c r="AA591" s="62"/>
      <c r="AB591" s="62"/>
      <c r="AC591" s="62"/>
      <c r="AD591" s="62"/>
      <c r="AE591" s="62"/>
      <c r="AF591" s="62"/>
      <c r="AG591" s="62"/>
      <c r="AH591" s="62"/>
      <c r="AI591" s="62"/>
      <c r="AJ591" s="62"/>
      <c r="AK591" s="62"/>
      <c r="AL591" s="62"/>
      <c r="AM591" s="62"/>
      <c r="AN591" s="62"/>
      <c r="AO591" s="62"/>
      <c r="AP591" s="62"/>
      <c r="AQ591" s="62"/>
      <c r="AR591" s="62"/>
      <c r="AS591" s="62"/>
      <c r="AT591" s="62"/>
      <c r="AU591" s="62"/>
      <c r="AV591" s="62"/>
      <c r="AW591" s="62"/>
      <c r="AX591" s="62"/>
      <c r="AY591" s="62"/>
      <c r="AZ591" s="62"/>
      <c r="BA591" s="62"/>
      <c r="BB591" s="62"/>
      <c r="BC591" s="62"/>
      <c r="BD591" s="62"/>
      <c r="BE591" s="62"/>
      <c r="BF591" s="62"/>
      <c r="BG591" s="62"/>
      <c r="BH591" s="62"/>
      <c r="BI591" s="62"/>
      <c r="BJ591" s="62"/>
      <c r="BK591" s="62"/>
      <c r="BL591" s="62"/>
      <c r="BM591" s="62"/>
      <c r="BN591" s="62"/>
      <c r="BO591" s="62"/>
      <c r="BP591" s="62"/>
      <c r="BQ591" s="62"/>
      <c r="BR591" s="62"/>
      <c r="BS591" s="62"/>
      <c r="BT591" s="62"/>
      <c r="BU591" s="62"/>
      <c r="BV591" s="62"/>
      <c r="BW591" s="62"/>
      <c r="BX591" s="62"/>
      <c r="BY591" s="62"/>
      <c r="BZ591" s="62"/>
      <c r="CA591" s="62"/>
      <c r="CB591" s="62"/>
      <c r="CC591" s="62"/>
      <c r="CD591" s="62"/>
      <c r="CE591" s="62"/>
      <c r="CF591" s="62"/>
      <c r="CG591" s="62"/>
      <c r="CH591" s="62"/>
      <c r="CI591" s="62"/>
      <c r="CJ591" s="62"/>
      <c r="CK591" s="62"/>
      <c r="CL591" s="62"/>
      <c r="CM591" s="62"/>
      <c r="CN591" s="62"/>
      <c r="CO591" s="62"/>
      <c r="CP591" s="62"/>
      <c r="CQ591" s="62"/>
      <c r="CR591" s="62"/>
      <c r="CS591" s="62"/>
      <c r="CT591" s="62"/>
      <c r="CU591" s="62"/>
      <c r="CV591" s="62"/>
      <c r="CW591" s="62"/>
      <c r="CX591" s="62"/>
      <c r="CY591" s="62"/>
      <c r="CZ591" s="62"/>
      <c r="DA591" s="61"/>
      <c r="DB591" s="56">
        <f>K591-CV591</f>
        <v>0</v>
      </c>
      <c r="DC591" s="81"/>
      <c r="DD591" s="7">
        <f>CV591/12</f>
        <v>0</v>
      </c>
      <c r="DE591" s="81"/>
    </row>
    <row r="592" spans="1:109" s="80" customFormat="1" ht="11.25" hidden="1" customHeight="1" x14ac:dyDescent="0.2">
      <c r="A592" s="118" t="str">
        <f>CONCATENATE("7401",H592)</f>
        <v>7401100302</v>
      </c>
      <c r="B592" s="66"/>
      <c r="C592" s="66"/>
      <c r="D592" s="66"/>
      <c r="E592" s="66"/>
      <c r="F592" s="66"/>
      <c r="G592" s="65" t="s">
        <v>101</v>
      </c>
      <c r="H592" s="70" t="s">
        <v>264</v>
      </c>
      <c r="I592" s="87" t="s">
        <v>263</v>
      </c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  <c r="AA592" s="62"/>
      <c r="AB592" s="62"/>
      <c r="AC592" s="62"/>
      <c r="AD592" s="62"/>
      <c r="AE592" s="62"/>
      <c r="AF592" s="62"/>
      <c r="AG592" s="62"/>
      <c r="AH592" s="62"/>
      <c r="AI592" s="62"/>
      <c r="AJ592" s="62"/>
      <c r="AK592" s="62"/>
      <c r="AL592" s="62"/>
      <c r="AM592" s="62"/>
      <c r="AN592" s="62"/>
      <c r="AO592" s="62"/>
      <c r="AP592" s="62"/>
      <c r="AQ592" s="62"/>
      <c r="AR592" s="62"/>
      <c r="AS592" s="62"/>
      <c r="AT592" s="62"/>
      <c r="AU592" s="62"/>
      <c r="AV592" s="62"/>
      <c r="AW592" s="62"/>
      <c r="AX592" s="62"/>
      <c r="AY592" s="62"/>
      <c r="AZ592" s="62"/>
      <c r="BA592" s="62"/>
      <c r="BB592" s="62"/>
      <c r="BC592" s="62"/>
      <c r="BD592" s="62"/>
      <c r="BE592" s="62"/>
      <c r="BF592" s="62"/>
      <c r="BG592" s="62"/>
      <c r="BH592" s="62"/>
      <c r="BI592" s="62"/>
      <c r="BJ592" s="62"/>
      <c r="BK592" s="62"/>
      <c r="BL592" s="62"/>
      <c r="BM592" s="62"/>
      <c r="BN592" s="62"/>
      <c r="BO592" s="62"/>
      <c r="BP592" s="62"/>
      <c r="BQ592" s="62"/>
      <c r="BR592" s="62"/>
      <c r="BS592" s="62"/>
      <c r="BT592" s="62"/>
      <c r="BU592" s="62"/>
      <c r="BV592" s="62"/>
      <c r="BW592" s="62"/>
      <c r="BX592" s="62"/>
      <c r="BY592" s="62"/>
      <c r="BZ592" s="62"/>
      <c r="CA592" s="62"/>
      <c r="CB592" s="62"/>
      <c r="CC592" s="62"/>
      <c r="CD592" s="62"/>
      <c r="CE592" s="62"/>
      <c r="CF592" s="62"/>
      <c r="CG592" s="62"/>
      <c r="CH592" s="62"/>
      <c r="CI592" s="62"/>
      <c r="CJ592" s="62"/>
      <c r="CK592" s="62"/>
      <c r="CL592" s="62"/>
      <c r="CM592" s="62"/>
      <c r="CN592" s="62"/>
      <c r="CO592" s="62"/>
      <c r="CP592" s="62"/>
      <c r="CQ592" s="62"/>
      <c r="CR592" s="62"/>
      <c r="CS592" s="62"/>
      <c r="CT592" s="62"/>
      <c r="CU592" s="62"/>
      <c r="CV592" s="62"/>
      <c r="CW592" s="62"/>
      <c r="CX592" s="62"/>
      <c r="CY592" s="62"/>
      <c r="CZ592" s="62"/>
      <c r="DA592" s="61"/>
      <c r="DB592" s="56">
        <f>K592-CV592</f>
        <v>0</v>
      </c>
      <c r="DC592" s="81"/>
      <c r="DD592" s="7">
        <f>CV592/12</f>
        <v>0</v>
      </c>
      <c r="DE592" s="81"/>
    </row>
    <row r="593" spans="1:109" s="80" customFormat="1" ht="11.25" hidden="1" customHeight="1" x14ac:dyDescent="0.2">
      <c r="A593" s="118" t="str">
        <f>CONCATENATE("7401",H593)</f>
        <v>7401100303</v>
      </c>
      <c r="B593" s="66"/>
      <c r="C593" s="66"/>
      <c r="D593" s="66"/>
      <c r="E593" s="66"/>
      <c r="F593" s="66"/>
      <c r="G593" s="65" t="s">
        <v>129</v>
      </c>
      <c r="H593" s="70" t="s">
        <v>262</v>
      </c>
      <c r="I593" s="87" t="s">
        <v>77</v>
      </c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  <c r="AA593" s="62"/>
      <c r="AB593" s="62"/>
      <c r="AC593" s="62"/>
      <c r="AD593" s="62"/>
      <c r="AE593" s="62"/>
      <c r="AF593" s="62"/>
      <c r="AG593" s="62"/>
      <c r="AH593" s="62"/>
      <c r="AI593" s="62"/>
      <c r="AJ593" s="62"/>
      <c r="AK593" s="62"/>
      <c r="AL593" s="62"/>
      <c r="AM593" s="62"/>
      <c r="AN593" s="62"/>
      <c r="AO593" s="62"/>
      <c r="AP593" s="62"/>
      <c r="AQ593" s="62"/>
      <c r="AR593" s="62"/>
      <c r="AS593" s="62"/>
      <c r="AT593" s="62"/>
      <c r="AU593" s="62"/>
      <c r="AV593" s="62"/>
      <c r="AW593" s="62"/>
      <c r="AX593" s="62"/>
      <c r="AY593" s="62"/>
      <c r="AZ593" s="62"/>
      <c r="BA593" s="62"/>
      <c r="BB593" s="62"/>
      <c r="BC593" s="62"/>
      <c r="BD593" s="62"/>
      <c r="BE593" s="62"/>
      <c r="BF593" s="62"/>
      <c r="BG593" s="62"/>
      <c r="BH593" s="62"/>
      <c r="BI593" s="62"/>
      <c r="BJ593" s="62"/>
      <c r="BK593" s="62"/>
      <c r="BL593" s="62"/>
      <c r="BM593" s="62"/>
      <c r="BN593" s="62"/>
      <c r="BO593" s="62"/>
      <c r="BP593" s="62"/>
      <c r="BQ593" s="62"/>
      <c r="BR593" s="62"/>
      <c r="BS593" s="62"/>
      <c r="BT593" s="62"/>
      <c r="BU593" s="62"/>
      <c r="BV593" s="62"/>
      <c r="BW593" s="62"/>
      <c r="BX593" s="62"/>
      <c r="BY593" s="62"/>
      <c r="BZ593" s="62"/>
      <c r="CA593" s="62"/>
      <c r="CB593" s="62"/>
      <c r="CC593" s="62"/>
      <c r="CD593" s="62"/>
      <c r="CE593" s="62"/>
      <c r="CF593" s="62"/>
      <c r="CG593" s="62"/>
      <c r="CH593" s="62"/>
      <c r="CI593" s="62"/>
      <c r="CJ593" s="62"/>
      <c r="CK593" s="62"/>
      <c r="CL593" s="62"/>
      <c r="CM593" s="62"/>
      <c r="CN593" s="62"/>
      <c r="CO593" s="62"/>
      <c r="CP593" s="62"/>
      <c r="CQ593" s="62"/>
      <c r="CR593" s="62"/>
      <c r="CS593" s="62"/>
      <c r="CT593" s="62"/>
      <c r="CU593" s="62"/>
      <c r="CV593" s="62"/>
      <c r="CW593" s="62"/>
      <c r="CX593" s="62"/>
      <c r="CY593" s="62"/>
      <c r="CZ593" s="62"/>
      <c r="DA593" s="61"/>
      <c r="DB593" s="56">
        <f>K593-CV593</f>
        <v>0</v>
      </c>
      <c r="DC593" s="81"/>
      <c r="DD593" s="7">
        <f>CV593/12</f>
        <v>0</v>
      </c>
      <c r="DE593" s="81"/>
    </row>
    <row r="594" spans="1:109" s="80" customFormat="1" ht="11.25" hidden="1" customHeight="1" x14ac:dyDescent="0.2">
      <c r="A594" s="118" t="str">
        <f>CONCATENATE("7401",H594)</f>
        <v>7401100304</v>
      </c>
      <c r="B594" s="66"/>
      <c r="C594" s="66"/>
      <c r="D594" s="66"/>
      <c r="E594" s="66"/>
      <c r="F594" s="66"/>
      <c r="G594" s="65" t="s">
        <v>245</v>
      </c>
      <c r="H594" s="70" t="s">
        <v>261</v>
      </c>
      <c r="I594" s="79" t="s">
        <v>260</v>
      </c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  <c r="AA594" s="62"/>
      <c r="AB594" s="62"/>
      <c r="AC594" s="62"/>
      <c r="AD594" s="62"/>
      <c r="AE594" s="62"/>
      <c r="AF594" s="62"/>
      <c r="AG594" s="62"/>
      <c r="AH594" s="62"/>
      <c r="AI594" s="62"/>
      <c r="AJ594" s="62"/>
      <c r="AK594" s="62"/>
      <c r="AL594" s="62"/>
      <c r="AM594" s="62"/>
      <c r="AN594" s="62"/>
      <c r="AO594" s="62"/>
      <c r="AP594" s="62"/>
      <c r="AQ594" s="62"/>
      <c r="AR594" s="62"/>
      <c r="AS594" s="62"/>
      <c r="AT594" s="62"/>
      <c r="AU594" s="62"/>
      <c r="AV594" s="62"/>
      <c r="AW594" s="62"/>
      <c r="AX594" s="62"/>
      <c r="AY594" s="62"/>
      <c r="AZ594" s="62"/>
      <c r="BA594" s="62"/>
      <c r="BB594" s="62"/>
      <c r="BC594" s="62"/>
      <c r="BD594" s="62"/>
      <c r="BE594" s="62"/>
      <c r="BF594" s="62"/>
      <c r="BG594" s="62"/>
      <c r="BH594" s="62"/>
      <c r="BI594" s="62"/>
      <c r="BJ594" s="62"/>
      <c r="BK594" s="62"/>
      <c r="BL594" s="62"/>
      <c r="BM594" s="62"/>
      <c r="BN594" s="62"/>
      <c r="BO594" s="62"/>
      <c r="BP594" s="62"/>
      <c r="BQ594" s="62"/>
      <c r="BR594" s="62"/>
      <c r="BS594" s="62"/>
      <c r="BT594" s="62"/>
      <c r="BU594" s="62"/>
      <c r="BV594" s="62"/>
      <c r="BW594" s="62"/>
      <c r="BX594" s="62"/>
      <c r="BY594" s="62"/>
      <c r="BZ594" s="62"/>
      <c r="CA594" s="62"/>
      <c r="CB594" s="62"/>
      <c r="CC594" s="62"/>
      <c r="CD594" s="62"/>
      <c r="CE594" s="62"/>
      <c r="CF594" s="62"/>
      <c r="CG594" s="62"/>
      <c r="CH594" s="62"/>
      <c r="CI594" s="62"/>
      <c r="CJ594" s="62"/>
      <c r="CK594" s="62"/>
      <c r="CL594" s="62"/>
      <c r="CM594" s="62"/>
      <c r="CN594" s="62"/>
      <c r="CO594" s="62"/>
      <c r="CP594" s="62"/>
      <c r="CQ594" s="62"/>
      <c r="CR594" s="62"/>
      <c r="CS594" s="62"/>
      <c r="CT594" s="62"/>
      <c r="CU594" s="62"/>
      <c r="CV594" s="62"/>
      <c r="CW594" s="62"/>
      <c r="CX594" s="62"/>
      <c r="CY594" s="62"/>
      <c r="CZ594" s="62"/>
      <c r="DA594" s="61"/>
      <c r="DB594" s="56">
        <f>K594-CV594</f>
        <v>0</v>
      </c>
      <c r="DC594" s="81"/>
      <c r="DD594" s="7">
        <f>CV594/12</f>
        <v>0</v>
      </c>
      <c r="DE594" s="81"/>
    </row>
    <row r="595" spans="1:109" s="80" customFormat="1" ht="11.25" hidden="1" customHeight="1" x14ac:dyDescent="0.2">
      <c r="A595" s="118" t="str">
        <f>CONCATENATE("7401",H595)</f>
        <v>7401100306</v>
      </c>
      <c r="B595" s="66"/>
      <c r="C595" s="66"/>
      <c r="D595" s="66"/>
      <c r="E595" s="66"/>
      <c r="F595" s="66"/>
      <c r="G595" s="65" t="s">
        <v>253</v>
      </c>
      <c r="H595" s="70" t="s">
        <v>75</v>
      </c>
      <c r="I595" s="79" t="s">
        <v>74</v>
      </c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  <c r="AA595" s="62"/>
      <c r="AB595" s="62"/>
      <c r="AC595" s="62"/>
      <c r="AD595" s="62"/>
      <c r="AE595" s="62"/>
      <c r="AF595" s="62"/>
      <c r="AG595" s="62"/>
      <c r="AH595" s="62"/>
      <c r="AI595" s="62"/>
      <c r="AJ595" s="62"/>
      <c r="AK595" s="62"/>
      <c r="AL595" s="62"/>
      <c r="AM595" s="62"/>
      <c r="AN595" s="62"/>
      <c r="AO595" s="62"/>
      <c r="AP595" s="62"/>
      <c r="AQ595" s="62"/>
      <c r="AR595" s="62"/>
      <c r="AS595" s="62"/>
      <c r="AT595" s="62"/>
      <c r="AU595" s="62"/>
      <c r="AV595" s="62"/>
      <c r="AW595" s="62"/>
      <c r="AX595" s="62"/>
      <c r="AY595" s="62"/>
      <c r="AZ595" s="62"/>
      <c r="BA595" s="62"/>
      <c r="BB595" s="62"/>
      <c r="BC595" s="62"/>
      <c r="BD595" s="62"/>
      <c r="BE595" s="62"/>
      <c r="BF595" s="62"/>
      <c r="BG595" s="62"/>
      <c r="BH595" s="62"/>
      <c r="BI595" s="62"/>
      <c r="BJ595" s="62"/>
      <c r="BK595" s="62"/>
      <c r="BL595" s="62"/>
      <c r="BM595" s="62"/>
      <c r="BN595" s="62"/>
      <c r="BO595" s="62"/>
      <c r="BP595" s="62"/>
      <c r="BQ595" s="62"/>
      <c r="BR595" s="62"/>
      <c r="BS595" s="62"/>
      <c r="BT595" s="62"/>
      <c r="BU595" s="62"/>
      <c r="BV595" s="62"/>
      <c r="BW595" s="62"/>
      <c r="BX595" s="62"/>
      <c r="BY595" s="62"/>
      <c r="BZ595" s="62"/>
      <c r="CA595" s="62"/>
      <c r="CB595" s="62"/>
      <c r="CC595" s="62"/>
      <c r="CD595" s="62"/>
      <c r="CE595" s="62"/>
      <c r="CF595" s="62"/>
      <c r="CG595" s="62"/>
      <c r="CH595" s="62"/>
      <c r="CI595" s="62"/>
      <c r="CJ595" s="62"/>
      <c r="CK595" s="62"/>
      <c r="CL595" s="62"/>
      <c r="CM595" s="62"/>
      <c r="CN595" s="62"/>
      <c r="CO595" s="62"/>
      <c r="CP595" s="62"/>
      <c r="CQ595" s="62"/>
      <c r="CR595" s="62"/>
      <c r="CS595" s="62"/>
      <c r="CT595" s="62"/>
      <c r="CU595" s="62"/>
      <c r="CV595" s="62"/>
      <c r="CW595" s="62"/>
      <c r="CX595" s="62"/>
      <c r="CY595" s="62"/>
      <c r="CZ595" s="62"/>
      <c r="DA595" s="61"/>
      <c r="DB595" s="56">
        <f>K595-CV595</f>
        <v>0</v>
      </c>
      <c r="DC595" s="81"/>
      <c r="DD595" s="7">
        <f>CV595/12</f>
        <v>0</v>
      </c>
      <c r="DE595" s="81"/>
    </row>
    <row r="596" spans="1:109" s="80" customFormat="1" ht="11.25" hidden="1" customHeight="1" x14ac:dyDescent="0.2">
      <c r="A596" s="118" t="str">
        <f>CONCATENATE("7401",H596)</f>
        <v>7401100307</v>
      </c>
      <c r="B596" s="66"/>
      <c r="C596" s="66"/>
      <c r="D596" s="66"/>
      <c r="E596" s="66"/>
      <c r="F596" s="66"/>
      <c r="G596" s="65" t="s">
        <v>242</v>
      </c>
      <c r="H596" s="70" t="s">
        <v>259</v>
      </c>
      <c r="I596" s="100" t="s">
        <v>258</v>
      </c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  <c r="AA596" s="62"/>
      <c r="AB596" s="62"/>
      <c r="AC596" s="62"/>
      <c r="AD596" s="62"/>
      <c r="AE596" s="62"/>
      <c r="AF596" s="62"/>
      <c r="AG596" s="62"/>
      <c r="AH596" s="62"/>
      <c r="AI596" s="62"/>
      <c r="AJ596" s="62"/>
      <c r="AK596" s="62"/>
      <c r="AL596" s="62"/>
      <c r="AM596" s="62"/>
      <c r="AN596" s="62"/>
      <c r="AO596" s="62"/>
      <c r="AP596" s="62"/>
      <c r="AQ596" s="62"/>
      <c r="AR596" s="62"/>
      <c r="AS596" s="62"/>
      <c r="AT596" s="62"/>
      <c r="AU596" s="62"/>
      <c r="AV596" s="62"/>
      <c r="AW596" s="62"/>
      <c r="AX596" s="62"/>
      <c r="AY596" s="62"/>
      <c r="AZ596" s="62"/>
      <c r="BA596" s="62"/>
      <c r="BB596" s="62"/>
      <c r="BC596" s="62"/>
      <c r="BD596" s="62"/>
      <c r="BE596" s="62"/>
      <c r="BF596" s="62"/>
      <c r="BG596" s="62"/>
      <c r="BH596" s="62"/>
      <c r="BI596" s="62"/>
      <c r="BJ596" s="62"/>
      <c r="BK596" s="62"/>
      <c r="BL596" s="62"/>
      <c r="BM596" s="62"/>
      <c r="BN596" s="62"/>
      <c r="BO596" s="62"/>
      <c r="BP596" s="62"/>
      <c r="BQ596" s="62"/>
      <c r="BR596" s="62"/>
      <c r="BS596" s="62"/>
      <c r="BT596" s="62"/>
      <c r="BU596" s="62"/>
      <c r="BV596" s="62"/>
      <c r="BW596" s="62"/>
      <c r="BX596" s="62"/>
      <c r="BY596" s="62"/>
      <c r="BZ596" s="62"/>
      <c r="CA596" s="62"/>
      <c r="CB596" s="62"/>
      <c r="CC596" s="62"/>
      <c r="CD596" s="62"/>
      <c r="CE596" s="62"/>
      <c r="CF596" s="62"/>
      <c r="CG596" s="62"/>
      <c r="CH596" s="62"/>
      <c r="CI596" s="62"/>
      <c r="CJ596" s="62"/>
      <c r="CK596" s="62"/>
      <c r="CL596" s="62"/>
      <c r="CM596" s="62"/>
      <c r="CN596" s="62"/>
      <c r="CO596" s="62"/>
      <c r="CP596" s="62"/>
      <c r="CQ596" s="62"/>
      <c r="CR596" s="62"/>
      <c r="CS596" s="62"/>
      <c r="CT596" s="62"/>
      <c r="CU596" s="62"/>
      <c r="CV596" s="62"/>
      <c r="CW596" s="62"/>
      <c r="CX596" s="62"/>
      <c r="CY596" s="62"/>
      <c r="CZ596" s="62"/>
      <c r="DA596" s="61"/>
      <c r="DB596" s="56"/>
      <c r="DC596" s="81"/>
      <c r="DD596" s="7">
        <f>CV596/12</f>
        <v>0</v>
      </c>
      <c r="DE596" s="81"/>
    </row>
    <row r="597" spans="1:109" s="80" customFormat="1" ht="11.25" hidden="1" customHeight="1" x14ac:dyDescent="0.2">
      <c r="A597" s="118" t="str">
        <f>CONCATENATE("7401",H597)</f>
        <v>740120</v>
      </c>
      <c r="B597" s="66"/>
      <c r="C597" s="66"/>
      <c r="D597" s="66"/>
      <c r="E597" s="66" t="s">
        <v>73</v>
      </c>
      <c r="F597" s="66"/>
      <c r="G597" s="65"/>
      <c r="H597" s="61" t="s">
        <v>73</v>
      </c>
      <c r="I597" s="64" t="s">
        <v>72</v>
      </c>
      <c r="J597" s="62">
        <f>J598+J609+J614+J617+SUM(J621:J626)</f>
        <v>0</v>
      </c>
      <c r="K597" s="62">
        <f>K598+K609+K614+K617+SUM(K621:K626)</f>
        <v>0</v>
      </c>
      <c r="L597" s="62">
        <f>L598+L609+L614+L617+SUM(L621:L626)</f>
        <v>0</v>
      </c>
      <c r="M597" s="62">
        <f>M598+M609+M614+M617+SUM(M621:M626)</f>
        <v>0</v>
      </c>
      <c r="N597" s="62">
        <f>N598+N609+N614+N617+SUM(N621:N626)</f>
        <v>0</v>
      </c>
      <c r="O597" s="62">
        <f>O598+O609+O614+O617+SUM(O621:O626)</f>
        <v>0</v>
      </c>
      <c r="P597" s="62">
        <f>P598+P609+P614+P617+SUM(P621:P626)</f>
        <v>0</v>
      </c>
      <c r="Q597" s="62">
        <f>Q598+Q609+Q614+Q617+SUM(Q621:Q626)</f>
        <v>0</v>
      </c>
      <c r="R597" s="62">
        <f>R598+R609+R614+R617+SUM(R621:R626)</f>
        <v>0</v>
      </c>
      <c r="S597" s="62">
        <f>S598+S609+S614+S617+SUM(S621:S626)</f>
        <v>0</v>
      </c>
      <c r="T597" s="62">
        <f>T598+T609+T614+T617+SUM(T621:T626)</f>
        <v>0</v>
      </c>
      <c r="U597" s="62">
        <f>U598+U609+U614+U617+SUM(U621:U626)</f>
        <v>0</v>
      </c>
      <c r="V597" s="62">
        <f>V598+V609+V614+V617+SUM(V621:V626)</f>
        <v>0</v>
      </c>
      <c r="W597" s="62">
        <f>W598+W609+W614+W617+SUM(W621:W626)</f>
        <v>0</v>
      </c>
      <c r="X597" s="62">
        <f>X598+X609+X614+X617+SUM(X621:X626)</f>
        <v>0</v>
      </c>
      <c r="Y597" s="62">
        <f>Y598+Y609+Y614+Y617+SUM(Y621:Y626)</f>
        <v>0</v>
      </c>
      <c r="Z597" s="62">
        <f>Z598+Z609+Z614+Z617+SUM(Z621:Z626)</f>
        <v>0</v>
      </c>
      <c r="AA597" s="62">
        <f>AA598+AA609+AA614+AA617+SUM(AA621:AA626)</f>
        <v>0</v>
      </c>
      <c r="AB597" s="62">
        <f>AB598+AB609+AB614+AB617+SUM(AB621:AB626)</f>
        <v>0</v>
      </c>
      <c r="AC597" s="62">
        <f>AC598+AC609+AC614+AC617+SUM(AC621:AC626)</f>
        <v>0</v>
      </c>
      <c r="AD597" s="62">
        <f>AD598+AD609+AD614+AD617+SUM(AD621:AD626)</f>
        <v>0</v>
      </c>
      <c r="AE597" s="62">
        <f>AE598+AE609+AE614+AE617+SUM(AE621:AE626)</f>
        <v>0</v>
      </c>
      <c r="AF597" s="62">
        <f>AF598+AF609+AF614+AF617+SUM(AF621:AF626)</f>
        <v>0</v>
      </c>
      <c r="AG597" s="62">
        <f>AG598+AG609+AG614+AG617+SUM(AG621:AG626)</f>
        <v>0</v>
      </c>
      <c r="AH597" s="62">
        <f>AH598+AH609+AH614+AH617+SUM(AH621:AH626)</f>
        <v>0</v>
      </c>
      <c r="AI597" s="62">
        <f>AI598+AI609+AI614+AI617+SUM(AI621:AI626)</f>
        <v>0</v>
      </c>
      <c r="AJ597" s="62">
        <f>AJ598+AJ609+AJ614+AJ617+SUM(AJ621:AJ626)</f>
        <v>0</v>
      </c>
      <c r="AK597" s="62">
        <f>AK598+AK609+AK614+AK617+SUM(AK621:AK626)</f>
        <v>0</v>
      </c>
      <c r="AL597" s="62">
        <f>AL598+AL609+AL614+AL617+SUM(AL621:AL626)</f>
        <v>0</v>
      </c>
      <c r="AM597" s="62">
        <f>AM598+AM609+AM614+AM617+SUM(AM621:AM626)</f>
        <v>0</v>
      </c>
      <c r="AN597" s="62">
        <f>AN598+AN609+AN614+AN617+SUM(AN621:AN626)</f>
        <v>0</v>
      </c>
      <c r="AO597" s="62">
        <f>AO598+AO609+AO614+AO617+SUM(AO621:AO626)</f>
        <v>0</v>
      </c>
      <c r="AP597" s="62">
        <f>AP598+AP609+AP614+AP617+SUM(AP621:AP626)</f>
        <v>0</v>
      </c>
      <c r="AQ597" s="62">
        <f>AQ598+AQ609+AQ614+AQ617+SUM(AQ621:AQ626)</f>
        <v>0</v>
      </c>
      <c r="AR597" s="62">
        <f>AR598+AR609+AR614+AR617+SUM(AR621:AR626)</f>
        <v>0</v>
      </c>
      <c r="AS597" s="62">
        <f>AS598+AS609+AS614+AS617+SUM(AS621:AS626)</f>
        <v>0</v>
      </c>
      <c r="AT597" s="62">
        <f>AT598+AT609+AT614+AT617+SUM(AT621:AT626)</f>
        <v>0</v>
      </c>
      <c r="AU597" s="62">
        <f>AU598+AU609+AU614+AU617+SUM(AU621:AU626)</f>
        <v>0</v>
      </c>
      <c r="AV597" s="62">
        <f>AV598+AV609+AV614+AV617+SUM(AV621:AV626)</f>
        <v>0</v>
      </c>
      <c r="AW597" s="62">
        <f>AW598+AW609+AW614+AW617+SUM(AW621:AW626)</f>
        <v>0</v>
      </c>
      <c r="AX597" s="62">
        <f>AX598+AX609+AX614+AX617+SUM(AX621:AX626)</f>
        <v>0</v>
      </c>
      <c r="AY597" s="62">
        <f>AY598+AY609+AY614+AY617+SUM(AY621:AY626)</f>
        <v>0</v>
      </c>
      <c r="AZ597" s="62">
        <f>AZ598+AZ609+AZ614+AZ617+SUM(AZ621:AZ626)</f>
        <v>0</v>
      </c>
      <c r="BA597" s="62">
        <f>BA598+BA609+BA614+BA617+SUM(BA621:BA626)</f>
        <v>0</v>
      </c>
      <c r="BB597" s="62"/>
      <c r="BC597" s="62">
        <f>BC598+BC609+BC614+BC617+SUM(BC621:BC626)</f>
        <v>0</v>
      </c>
      <c r="BD597" s="62"/>
      <c r="BE597" s="62">
        <f>BE598+BE609+BE614+BE617+SUM(BE621:BE626)</f>
        <v>0</v>
      </c>
      <c r="BF597" s="62">
        <f>BF598+BF609+BF614+BF617+SUM(BF621:BF626)</f>
        <v>0</v>
      </c>
      <c r="BG597" s="62">
        <f>BG598+BG609+BG614+BG617+SUM(BG621:BG626)</f>
        <v>0</v>
      </c>
      <c r="BH597" s="62">
        <f>BH598+BH609+BH614+BH617+SUM(BH621:BH626)</f>
        <v>0</v>
      </c>
      <c r="BI597" s="62">
        <f>BI598+BI609+BI614+BI617+SUM(BI621:BI626)</f>
        <v>0</v>
      </c>
      <c r="BJ597" s="62">
        <f>BJ598+BJ609+BJ614+BJ617+SUM(BJ621:BJ626)</f>
        <v>0</v>
      </c>
      <c r="BK597" s="62">
        <f>BK598+BK609+BK614+BK617+SUM(BK621:BK626)</f>
        <v>0</v>
      </c>
      <c r="BL597" s="62">
        <f>BL598+BL609+BL614+BL617+SUM(BL621:BL626)</f>
        <v>0</v>
      </c>
      <c r="BM597" s="62">
        <f>BM598+BM609+BM614+BM617+SUM(BM621:BM626)</f>
        <v>0</v>
      </c>
      <c r="BN597" s="62">
        <f>BN598+BN609+BN614+BN617+SUM(BN621:BN626)</f>
        <v>0</v>
      </c>
      <c r="BO597" s="62">
        <f>BO598+BO609+BO614+BO617+SUM(BO621:BO626)</f>
        <v>0</v>
      </c>
      <c r="BP597" s="62">
        <f>BP598+BP609+BP614+BP617+SUM(BP621:BP626)</f>
        <v>0</v>
      </c>
      <c r="BQ597" s="62">
        <f>BQ598+BQ609+BQ614+BQ617+SUM(BQ621:BQ626)</f>
        <v>0</v>
      </c>
      <c r="BR597" s="62">
        <f>BR598+BR609+BR614+BR617+SUM(BR621:BR626)</f>
        <v>0</v>
      </c>
      <c r="BS597" s="62">
        <f>BS598+BS609+BS614+BS617+SUM(BS621:BS626)</f>
        <v>0</v>
      </c>
      <c r="BT597" s="62">
        <f>BT598+BT609+BT614+BT617+SUM(BT621:BT626)</f>
        <v>0</v>
      </c>
      <c r="BU597" s="62">
        <f>BU598+BU609+BU614+BU617+SUM(BU621:BU626)</f>
        <v>0</v>
      </c>
      <c r="BV597" s="62">
        <f>BV598+BV609+BV614+BV617+SUM(BV621:BV626)</f>
        <v>0</v>
      </c>
      <c r="BW597" s="62">
        <f>BW598+BW609+BW614+BW617+SUM(BW621:BW626)</f>
        <v>0</v>
      </c>
      <c r="BX597" s="62">
        <f>BX598+BX609+BX614+BX617+SUM(BX621:BX626)</f>
        <v>0</v>
      </c>
      <c r="BY597" s="62">
        <f>BY598+BY609+BY614+BY617+SUM(BY621:BY626)</f>
        <v>0</v>
      </c>
      <c r="BZ597" s="62">
        <f>BZ598+BZ609+BZ614+BZ617+SUM(BZ621:BZ626)</f>
        <v>0</v>
      </c>
      <c r="CA597" s="62">
        <f>CA598+CA609+CA614+CA617+SUM(CA621:CA626)</f>
        <v>0</v>
      </c>
      <c r="CB597" s="62">
        <f>CB598+CB609+CB614+CB617+SUM(CB621:CB626)</f>
        <v>0</v>
      </c>
      <c r="CC597" s="62">
        <f>CC598+CC609+CC614+CC617+SUM(CC621:CC626)</f>
        <v>0</v>
      </c>
      <c r="CD597" s="62">
        <f>CD598+CD609+CD614+CD617+SUM(CD621:CD626)</f>
        <v>0</v>
      </c>
      <c r="CE597" s="62">
        <f>CE598+CE609+CE614+CE617+SUM(CE621:CE626)</f>
        <v>0</v>
      </c>
      <c r="CF597" s="62">
        <f>CF598+CF609+CF614+CF617+SUM(CF621:CF626)</f>
        <v>0</v>
      </c>
      <c r="CG597" s="62">
        <f>CG598+CG609+CG614+CG617+SUM(CG621:CG626)</f>
        <v>0</v>
      </c>
      <c r="CH597" s="62">
        <f>CH598+CH609+CH614+CH617+SUM(CH621:CH626)</f>
        <v>0</v>
      </c>
      <c r="CI597" s="62">
        <f>CI598+CI609+CI614+CI617+SUM(CI621:CI626)</f>
        <v>0</v>
      </c>
      <c r="CJ597" s="62">
        <f>CJ598+CJ609+CJ614+CJ617+SUM(CJ621:CJ626)</f>
        <v>0</v>
      </c>
      <c r="CK597" s="62">
        <f>CK598+CK609+CK614+CK617+SUM(CK621:CK626)</f>
        <v>0</v>
      </c>
      <c r="CL597" s="62">
        <f>CL598+CL609+CL614+CL617+SUM(CL621:CL626)</f>
        <v>0</v>
      </c>
      <c r="CM597" s="62">
        <f>CM598+CM609+CM614+CM617+SUM(CM621:CM626)</f>
        <v>0</v>
      </c>
      <c r="CN597" s="62">
        <f>CN598+CN609+CN614+CN617+SUM(CN621:CN626)</f>
        <v>0</v>
      </c>
      <c r="CO597" s="62">
        <f>CO598+CO609+CO614+CO617+SUM(CO621:CO626)</f>
        <v>0</v>
      </c>
      <c r="CP597" s="62">
        <f>CP598+CP609+CP614+CP617+SUM(CP621:CP626)</f>
        <v>0</v>
      </c>
      <c r="CQ597" s="62">
        <f>CQ598+CQ609+CQ614+CQ617+SUM(CQ621:CQ626)</f>
        <v>0</v>
      </c>
      <c r="CR597" s="62">
        <f>CR598+CR609+CR614+CR617+SUM(CR621:CR626)</f>
        <v>0</v>
      </c>
      <c r="CS597" s="62">
        <f>CS598+CS609+CS614+CS617+SUM(CS621:CS626)</f>
        <v>0</v>
      </c>
      <c r="CT597" s="62">
        <f>CT598+CT609+CT614+CT617+SUM(CT621:CT626)</f>
        <v>0</v>
      </c>
      <c r="CU597" s="62">
        <f>CU598+CU609+CU614+CU617+SUM(CU621:CU626)</f>
        <v>0</v>
      </c>
      <c r="CV597" s="62">
        <f>CV598+CV609+CV614+CV617+SUM(CV621:CV626)</f>
        <v>0</v>
      </c>
      <c r="CW597" s="62">
        <f>CW598+CW609+CW614+CW617+SUM(CW621:CW626)</f>
        <v>0</v>
      </c>
      <c r="CX597" s="62">
        <f>CX598+CX609+CX614+CX617+SUM(CX621:CX626)</f>
        <v>0</v>
      </c>
      <c r="CY597" s="62">
        <f>CY598+CY609+CY614+CY617+SUM(CY621:CY626)</f>
        <v>0</v>
      </c>
      <c r="CZ597" s="62">
        <f>CZ598+CZ609+CZ614+CZ617+SUM(CZ621:CZ626)</f>
        <v>0</v>
      </c>
      <c r="DA597" s="61"/>
      <c r="DB597" s="56">
        <f>K597-CV597</f>
        <v>0</v>
      </c>
      <c r="DC597" s="81"/>
      <c r="DD597" s="7">
        <f>CV597/12</f>
        <v>0</v>
      </c>
      <c r="DE597" s="81"/>
    </row>
    <row r="598" spans="1:109" s="80" customFormat="1" ht="11.25" hidden="1" customHeight="1" x14ac:dyDescent="0.2">
      <c r="A598" s="118" t="str">
        <f>CONCATENATE("7401",H598)</f>
        <v>74012001</v>
      </c>
      <c r="B598" s="66"/>
      <c r="C598" s="66"/>
      <c r="D598" s="66"/>
      <c r="E598" s="66"/>
      <c r="F598" s="66" t="s">
        <v>91</v>
      </c>
      <c r="G598" s="65"/>
      <c r="H598" s="61">
        <v>2001</v>
      </c>
      <c r="I598" s="84" t="s">
        <v>71</v>
      </c>
      <c r="J598" s="62">
        <f>SUM(J599:J608)</f>
        <v>0</v>
      </c>
      <c r="K598" s="62">
        <f>SUM(K599:K608)</f>
        <v>0</v>
      </c>
      <c r="L598" s="62">
        <f>SUM(L599:L608)</f>
        <v>0</v>
      </c>
      <c r="M598" s="62">
        <f>SUM(M599:M608)</f>
        <v>0</v>
      </c>
      <c r="N598" s="62">
        <f>SUM(N599:N608)</f>
        <v>0</v>
      </c>
      <c r="O598" s="62">
        <f>SUM(O599:O608)</f>
        <v>0</v>
      </c>
      <c r="P598" s="62">
        <f>SUM(P599:P608)</f>
        <v>0</v>
      </c>
      <c r="Q598" s="62">
        <f>SUM(Q599:Q608)</f>
        <v>0</v>
      </c>
      <c r="R598" s="62">
        <f>SUM(R599:R608)</f>
        <v>0</v>
      </c>
      <c r="S598" s="62">
        <f>SUM(S599:S608)</f>
        <v>0</v>
      </c>
      <c r="T598" s="62">
        <f>SUM(T599:T608)</f>
        <v>0</v>
      </c>
      <c r="U598" s="62">
        <f>SUM(U599:U608)</f>
        <v>0</v>
      </c>
      <c r="V598" s="62">
        <f>SUM(V599:V608)</f>
        <v>0</v>
      </c>
      <c r="W598" s="62">
        <f>SUM(W599:W608)</f>
        <v>0</v>
      </c>
      <c r="X598" s="62">
        <f>SUM(X599:X608)</f>
        <v>0</v>
      </c>
      <c r="Y598" s="62">
        <f>SUM(Y599:Y608)</f>
        <v>0</v>
      </c>
      <c r="Z598" s="62">
        <f>SUM(Z599:Z608)</f>
        <v>0</v>
      </c>
      <c r="AA598" s="62">
        <f>SUM(AA599:AA608)</f>
        <v>0</v>
      </c>
      <c r="AB598" s="62">
        <f>SUM(AB599:AB608)</f>
        <v>0</v>
      </c>
      <c r="AC598" s="62">
        <f>SUM(AC599:AC608)</f>
        <v>0</v>
      </c>
      <c r="AD598" s="62">
        <f>SUM(AD599:AD608)</f>
        <v>0</v>
      </c>
      <c r="AE598" s="62">
        <f>SUM(AE599:AE608)</f>
        <v>0</v>
      </c>
      <c r="AF598" s="62">
        <f>SUM(AF599:AF608)</f>
        <v>0</v>
      </c>
      <c r="AG598" s="62">
        <f>SUM(AG599:AG608)</f>
        <v>0</v>
      </c>
      <c r="AH598" s="62">
        <f>SUM(AH599:AH608)</f>
        <v>0</v>
      </c>
      <c r="AI598" s="62">
        <f>SUM(AI599:AI608)</f>
        <v>0</v>
      </c>
      <c r="AJ598" s="62">
        <f>SUM(AJ599:AJ608)</f>
        <v>0</v>
      </c>
      <c r="AK598" s="62">
        <f>SUM(AK599:AK608)</f>
        <v>0</v>
      </c>
      <c r="AL598" s="62">
        <f>SUM(AL599:AL608)</f>
        <v>0</v>
      </c>
      <c r="AM598" s="62">
        <f>SUM(AM599:AM608)</f>
        <v>0</v>
      </c>
      <c r="AN598" s="62">
        <f>SUM(AN599:AN608)</f>
        <v>0</v>
      </c>
      <c r="AO598" s="62">
        <f>SUM(AO599:AO608)</f>
        <v>0</v>
      </c>
      <c r="AP598" s="62">
        <f>SUM(AP599:AP608)</f>
        <v>0</v>
      </c>
      <c r="AQ598" s="62">
        <f>SUM(AQ599:AQ608)</f>
        <v>0</v>
      </c>
      <c r="AR598" s="62">
        <f>SUM(AR599:AR608)</f>
        <v>0</v>
      </c>
      <c r="AS598" s="62">
        <f>SUM(AS599:AS608)</f>
        <v>0</v>
      </c>
      <c r="AT598" s="62">
        <f>SUM(AT599:AT608)</f>
        <v>0</v>
      </c>
      <c r="AU598" s="62">
        <f>SUM(AU599:AU608)</f>
        <v>0</v>
      </c>
      <c r="AV598" s="62">
        <f>SUM(AV599:AV608)</f>
        <v>0</v>
      </c>
      <c r="AW598" s="62">
        <f>SUM(AW599:AW608)</f>
        <v>0</v>
      </c>
      <c r="AX598" s="62">
        <f>SUM(AX599:AX608)</f>
        <v>0</v>
      </c>
      <c r="AY598" s="62">
        <f>SUM(AY599:AY608)</f>
        <v>0</v>
      </c>
      <c r="AZ598" s="62">
        <f>SUM(AZ599:AZ608)</f>
        <v>0</v>
      </c>
      <c r="BA598" s="62">
        <f>SUM(BA599:BA608)</f>
        <v>0</v>
      </c>
      <c r="BB598" s="62"/>
      <c r="BC598" s="62">
        <f>SUM(BC599:BC608)</f>
        <v>0</v>
      </c>
      <c r="BD598" s="62"/>
      <c r="BE598" s="62">
        <f>SUM(BE599:BE608)</f>
        <v>0</v>
      </c>
      <c r="BF598" s="62">
        <f>SUM(BF599:BF608)</f>
        <v>0</v>
      </c>
      <c r="BG598" s="62">
        <f>SUM(BG599:BG608)</f>
        <v>0</v>
      </c>
      <c r="BH598" s="62">
        <f>SUM(BH599:BH608)</f>
        <v>0</v>
      </c>
      <c r="BI598" s="62">
        <f>SUM(BI599:BI608)</f>
        <v>0</v>
      </c>
      <c r="BJ598" s="62">
        <f>SUM(BJ599:BJ608)</f>
        <v>0</v>
      </c>
      <c r="BK598" s="62">
        <f>SUM(BK599:BK608)</f>
        <v>0</v>
      </c>
      <c r="BL598" s="62">
        <f>SUM(BL599:BL608)</f>
        <v>0</v>
      </c>
      <c r="BM598" s="62">
        <f>SUM(BM599:BM608)</f>
        <v>0</v>
      </c>
      <c r="BN598" s="62">
        <f>SUM(BN599:BN608)</f>
        <v>0</v>
      </c>
      <c r="BO598" s="62">
        <f>SUM(BO599:BO608)</f>
        <v>0</v>
      </c>
      <c r="BP598" s="62">
        <f>SUM(BP599:BP608)</f>
        <v>0</v>
      </c>
      <c r="BQ598" s="62">
        <f>SUM(BQ599:BQ608)</f>
        <v>0</v>
      </c>
      <c r="BR598" s="62">
        <f>SUM(BR599:BR608)</f>
        <v>0</v>
      </c>
      <c r="BS598" s="62">
        <f>SUM(BS599:BS608)</f>
        <v>0</v>
      </c>
      <c r="BT598" s="62">
        <f>SUM(BT599:BT608)</f>
        <v>0</v>
      </c>
      <c r="BU598" s="62">
        <f>SUM(BU599:BU608)</f>
        <v>0</v>
      </c>
      <c r="BV598" s="62">
        <f>SUM(BV599:BV608)</f>
        <v>0</v>
      </c>
      <c r="BW598" s="62">
        <f>SUM(BW599:BW608)</f>
        <v>0</v>
      </c>
      <c r="BX598" s="62">
        <f>SUM(BX599:BX608)</f>
        <v>0</v>
      </c>
      <c r="BY598" s="62">
        <f>SUM(BY599:BY608)</f>
        <v>0</v>
      </c>
      <c r="BZ598" s="62">
        <f>SUM(BZ599:BZ608)</f>
        <v>0</v>
      </c>
      <c r="CA598" s="62">
        <f>SUM(CA599:CA608)</f>
        <v>0</v>
      </c>
      <c r="CB598" s="62">
        <f>SUM(CB599:CB608)</f>
        <v>0</v>
      </c>
      <c r="CC598" s="62">
        <f>SUM(CC599:CC608)</f>
        <v>0</v>
      </c>
      <c r="CD598" s="62">
        <f>SUM(CD599:CD608)</f>
        <v>0</v>
      </c>
      <c r="CE598" s="62">
        <f>SUM(CE599:CE608)</f>
        <v>0</v>
      </c>
      <c r="CF598" s="62">
        <f>SUM(CF599:CF608)</f>
        <v>0</v>
      </c>
      <c r="CG598" s="62">
        <f>SUM(CG599:CG608)</f>
        <v>0</v>
      </c>
      <c r="CH598" s="62">
        <f>SUM(CH599:CH608)</f>
        <v>0</v>
      </c>
      <c r="CI598" s="62">
        <f>SUM(CI599:CI608)</f>
        <v>0</v>
      </c>
      <c r="CJ598" s="62">
        <f>SUM(CJ599:CJ608)</f>
        <v>0</v>
      </c>
      <c r="CK598" s="62">
        <f>SUM(CK599:CK608)</f>
        <v>0</v>
      </c>
      <c r="CL598" s="62">
        <f>SUM(CL599:CL608)</f>
        <v>0</v>
      </c>
      <c r="CM598" s="62">
        <f>SUM(CM599:CM608)</f>
        <v>0</v>
      </c>
      <c r="CN598" s="62">
        <f>SUM(CN599:CN608)</f>
        <v>0</v>
      </c>
      <c r="CO598" s="62">
        <f>SUM(CO599:CO608)</f>
        <v>0</v>
      </c>
      <c r="CP598" s="62">
        <f>SUM(CP599:CP608)</f>
        <v>0</v>
      </c>
      <c r="CQ598" s="62">
        <f>SUM(CQ599:CQ608)</f>
        <v>0</v>
      </c>
      <c r="CR598" s="62">
        <f>SUM(CR599:CR608)</f>
        <v>0</v>
      </c>
      <c r="CS598" s="62">
        <f>SUM(CS599:CS608)</f>
        <v>0</v>
      </c>
      <c r="CT598" s="62">
        <f>SUM(CT599:CT608)</f>
        <v>0</v>
      </c>
      <c r="CU598" s="62">
        <f>SUM(CU599:CU608)</f>
        <v>0</v>
      </c>
      <c r="CV598" s="62">
        <f>SUM(CV599:CV608)</f>
        <v>0</v>
      </c>
      <c r="CW598" s="62">
        <f>SUM(CW599:CW608)</f>
        <v>0</v>
      </c>
      <c r="CX598" s="62">
        <f>SUM(CX599:CX608)</f>
        <v>0</v>
      </c>
      <c r="CY598" s="62">
        <f>SUM(CY599:CY608)</f>
        <v>0</v>
      </c>
      <c r="CZ598" s="62">
        <f>SUM(CZ599:CZ608)</f>
        <v>0</v>
      </c>
      <c r="DA598" s="61"/>
      <c r="DB598" s="56">
        <f>K598-CV598</f>
        <v>0</v>
      </c>
      <c r="DC598" s="81"/>
      <c r="DD598" s="7">
        <f>CV598/12</f>
        <v>0</v>
      </c>
      <c r="DE598" s="81"/>
    </row>
    <row r="599" spans="1:109" s="80" customFormat="1" ht="11.25" hidden="1" customHeight="1" x14ac:dyDescent="0.2">
      <c r="A599" s="118" t="str">
        <f>CONCATENATE("7401",H599)</f>
        <v>7401200101</v>
      </c>
      <c r="B599" s="66"/>
      <c r="C599" s="66"/>
      <c r="D599" s="66"/>
      <c r="E599" s="66"/>
      <c r="F599" s="66"/>
      <c r="G599" s="65" t="s">
        <v>91</v>
      </c>
      <c r="H599" s="70" t="s">
        <v>70</v>
      </c>
      <c r="I599" s="79" t="s">
        <v>69</v>
      </c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  <c r="AA599" s="62"/>
      <c r="AB599" s="62"/>
      <c r="AC599" s="62"/>
      <c r="AD599" s="62"/>
      <c r="AE599" s="62"/>
      <c r="AF599" s="62"/>
      <c r="AG599" s="62"/>
      <c r="AH599" s="62"/>
      <c r="AI599" s="62"/>
      <c r="AJ599" s="62"/>
      <c r="AK599" s="62"/>
      <c r="AL599" s="62"/>
      <c r="AM599" s="62"/>
      <c r="AN599" s="62"/>
      <c r="AO599" s="62"/>
      <c r="AP599" s="62"/>
      <c r="AQ599" s="62"/>
      <c r="AR599" s="62"/>
      <c r="AS599" s="62"/>
      <c r="AT599" s="62"/>
      <c r="AU599" s="62"/>
      <c r="AV599" s="62"/>
      <c r="AW599" s="62"/>
      <c r="AX599" s="62"/>
      <c r="AY599" s="62"/>
      <c r="AZ599" s="62"/>
      <c r="BA599" s="62"/>
      <c r="BB599" s="62"/>
      <c r="BC599" s="62"/>
      <c r="BD599" s="62"/>
      <c r="BE599" s="62"/>
      <c r="BF599" s="62"/>
      <c r="BG599" s="62"/>
      <c r="BH599" s="62"/>
      <c r="BI599" s="62"/>
      <c r="BJ599" s="62"/>
      <c r="BK599" s="62"/>
      <c r="BL599" s="62"/>
      <c r="BM599" s="62"/>
      <c r="BN599" s="62"/>
      <c r="BO599" s="62"/>
      <c r="BP599" s="62"/>
      <c r="BQ599" s="62"/>
      <c r="BR599" s="62"/>
      <c r="BS599" s="62"/>
      <c r="BT599" s="62"/>
      <c r="BU599" s="62"/>
      <c r="BV599" s="62"/>
      <c r="BW599" s="62"/>
      <c r="BX599" s="62"/>
      <c r="BY599" s="62"/>
      <c r="BZ599" s="62"/>
      <c r="CA599" s="62"/>
      <c r="CB599" s="62"/>
      <c r="CC599" s="62"/>
      <c r="CD599" s="62"/>
      <c r="CE599" s="62"/>
      <c r="CF599" s="62"/>
      <c r="CG599" s="62"/>
      <c r="CH599" s="62"/>
      <c r="CI599" s="62"/>
      <c r="CJ599" s="62"/>
      <c r="CK599" s="62"/>
      <c r="CL599" s="62"/>
      <c r="CM599" s="62"/>
      <c r="CN599" s="62"/>
      <c r="CO599" s="62"/>
      <c r="CP599" s="62"/>
      <c r="CQ599" s="62"/>
      <c r="CR599" s="62"/>
      <c r="CS599" s="62"/>
      <c r="CT599" s="62"/>
      <c r="CU599" s="62"/>
      <c r="CV599" s="62"/>
      <c r="CW599" s="62"/>
      <c r="CX599" s="62"/>
      <c r="CY599" s="62"/>
      <c r="CZ599" s="62"/>
      <c r="DA599" s="61"/>
      <c r="DB599" s="56">
        <f>K599-CV599</f>
        <v>0</v>
      </c>
      <c r="DC599" s="81"/>
      <c r="DD599" s="7">
        <f>CV599/12</f>
        <v>0</v>
      </c>
      <c r="DE599" s="81"/>
    </row>
    <row r="600" spans="1:109" s="80" customFormat="1" ht="11.25" hidden="1" customHeight="1" x14ac:dyDescent="0.2">
      <c r="A600" s="118" t="str">
        <f>CONCATENATE("7401",H600)</f>
        <v>7401200102</v>
      </c>
      <c r="B600" s="66"/>
      <c r="C600" s="66"/>
      <c r="D600" s="66"/>
      <c r="E600" s="66"/>
      <c r="F600" s="66"/>
      <c r="G600" s="65" t="s">
        <v>101</v>
      </c>
      <c r="H600" s="70" t="s">
        <v>68</v>
      </c>
      <c r="I600" s="79" t="s">
        <v>67</v>
      </c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  <c r="AA600" s="62"/>
      <c r="AB600" s="62"/>
      <c r="AC600" s="62"/>
      <c r="AD600" s="62"/>
      <c r="AE600" s="62"/>
      <c r="AF600" s="62"/>
      <c r="AG600" s="62"/>
      <c r="AH600" s="62"/>
      <c r="AI600" s="62"/>
      <c r="AJ600" s="62"/>
      <c r="AK600" s="62"/>
      <c r="AL600" s="62"/>
      <c r="AM600" s="62"/>
      <c r="AN600" s="62"/>
      <c r="AO600" s="62"/>
      <c r="AP600" s="62"/>
      <c r="AQ600" s="62"/>
      <c r="AR600" s="62"/>
      <c r="AS600" s="62"/>
      <c r="AT600" s="62"/>
      <c r="AU600" s="62"/>
      <c r="AV600" s="62"/>
      <c r="AW600" s="62"/>
      <c r="AX600" s="62"/>
      <c r="AY600" s="62"/>
      <c r="AZ600" s="62"/>
      <c r="BA600" s="62"/>
      <c r="BB600" s="62"/>
      <c r="BC600" s="62"/>
      <c r="BD600" s="62"/>
      <c r="BE600" s="62"/>
      <c r="BF600" s="62"/>
      <c r="BG600" s="62"/>
      <c r="BH600" s="62"/>
      <c r="BI600" s="62"/>
      <c r="BJ600" s="62"/>
      <c r="BK600" s="62"/>
      <c r="BL600" s="62"/>
      <c r="BM600" s="62"/>
      <c r="BN600" s="62"/>
      <c r="BO600" s="62"/>
      <c r="BP600" s="62"/>
      <c r="BQ600" s="62"/>
      <c r="BR600" s="62"/>
      <c r="BS600" s="62"/>
      <c r="BT600" s="62"/>
      <c r="BU600" s="62"/>
      <c r="BV600" s="62"/>
      <c r="BW600" s="62"/>
      <c r="BX600" s="62"/>
      <c r="BY600" s="62"/>
      <c r="BZ600" s="62"/>
      <c r="CA600" s="62"/>
      <c r="CB600" s="62"/>
      <c r="CC600" s="62"/>
      <c r="CD600" s="62"/>
      <c r="CE600" s="62"/>
      <c r="CF600" s="62"/>
      <c r="CG600" s="62"/>
      <c r="CH600" s="62"/>
      <c r="CI600" s="62"/>
      <c r="CJ600" s="62"/>
      <c r="CK600" s="62"/>
      <c r="CL600" s="62"/>
      <c r="CM600" s="62"/>
      <c r="CN600" s="62"/>
      <c r="CO600" s="62"/>
      <c r="CP600" s="62"/>
      <c r="CQ600" s="62"/>
      <c r="CR600" s="62"/>
      <c r="CS600" s="62"/>
      <c r="CT600" s="62"/>
      <c r="CU600" s="62"/>
      <c r="CV600" s="62"/>
      <c r="CW600" s="62"/>
      <c r="CX600" s="62"/>
      <c r="CY600" s="62"/>
      <c r="CZ600" s="62"/>
      <c r="DA600" s="61"/>
      <c r="DB600" s="56">
        <f>K600-CV600</f>
        <v>0</v>
      </c>
      <c r="DC600" s="81"/>
      <c r="DD600" s="7">
        <f>CV600/12</f>
        <v>0</v>
      </c>
      <c r="DE600" s="81"/>
    </row>
    <row r="601" spans="1:109" s="80" customFormat="1" ht="11.25" hidden="1" customHeight="1" x14ac:dyDescent="0.2">
      <c r="A601" s="118" t="str">
        <f>CONCATENATE("7401",H601)</f>
        <v>7401200103</v>
      </c>
      <c r="B601" s="66"/>
      <c r="C601" s="66"/>
      <c r="D601" s="66"/>
      <c r="E601" s="66"/>
      <c r="F601" s="66"/>
      <c r="G601" s="65" t="s">
        <v>129</v>
      </c>
      <c r="H601" s="70" t="s">
        <v>66</v>
      </c>
      <c r="I601" s="79" t="s">
        <v>65</v>
      </c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  <c r="AA601" s="62"/>
      <c r="AB601" s="62"/>
      <c r="AC601" s="62"/>
      <c r="AD601" s="62"/>
      <c r="AE601" s="62"/>
      <c r="AF601" s="62"/>
      <c r="AG601" s="62"/>
      <c r="AH601" s="62"/>
      <c r="AI601" s="62"/>
      <c r="AJ601" s="62"/>
      <c r="AK601" s="62"/>
      <c r="AL601" s="62"/>
      <c r="AM601" s="62"/>
      <c r="AN601" s="62"/>
      <c r="AO601" s="62"/>
      <c r="AP601" s="62"/>
      <c r="AQ601" s="62"/>
      <c r="AR601" s="62"/>
      <c r="AS601" s="62"/>
      <c r="AT601" s="62"/>
      <c r="AU601" s="62"/>
      <c r="AV601" s="62"/>
      <c r="AW601" s="62"/>
      <c r="AX601" s="62"/>
      <c r="AY601" s="62"/>
      <c r="AZ601" s="62"/>
      <c r="BA601" s="62"/>
      <c r="BB601" s="62"/>
      <c r="BC601" s="62"/>
      <c r="BD601" s="62"/>
      <c r="BE601" s="62"/>
      <c r="BF601" s="62"/>
      <c r="BG601" s="62"/>
      <c r="BH601" s="62"/>
      <c r="BI601" s="62"/>
      <c r="BJ601" s="62"/>
      <c r="BK601" s="62"/>
      <c r="BL601" s="62"/>
      <c r="BM601" s="62"/>
      <c r="BN601" s="62"/>
      <c r="BO601" s="62"/>
      <c r="BP601" s="62"/>
      <c r="BQ601" s="62"/>
      <c r="BR601" s="62"/>
      <c r="BS601" s="62"/>
      <c r="BT601" s="62"/>
      <c r="BU601" s="62"/>
      <c r="BV601" s="62"/>
      <c r="BW601" s="62"/>
      <c r="BX601" s="62"/>
      <c r="BY601" s="62"/>
      <c r="BZ601" s="62"/>
      <c r="CA601" s="62"/>
      <c r="CB601" s="62"/>
      <c r="CC601" s="62"/>
      <c r="CD601" s="62"/>
      <c r="CE601" s="62"/>
      <c r="CF601" s="62"/>
      <c r="CG601" s="62"/>
      <c r="CH601" s="62"/>
      <c r="CI601" s="62"/>
      <c r="CJ601" s="62"/>
      <c r="CK601" s="62"/>
      <c r="CL601" s="62"/>
      <c r="CM601" s="62"/>
      <c r="CN601" s="62"/>
      <c r="CO601" s="62"/>
      <c r="CP601" s="62"/>
      <c r="CQ601" s="62"/>
      <c r="CR601" s="62"/>
      <c r="CS601" s="62"/>
      <c r="CT601" s="62"/>
      <c r="CU601" s="62"/>
      <c r="CV601" s="62"/>
      <c r="CW601" s="62"/>
      <c r="CX601" s="62"/>
      <c r="CY601" s="62"/>
      <c r="CZ601" s="62"/>
      <c r="DA601" s="61"/>
      <c r="DB601" s="56">
        <f>K601-CV601</f>
        <v>0</v>
      </c>
      <c r="DC601" s="81"/>
      <c r="DD601" s="7">
        <f>CV601/12</f>
        <v>0</v>
      </c>
      <c r="DE601" s="81"/>
    </row>
    <row r="602" spans="1:109" s="80" customFormat="1" ht="11.25" hidden="1" customHeight="1" x14ac:dyDescent="0.2">
      <c r="A602" s="118" t="str">
        <f>CONCATENATE("7401",H602)</f>
        <v>7401200104</v>
      </c>
      <c r="B602" s="66"/>
      <c r="C602" s="66"/>
      <c r="D602" s="66"/>
      <c r="E602" s="66"/>
      <c r="F602" s="66"/>
      <c r="G602" s="65" t="s">
        <v>245</v>
      </c>
      <c r="H602" s="70" t="s">
        <v>64</v>
      </c>
      <c r="I602" s="79" t="s">
        <v>63</v>
      </c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  <c r="AA602" s="62"/>
      <c r="AB602" s="62"/>
      <c r="AC602" s="62"/>
      <c r="AD602" s="62"/>
      <c r="AE602" s="62"/>
      <c r="AF602" s="62"/>
      <c r="AG602" s="62"/>
      <c r="AH602" s="62"/>
      <c r="AI602" s="62"/>
      <c r="AJ602" s="62"/>
      <c r="AK602" s="62"/>
      <c r="AL602" s="62"/>
      <c r="AM602" s="62"/>
      <c r="AN602" s="62"/>
      <c r="AO602" s="62"/>
      <c r="AP602" s="62"/>
      <c r="AQ602" s="62"/>
      <c r="AR602" s="62"/>
      <c r="AS602" s="62"/>
      <c r="AT602" s="62"/>
      <c r="AU602" s="62"/>
      <c r="AV602" s="62"/>
      <c r="AW602" s="62"/>
      <c r="AX602" s="62"/>
      <c r="AY602" s="62"/>
      <c r="AZ602" s="62"/>
      <c r="BA602" s="62"/>
      <c r="BB602" s="62"/>
      <c r="BC602" s="62"/>
      <c r="BD602" s="62"/>
      <c r="BE602" s="62"/>
      <c r="BF602" s="62"/>
      <c r="BG602" s="62"/>
      <c r="BH602" s="62"/>
      <c r="BI602" s="62"/>
      <c r="BJ602" s="62"/>
      <c r="BK602" s="62"/>
      <c r="BL602" s="62"/>
      <c r="BM602" s="62"/>
      <c r="BN602" s="62"/>
      <c r="BO602" s="62"/>
      <c r="BP602" s="62"/>
      <c r="BQ602" s="62"/>
      <c r="BR602" s="62"/>
      <c r="BS602" s="62"/>
      <c r="BT602" s="62"/>
      <c r="BU602" s="62"/>
      <c r="BV602" s="62"/>
      <c r="BW602" s="62"/>
      <c r="BX602" s="62"/>
      <c r="BY602" s="62"/>
      <c r="BZ602" s="62"/>
      <c r="CA602" s="62"/>
      <c r="CB602" s="62"/>
      <c r="CC602" s="62"/>
      <c r="CD602" s="62"/>
      <c r="CE602" s="62"/>
      <c r="CF602" s="62"/>
      <c r="CG602" s="62"/>
      <c r="CH602" s="62"/>
      <c r="CI602" s="62"/>
      <c r="CJ602" s="62"/>
      <c r="CK602" s="62"/>
      <c r="CL602" s="62"/>
      <c r="CM602" s="62"/>
      <c r="CN602" s="62"/>
      <c r="CO602" s="62"/>
      <c r="CP602" s="62"/>
      <c r="CQ602" s="62"/>
      <c r="CR602" s="62"/>
      <c r="CS602" s="62"/>
      <c r="CT602" s="62"/>
      <c r="CU602" s="62"/>
      <c r="CV602" s="62"/>
      <c r="CW602" s="62"/>
      <c r="CX602" s="62"/>
      <c r="CY602" s="62"/>
      <c r="CZ602" s="62"/>
      <c r="DA602" s="61"/>
      <c r="DB602" s="56">
        <f>K602-CV602</f>
        <v>0</v>
      </c>
      <c r="DC602" s="81"/>
      <c r="DD602" s="7">
        <f>CV602/12</f>
        <v>0</v>
      </c>
      <c r="DE602" s="81"/>
    </row>
    <row r="603" spans="1:109" s="80" customFormat="1" ht="11.25" hidden="1" customHeight="1" x14ac:dyDescent="0.2">
      <c r="A603" s="118" t="str">
        <f>CONCATENATE("7401",H603)</f>
        <v>7401200105</v>
      </c>
      <c r="B603" s="66"/>
      <c r="C603" s="66"/>
      <c r="D603" s="66"/>
      <c r="E603" s="66"/>
      <c r="F603" s="66"/>
      <c r="G603" s="65" t="s">
        <v>254</v>
      </c>
      <c r="H603" s="70" t="s">
        <v>62</v>
      </c>
      <c r="I603" s="79" t="s">
        <v>61</v>
      </c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  <c r="AA603" s="62"/>
      <c r="AB603" s="62"/>
      <c r="AC603" s="62"/>
      <c r="AD603" s="62"/>
      <c r="AE603" s="62"/>
      <c r="AF603" s="62"/>
      <c r="AG603" s="62"/>
      <c r="AH603" s="62"/>
      <c r="AI603" s="62"/>
      <c r="AJ603" s="62"/>
      <c r="AK603" s="62"/>
      <c r="AL603" s="62"/>
      <c r="AM603" s="62"/>
      <c r="AN603" s="62"/>
      <c r="AO603" s="62"/>
      <c r="AP603" s="62"/>
      <c r="AQ603" s="62"/>
      <c r="AR603" s="62"/>
      <c r="AS603" s="62"/>
      <c r="AT603" s="62"/>
      <c r="AU603" s="62"/>
      <c r="AV603" s="62"/>
      <c r="AW603" s="62"/>
      <c r="AX603" s="62"/>
      <c r="AY603" s="62"/>
      <c r="AZ603" s="62"/>
      <c r="BA603" s="62"/>
      <c r="BB603" s="62"/>
      <c r="BC603" s="62"/>
      <c r="BD603" s="62"/>
      <c r="BE603" s="62"/>
      <c r="BF603" s="62"/>
      <c r="BG603" s="62"/>
      <c r="BH603" s="62"/>
      <c r="BI603" s="62"/>
      <c r="BJ603" s="62"/>
      <c r="BK603" s="62"/>
      <c r="BL603" s="62"/>
      <c r="BM603" s="62"/>
      <c r="BN603" s="62"/>
      <c r="BO603" s="62"/>
      <c r="BP603" s="62"/>
      <c r="BQ603" s="62"/>
      <c r="BR603" s="62"/>
      <c r="BS603" s="62"/>
      <c r="BT603" s="62"/>
      <c r="BU603" s="62"/>
      <c r="BV603" s="62"/>
      <c r="BW603" s="62"/>
      <c r="BX603" s="62"/>
      <c r="BY603" s="62"/>
      <c r="BZ603" s="62"/>
      <c r="CA603" s="62"/>
      <c r="CB603" s="62"/>
      <c r="CC603" s="62"/>
      <c r="CD603" s="62"/>
      <c r="CE603" s="62"/>
      <c r="CF603" s="62"/>
      <c r="CG603" s="62"/>
      <c r="CH603" s="62"/>
      <c r="CI603" s="62"/>
      <c r="CJ603" s="62"/>
      <c r="CK603" s="62"/>
      <c r="CL603" s="62"/>
      <c r="CM603" s="62"/>
      <c r="CN603" s="62"/>
      <c r="CO603" s="62"/>
      <c r="CP603" s="62"/>
      <c r="CQ603" s="62"/>
      <c r="CR603" s="62"/>
      <c r="CS603" s="62"/>
      <c r="CT603" s="62"/>
      <c r="CU603" s="62"/>
      <c r="CV603" s="62"/>
      <c r="CW603" s="62"/>
      <c r="CX603" s="62"/>
      <c r="CY603" s="62"/>
      <c r="CZ603" s="62"/>
      <c r="DA603" s="61"/>
      <c r="DB603" s="56">
        <f>K603-CV603</f>
        <v>0</v>
      </c>
      <c r="DC603" s="81"/>
      <c r="DD603" s="7">
        <f>CV603/12</f>
        <v>0</v>
      </c>
      <c r="DE603" s="81"/>
    </row>
    <row r="604" spans="1:109" s="80" customFormat="1" ht="11.25" hidden="1" customHeight="1" x14ac:dyDescent="0.2">
      <c r="A604" s="118" t="str">
        <f>CONCATENATE("7401",H604)</f>
        <v>7401200106</v>
      </c>
      <c r="B604" s="66"/>
      <c r="C604" s="66"/>
      <c r="D604" s="66"/>
      <c r="E604" s="66"/>
      <c r="F604" s="66"/>
      <c r="G604" s="65" t="s">
        <v>253</v>
      </c>
      <c r="H604" s="70" t="s">
        <v>60</v>
      </c>
      <c r="I604" s="79" t="s">
        <v>59</v>
      </c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  <c r="AA604" s="62"/>
      <c r="AB604" s="62"/>
      <c r="AC604" s="62"/>
      <c r="AD604" s="62"/>
      <c r="AE604" s="62"/>
      <c r="AF604" s="62"/>
      <c r="AG604" s="62"/>
      <c r="AH604" s="62"/>
      <c r="AI604" s="62"/>
      <c r="AJ604" s="62"/>
      <c r="AK604" s="62"/>
      <c r="AL604" s="62"/>
      <c r="AM604" s="62"/>
      <c r="AN604" s="62"/>
      <c r="AO604" s="62"/>
      <c r="AP604" s="62"/>
      <c r="AQ604" s="62"/>
      <c r="AR604" s="62"/>
      <c r="AS604" s="62"/>
      <c r="AT604" s="62"/>
      <c r="AU604" s="62"/>
      <c r="AV604" s="62"/>
      <c r="AW604" s="62"/>
      <c r="AX604" s="62"/>
      <c r="AY604" s="62"/>
      <c r="AZ604" s="62"/>
      <c r="BA604" s="62"/>
      <c r="BB604" s="62"/>
      <c r="BC604" s="62"/>
      <c r="BD604" s="62"/>
      <c r="BE604" s="62"/>
      <c r="BF604" s="62"/>
      <c r="BG604" s="62"/>
      <c r="BH604" s="62"/>
      <c r="BI604" s="62"/>
      <c r="BJ604" s="62"/>
      <c r="BK604" s="62"/>
      <c r="BL604" s="62"/>
      <c r="BM604" s="62"/>
      <c r="BN604" s="62"/>
      <c r="BO604" s="62"/>
      <c r="BP604" s="62"/>
      <c r="BQ604" s="62"/>
      <c r="BR604" s="62"/>
      <c r="BS604" s="62"/>
      <c r="BT604" s="62"/>
      <c r="BU604" s="62"/>
      <c r="BV604" s="62"/>
      <c r="BW604" s="62"/>
      <c r="BX604" s="62"/>
      <c r="BY604" s="62"/>
      <c r="BZ604" s="62"/>
      <c r="CA604" s="62"/>
      <c r="CB604" s="62"/>
      <c r="CC604" s="62"/>
      <c r="CD604" s="62"/>
      <c r="CE604" s="62"/>
      <c r="CF604" s="62"/>
      <c r="CG604" s="62"/>
      <c r="CH604" s="62"/>
      <c r="CI604" s="62"/>
      <c r="CJ604" s="62"/>
      <c r="CK604" s="62"/>
      <c r="CL604" s="62"/>
      <c r="CM604" s="62"/>
      <c r="CN604" s="62"/>
      <c r="CO604" s="62"/>
      <c r="CP604" s="62"/>
      <c r="CQ604" s="62"/>
      <c r="CR604" s="62"/>
      <c r="CS604" s="62"/>
      <c r="CT604" s="62"/>
      <c r="CU604" s="62"/>
      <c r="CV604" s="62"/>
      <c r="CW604" s="62"/>
      <c r="CX604" s="62"/>
      <c r="CY604" s="62"/>
      <c r="CZ604" s="62"/>
      <c r="DA604" s="61"/>
      <c r="DB604" s="56">
        <f>K604-CV604</f>
        <v>0</v>
      </c>
      <c r="DC604" s="81"/>
      <c r="DD604" s="7">
        <f>CV604/12</f>
        <v>0</v>
      </c>
      <c r="DE604" s="81"/>
    </row>
    <row r="605" spans="1:109" s="80" customFormat="1" ht="11.25" hidden="1" customHeight="1" x14ac:dyDescent="0.2">
      <c r="A605" s="118" t="str">
        <f>CONCATENATE("7401",H605)</f>
        <v>7401200107</v>
      </c>
      <c r="B605" s="66"/>
      <c r="C605" s="66"/>
      <c r="D605" s="66"/>
      <c r="E605" s="66"/>
      <c r="F605" s="66"/>
      <c r="G605" s="65"/>
      <c r="H605" s="70" t="s">
        <v>257</v>
      </c>
      <c r="I605" s="79" t="s">
        <v>256</v>
      </c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  <c r="AA605" s="62"/>
      <c r="AB605" s="62"/>
      <c r="AC605" s="62"/>
      <c r="AD605" s="62"/>
      <c r="AE605" s="62"/>
      <c r="AF605" s="62"/>
      <c r="AG605" s="62"/>
      <c r="AH605" s="62"/>
      <c r="AI605" s="62"/>
      <c r="AJ605" s="62"/>
      <c r="AK605" s="62"/>
      <c r="AL605" s="62"/>
      <c r="AM605" s="62"/>
      <c r="AN605" s="62"/>
      <c r="AO605" s="62"/>
      <c r="AP605" s="62"/>
      <c r="AQ605" s="62"/>
      <c r="AR605" s="62"/>
      <c r="AS605" s="62"/>
      <c r="AT605" s="62"/>
      <c r="AU605" s="62"/>
      <c r="AV605" s="62"/>
      <c r="AW605" s="62"/>
      <c r="AX605" s="62"/>
      <c r="AY605" s="62"/>
      <c r="AZ605" s="62"/>
      <c r="BA605" s="62"/>
      <c r="BB605" s="62"/>
      <c r="BC605" s="62"/>
      <c r="BD605" s="62"/>
      <c r="BE605" s="62"/>
      <c r="BF605" s="62"/>
      <c r="BG605" s="62"/>
      <c r="BH605" s="62"/>
      <c r="BI605" s="62"/>
      <c r="BJ605" s="62"/>
      <c r="BK605" s="62"/>
      <c r="BL605" s="62"/>
      <c r="BM605" s="62"/>
      <c r="BN605" s="62"/>
      <c r="BO605" s="62"/>
      <c r="BP605" s="62"/>
      <c r="BQ605" s="62"/>
      <c r="BR605" s="62"/>
      <c r="BS605" s="62"/>
      <c r="BT605" s="62"/>
      <c r="BU605" s="62"/>
      <c r="BV605" s="62"/>
      <c r="BW605" s="62"/>
      <c r="BX605" s="62"/>
      <c r="BY605" s="62"/>
      <c r="BZ605" s="62"/>
      <c r="CA605" s="62"/>
      <c r="CB605" s="62"/>
      <c r="CC605" s="62"/>
      <c r="CD605" s="62"/>
      <c r="CE605" s="62"/>
      <c r="CF605" s="62"/>
      <c r="CG605" s="62"/>
      <c r="CH605" s="62"/>
      <c r="CI605" s="62"/>
      <c r="CJ605" s="62"/>
      <c r="CK605" s="62"/>
      <c r="CL605" s="62"/>
      <c r="CM605" s="62"/>
      <c r="CN605" s="62"/>
      <c r="CO605" s="62"/>
      <c r="CP605" s="62"/>
      <c r="CQ605" s="62"/>
      <c r="CR605" s="62"/>
      <c r="CS605" s="62"/>
      <c r="CT605" s="62"/>
      <c r="CU605" s="62"/>
      <c r="CV605" s="62"/>
      <c r="CW605" s="62"/>
      <c r="CX605" s="62"/>
      <c r="CY605" s="62"/>
      <c r="CZ605" s="62"/>
      <c r="DA605" s="61"/>
      <c r="DB605" s="56">
        <f>K605-CV605</f>
        <v>0</v>
      </c>
      <c r="DC605" s="81"/>
      <c r="DD605" s="7">
        <f>CV605/12</f>
        <v>0</v>
      </c>
      <c r="DE605" s="81"/>
    </row>
    <row r="606" spans="1:109" s="80" customFormat="1" ht="11.25" hidden="1" customHeight="1" x14ac:dyDescent="0.2">
      <c r="A606" s="118" t="str">
        <f>CONCATENATE("7401",H606)</f>
        <v>7401200108</v>
      </c>
      <c r="B606" s="66"/>
      <c r="C606" s="66"/>
      <c r="D606" s="66"/>
      <c r="E606" s="66"/>
      <c r="F606" s="66"/>
      <c r="G606" s="65" t="s">
        <v>116</v>
      </c>
      <c r="H606" s="70" t="s">
        <v>58</v>
      </c>
      <c r="I606" s="79" t="s">
        <v>57</v>
      </c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  <c r="AA606" s="62"/>
      <c r="AB606" s="62"/>
      <c r="AC606" s="62"/>
      <c r="AD606" s="62"/>
      <c r="AE606" s="62"/>
      <c r="AF606" s="62"/>
      <c r="AG606" s="62"/>
      <c r="AH606" s="62"/>
      <c r="AI606" s="62"/>
      <c r="AJ606" s="62"/>
      <c r="AK606" s="62"/>
      <c r="AL606" s="62"/>
      <c r="AM606" s="62"/>
      <c r="AN606" s="62"/>
      <c r="AO606" s="62"/>
      <c r="AP606" s="62"/>
      <c r="AQ606" s="62"/>
      <c r="AR606" s="62"/>
      <c r="AS606" s="62"/>
      <c r="AT606" s="62"/>
      <c r="AU606" s="62"/>
      <c r="AV606" s="62"/>
      <c r="AW606" s="62"/>
      <c r="AX606" s="62"/>
      <c r="AY606" s="62"/>
      <c r="AZ606" s="62"/>
      <c r="BA606" s="62"/>
      <c r="BB606" s="62"/>
      <c r="BC606" s="62"/>
      <c r="BD606" s="62"/>
      <c r="BE606" s="62"/>
      <c r="BF606" s="62"/>
      <c r="BG606" s="62"/>
      <c r="BH606" s="62"/>
      <c r="BI606" s="62"/>
      <c r="BJ606" s="62"/>
      <c r="BK606" s="62"/>
      <c r="BL606" s="62"/>
      <c r="BM606" s="62"/>
      <c r="BN606" s="62"/>
      <c r="BO606" s="62"/>
      <c r="BP606" s="62"/>
      <c r="BQ606" s="62"/>
      <c r="BR606" s="62"/>
      <c r="BS606" s="62"/>
      <c r="BT606" s="62"/>
      <c r="BU606" s="62"/>
      <c r="BV606" s="62"/>
      <c r="BW606" s="62"/>
      <c r="BX606" s="62"/>
      <c r="BY606" s="62"/>
      <c r="BZ606" s="62"/>
      <c r="CA606" s="62"/>
      <c r="CB606" s="62"/>
      <c r="CC606" s="62"/>
      <c r="CD606" s="62"/>
      <c r="CE606" s="62"/>
      <c r="CF606" s="62"/>
      <c r="CG606" s="62"/>
      <c r="CH606" s="62"/>
      <c r="CI606" s="62"/>
      <c r="CJ606" s="62"/>
      <c r="CK606" s="62"/>
      <c r="CL606" s="62"/>
      <c r="CM606" s="62"/>
      <c r="CN606" s="62"/>
      <c r="CO606" s="62"/>
      <c r="CP606" s="62"/>
      <c r="CQ606" s="62"/>
      <c r="CR606" s="62"/>
      <c r="CS606" s="62"/>
      <c r="CT606" s="62"/>
      <c r="CU606" s="62"/>
      <c r="CV606" s="62"/>
      <c r="CW606" s="62"/>
      <c r="CX606" s="62"/>
      <c r="CY606" s="62"/>
      <c r="CZ606" s="62"/>
      <c r="DA606" s="61"/>
      <c r="DB606" s="56">
        <f>K606-CV606</f>
        <v>0</v>
      </c>
      <c r="DC606" s="81"/>
      <c r="DD606" s="7">
        <f>CV606/12</f>
        <v>0</v>
      </c>
      <c r="DE606" s="81"/>
    </row>
    <row r="607" spans="1:109" s="80" customFormat="1" ht="11.25" hidden="1" customHeight="1" x14ac:dyDescent="0.2">
      <c r="A607" s="118" t="str">
        <f>CONCATENATE("7401",H607)</f>
        <v>7401200109</v>
      </c>
      <c r="B607" s="66"/>
      <c r="C607" s="66"/>
      <c r="D607" s="66"/>
      <c r="E607" s="66"/>
      <c r="F607" s="66"/>
      <c r="G607" s="65" t="s">
        <v>255</v>
      </c>
      <c r="H607" s="70" t="s">
        <v>56</v>
      </c>
      <c r="I607" s="79" t="s">
        <v>55</v>
      </c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  <c r="AA607" s="62"/>
      <c r="AB607" s="62"/>
      <c r="AC607" s="62"/>
      <c r="AD607" s="62"/>
      <c r="AE607" s="62"/>
      <c r="AF607" s="62"/>
      <c r="AG607" s="62"/>
      <c r="AH607" s="62"/>
      <c r="AI607" s="62"/>
      <c r="AJ607" s="62"/>
      <c r="AK607" s="62"/>
      <c r="AL607" s="62"/>
      <c r="AM607" s="62"/>
      <c r="AN607" s="62"/>
      <c r="AO607" s="62"/>
      <c r="AP607" s="62"/>
      <c r="AQ607" s="62"/>
      <c r="AR607" s="62"/>
      <c r="AS607" s="62"/>
      <c r="AT607" s="62"/>
      <c r="AU607" s="62"/>
      <c r="AV607" s="62"/>
      <c r="AW607" s="62"/>
      <c r="AX607" s="62"/>
      <c r="AY607" s="62"/>
      <c r="AZ607" s="62"/>
      <c r="BA607" s="62"/>
      <c r="BB607" s="62"/>
      <c r="BC607" s="62"/>
      <c r="BD607" s="62"/>
      <c r="BE607" s="62"/>
      <c r="BF607" s="62"/>
      <c r="BG607" s="62"/>
      <c r="BH607" s="62"/>
      <c r="BI607" s="62"/>
      <c r="BJ607" s="62"/>
      <c r="BK607" s="62"/>
      <c r="BL607" s="62"/>
      <c r="BM607" s="62"/>
      <c r="BN607" s="62"/>
      <c r="BO607" s="62"/>
      <c r="BP607" s="62"/>
      <c r="BQ607" s="62"/>
      <c r="BR607" s="62"/>
      <c r="BS607" s="62"/>
      <c r="BT607" s="62"/>
      <c r="BU607" s="62"/>
      <c r="BV607" s="62"/>
      <c r="BW607" s="62"/>
      <c r="BX607" s="62"/>
      <c r="BY607" s="62"/>
      <c r="BZ607" s="62"/>
      <c r="CA607" s="62"/>
      <c r="CB607" s="62"/>
      <c r="CC607" s="62"/>
      <c r="CD607" s="62"/>
      <c r="CE607" s="62"/>
      <c r="CF607" s="62"/>
      <c r="CG607" s="62"/>
      <c r="CH607" s="62"/>
      <c r="CI607" s="62"/>
      <c r="CJ607" s="62"/>
      <c r="CK607" s="62"/>
      <c r="CL607" s="62"/>
      <c r="CM607" s="62"/>
      <c r="CN607" s="62"/>
      <c r="CO607" s="62"/>
      <c r="CP607" s="62"/>
      <c r="CQ607" s="62"/>
      <c r="CR607" s="62"/>
      <c r="CS607" s="62"/>
      <c r="CT607" s="62"/>
      <c r="CU607" s="62"/>
      <c r="CV607" s="62"/>
      <c r="CW607" s="62"/>
      <c r="CX607" s="62"/>
      <c r="CY607" s="62"/>
      <c r="CZ607" s="62"/>
      <c r="DA607" s="61"/>
      <c r="DB607" s="56">
        <f>K607-CV607</f>
        <v>0</v>
      </c>
      <c r="DC607" s="81"/>
      <c r="DD607" s="7">
        <f>CV607/12</f>
        <v>0</v>
      </c>
      <c r="DE607" s="81"/>
    </row>
    <row r="608" spans="1:109" s="80" customFormat="1" ht="11.25" hidden="1" customHeight="1" x14ac:dyDescent="0.2">
      <c r="A608" s="118" t="str">
        <f>CONCATENATE("7401",H608)</f>
        <v>7401200130</v>
      </c>
      <c r="B608" s="66"/>
      <c r="C608" s="66"/>
      <c r="D608" s="66"/>
      <c r="E608" s="66"/>
      <c r="F608" s="66"/>
      <c r="G608" s="65" t="s">
        <v>213</v>
      </c>
      <c r="H608" s="70" t="s">
        <v>54</v>
      </c>
      <c r="I608" s="79" t="s">
        <v>53</v>
      </c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  <c r="AA608" s="62"/>
      <c r="AB608" s="62"/>
      <c r="AC608" s="62"/>
      <c r="AD608" s="62"/>
      <c r="AE608" s="62"/>
      <c r="AF608" s="62"/>
      <c r="AG608" s="62"/>
      <c r="AH608" s="62"/>
      <c r="AI608" s="62"/>
      <c r="AJ608" s="62"/>
      <c r="AK608" s="62"/>
      <c r="AL608" s="62"/>
      <c r="AM608" s="62"/>
      <c r="AN608" s="62"/>
      <c r="AO608" s="62"/>
      <c r="AP608" s="62"/>
      <c r="AQ608" s="62"/>
      <c r="AR608" s="62"/>
      <c r="AS608" s="62"/>
      <c r="AT608" s="62"/>
      <c r="AU608" s="62"/>
      <c r="AV608" s="62"/>
      <c r="AW608" s="62"/>
      <c r="AX608" s="62"/>
      <c r="AY608" s="62"/>
      <c r="AZ608" s="62"/>
      <c r="BA608" s="62"/>
      <c r="BB608" s="62"/>
      <c r="BC608" s="62"/>
      <c r="BD608" s="62"/>
      <c r="BE608" s="62"/>
      <c r="BF608" s="62"/>
      <c r="BG608" s="62"/>
      <c r="BH608" s="62"/>
      <c r="BI608" s="62"/>
      <c r="BJ608" s="62"/>
      <c r="BK608" s="62"/>
      <c r="BL608" s="62"/>
      <c r="BM608" s="62"/>
      <c r="BN608" s="62"/>
      <c r="BO608" s="62"/>
      <c r="BP608" s="62"/>
      <c r="BQ608" s="62"/>
      <c r="BR608" s="62"/>
      <c r="BS608" s="62"/>
      <c r="BT608" s="62"/>
      <c r="BU608" s="62"/>
      <c r="BV608" s="62"/>
      <c r="BW608" s="62"/>
      <c r="BX608" s="62"/>
      <c r="BY608" s="62"/>
      <c r="BZ608" s="62"/>
      <c r="CA608" s="62"/>
      <c r="CB608" s="62"/>
      <c r="CC608" s="62"/>
      <c r="CD608" s="62"/>
      <c r="CE608" s="62"/>
      <c r="CF608" s="62"/>
      <c r="CG608" s="62"/>
      <c r="CH608" s="62"/>
      <c r="CI608" s="62"/>
      <c r="CJ608" s="62"/>
      <c r="CK608" s="62"/>
      <c r="CL608" s="62"/>
      <c r="CM608" s="62"/>
      <c r="CN608" s="62"/>
      <c r="CO608" s="62"/>
      <c r="CP608" s="62"/>
      <c r="CQ608" s="62"/>
      <c r="CR608" s="62"/>
      <c r="CS608" s="62"/>
      <c r="CT608" s="62"/>
      <c r="CU608" s="62"/>
      <c r="CV608" s="62"/>
      <c r="CW608" s="62"/>
      <c r="CX608" s="62"/>
      <c r="CY608" s="62"/>
      <c r="CZ608" s="62"/>
      <c r="DA608" s="61"/>
      <c r="DB608" s="56">
        <f>K608-CV608</f>
        <v>0</v>
      </c>
      <c r="DC608" s="81"/>
      <c r="DD608" s="7">
        <f>CV608/12</f>
        <v>0</v>
      </c>
      <c r="DE608" s="81"/>
    </row>
    <row r="609" spans="1:109" s="80" customFormat="1" ht="11.25" hidden="1" customHeight="1" x14ac:dyDescent="0.2">
      <c r="A609" s="118" t="str">
        <f>CONCATENATE("7401",H609)</f>
        <v>74012002</v>
      </c>
      <c r="B609" s="66"/>
      <c r="C609" s="66"/>
      <c r="D609" s="66"/>
      <c r="E609" s="66"/>
      <c r="F609" s="66" t="s">
        <v>101</v>
      </c>
      <c r="G609" s="65"/>
      <c r="H609" s="61">
        <v>2002</v>
      </c>
      <c r="I609" s="84" t="s">
        <v>52</v>
      </c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  <c r="AA609" s="62"/>
      <c r="AB609" s="62"/>
      <c r="AC609" s="62"/>
      <c r="AD609" s="62"/>
      <c r="AE609" s="62"/>
      <c r="AF609" s="62"/>
      <c r="AG609" s="62"/>
      <c r="AH609" s="62"/>
      <c r="AI609" s="62"/>
      <c r="AJ609" s="62"/>
      <c r="AK609" s="62"/>
      <c r="AL609" s="62"/>
      <c r="AM609" s="62"/>
      <c r="AN609" s="62"/>
      <c r="AO609" s="62"/>
      <c r="AP609" s="62"/>
      <c r="AQ609" s="62"/>
      <c r="AR609" s="62"/>
      <c r="AS609" s="62"/>
      <c r="AT609" s="62"/>
      <c r="AU609" s="62"/>
      <c r="AV609" s="62"/>
      <c r="AW609" s="62"/>
      <c r="AX609" s="62"/>
      <c r="AY609" s="62"/>
      <c r="AZ609" s="62"/>
      <c r="BA609" s="62"/>
      <c r="BB609" s="62"/>
      <c r="BC609" s="62"/>
      <c r="BD609" s="62"/>
      <c r="BE609" s="62"/>
      <c r="BF609" s="62"/>
      <c r="BG609" s="62"/>
      <c r="BH609" s="62"/>
      <c r="BI609" s="62"/>
      <c r="BJ609" s="62"/>
      <c r="BK609" s="62"/>
      <c r="BL609" s="62"/>
      <c r="BM609" s="62"/>
      <c r="BN609" s="62"/>
      <c r="BO609" s="62"/>
      <c r="BP609" s="62"/>
      <c r="BQ609" s="62"/>
      <c r="BR609" s="62"/>
      <c r="BS609" s="62"/>
      <c r="BT609" s="62"/>
      <c r="BU609" s="62"/>
      <c r="BV609" s="62"/>
      <c r="BW609" s="62"/>
      <c r="BX609" s="62"/>
      <c r="BY609" s="62"/>
      <c r="BZ609" s="62"/>
      <c r="CA609" s="62"/>
      <c r="CB609" s="62"/>
      <c r="CC609" s="62"/>
      <c r="CD609" s="62"/>
      <c r="CE609" s="62"/>
      <c r="CF609" s="62"/>
      <c r="CG609" s="62"/>
      <c r="CH609" s="62"/>
      <c r="CI609" s="62"/>
      <c r="CJ609" s="62"/>
      <c r="CK609" s="62"/>
      <c r="CL609" s="62"/>
      <c r="CM609" s="62"/>
      <c r="CN609" s="62"/>
      <c r="CO609" s="62"/>
      <c r="CP609" s="62"/>
      <c r="CQ609" s="62"/>
      <c r="CR609" s="62"/>
      <c r="CS609" s="62"/>
      <c r="CT609" s="62"/>
      <c r="CU609" s="62"/>
      <c r="CV609" s="62"/>
      <c r="CW609" s="62"/>
      <c r="CX609" s="62"/>
      <c r="CY609" s="62"/>
      <c r="CZ609" s="62"/>
      <c r="DA609" s="61"/>
      <c r="DB609" s="56">
        <f>K609-CV609</f>
        <v>0</v>
      </c>
      <c r="DC609" s="81"/>
      <c r="DD609" s="7">
        <f>CV609/12</f>
        <v>0</v>
      </c>
      <c r="DE609" s="81"/>
    </row>
    <row r="610" spans="1:109" s="80" customFormat="1" ht="11.25" hidden="1" customHeight="1" x14ac:dyDescent="0.2">
      <c r="A610" s="118" t="str">
        <f>CONCATENATE("7401",H610)</f>
        <v>74012003</v>
      </c>
      <c r="B610" s="66"/>
      <c r="C610" s="66"/>
      <c r="D610" s="66"/>
      <c r="E610" s="66"/>
      <c r="F610" s="66" t="s">
        <v>129</v>
      </c>
      <c r="G610" s="65"/>
      <c r="H610" s="61" t="s">
        <v>324</v>
      </c>
      <c r="I610" s="84" t="s">
        <v>323</v>
      </c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  <c r="AA610" s="62"/>
      <c r="AB610" s="62"/>
      <c r="AC610" s="62"/>
      <c r="AD610" s="62"/>
      <c r="AE610" s="62"/>
      <c r="AF610" s="62"/>
      <c r="AG610" s="62"/>
      <c r="AH610" s="62"/>
      <c r="AI610" s="62"/>
      <c r="AJ610" s="62"/>
      <c r="AK610" s="62"/>
      <c r="AL610" s="62"/>
      <c r="AM610" s="62"/>
      <c r="AN610" s="62"/>
      <c r="AO610" s="62"/>
      <c r="AP610" s="62"/>
      <c r="AQ610" s="62"/>
      <c r="AR610" s="62"/>
      <c r="AS610" s="62"/>
      <c r="AT610" s="62"/>
      <c r="AU610" s="62"/>
      <c r="AV610" s="62"/>
      <c r="AW610" s="62"/>
      <c r="AX610" s="62"/>
      <c r="AY610" s="62"/>
      <c r="AZ610" s="62"/>
      <c r="BA610" s="62"/>
      <c r="BB610" s="62"/>
      <c r="BC610" s="62"/>
      <c r="BD610" s="62"/>
      <c r="BE610" s="62"/>
      <c r="BF610" s="62"/>
      <c r="BG610" s="62"/>
      <c r="BH610" s="62"/>
      <c r="BI610" s="62"/>
      <c r="BJ610" s="62"/>
      <c r="BK610" s="62"/>
      <c r="BL610" s="62"/>
      <c r="BM610" s="62"/>
      <c r="BN610" s="62"/>
      <c r="BO610" s="62"/>
      <c r="BP610" s="62"/>
      <c r="BQ610" s="62"/>
      <c r="BR610" s="62"/>
      <c r="BS610" s="62"/>
      <c r="BT610" s="62"/>
      <c r="BU610" s="62"/>
      <c r="BV610" s="62"/>
      <c r="BW610" s="62"/>
      <c r="BX610" s="62"/>
      <c r="BY610" s="62"/>
      <c r="BZ610" s="62"/>
      <c r="CA610" s="62"/>
      <c r="CB610" s="62"/>
      <c r="CC610" s="62"/>
      <c r="CD610" s="62"/>
      <c r="CE610" s="62"/>
      <c r="CF610" s="62"/>
      <c r="CG610" s="62"/>
      <c r="CH610" s="62"/>
      <c r="CI610" s="62"/>
      <c r="CJ610" s="62"/>
      <c r="CK610" s="62"/>
      <c r="CL610" s="62"/>
      <c r="CM610" s="62"/>
      <c r="CN610" s="62"/>
      <c r="CO610" s="62"/>
      <c r="CP610" s="62"/>
      <c r="CQ610" s="62"/>
      <c r="CR610" s="62"/>
      <c r="CS610" s="62"/>
      <c r="CT610" s="62"/>
      <c r="CU610" s="62"/>
      <c r="CV610" s="62"/>
      <c r="CW610" s="62"/>
      <c r="CX610" s="62"/>
      <c r="CY610" s="62"/>
      <c r="CZ610" s="62"/>
      <c r="DA610" s="61"/>
      <c r="DB610" s="56">
        <f>K610-CV610</f>
        <v>0</v>
      </c>
      <c r="DC610" s="81"/>
      <c r="DD610" s="7">
        <f>CV610/12</f>
        <v>0</v>
      </c>
      <c r="DE610" s="81"/>
    </row>
    <row r="611" spans="1:109" s="68" customFormat="1" ht="11.25" hidden="1" customHeight="1" x14ac:dyDescent="0.2">
      <c r="A611" s="118" t="str">
        <f>CONCATENATE("7401",H611)</f>
        <v>7401200301</v>
      </c>
      <c r="B611" s="65"/>
      <c r="C611" s="65"/>
      <c r="D611" s="65"/>
      <c r="E611" s="65"/>
      <c r="F611" s="65"/>
      <c r="G611" s="65" t="s">
        <v>91</v>
      </c>
      <c r="H611" s="70" t="s">
        <v>322</v>
      </c>
      <c r="I611" s="79" t="s">
        <v>321</v>
      </c>
      <c r="J611" s="78"/>
      <c r="K611" s="78"/>
      <c r="L611" s="78"/>
      <c r="M611" s="78"/>
      <c r="N611" s="78"/>
      <c r="O611" s="78"/>
      <c r="P611" s="78"/>
      <c r="Q611" s="78"/>
      <c r="R611" s="78"/>
      <c r="S611" s="78"/>
      <c r="T611" s="78"/>
      <c r="U611" s="78"/>
      <c r="V611" s="78"/>
      <c r="W611" s="78"/>
      <c r="X611" s="78"/>
      <c r="Y611" s="78"/>
      <c r="Z611" s="78"/>
      <c r="AA611" s="78"/>
      <c r="AB611" s="78"/>
      <c r="AC611" s="78"/>
      <c r="AD611" s="78"/>
      <c r="AE611" s="78"/>
      <c r="AF611" s="78"/>
      <c r="AG611" s="78"/>
      <c r="AH611" s="78"/>
      <c r="AI611" s="78"/>
      <c r="AJ611" s="78"/>
      <c r="AK611" s="78"/>
      <c r="AL611" s="78"/>
      <c r="AM611" s="78"/>
      <c r="AN611" s="78"/>
      <c r="AO611" s="78"/>
      <c r="AP611" s="78"/>
      <c r="AQ611" s="78"/>
      <c r="AR611" s="78"/>
      <c r="AS611" s="78"/>
      <c r="AT611" s="78"/>
      <c r="AU611" s="78"/>
      <c r="AV611" s="78"/>
      <c r="AW611" s="78"/>
      <c r="AX611" s="78"/>
      <c r="AY611" s="78"/>
      <c r="AZ611" s="78"/>
      <c r="BA611" s="78"/>
      <c r="BB611" s="78"/>
      <c r="BC611" s="78"/>
      <c r="BD611" s="78"/>
      <c r="BE611" s="78"/>
      <c r="BF611" s="78"/>
      <c r="BG611" s="78"/>
      <c r="BH611" s="78"/>
      <c r="BI611" s="78"/>
      <c r="BJ611" s="78"/>
      <c r="BK611" s="78"/>
      <c r="BL611" s="78"/>
      <c r="BM611" s="78"/>
      <c r="BN611" s="78"/>
      <c r="BO611" s="78"/>
      <c r="BP611" s="78"/>
      <c r="BQ611" s="78"/>
      <c r="BR611" s="78"/>
      <c r="BS611" s="78"/>
      <c r="BT611" s="78"/>
      <c r="BU611" s="78"/>
      <c r="BV611" s="78"/>
      <c r="BW611" s="78"/>
      <c r="BX611" s="78"/>
      <c r="BY611" s="78"/>
      <c r="BZ611" s="78"/>
      <c r="CA611" s="78"/>
      <c r="CB611" s="78"/>
      <c r="CC611" s="78"/>
      <c r="CD611" s="78"/>
      <c r="CE611" s="78"/>
      <c r="CF611" s="78"/>
      <c r="CG611" s="78"/>
      <c r="CH611" s="78"/>
      <c r="CI611" s="78"/>
      <c r="CJ611" s="78"/>
      <c r="CK611" s="78"/>
      <c r="CL611" s="78"/>
      <c r="CM611" s="78"/>
      <c r="CN611" s="78"/>
      <c r="CO611" s="78"/>
      <c r="CP611" s="78"/>
      <c r="CQ611" s="78"/>
      <c r="CR611" s="78"/>
      <c r="CS611" s="78"/>
      <c r="CT611" s="78"/>
      <c r="CU611" s="78"/>
      <c r="CV611" s="78"/>
      <c r="CW611" s="78"/>
      <c r="CX611" s="78"/>
      <c r="CY611" s="78"/>
      <c r="CZ611" s="78"/>
      <c r="DA611" s="70"/>
      <c r="DB611" s="56">
        <f>K611-CV611</f>
        <v>0</v>
      </c>
      <c r="DC611" s="69"/>
      <c r="DD611" s="7">
        <f>CV611/12</f>
        <v>0</v>
      </c>
      <c r="DE611" s="69"/>
    </row>
    <row r="612" spans="1:109" s="80" customFormat="1" ht="11.25" hidden="1" customHeight="1" x14ac:dyDescent="0.2">
      <c r="A612" s="118" t="str">
        <f>CONCATENATE("7401",H612)</f>
        <v>74012004</v>
      </c>
      <c r="B612" s="66"/>
      <c r="C612" s="66"/>
      <c r="D612" s="66"/>
      <c r="E612" s="66"/>
      <c r="F612" s="66" t="s">
        <v>245</v>
      </c>
      <c r="G612" s="65"/>
      <c r="H612" s="61" t="s">
        <v>320</v>
      </c>
      <c r="I612" s="84" t="s">
        <v>319</v>
      </c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  <c r="AA612" s="62"/>
      <c r="AB612" s="62"/>
      <c r="AC612" s="62"/>
      <c r="AD612" s="62"/>
      <c r="AE612" s="62"/>
      <c r="AF612" s="62"/>
      <c r="AG612" s="62"/>
      <c r="AH612" s="62"/>
      <c r="AI612" s="62"/>
      <c r="AJ612" s="62"/>
      <c r="AK612" s="62"/>
      <c r="AL612" s="62"/>
      <c r="AM612" s="62"/>
      <c r="AN612" s="62"/>
      <c r="AO612" s="62"/>
      <c r="AP612" s="62"/>
      <c r="AQ612" s="62"/>
      <c r="AR612" s="62"/>
      <c r="AS612" s="62"/>
      <c r="AT612" s="62"/>
      <c r="AU612" s="62"/>
      <c r="AV612" s="62"/>
      <c r="AW612" s="62"/>
      <c r="AX612" s="62"/>
      <c r="AY612" s="62"/>
      <c r="AZ612" s="62"/>
      <c r="BA612" s="62"/>
      <c r="BB612" s="62"/>
      <c r="BC612" s="62"/>
      <c r="BD612" s="62"/>
      <c r="BE612" s="62"/>
      <c r="BF612" s="62"/>
      <c r="BG612" s="62"/>
      <c r="BH612" s="62"/>
      <c r="BI612" s="62"/>
      <c r="BJ612" s="62"/>
      <c r="BK612" s="62"/>
      <c r="BL612" s="62"/>
      <c r="BM612" s="62"/>
      <c r="BN612" s="62"/>
      <c r="BO612" s="62"/>
      <c r="BP612" s="62"/>
      <c r="BQ612" s="62"/>
      <c r="BR612" s="62"/>
      <c r="BS612" s="62"/>
      <c r="BT612" s="62"/>
      <c r="BU612" s="62"/>
      <c r="BV612" s="62"/>
      <c r="BW612" s="62"/>
      <c r="BX612" s="62"/>
      <c r="BY612" s="62"/>
      <c r="BZ612" s="62"/>
      <c r="CA612" s="62"/>
      <c r="CB612" s="62"/>
      <c r="CC612" s="62"/>
      <c r="CD612" s="62"/>
      <c r="CE612" s="62"/>
      <c r="CF612" s="62"/>
      <c r="CG612" s="62"/>
      <c r="CH612" s="62"/>
      <c r="CI612" s="62"/>
      <c r="CJ612" s="62"/>
      <c r="CK612" s="62"/>
      <c r="CL612" s="62"/>
      <c r="CM612" s="62"/>
      <c r="CN612" s="62"/>
      <c r="CO612" s="62"/>
      <c r="CP612" s="62"/>
      <c r="CQ612" s="62"/>
      <c r="CR612" s="62"/>
      <c r="CS612" s="62"/>
      <c r="CT612" s="62"/>
      <c r="CU612" s="62"/>
      <c r="CV612" s="62"/>
      <c r="CW612" s="62"/>
      <c r="CX612" s="62"/>
      <c r="CY612" s="62"/>
      <c r="CZ612" s="62"/>
      <c r="DA612" s="61"/>
      <c r="DB612" s="56">
        <f>K612-CV612</f>
        <v>0</v>
      </c>
      <c r="DC612" s="81"/>
      <c r="DD612" s="7">
        <f>CV612/12</f>
        <v>0</v>
      </c>
      <c r="DE612" s="81"/>
    </row>
    <row r="613" spans="1:109" s="68" customFormat="1" ht="11.25" hidden="1" customHeight="1" x14ac:dyDescent="0.2">
      <c r="A613" s="118" t="str">
        <f>CONCATENATE("7401",H613)</f>
        <v>7401200403</v>
      </c>
      <c r="B613" s="65"/>
      <c r="C613" s="65"/>
      <c r="D613" s="65"/>
      <c r="E613" s="65"/>
      <c r="F613" s="65"/>
      <c r="G613" s="65" t="s">
        <v>129</v>
      </c>
      <c r="H613" s="70" t="s">
        <v>318</v>
      </c>
      <c r="I613" s="79" t="s">
        <v>317</v>
      </c>
      <c r="J613" s="78"/>
      <c r="K613" s="78"/>
      <c r="L613" s="78"/>
      <c r="M613" s="78"/>
      <c r="N613" s="78"/>
      <c r="O613" s="78"/>
      <c r="P613" s="78"/>
      <c r="Q613" s="78"/>
      <c r="R613" s="78"/>
      <c r="S613" s="78"/>
      <c r="T613" s="78"/>
      <c r="U613" s="78"/>
      <c r="V613" s="78"/>
      <c r="W613" s="78"/>
      <c r="X613" s="78"/>
      <c r="Y613" s="78"/>
      <c r="Z613" s="78"/>
      <c r="AA613" s="78"/>
      <c r="AB613" s="78"/>
      <c r="AC613" s="78"/>
      <c r="AD613" s="78"/>
      <c r="AE613" s="78"/>
      <c r="AF613" s="78"/>
      <c r="AG613" s="78"/>
      <c r="AH613" s="78"/>
      <c r="AI613" s="78"/>
      <c r="AJ613" s="78"/>
      <c r="AK613" s="78"/>
      <c r="AL613" s="78"/>
      <c r="AM613" s="78"/>
      <c r="AN613" s="78"/>
      <c r="AO613" s="78"/>
      <c r="AP613" s="78"/>
      <c r="AQ613" s="78"/>
      <c r="AR613" s="78"/>
      <c r="AS613" s="78"/>
      <c r="AT613" s="78"/>
      <c r="AU613" s="78"/>
      <c r="AV613" s="78"/>
      <c r="AW613" s="78"/>
      <c r="AX613" s="78"/>
      <c r="AY613" s="78"/>
      <c r="AZ613" s="78"/>
      <c r="BA613" s="78"/>
      <c r="BB613" s="78"/>
      <c r="BC613" s="78"/>
      <c r="BD613" s="78"/>
      <c r="BE613" s="78"/>
      <c r="BF613" s="78"/>
      <c r="BG613" s="78"/>
      <c r="BH613" s="78"/>
      <c r="BI613" s="78"/>
      <c r="BJ613" s="78"/>
      <c r="BK613" s="78"/>
      <c r="BL613" s="78"/>
      <c r="BM613" s="78"/>
      <c r="BN613" s="78"/>
      <c r="BO613" s="78"/>
      <c r="BP613" s="78"/>
      <c r="BQ613" s="78"/>
      <c r="BR613" s="78"/>
      <c r="BS613" s="78"/>
      <c r="BT613" s="78"/>
      <c r="BU613" s="78"/>
      <c r="BV613" s="78"/>
      <c r="BW613" s="78"/>
      <c r="BX613" s="78"/>
      <c r="BY613" s="78"/>
      <c r="BZ613" s="78"/>
      <c r="CA613" s="78"/>
      <c r="CB613" s="78"/>
      <c r="CC613" s="78"/>
      <c r="CD613" s="78"/>
      <c r="CE613" s="78"/>
      <c r="CF613" s="78"/>
      <c r="CG613" s="78"/>
      <c r="CH613" s="78"/>
      <c r="CI613" s="78"/>
      <c r="CJ613" s="78"/>
      <c r="CK613" s="78"/>
      <c r="CL613" s="78"/>
      <c r="CM613" s="78"/>
      <c r="CN613" s="78"/>
      <c r="CO613" s="78"/>
      <c r="CP613" s="78"/>
      <c r="CQ613" s="78"/>
      <c r="CR613" s="78"/>
      <c r="CS613" s="78"/>
      <c r="CT613" s="78"/>
      <c r="CU613" s="78"/>
      <c r="CV613" s="78"/>
      <c r="CW613" s="78"/>
      <c r="CX613" s="78"/>
      <c r="CY613" s="78"/>
      <c r="CZ613" s="78"/>
      <c r="DA613" s="70"/>
      <c r="DB613" s="56">
        <f>K613-CV613</f>
        <v>0</v>
      </c>
      <c r="DC613" s="69"/>
      <c r="DD613" s="7">
        <f>CV613/12</f>
        <v>0</v>
      </c>
      <c r="DE613" s="69"/>
    </row>
    <row r="614" spans="1:109" s="80" customFormat="1" ht="11.25" hidden="1" customHeight="1" x14ac:dyDescent="0.2">
      <c r="A614" s="118" t="str">
        <f>CONCATENATE("7401",H614)</f>
        <v>74012005</v>
      </c>
      <c r="B614" s="66"/>
      <c r="C614" s="66"/>
      <c r="D614" s="66"/>
      <c r="E614" s="66"/>
      <c r="F614" s="66" t="s">
        <v>254</v>
      </c>
      <c r="G614" s="65"/>
      <c r="H614" s="61">
        <v>2005</v>
      </c>
      <c r="I614" s="84" t="s">
        <v>51</v>
      </c>
      <c r="J614" s="62">
        <f>J616</f>
        <v>0</v>
      </c>
      <c r="K614" s="62">
        <f>K616</f>
        <v>0</v>
      </c>
      <c r="L614" s="62">
        <f>L616</f>
        <v>0</v>
      </c>
      <c r="M614" s="62">
        <f>M616</f>
        <v>0</v>
      </c>
      <c r="N614" s="62">
        <f>N616</f>
        <v>0</v>
      </c>
      <c r="O614" s="62">
        <f>O616</f>
        <v>0</v>
      </c>
      <c r="P614" s="62">
        <f>P616</f>
        <v>0</v>
      </c>
      <c r="Q614" s="62">
        <f>Q616</f>
        <v>0</v>
      </c>
      <c r="R614" s="62">
        <f>R616</f>
        <v>0</v>
      </c>
      <c r="S614" s="62">
        <f>S616</f>
        <v>0</v>
      </c>
      <c r="T614" s="62">
        <f>T616</f>
        <v>0</v>
      </c>
      <c r="U614" s="62">
        <f>U616</f>
        <v>0</v>
      </c>
      <c r="V614" s="62">
        <f>V616</f>
        <v>0</v>
      </c>
      <c r="W614" s="62">
        <f>W616</f>
        <v>0</v>
      </c>
      <c r="X614" s="62">
        <f>X616</f>
        <v>0</v>
      </c>
      <c r="Y614" s="62">
        <f>Y616</f>
        <v>0</v>
      </c>
      <c r="Z614" s="62">
        <f>Z616</f>
        <v>0</v>
      </c>
      <c r="AA614" s="62">
        <f>AA616</f>
        <v>0</v>
      </c>
      <c r="AB614" s="62">
        <f>AB616</f>
        <v>0</v>
      </c>
      <c r="AC614" s="62">
        <f>AC616</f>
        <v>0</v>
      </c>
      <c r="AD614" s="62">
        <f>AD616</f>
        <v>0</v>
      </c>
      <c r="AE614" s="62">
        <f>AE616</f>
        <v>0</v>
      </c>
      <c r="AF614" s="62">
        <f>AF616</f>
        <v>0</v>
      </c>
      <c r="AG614" s="62">
        <f>AG616</f>
        <v>0</v>
      </c>
      <c r="AH614" s="62">
        <f>AH616</f>
        <v>0</v>
      </c>
      <c r="AI614" s="62">
        <f>AI616</f>
        <v>0</v>
      </c>
      <c r="AJ614" s="62">
        <f>AJ616</f>
        <v>0</v>
      </c>
      <c r="AK614" s="62">
        <f>AK616</f>
        <v>0</v>
      </c>
      <c r="AL614" s="62">
        <f>AL616</f>
        <v>0</v>
      </c>
      <c r="AM614" s="62">
        <f>AM616</f>
        <v>0</v>
      </c>
      <c r="AN614" s="62">
        <f>AN616</f>
        <v>0</v>
      </c>
      <c r="AO614" s="62">
        <f>AO616</f>
        <v>0</v>
      </c>
      <c r="AP614" s="62">
        <f>AP616</f>
        <v>0</v>
      </c>
      <c r="AQ614" s="62">
        <f>AQ616</f>
        <v>0</v>
      </c>
      <c r="AR614" s="62">
        <f>AR616</f>
        <v>0</v>
      </c>
      <c r="AS614" s="62">
        <f>AS616</f>
        <v>0</v>
      </c>
      <c r="AT614" s="62">
        <f>AT616</f>
        <v>0</v>
      </c>
      <c r="AU614" s="62">
        <f>AU616</f>
        <v>0</v>
      </c>
      <c r="AV614" s="62">
        <f>AV616</f>
        <v>0</v>
      </c>
      <c r="AW614" s="62">
        <f>AW616</f>
        <v>0</v>
      </c>
      <c r="AX614" s="62">
        <f>AX616</f>
        <v>0</v>
      </c>
      <c r="AY614" s="62">
        <f>AY616</f>
        <v>0</v>
      </c>
      <c r="AZ614" s="62">
        <f>AZ616</f>
        <v>0</v>
      </c>
      <c r="BA614" s="62">
        <f>BA616</f>
        <v>0</v>
      </c>
      <c r="BB614" s="62"/>
      <c r="BC614" s="62">
        <f>BC616</f>
        <v>0</v>
      </c>
      <c r="BD614" s="62"/>
      <c r="BE614" s="62">
        <f>BE616</f>
        <v>0</v>
      </c>
      <c r="BF614" s="62">
        <f>BF616</f>
        <v>0</v>
      </c>
      <c r="BG614" s="62">
        <f>BG616</f>
        <v>0</v>
      </c>
      <c r="BH614" s="62">
        <f>BH616</f>
        <v>0</v>
      </c>
      <c r="BI614" s="62">
        <f>BI616</f>
        <v>0</v>
      </c>
      <c r="BJ614" s="62">
        <f>BJ616</f>
        <v>0</v>
      </c>
      <c r="BK614" s="62">
        <f>BK616</f>
        <v>0</v>
      </c>
      <c r="BL614" s="62">
        <f>BL616</f>
        <v>0</v>
      </c>
      <c r="BM614" s="62">
        <f>BM616</f>
        <v>0</v>
      </c>
      <c r="BN614" s="62">
        <f>BN616</f>
        <v>0</v>
      </c>
      <c r="BO614" s="62">
        <f>BO616</f>
        <v>0</v>
      </c>
      <c r="BP614" s="62">
        <f>BP616</f>
        <v>0</v>
      </c>
      <c r="BQ614" s="62">
        <f>BQ616</f>
        <v>0</v>
      </c>
      <c r="BR614" s="62">
        <f>BR616</f>
        <v>0</v>
      </c>
      <c r="BS614" s="62">
        <f>BS616</f>
        <v>0</v>
      </c>
      <c r="BT614" s="62">
        <f>BT616</f>
        <v>0</v>
      </c>
      <c r="BU614" s="62">
        <f>BU616</f>
        <v>0</v>
      </c>
      <c r="BV614" s="62">
        <f>BV616</f>
        <v>0</v>
      </c>
      <c r="BW614" s="62">
        <f>BW616</f>
        <v>0</v>
      </c>
      <c r="BX614" s="62">
        <f>BX616</f>
        <v>0</v>
      </c>
      <c r="BY614" s="62">
        <f>BY616</f>
        <v>0</v>
      </c>
      <c r="BZ614" s="62">
        <f>BZ616</f>
        <v>0</v>
      </c>
      <c r="CA614" s="62">
        <f>CA616</f>
        <v>0</v>
      </c>
      <c r="CB614" s="62">
        <f>CB616</f>
        <v>0</v>
      </c>
      <c r="CC614" s="62">
        <f>CC616</f>
        <v>0</v>
      </c>
      <c r="CD614" s="62">
        <f>CD616</f>
        <v>0</v>
      </c>
      <c r="CE614" s="62">
        <f>CE616</f>
        <v>0</v>
      </c>
      <c r="CF614" s="62">
        <f>CF616</f>
        <v>0</v>
      </c>
      <c r="CG614" s="62">
        <f>CG616</f>
        <v>0</v>
      </c>
      <c r="CH614" s="62">
        <f>CH616</f>
        <v>0</v>
      </c>
      <c r="CI614" s="62">
        <f>CI616</f>
        <v>0</v>
      </c>
      <c r="CJ614" s="62">
        <f>CJ616</f>
        <v>0</v>
      </c>
      <c r="CK614" s="62">
        <f>CK616</f>
        <v>0</v>
      </c>
      <c r="CL614" s="62">
        <f>CL616</f>
        <v>0</v>
      </c>
      <c r="CM614" s="62">
        <f>CM616</f>
        <v>0</v>
      </c>
      <c r="CN614" s="62">
        <f>CN616</f>
        <v>0</v>
      </c>
      <c r="CO614" s="62">
        <f>CO616</f>
        <v>0</v>
      </c>
      <c r="CP614" s="62">
        <f>CP616</f>
        <v>0</v>
      </c>
      <c r="CQ614" s="62">
        <f>CQ616</f>
        <v>0</v>
      </c>
      <c r="CR614" s="62">
        <f>CR616</f>
        <v>0</v>
      </c>
      <c r="CS614" s="62">
        <f>CS616</f>
        <v>0</v>
      </c>
      <c r="CT614" s="62">
        <f>CT616</f>
        <v>0</v>
      </c>
      <c r="CU614" s="62">
        <f>CU616</f>
        <v>0</v>
      </c>
      <c r="CV614" s="62">
        <f>CV616</f>
        <v>0</v>
      </c>
      <c r="CW614" s="62">
        <f>CW616</f>
        <v>0</v>
      </c>
      <c r="CX614" s="62">
        <f>CX616</f>
        <v>0</v>
      </c>
      <c r="CY614" s="62">
        <f>CY616</f>
        <v>0</v>
      </c>
      <c r="CZ614" s="62">
        <f>CZ616</f>
        <v>0</v>
      </c>
      <c r="DA614" s="61"/>
      <c r="DB614" s="56">
        <f>K614-CV614</f>
        <v>0</v>
      </c>
      <c r="DC614" s="81"/>
      <c r="DD614" s="7">
        <f>CV614/12</f>
        <v>0</v>
      </c>
      <c r="DE614" s="81"/>
    </row>
    <row r="615" spans="1:109" s="68" customFormat="1" ht="11.25" hidden="1" customHeight="1" x14ac:dyDescent="0.2">
      <c r="A615" s="118" t="str">
        <f>CONCATENATE("7401",H615)</f>
        <v>7401200501</v>
      </c>
      <c r="B615" s="65"/>
      <c r="C615" s="65"/>
      <c r="D615" s="65"/>
      <c r="E615" s="65"/>
      <c r="F615" s="65"/>
      <c r="G615" s="65" t="s">
        <v>91</v>
      </c>
      <c r="H615" s="70" t="s">
        <v>316</v>
      </c>
      <c r="I615" s="79" t="s">
        <v>315</v>
      </c>
      <c r="J615" s="78"/>
      <c r="K615" s="78"/>
      <c r="L615" s="78"/>
      <c r="M615" s="78"/>
      <c r="N615" s="78"/>
      <c r="O615" s="78"/>
      <c r="P615" s="78"/>
      <c r="Q615" s="78"/>
      <c r="R615" s="78"/>
      <c r="S615" s="78"/>
      <c r="T615" s="78"/>
      <c r="U615" s="78"/>
      <c r="V615" s="78"/>
      <c r="W615" s="78"/>
      <c r="X615" s="78"/>
      <c r="Y615" s="78"/>
      <c r="Z615" s="78"/>
      <c r="AA615" s="78"/>
      <c r="AB615" s="78"/>
      <c r="AC615" s="78"/>
      <c r="AD615" s="78"/>
      <c r="AE615" s="78"/>
      <c r="AF615" s="78"/>
      <c r="AG615" s="78"/>
      <c r="AH615" s="78"/>
      <c r="AI615" s="78"/>
      <c r="AJ615" s="78"/>
      <c r="AK615" s="78"/>
      <c r="AL615" s="78"/>
      <c r="AM615" s="78"/>
      <c r="AN615" s="78"/>
      <c r="AO615" s="78"/>
      <c r="AP615" s="78"/>
      <c r="AQ615" s="78"/>
      <c r="AR615" s="78"/>
      <c r="AS615" s="78"/>
      <c r="AT615" s="78"/>
      <c r="AU615" s="78"/>
      <c r="AV615" s="78"/>
      <c r="AW615" s="78"/>
      <c r="AX615" s="78"/>
      <c r="AY615" s="78"/>
      <c r="AZ615" s="78"/>
      <c r="BA615" s="78"/>
      <c r="BB615" s="78"/>
      <c r="BC615" s="78"/>
      <c r="BD615" s="78"/>
      <c r="BE615" s="78"/>
      <c r="BF615" s="78"/>
      <c r="BG615" s="78"/>
      <c r="BH615" s="78"/>
      <c r="BI615" s="78"/>
      <c r="BJ615" s="78"/>
      <c r="BK615" s="78"/>
      <c r="BL615" s="78"/>
      <c r="BM615" s="78"/>
      <c r="BN615" s="78"/>
      <c r="BO615" s="78"/>
      <c r="BP615" s="78"/>
      <c r="BQ615" s="78"/>
      <c r="BR615" s="78"/>
      <c r="BS615" s="78"/>
      <c r="BT615" s="78"/>
      <c r="BU615" s="78"/>
      <c r="BV615" s="78"/>
      <c r="BW615" s="78"/>
      <c r="BX615" s="78"/>
      <c r="BY615" s="78"/>
      <c r="BZ615" s="78"/>
      <c r="CA615" s="78"/>
      <c r="CB615" s="78"/>
      <c r="CC615" s="78"/>
      <c r="CD615" s="78"/>
      <c r="CE615" s="78"/>
      <c r="CF615" s="78"/>
      <c r="CG615" s="78"/>
      <c r="CH615" s="78"/>
      <c r="CI615" s="78"/>
      <c r="CJ615" s="78"/>
      <c r="CK615" s="78"/>
      <c r="CL615" s="78"/>
      <c r="CM615" s="78"/>
      <c r="CN615" s="78"/>
      <c r="CO615" s="78"/>
      <c r="CP615" s="78"/>
      <c r="CQ615" s="78"/>
      <c r="CR615" s="78"/>
      <c r="CS615" s="78"/>
      <c r="CT615" s="78"/>
      <c r="CU615" s="78"/>
      <c r="CV615" s="78"/>
      <c r="CW615" s="78"/>
      <c r="CX615" s="78"/>
      <c r="CY615" s="78"/>
      <c r="CZ615" s="78"/>
      <c r="DA615" s="70"/>
      <c r="DB615" s="56">
        <f>K615-CV615</f>
        <v>0</v>
      </c>
      <c r="DC615" s="69"/>
      <c r="DD615" s="7">
        <f>CV615/12</f>
        <v>0</v>
      </c>
      <c r="DE615" s="69"/>
    </row>
    <row r="616" spans="1:109" s="80" customFormat="1" ht="11.25" hidden="1" customHeight="1" x14ac:dyDescent="0.2">
      <c r="A616" s="118" t="str">
        <f>CONCATENATE("7401",H616)</f>
        <v>7401200530</v>
      </c>
      <c r="B616" s="66"/>
      <c r="C616" s="66"/>
      <c r="D616" s="66"/>
      <c r="E616" s="66"/>
      <c r="F616" s="66"/>
      <c r="G616" s="65" t="s">
        <v>213</v>
      </c>
      <c r="H616" s="70" t="s">
        <v>50</v>
      </c>
      <c r="I616" s="79" t="s">
        <v>49</v>
      </c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  <c r="AA616" s="62"/>
      <c r="AB616" s="62"/>
      <c r="AC616" s="62"/>
      <c r="AD616" s="62"/>
      <c r="AE616" s="62"/>
      <c r="AF616" s="62"/>
      <c r="AG616" s="62"/>
      <c r="AH616" s="62"/>
      <c r="AI616" s="62"/>
      <c r="AJ616" s="62"/>
      <c r="AK616" s="62"/>
      <c r="AL616" s="62"/>
      <c r="AM616" s="62"/>
      <c r="AN616" s="62"/>
      <c r="AO616" s="62"/>
      <c r="AP616" s="62"/>
      <c r="AQ616" s="62"/>
      <c r="AR616" s="62"/>
      <c r="AS616" s="62"/>
      <c r="AT616" s="62"/>
      <c r="AU616" s="62"/>
      <c r="AV616" s="62"/>
      <c r="AW616" s="62"/>
      <c r="AX616" s="62"/>
      <c r="AY616" s="62"/>
      <c r="AZ616" s="62"/>
      <c r="BA616" s="62"/>
      <c r="BB616" s="62"/>
      <c r="BC616" s="62"/>
      <c r="BD616" s="62"/>
      <c r="BE616" s="62"/>
      <c r="BF616" s="62"/>
      <c r="BG616" s="62"/>
      <c r="BH616" s="62"/>
      <c r="BI616" s="62"/>
      <c r="BJ616" s="62"/>
      <c r="BK616" s="62"/>
      <c r="BL616" s="62"/>
      <c r="BM616" s="62"/>
      <c r="BN616" s="62"/>
      <c r="BO616" s="62"/>
      <c r="BP616" s="62"/>
      <c r="BQ616" s="62"/>
      <c r="BR616" s="62"/>
      <c r="BS616" s="62"/>
      <c r="BT616" s="62"/>
      <c r="BU616" s="62"/>
      <c r="BV616" s="62"/>
      <c r="BW616" s="62"/>
      <c r="BX616" s="62"/>
      <c r="BY616" s="62"/>
      <c r="BZ616" s="62"/>
      <c r="CA616" s="62"/>
      <c r="CB616" s="62"/>
      <c r="CC616" s="62"/>
      <c r="CD616" s="62"/>
      <c r="CE616" s="62"/>
      <c r="CF616" s="62"/>
      <c r="CG616" s="62"/>
      <c r="CH616" s="62"/>
      <c r="CI616" s="62"/>
      <c r="CJ616" s="62"/>
      <c r="CK616" s="62"/>
      <c r="CL616" s="62"/>
      <c r="CM616" s="62"/>
      <c r="CN616" s="62"/>
      <c r="CO616" s="62"/>
      <c r="CP616" s="62"/>
      <c r="CQ616" s="62"/>
      <c r="CR616" s="62"/>
      <c r="CS616" s="62"/>
      <c r="CT616" s="62"/>
      <c r="CU616" s="62"/>
      <c r="CV616" s="62"/>
      <c r="CW616" s="62"/>
      <c r="CX616" s="62"/>
      <c r="CY616" s="62"/>
      <c r="CZ616" s="62"/>
      <c r="DA616" s="61"/>
      <c r="DB616" s="56">
        <f>K616-CV616</f>
        <v>0</v>
      </c>
      <c r="DC616" s="81"/>
      <c r="DD616" s="7">
        <f>CV616/12</f>
        <v>0</v>
      </c>
      <c r="DE616" s="81"/>
    </row>
    <row r="617" spans="1:109" s="80" customFormat="1" ht="11.25" hidden="1" customHeight="1" x14ac:dyDescent="0.2">
      <c r="A617" s="118" t="str">
        <f>CONCATENATE("7401",H617)</f>
        <v>74012006</v>
      </c>
      <c r="B617" s="66"/>
      <c r="C617" s="66"/>
      <c r="D617" s="66"/>
      <c r="E617" s="66"/>
      <c r="F617" s="66" t="s">
        <v>253</v>
      </c>
      <c r="G617" s="65"/>
      <c r="H617" s="61">
        <v>2006</v>
      </c>
      <c r="I617" s="84" t="s">
        <v>48</v>
      </c>
      <c r="J617" s="62">
        <f>J618+J619</f>
        <v>0</v>
      </c>
      <c r="K617" s="62">
        <f>K618+K619</f>
        <v>0</v>
      </c>
      <c r="L617" s="62">
        <f>L618+L619</f>
        <v>0</v>
      </c>
      <c r="M617" s="62">
        <f>M618+M619</f>
        <v>0</v>
      </c>
      <c r="N617" s="62">
        <f>N618+N619</f>
        <v>0</v>
      </c>
      <c r="O617" s="62">
        <f>O618+O619</f>
        <v>0</v>
      </c>
      <c r="P617" s="62">
        <f>P618+P619</f>
        <v>0</v>
      </c>
      <c r="Q617" s="62">
        <f>Q618+Q619</f>
        <v>0</v>
      </c>
      <c r="R617" s="62">
        <f>R618+R619</f>
        <v>0</v>
      </c>
      <c r="S617" s="62">
        <f>S618+S619</f>
        <v>0</v>
      </c>
      <c r="T617" s="62">
        <f>T618+T619</f>
        <v>0</v>
      </c>
      <c r="U617" s="62">
        <f>U618+U619</f>
        <v>0</v>
      </c>
      <c r="V617" s="62">
        <f>V618+V619</f>
        <v>0</v>
      </c>
      <c r="W617" s="62">
        <f>W618+W619</f>
        <v>0</v>
      </c>
      <c r="X617" s="62">
        <f>X618+X619</f>
        <v>0</v>
      </c>
      <c r="Y617" s="62">
        <f>Y618+Y619</f>
        <v>0</v>
      </c>
      <c r="Z617" s="62">
        <f>Z618+Z619</f>
        <v>0</v>
      </c>
      <c r="AA617" s="62">
        <f>AA618+AA619</f>
        <v>0</v>
      </c>
      <c r="AB617" s="62">
        <f>AB618+AB619</f>
        <v>0</v>
      </c>
      <c r="AC617" s="62">
        <f>AC618+AC619</f>
        <v>0</v>
      </c>
      <c r="AD617" s="62">
        <f>AD618+AD619</f>
        <v>0</v>
      </c>
      <c r="AE617" s="62">
        <f>AE618+AE619</f>
        <v>0</v>
      </c>
      <c r="AF617" s="62">
        <f>AF618+AF619</f>
        <v>0</v>
      </c>
      <c r="AG617" s="62">
        <f>AG618+AG619</f>
        <v>0</v>
      </c>
      <c r="AH617" s="62">
        <f>AH618+AH619</f>
        <v>0</v>
      </c>
      <c r="AI617" s="62">
        <f>AI618+AI619</f>
        <v>0</v>
      </c>
      <c r="AJ617" s="62">
        <f>AJ618+AJ619</f>
        <v>0</v>
      </c>
      <c r="AK617" s="62">
        <f>AK618+AK619</f>
        <v>0</v>
      </c>
      <c r="AL617" s="62">
        <f>AL618+AL619</f>
        <v>0</v>
      </c>
      <c r="AM617" s="62">
        <f>AM618+AM619</f>
        <v>0</v>
      </c>
      <c r="AN617" s="62">
        <f>AN618+AN619</f>
        <v>0</v>
      </c>
      <c r="AO617" s="62">
        <f>AO618+AO619</f>
        <v>0</v>
      </c>
      <c r="AP617" s="62">
        <f>AP618+AP619</f>
        <v>0</v>
      </c>
      <c r="AQ617" s="62">
        <f>AQ618+AQ619</f>
        <v>0</v>
      </c>
      <c r="AR617" s="62">
        <f>AR618+AR619</f>
        <v>0</v>
      </c>
      <c r="AS617" s="62">
        <f>AS618+AS619</f>
        <v>0</v>
      </c>
      <c r="AT617" s="62">
        <f>AT618+AT619</f>
        <v>0</v>
      </c>
      <c r="AU617" s="62">
        <f>AU618+AU619</f>
        <v>0</v>
      </c>
      <c r="AV617" s="62">
        <f>AV618+AV619</f>
        <v>0</v>
      </c>
      <c r="AW617" s="62">
        <f>AW618+AW619</f>
        <v>0</v>
      </c>
      <c r="AX617" s="62">
        <f>AX618+AX619</f>
        <v>0</v>
      </c>
      <c r="AY617" s="62">
        <f>AY618+AY619</f>
        <v>0</v>
      </c>
      <c r="AZ617" s="62">
        <f>AZ618+AZ619</f>
        <v>0</v>
      </c>
      <c r="BA617" s="62">
        <f>BA618+BA619</f>
        <v>0</v>
      </c>
      <c r="BB617" s="62"/>
      <c r="BC617" s="62">
        <f>BC618+BC619</f>
        <v>0</v>
      </c>
      <c r="BD617" s="62"/>
      <c r="BE617" s="62">
        <f>BE618+BE619</f>
        <v>0</v>
      </c>
      <c r="BF617" s="62">
        <f>BF618+BF619</f>
        <v>0</v>
      </c>
      <c r="BG617" s="62">
        <f>BG618+BG619</f>
        <v>0</v>
      </c>
      <c r="BH617" s="62">
        <f>BH618+BH619</f>
        <v>0</v>
      </c>
      <c r="BI617" s="62">
        <f>BI618+BI619</f>
        <v>0</v>
      </c>
      <c r="BJ617" s="62">
        <f>BJ618+BJ619</f>
        <v>0</v>
      </c>
      <c r="BK617" s="62">
        <f>BK618+BK619</f>
        <v>0</v>
      </c>
      <c r="BL617" s="62">
        <f>BL618+BL619</f>
        <v>0</v>
      </c>
      <c r="BM617" s="62">
        <f>BM618+BM619</f>
        <v>0</v>
      </c>
      <c r="BN617" s="62">
        <f>BN618+BN619</f>
        <v>0</v>
      </c>
      <c r="BO617" s="62">
        <f>BO618+BO619</f>
        <v>0</v>
      </c>
      <c r="BP617" s="62">
        <f>BP618+BP619</f>
        <v>0</v>
      </c>
      <c r="BQ617" s="62">
        <f>BQ618+BQ619</f>
        <v>0</v>
      </c>
      <c r="BR617" s="62">
        <f>BR618+BR619</f>
        <v>0</v>
      </c>
      <c r="BS617" s="62">
        <f>BS618+BS619</f>
        <v>0</v>
      </c>
      <c r="BT617" s="62">
        <f>BT618+BT619</f>
        <v>0</v>
      </c>
      <c r="BU617" s="62">
        <f>BU618+BU619</f>
        <v>0</v>
      </c>
      <c r="BV617" s="62">
        <f>BV618+BV619</f>
        <v>0</v>
      </c>
      <c r="BW617" s="62">
        <f>BW618+BW619</f>
        <v>0</v>
      </c>
      <c r="BX617" s="62">
        <f>BX618+BX619</f>
        <v>0</v>
      </c>
      <c r="BY617" s="62">
        <f>BY618+BY619</f>
        <v>0</v>
      </c>
      <c r="BZ617" s="62">
        <f>BZ618+BZ619</f>
        <v>0</v>
      </c>
      <c r="CA617" s="62">
        <f>CA618+CA619</f>
        <v>0</v>
      </c>
      <c r="CB617" s="62">
        <f>CB618+CB619</f>
        <v>0</v>
      </c>
      <c r="CC617" s="62">
        <f>CC618+CC619</f>
        <v>0</v>
      </c>
      <c r="CD617" s="62">
        <f>CD618+CD619</f>
        <v>0</v>
      </c>
      <c r="CE617" s="62">
        <f>CE618+CE619</f>
        <v>0</v>
      </c>
      <c r="CF617" s="62">
        <f>CF618+CF619</f>
        <v>0</v>
      </c>
      <c r="CG617" s="62">
        <f>CG618+CG619</f>
        <v>0</v>
      </c>
      <c r="CH617" s="62">
        <f>CH618+CH619</f>
        <v>0</v>
      </c>
      <c r="CI617" s="62">
        <f>CI618+CI619</f>
        <v>0</v>
      </c>
      <c r="CJ617" s="62">
        <f>CJ618+CJ619</f>
        <v>0</v>
      </c>
      <c r="CK617" s="62">
        <f>CK618+CK619</f>
        <v>0</v>
      </c>
      <c r="CL617" s="62">
        <f>CL618+CL619</f>
        <v>0</v>
      </c>
      <c r="CM617" s="62">
        <f>CM618+CM619</f>
        <v>0</v>
      </c>
      <c r="CN617" s="62">
        <f>CN618+CN619</f>
        <v>0</v>
      </c>
      <c r="CO617" s="62">
        <f>CO618+CO619</f>
        <v>0</v>
      </c>
      <c r="CP617" s="62">
        <f>CP618+CP619</f>
        <v>0</v>
      </c>
      <c r="CQ617" s="62">
        <f>CQ618+CQ619</f>
        <v>0</v>
      </c>
      <c r="CR617" s="62">
        <f>CR618+CR619</f>
        <v>0</v>
      </c>
      <c r="CS617" s="62">
        <f>CS618+CS619</f>
        <v>0</v>
      </c>
      <c r="CT617" s="62">
        <f>CT618+CT619</f>
        <v>0</v>
      </c>
      <c r="CU617" s="62">
        <f>CU618+CU619</f>
        <v>0</v>
      </c>
      <c r="CV617" s="62">
        <f>CV618+CV619</f>
        <v>0</v>
      </c>
      <c r="CW617" s="62">
        <f>CW618+CW619</f>
        <v>0</v>
      </c>
      <c r="CX617" s="62">
        <f>CX618+CX619</f>
        <v>0</v>
      </c>
      <c r="CY617" s="62">
        <f>CY618+CY619</f>
        <v>0</v>
      </c>
      <c r="CZ617" s="62">
        <f>CZ618+CZ619</f>
        <v>0</v>
      </c>
      <c r="DA617" s="61"/>
      <c r="DB617" s="56">
        <f>K617-CV617</f>
        <v>0</v>
      </c>
      <c r="DC617" s="81"/>
      <c r="DD617" s="7">
        <f>CV617/12</f>
        <v>0</v>
      </c>
      <c r="DE617" s="81"/>
    </row>
    <row r="618" spans="1:109" s="80" customFormat="1" ht="11.25" hidden="1" customHeight="1" x14ac:dyDescent="0.2">
      <c r="A618" s="118" t="str">
        <f>CONCATENATE("7401",H618)</f>
        <v>7401200601</v>
      </c>
      <c r="B618" s="66"/>
      <c r="C618" s="66"/>
      <c r="D618" s="66"/>
      <c r="E618" s="66"/>
      <c r="F618" s="66"/>
      <c r="G618" s="65" t="s">
        <v>91</v>
      </c>
      <c r="H618" s="70" t="s">
        <v>47</v>
      </c>
      <c r="I618" s="79" t="s">
        <v>46</v>
      </c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  <c r="AA618" s="62"/>
      <c r="AB618" s="62"/>
      <c r="AC618" s="62"/>
      <c r="AD618" s="62"/>
      <c r="AE618" s="62"/>
      <c r="AF618" s="62"/>
      <c r="AG618" s="62"/>
      <c r="AH618" s="62"/>
      <c r="AI618" s="62"/>
      <c r="AJ618" s="62"/>
      <c r="AK618" s="62"/>
      <c r="AL618" s="62"/>
      <c r="AM618" s="62"/>
      <c r="AN618" s="62"/>
      <c r="AO618" s="62"/>
      <c r="AP618" s="62"/>
      <c r="AQ618" s="62"/>
      <c r="AR618" s="62"/>
      <c r="AS618" s="62"/>
      <c r="AT618" s="62"/>
      <c r="AU618" s="62"/>
      <c r="AV618" s="62"/>
      <c r="AW618" s="62"/>
      <c r="AX618" s="62"/>
      <c r="AY618" s="62"/>
      <c r="AZ618" s="62"/>
      <c r="BA618" s="62"/>
      <c r="BB618" s="62"/>
      <c r="BC618" s="62"/>
      <c r="BD618" s="62"/>
      <c r="BE618" s="62"/>
      <c r="BF618" s="62"/>
      <c r="BG618" s="62"/>
      <c r="BH618" s="62"/>
      <c r="BI618" s="62"/>
      <c r="BJ618" s="62"/>
      <c r="BK618" s="62"/>
      <c r="BL618" s="62"/>
      <c r="BM618" s="62"/>
      <c r="BN618" s="62"/>
      <c r="BO618" s="62"/>
      <c r="BP618" s="62"/>
      <c r="BQ618" s="62"/>
      <c r="BR618" s="62"/>
      <c r="BS618" s="62"/>
      <c r="BT618" s="62"/>
      <c r="BU618" s="62"/>
      <c r="BV618" s="62"/>
      <c r="BW618" s="62"/>
      <c r="BX618" s="62"/>
      <c r="BY618" s="62"/>
      <c r="BZ618" s="62"/>
      <c r="CA618" s="62"/>
      <c r="CB618" s="62"/>
      <c r="CC618" s="62"/>
      <c r="CD618" s="62"/>
      <c r="CE618" s="62"/>
      <c r="CF618" s="62"/>
      <c r="CG618" s="62"/>
      <c r="CH618" s="62"/>
      <c r="CI618" s="62"/>
      <c r="CJ618" s="62"/>
      <c r="CK618" s="62"/>
      <c r="CL618" s="62"/>
      <c r="CM618" s="62"/>
      <c r="CN618" s="62"/>
      <c r="CO618" s="62"/>
      <c r="CP618" s="62"/>
      <c r="CQ618" s="62"/>
      <c r="CR618" s="62"/>
      <c r="CS618" s="62"/>
      <c r="CT618" s="62"/>
      <c r="CU618" s="62"/>
      <c r="CV618" s="62"/>
      <c r="CW618" s="62"/>
      <c r="CX618" s="62"/>
      <c r="CY618" s="62"/>
      <c r="CZ618" s="62"/>
      <c r="DA618" s="61"/>
      <c r="DB618" s="56">
        <f>K618-CV618</f>
        <v>0</v>
      </c>
      <c r="DC618" s="81"/>
      <c r="DD618" s="7">
        <f>CV618/12</f>
        <v>0</v>
      </c>
      <c r="DE618" s="81"/>
    </row>
    <row r="619" spans="1:109" s="80" customFormat="1" ht="11.25" hidden="1" customHeight="1" x14ac:dyDescent="0.2">
      <c r="A619" s="118" t="str">
        <f>CONCATENATE("7401",H619)</f>
        <v>7401200602</v>
      </c>
      <c r="B619" s="66"/>
      <c r="C619" s="66"/>
      <c r="D619" s="66"/>
      <c r="E619" s="66"/>
      <c r="F619" s="66"/>
      <c r="G619" s="65" t="s">
        <v>101</v>
      </c>
      <c r="H619" s="70" t="s">
        <v>45</v>
      </c>
      <c r="I619" s="79" t="s">
        <v>44</v>
      </c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  <c r="AA619" s="62"/>
      <c r="AB619" s="62"/>
      <c r="AC619" s="62"/>
      <c r="AD619" s="62"/>
      <c r="AE619" s="62"/>
      <c r="AF619" s="62"/>
      <c r="AG619" s="62"/>
      <c r="AH619" s="62"/>
      <c r="AI619" s="62"/>
      <c r="AJ619" s="62"/>
      <c r="AK619" s="62"/>
      <c r="AL619" s="62"/>
      <c r="AM619" s="62"/>
      <c r="AN619" s="62"/>
      <c r="AO619" s="62"/>
      <c r="AP619" s="62"/>
      <c r="AQ619" s="62"/>
      <c r="AR619" s="62"/>
      <c r="AS619" s="62"/>
      <c r="AT619" s="62"/>
      <c r="AU619" s="62"/>
      <c r="AV619" s="62"/>
      <c r="AW619" s="62"/>
      <c r="AX619" s="62"/>
      <c r="AY619" s="62"/>
      <c r="AZ619" s="62"/>
      <c r="BA619" s="62"/>
      <c r="BB619" s="62"/>
      <c r="BC619" s="62"/>
      <c r="BD619" s="62"/>
      <c r="BE619" s="62"/>
      <c r="BF619" s="62"/>
      <c r="BG619" s="62"/>
      <c r="BH619" s="62"/>
      <c r="BI619" s="62"/>
      <c r="BJ619" s="62"/>
      <c r="BK619" s="62"/>
      <c r="BL619" s="62"/>
      <c r="BM619" s="62"/>
      <c r="BN619" s="62"/>
      <c r="BO619" s="62"/>
      <c r="BP619" s="62"/>
      <c r="BQ619" s="62"/>
      <c r="BR619" s="62"/>
      <c r="BS619" s="62"/>
      <c r="BT619" s="62"/>
      <c r="BU619" s="62"/>
      <c r="BV619" s="62"/>
      <c r="BW619" s="62"/>
      <c r="BX619" s="62"/>
      <c r="BY619" s="62"/>
      <c r="BZ619" s="62"/>
      <c r="CA619" s="62"/>
      <c r="CB619" s="62"/>
      <c r="CC619" s="62"/>
      <c r="CD619" s="62"/>
      <c r="CE619" s="62"/>
      <c r="CF619" s="62"/>
      <c r="CG619" s="62"/>
      <c r="CH619" s="62"/>
      <c r="CI619" s="62"/>
      <c r="CJ619" s="62"/>
      <c r="CK619" s="62"/>
      <c r="CL619" s="62"/>
      <c r="CM619" s="62"/>
      <c r="CN619" s="62"/>
      <c r="CO619" s="62"/>
      <c r="CP619" s="62"/>
      <c r="CQ619" s="62"/>
      <c r="CR619" s="62"/>
      <c r="CS619" s="62"/>
      <c r="CT619" s="62"/>
      <c r="CU619" s="62"/>
      <c r="CV619" s="62"/>
      <c r="CW619" s="62"/>
      <c r="CX619" s="62"/>
      <c r="CY619" s="62"/>
      <c r="CZ619" s="62"/>
      <c r="DA619" s="61"/>
      <c r="DB619" s="56">
        <f>K619-CV619</f>
        <v>0</v>
      </c>
      <c r="DC619" s="81"/>
      <c r="DD619" s="7">
        <f>CV619/12</f>
        <v>0</v>
      </c>
      <c r="DE619" s="81"/>
    </row>
    <row r="620" spans="1:109" s="80" customFormat="1" ht="11.25" hidden="1" customHeight="1" x14ac:dyDescent="0.2">
      <c r="A620" s="118" t="str">
        <f>CONCATENATE("7401",H620)</f>
        <v>74012009</v>
      </c>
      <c r="B620" s="66"/>
      <c r="C620" s="66"/>
      <c r="D620" s="66"/>
      <c r="E620" s="66"/>
      <c r="F620" s="66" t="s">
        <v>255</v>
      </c>
      <c r="G620" s="66"/>
      <c r="H620" s="61" t="s">
        <v>314</v>
      </c>
      <c r="I620" s="84" t="s">
        <v>313</v>
      </c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  <c r="AA620" s="62"/>
      <c r="AB620" s="62"/>
      <c r="AC620" s="62"/>
      <c r="AD620" s="62"/>
      <c r="AE620" s="62"/>
      <c r="AF620" s="62"/>
      <c r="AG620" s="62"/>
      <c r="AH620" s="62"/>
      <c r="AI620" s="62"/>
      <c r="AJ620" s="62"/>
      <c r="AK620" s="62"/>
      <c r="AL620" s="62"/>
      <c r="AM620" s="62"/>
      <c r="AN620" s="62"/>
      <c r="AO620" s="62"/>
      <c r="AP620" s="62"/>
      <c r="AQ620" s="62"/>
      <c r="AR620" s="62"/>
      <c r="AS620" s="62"/>
      <c r="AT620" s="62"/>
      <c r="AU620" s="62"/>
      <c r="AV620" s="62"/>
      <c r="AW620" s="62"/>
      <c r="AX620" s="62"/>
      <c r="AY620" s="62"/>
      <c r="AZ620" s="62"/>
      <c r="BA620" s="62"/>
      <c r="BB620" s="62"/>
      <c r="BC620" s="62"/>
      <c r="BD620" s="62"/>
      <c r="BE620" s="62"/>
      <c r="BF620" s="62"/>
      <c r="BG620" s="62"/>
      <c r="BH620" s="62"/>
      <c r="BI620" s="62"/>
      <c r="BJ620" s="62"/>
      <c r="BK620" s="62"/>
      <c r="BL620" s="62"/>
      <c r="BM620" s="62"/>
      <c r="BN620" s="62"/>
      <c r="BO620" s="62"/>
      <c r="BP620" s="62"/>
      <c r="BQ620" s="62"/>
      <c r="BR620" s="62"/>
      <c r="BS620" s="62"/>
      <c r="BT620" s="62"/>
      <c r="BU620" s="62"/>
      <c r="BV620" s="62"/>
      <c r="BW620" s="62"/>
      <c r="BX620" s="62"/>
      <c r="BY620" s="62"/>
      <c r="BZ620" s="62"/>
      <c r="CA620" s="62"/>
      <c r="CB620" s="62"/>
      <c r="CC620" s="62"/>
      <c r="CD620" s="62"/>
      <c r="CE620" s="62"/>
      <c r="CF620" s="62"/>
      <c r="CG620" s="62"/>
      <c r="CH620" s="62"/>
      <c r="CI620" s="62"/>
      <c r="CJ620" s="62"/>
      <c r="CK620" s="62"/>
      <c r="CL620" s="62"/>
      <c r="CM620" s="62"/>
      <c r="CN620" s="62"/>
      <c r="CO620" s="62"/>
      <c r="CP620" s="62"/>
      <c r="CQ620" s="62"/>
      <c r="CR620" s="62"/>
      <c r="CS620" s="62"/>
      <c r="CT620" s="62"/>
      <c r="CU620" s="62"/>
      <c r="CV620" s="62"/>
      <c r="CW620" s="62"/>
      <c r="CX620" s="62"/>
      <c r="CY620" s="62"/>
      <c r="CZ620" s="62"/>
      <c r="DA620" s="61"/>
      <c r="DB620" s="56">
        <f>K620-CV620</f>
        <v>0</v>
      </c>
      <c r="DC620" s="81"/>
      <c r="DD620" s="7">
        <f>CV620/12</f>
        <v>0</v>
      </c>
      <c r="DE620" s="81"/>
    </row>
    <row r="621" spans="1:109" s="80" customFormat="1" ht="11.25" hidden="1" customHeight="1" x14ac:dyDescent="0.2">
      <c r="A621" s="118" t="str">
        <f>CONCATENATE("7401",H621)</f>
        <v>74012011</v>
      </c>
      <c r="B621" s="66"/>
      <c r="C621" s="66"/>
      <c r="D621" s="66"/>
      <c r="E621" s="66"/>
      <c r="F621" s="66" t="s">
        <v>252</v>
      </c>
      <c r="G621" s="65"/>
      <c r="H621" s="61">
        <v>2011</v>
      </c>
      <c r="I621" s="84" t="s">
        <v>43</v>
      </c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  <c r="AA621" s="62"/>
      <c r="AB621" s="62"/>
      <c r="AC621" s="62"/>
      <c r="AD621" s="62"/>
      <c r="AE621" s="62"/>
      <c r="AF621" s="62"/>
      <c r="AG621" s="62"/>
      <c r="AH621" s="62"/>
      <c r="AI621" s="62"/>
      <c r="AJ621" s="62"/>
      <c r="AK621" s="62"/>
      <c r="AL621" s="62"/>
      <c r="AM621" s="62"/>
      <c r="AN621" s="62"/>
      <c r="AO621" s="62"/>
      <c r="AP621" s="62"/>
      <c r="AQ621" s="62"/>
      <c r="AR621" s="62"/>
      <c r="AS621" s="62"/>
      <c r="AT621" s="62"/>
      <c r="AU621" s="62"/>
      <c r="AV621" s="62"/>
      <c r="AW621" s="62"/>
      <c r="AX621" s="62"/>
      <c r="AY621" s="62"/>
      <c r="AZ621" s="62"/>
      <c r="BA621" s="62"/>
      <c r="BB621" s="62"/>
      <c r="BC621" s="62"/>
      <c r="BD621" s="62"/>
      <c r="BE621" s="62"/>
      <c r="BF621" s="62"/>
      <c r="BG621" s="62"/>
      <c r="BH621" s="62"/>
      <c r="BI621" s="62"/>
      <c r="BJ621" s="62"/>
      <c r="BK621" s="62"/>
      <c r="BL621" s="62"/>
      <c r="BM621" s="62"/>
      <c r="BN621" s="62"/>
      <c r="BO621" s="62"/>
      <c r="BP621" s="62"/>
      <c r="BQ621" s="62"/>
      <c r="BR621" s="62"/>
      <c r="BS621" s="62"/>
      <c r="BT621" s="62"/>
      <c r="BU621" s="62"/>
      <c r="BV621" s="62"/>
      <c r="BW621" s="62"/>
      <c r="BX621" s="62"/>
      <c r="BY621" s="62"/>
      <c r="BZ621" s="62"/>
      <c r="CA621" s="62"/>
      <c r="CB621" s="62"/>
      <c r="CC621" s="62"/>
      <c r="CD621" s="62"/>
      <c r="CE621" s="62"/>
      <c r="CF621" s="62"/>
      <c r="CG621" s="62"/>
      <c r="CH621" s="62"/>
      <c r="CI621" s="62"/>
      <c r="CJ621" s="62"/>
      <c r="CK621" s="62"/>
      <c r="CL621" s="62"/>
      <c r="CM621" s="62"/>
      <c r="CN621" s="62"/>
      <c r="CO621" s="62"/>
      <c r="CP621" s="62"/>
      <c r="CQ621" s="62"/>
      <c r="CR621" s="62"/>
      <c r="CS621" s="62"/>
      <c r="CT621" s="62"/>
      <c r="CU621" s="62"/>
      <c r="CV621" s="62"/>
      <c r="CW621" s="62"/>
      <c r="CX621" s="62"/>
      <c r="CY621" s="62"/>
      <c r="CZ621" s="62"/>
      <c r="DA621" s="61"/>
      <c r="DB621" s="56">
        <f>K621-CV621</f>
        <v>0</v>
      </c>
      <c r="DC621" s="81"/>
      <c r="DD621" s="7">
        <f>CV621/12</f>
        <v>0</v>
      </c>
      <c r="DE621" s="81"/>
    </row>
    <row r="622" spans="1:109" s="80" customFormat="1" ht="11.25" hidden="1" customHeight="1" x14ac:dyDescent="0.2">
      <c r="A622" s="118" t="str">
        <f>CONCATENATE("7401",H622)</f>
        <v>74012012</v>
      </c>
      <c r="B622" s="66"/>
      <c r="C622" s="66"/>
      <c r="D622" s="66"/>
      <c r="E622" s="66"/>
      <c r="F622" s="66" t="s">
        <v>192</v>
      </c>
      <c r="G622" s="65"/>
      <c r="H622" s="61" t="s">
        <v>42</v>
      </c>
      <c r="I622" s="84" t="s">
        <v>41</v>
      </c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  <c r="AA622" s="62"/>
      <c r="AB622" s="62"/>
      <c r="AC622" s="62"/>
      <c r="AD622" s="62"/>
      <c r="AE622" s="62"/>
      <c r="AF622" s="62"/>
      <c r="AG622" s="62"/>
      <c r="AH622" s="62"/>
      <c r="AI622" s="62"/>
      <c r="AJ622" s="62"/>
      <c r="AK622" s="62"/>
      <c r="AL622" s="62"/>
      <c r="AM622" s="62"/>
      <c r="AN622" s="62"/>
      <c r="AO622" s="62"/>
      <c r="AP622" s="62"/>
      <c r="AQ622" s="62"/>
      <c r="AR622" s="62"/>
      <c r="AS622" s="62"/>
      <c r="AT622" s="62"/>
      <c r="AU622" s="62"/>
      <c r="AV622" s="62"/>
      <c r="AW622" s="62"/>
      <c r="AX622" s="62"/>
      <c r="AY622" s="62"/>
      <c r="AZ622" s="62"/>
      <c r="BA622" s="62"/>
      <c r="BB622" s="62"/>
      <c r="BC622" s="62"/>
      <c r="BD622" s="62"/>
      <c r="BE622" s="62"/>
      <c r="BF622" s="62"/>
      <c r="BG622" s="62"/>
      <c r="BH622" s="62"/>
      <c r="BI622" s="62"/>
      <c r="BJ622" s="62"/>
      <c r="BK622" s="62"/>
      <c r="BL622" s="62"/>
      <c r="BM622" s="62"/>
      <c r="BN622" s="62"/>
      <c r="BO622" s="62"/>
      <c r="BP622" s="62"/>
      <c r="BQ622" s="62"/>
      <c r="BR622" s="62"/>
      <c r="BS622" s="62"/>
      <c r="BT622" s="62"/>
      <c r="BU622" s="62"/>
      <c r="BV622" s="62"/>
      <c r="BW622" s="62"/>
      <c r="BX622" s="62"/>
      <c r="BY622" s="62"/>
      <c r="BZ622" s="62"/>
      <c r="CA622" s="62"/>
      <c r="CB622" s="62"/>
      <c r="CC622" s="62"/>
      <c r="CD622" s="62"/>
      <c r="CE622" s="62"/>
      <c r="CF622" s="62"/>
      <c r="CG622" s="62"/>
      <c r="CH622" s="62"/>
      <c r="CI622" s="62"/>
      <c r="CJ622" s="62"/>
      <c r="CK622" s="62"/>
      <c r="CL622" s="62"/>
      <c r="CM622" s="62"/>
      <c r="CN622" s="62"/>
      <c r="CO622" s="62"/>
      <c r="CP622" s="62"/>
      <c r="CQ622" s="62"/>
      <c r="CR622" s="62"/>
      <c r="CS622" s="62"/>
      <c r="CT622" s="62"/>
      <c r="CU622" s="62"/>
      <c r="CV622" s="62"/>
      <c r="CW622" s="62"/>
      <c r="CX622" s="62"/>
      <c r="CY622" s="62"/>
      <c r="CZ622" s="62"/>
      <c r="DA622" s="61"/>
      <c r="DB622" s="56">
        <f>K622-CV622</f>
        <v>0</v>
      </c>
      <c r="DC622" s="81"/>
      <c r="DD622" s="7">
        <f>CV622/12</f>
        <v>0</v>
      </c>
      <c r="DE622" s="81"/>
    </row>
    <row r="623" spans="1:109" s="80" customFormat="1" ht="11.25" hidden="1" customHeight="1" x14ac:dyDescent="0.2">
      <c r="A623" s="118" t="str">
        <f>CONCATENATE("7401",H623)</f>
        <v>74012013</v>
      </c>
      <c r="B623" s="66"/>
      <c r="C623" s="66"/>
      <c r="D623" s="66"/>
      <c r="E623" s="66"/>
      <c r="F623" s="66" t="s">
        <v>200</v>
      </c>
      <c r="G623" s="65"/>
      <c r="H623" s="61">
        <v>2013</v>
      </c>
      <c r="I623" s="84" t="s">
        <v>39</v>
      </c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  <c r="AA623" s="62"/>
      <c r="AB623" s="62"/>
      <c r="AC623" s="62"/>
      <c r="AD623" s="62"/>
      <c r="AE623" s="62"/>
      <c r="AF623" s="62"/>
      <c r="AG623" s="62"/>
      <c r="AH623" s="62"/>
      <c r="AI623" s="62"/>
      <c r="AJ623" s="62"/>
      <c r="AK623" s="62"/>
      <c r="AL623" s="62"/>
      <c r="AM623" s="62"/>
      <c r="AN623" s="62"/>
      <c r="AO623" s="62"/>
      <c r="AP623" s="62"/>
      <c r="AQ623" s="62"/>
      <c r="AR623" s="62"/>
      <c r="AS623" s="62"/>
      <c r="AT623" s="62"/>
      <c r="AU623" s="62"/>
      <c r="AV623" s="62"/>
      <c r="AW623" s="62"/>
      <c r="AX623" s="62"/>
      <c r="AY623" s="62"/>
      <c r="AZ623" s="62"/>
      <c r="BA623" s="62"/>
      <c r="BB623" s="62"/>
      <c r="BC623" s="62"/>
      <c r="BD623" s="62"/>
      <c r="BE623" s="62"/>
      <c r="BF623" s="62"/>
      <c r="BG623" s="62"/>
      <c r="BH623" s="62"/>
      <c r="BI623" s="62"/>
      <c r="BJ623" s="62"/>
      <c r="BK623" s="62"/>
      <c r="BL623" s="62"/>
      <c r="BM623" s="62"/>
      <c r="BN623" s="62"/>
      <c r="BO623" s="62"/>
      <c r="BP623" s="62"/>
      <c r="BQ623" s="62"/>
      <c r="BR623" s="62"/>
      <c r="BS623" s="62"/>
      <c r="BT623" s="62"/>
      <c r="BU623" s="62"/>
      <c r="BV623" s="62"/>
      <c r="BW623" s="62"/>
      <c r="BX623" s="62"/>
      <c r="BY623" s="62"/>
      <c r="BZ623" s="62"/>
      <c r="CA623" s="62"/>
      <c r="CB623" s="62"/>
      <c r="CC623" s="62"/>
      <c r="CD623" s="62"/>
      <c r="CE623" s="62"/>
      <c r="CF623" s="62"/>
      <c r="CG623" s="62"/>
      <c r="CH623" s="62"/>
      <c r="CI623" s="62"/>
      <c r="CJ623" s="62"/>
      <c r="CK623" s="62"/>
      <c r="CL623" s="62"/>
      <c r="CM623" s="62"/>
      <c r="CN623" s="62"/>
      <c r="CO623" s="62"/>
      <c r="CP623" s="62"/>
      <c r="CQ623" s="62"/>
      <c r="CR623" s="62"/>
      <c r="CS623" s="62"/>
      <c r="CT623" s="62"/>
      <c r="CU623" s="62"/>
      <c r="CV623" s="62"/>
      <c r="CW623" s="62"/>
      <c r="CX623" s="62"/>
      <c r="CY623" s="62"/>
      <c r="CZ623" s="62"/>
      <c r="DA623" s="61"/>
      <c r="DB623" s="56">
        <f>K623-CV623</f>
        <v>0</v>
      </c>
      <c r="DC623" s="81"/>
      <c r="DD623" s="7">
        <f>CV623/12</f>
        <v>0</v>
      </c>
      <c r="DE623" s="81"/>
    </row>
    <row r="624" spans="1:109" s="80" customFormat="1" ht="11.25" hidden="1" customHeight="1" x14ac:dyDescent="0.2">
      <c r="A624" s="118" t="str">
        <f>CONCATENATE("7401",H624)</f>
        <v>74012014</v>
      </c>
      <c r="B624" s="66"/>
      <c r="C624" s="66"/>
      <c r="D624" s="66"/>
      <c r="E624" s="66"/>
      <c r="F624" s="66" t="s">
        <v>251</v>
      </c>
      <c r="G624" s="65"/>
      <c r="H624" s="61">
        <v>2014</v>
      </c>
      <c r="I624" s="84" t="s">
        <v>38</v>
      </c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  <c r="AA624" s="62"/>
      <c r="AB624" s="62"/>
      <c r="AC624" s="62"/>
      <c r="AD624" s="62"/>
      <c r="AE624" s="62"/>
      <c r="AF624" s="62"/>
      <c r="AG624" s="62"/>
      <c r="AH624" s="62"/>
      <c r="AI624" s="62"/>
      <c r="AJ624" s="62"/>
      <c r="AK624" s="62"/>
      <c r="AL624" s="62"/>
      <c r="AM624" s="62"/>
      <c r="AN624" s="62"/>
      <c r="AO624" s="62"/>
      <c r="AP624" s="62"/>
      <c r="AQ624" s="62"/>
      <c r="AR624" s="62"/>
      <c r="AS624" s="62"/>
      <c r="AT624" s="62"/>
      <c r="AU624" s="62"/>
      <c r="AV624" s="62"/>
      <c r="AW624" s="62"/>
      <c r="AX624" s="62"/>
      <c r="AY624" s="62"/>
      <c r="AZ624" s="62"/>
      <c r="BA624" s="62"/>
      <c r="BB624" s="62"/>
      <c r="BC624" s="62"/>
      <c r="BD624" s="62"/>
      <c r="BE624" s="62"/>
      <c r="BF624" s="62"/>
      <c r="BG624" s="62"/>
      <c r="BH624" s="62"/>
      <c r="BI624" s="62"/>
      <c r="BJ624" s="62"/>
      <c r="BK624" s="62"/>
      <c r="BL624" s="62"/>
      <c r="BM624" s="62"/>
      <c r="BN624" s="62"/>
      <c r="BO624" s="62"/>
      <c r="BP624" s="62"/>
      <c r="BQ624" s="62"/>
      <c r="BR624" s="62"/>
      <c r="BS624" s="62"/>
      <c r="BT624" s="62"/>
      <c r="BU624" s="62"/>
      <c r="BV624" s="62"/>
      <c r="BW624" s="62"/>
      <c r="BX624" s="62"/>
      <c r="BY624" s="62"/>
      <c r="BZ624" s="62"/>
      <c r="CA624" s="62"/>
      <c r="CB624" s="62"/>
      <c r="CC624" s="62"/>
      <c r="CD624" s="62"/>
      <c r="CE624" s="62"/>
      <c r="CF624" s="62"/>
      <c r="CG624" s="62"/>
      <c r="CH624" s="62"/>
      <c r="CI624" s="62"/>
      <c r="CJ624" s="62"/>
      <c r="CK624" s="62"/>
      <c r="CL624" s="62"/>
      <c r="CM624" s="62"/>
      <c r="CN624" s="62"/>
      <c r="CO624" s="62"/>
      <c r="CP624" s="62"/>
      <c r="CQ624" s="62"/>
      <c r="CR624" s="62"/>
      <c r="CS624" s="62"/>
      <c r="CT624" s="62"/>
      <c r="CU624" s="62"/>
      <c r="CV624" s="62"/>
      <c r="CW624" s="62"/>
      <c r="CX624" s="62"/>
      <c r="CY624" s="62"/>
      <c r="CZ624" s="62"/>
      <c r="DA624" s="61"/>
      <c r="DB624" s="56">
        <f>K624-CV624</f>
        <v>0</v>
      </c>
      <c r="DC624" s="81"/>
      <c r="DD624" s="7">
        <f>CV624/12</f>
        <v>0</v>
      </c>
      <c r="DE624" s="81"/>
    </row>
    <row r="625" spans="1:109" s="80" customFormat="1" ht="11.25" hidden="1" customHeight="1" x14ac:dyDescent="0.2">
      <c r="A625" s="118" t="str">
        <f>CONCATENATE("7401",H625)</f>
        <v>74012025</v>
      </c>
      <c r="B625" s="66"/>
      <c r="C625" s="66"/>
      <c r="D625" s="66"/>
      <c r="E625" s="66"/>
      <c r="F625" s="66" t="s">
        <v>250</v>
      </c>
      <c r="G625" s="65"/>
      <c r="H625" s="61" t="s">
        <v>249</v>
      </c>
      <c r="I625" s="84" t="s">
        <v>248</v>
      </c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  <c r="AA625" s="62"/>
      <c r="AB625" s="62"/>
      <c r="AC625" s="62"/>
      <c r="AD625" s="62"/>
      <c r="AE625" s="62"/>
      <c r="AF625" s="62"/>
      <c r="AG625" s="62"/>
      <c r="AH625" s="62"/>
      <c r="AI625" s="62"/>
      <c r="AJ625" s="62"/>
      <c r="AK625" s="62"/>
      <c r="AL625" s="62"/>
      <c r="AM625" s="62"/>
      <c r="AN625" s="62"/>
      <c r="AO625" s="62"/>
      <c r="AP625" s="62"/>
      <c r="AQ625" s="62"/>
      <c r="AR625" s="62"/>
      <c r="AS625" s="62"/>
      <c r="AT625" s="62"/>
      <c r="AU625" s="62"/>
      <c r="AV625" s="62"/>
      <c r="AW625" s="62"/>
      <c r="AX625" s="62"/>
      <c r="AY625" s="62"/>
      <c r="AZ625" s="62"/>
      <c r="BA625" s="62"/>
      <c r="BB625" s="62"/>
      <c r="BC625" s="62"/>
      <c r="BD625" s="62"/>
      <c r="BE625" s="62"/>
      <c r="BF625" s="62"/>
      <c r="BG625" s="62"/>
      <c r="BH625" s="62"/>
      <c r="BI625" s="62"/>
      <c r="BJ625" s="62"/>
      <c r="BK625" s="62"/>
      <c r="BL625" s="62"/>
      <c r="BM625" s="62"/>
      <c r="BN625" s="62"/>
      <c r="BO625" s="62"/>
      <c r="BP625" s="62"/>
      <c r="BQ625" s="62"/>
      <c r="BR625" s="62"/>
      <c r="BS625" s="62"/>
      <c r="BT625" s="62"/>
      <c r="BU625" s="62"/>
      <c r="BV625" s="62"/>
      <c r="BW625" s="62"/>
      <c r="BX625" s="62"/>
      <c r="BY625" s="62"/>
      <c r="BZ625" s="62"/>
      <c r="CA625" s="62"/>
      <c r="CB625" s="62"/>
      <c r="CC625" s="62"/>
      <c r="CD625" s="62"/>
      <c r="CE625" s="62"/>
      <c r="CF625" s="62"/>
      <c r="CG625" s="62"/>
      <c r="CH625" s="62"/>
      <c r="CI625" s="62"/>
      <c r="CJ625" s="62"/>
      <c r="CK625" s="62"/>
      <c r="CL625" s="62"/>
      <c r="CM625" s="62"/>
      <c r="CN625" s="62"/>
      <c r="CO625" s="62"/>
      <c r="CP625" s="62"/>
      <c r="CQ625" s="62"/>
      <c r="CR625" s="62"/>
      <c r="CS625" s="62"/>
      <c r="CT625" s="62"/>
      <c r="CU625" s="62"/>
      <c r="CV625" s="62"/>
      <c r="CW625" s="62"/>
      <c r="CX625" s="62"/>
      <c r="CY625" s="62"/>
      <c r="CZ625" s="62"/>
      <c r="DA625" s="61"/>
      <c r="DB625" s="56">
        <f>K625-CV625</f>
        <v>0</v>
      </c>
      <c r="DC625" s="81"/>
      <c r="DD625" s="7">
        <f>CV625/12</f>
        <v>0</v>
      </c>
      <c r="DE625" s="81"/>
    </row>
    <row r="626" spans="1:109" s="102" customFormat="1" ht="11.25" hidden="1" customHeight="1" x14ac:dyDescent="0.2">
      <c r="A626" s="118" t="str">
        <f>CONCATENATE("7401",H626)</f>
        <v>74012030</v>
      </c>
      <c r="B626" s="119"/>
      <c r="C626" s="119"/>
      <c r="D626" s="119"/>
      <c r="E626" s="66"/>
      <c r="F626" s="66" t="s">
        <v>213</v>
      </c>
      <c r="G626" s="65"/>
      <c r="H626" s="104">
        <v>2030</v>
      </c>
      <c r="I626" s="120" t="s">
        <v>35</v>
      </c>
      <c r="J626" s="105">
        <f>SUM(J627:J633)</f>
        <v>0</v>
      </c>
      <c r="K626" s="105">
        <f>SUM(K627:K633)</f>
        <v>0</v>
      </c>
      <c r="L626" s="105">
        <f>SUM(L627:L633)</f>
        <v>0</v>
      </c>
      <c r="M626" s="105">
        <f>SUM(M627:M633)</f>
        <v>0</v>
      </c>
      <c r="N626" s="105">
        <f>SUM(N627:N633)</f>
        <v>0</v>
      </c>
      <c r="O626" s="105">
        <f>SUM(O627:O633)</f>
        <v>0</v>
      </c>
      <c r="P626" s="105">
        <f>SUM(P627:P633)</f>
        <v>0</v>
      </c>
      <c r="Q626" s="105">
        <f>SUM(Q627:Q633)</f>
        <v>0</v>
      </c>
      <c r="R626" s="105">
        <f>SUM(R627:R633)</f>
        <v>0</v>
      </c>
      <c r="S626" s="105">
        <f>SUM(S627:S633)</f>
        <v>0</v>
      </c>
      <c r="T626" s="105">
        <f>SUM(T627:T633)</f>
        <v>0</v>
      </c>
      <c r="U626" s="105">
        <f>SUM(U627:U633)</f>
        <v>0</v>
      </c>
      <c r="V626" s="105">
        <f>SUM(V627:V633)</f>
        <v>0</v>
      </c>
      <c r="W626" s="105">
        <f>SUM(W627:W633)</f>
        <v>0</v>
      </c>
      <c r="X626" s="105">
        <f>SUM(X627:X633)</f>
        <v>0</v>
      </c>
      <c r="Y626" s="105">
        <f>SUM(Y627:Y633)</f>
        <v>0</v>
      </c>
      <c r="Z626" s="105">
        <f>SUM(Z627:Z633)</f>
        <v>0</v>
      </c>
      <c r="AA626" s="105">
        <f>SUM(AA627:AA633)</f>
        <v>0</v>
      </c>
      <c r="AB626" s="105">
        <f>SUM(AB627:AB633)</f>
        <v>0</v>
      </c>
      <c r="AC626" s="105">
        <f>SUM(AC627:AC633)</f>
        <v>0</v>
      </c>
      <c r="AD626" s="105">
        <f>SUM(AD627:AD633)</f>
        <v>0</v>
      </c>
      <c r="AE626" s="105">
        <f>SUM(AE627:AE633)</f>
        <v>0</v>
      </c>
      <c r="AF626" s="105">
        <f>SUM(AF627:AF633)</f>
        <v>0</v>
      </c>
      <c r="AG626" s="105">
        <f>SUM(AG627:AG633)</f>
        <v>0</v>
      </c>
      <c r="AH626" s="105">
        <f>SUM(AH627:AH633)</f>
        <v>0</v>
      </c>
      <c r="AI626" s="105">
        <f>SUM(AI627:AI633)</f>
        <v>0</v>
      </c>
      <c r="AJ626" s="105">
        <f>SUM(AJ627:AJ633)</f>
        <v>0</v>
      </c>
      <c r="AK626" s="105">
        <f>SUM(AK627:AK633)</f>
        <v>0</v>
      </c>
      <c r="AL626" s="105">
        <f>SUM(AL627:AL633)</f>
        <v>0</v>
      </c>
      <c r="AM626" s="105">
        <f>SUM(AM627:AM633)</f>
        <v>0</v>
      </c>
      <c r="AN626" s="105">
        <f>SUM(AN627:AN633)</f>
        <v>0</v>
      </c>
      <c r="AO626" s="105">
        <f>SUM(AO627:AO633)</f>
        <v>0</v>
      </c>
      <c r="AP626" s="105">
        <f>SUM(AP627:AP633)</f>
        <v>0</v>
      </c>
      <c r="AQ626" s="105">
        <f>SUM(AQ627:AQ633)</f>
        <v>0</v>
      </c>
      <c r="AR626" s="105">
        <f>SUM(AR627:AR633)</f>
        <v>0</v>
      </c>
      <c r="AS626" s="105">
        <f>SUM(AS627:AS633)</f>
        <v>0</v>
      </c>
      <c r="AT626" s="105">
        <f>SUM(AT627:AT633)</f>
        <v>0</v>
      </c>
      <c r="AU626" s="105">
        <f>SUM(AU627:AU633)</f>
        <v>0</v>
      </c>
      <c r="AV626" s="105">
        <f>SUM(AV627:AV633)</f>
        <v>0</v>
      </c>
      <c r="AW626" s="105">
        <f>SUM(AW627:AW633)</f>
        <v>0</v>
      </c>
      <c r="AX626" s="105">
        <f>SUM(AX627:AX633)</f>
        <v>0</v>
      </c>
      <c r="AY626" s="105">
        <f>SUM(AY627:AY633)</f>
        <v>0</v>
      </c>
      <c r="AZ626" s="105">
        <f>SUM(AZ627:AZ633)</f>
        <v>0</v>
      </c>
      <c r="BA626" s="105">
        <f>SUM(BA627:BA633)</f>
        <v>0</v>
      </c>
      <c r="BB626" s="105"/>
      <c r="BC626" s="105">
        <f>SUM(BC627:BC633)</f>
        <v>0</v>
      </c>
      <c r="BD626" s="105"/>
      <c r="BE626" s="105">
        <f>SUM(BE627:BE633)</f>
        <v>0</v>
      </c>
      <c r="BF626" s="105">
        <f>SUM(BF627:BF633)</f>
        <v>0</v>
      </c>
      <c r="BG626" s="105">
        <f>SUM(BG627:BG633)</f>
        <v>0</v>
      </c>
      <c r="BH626" s="105">
        <f>SUM(BH627:BH633)</f>
        <v>0</v>
      </c>
      <c r="BI626" s="105">
        <f>SUM(BI627:BI633)</f>
        <v>0</v>
      </c>
      <c r="BJ626" s="105">
        <f>SUM(BJ627:BJ633)</f>
        <v>0</v>
      </c>
      <c r="BK626" s="105">
        <f>SUM(BK627:BK633)</f>
        <v>0</v>
      </c>
      <c r="BL626" s="105">
        <f>SUM(BL627:BL633)</f>
        <v>0</v>
      </c>
      <c r="BM626" s="105">
        <f>SUM(BM627:BM633)</f>
        <v>0</v>
      </c>
      <c r="BN626" s="105">
        <f>SUM(BN627:BN633)</f>
        <v>0</v>
      </c>
      <c r="BO626" s="105">
        <f>SUM(BO627:BO633)</f>
        <v>0</v>
      </c>
      <c r="BP626" s="105">
        <f>SUM(BP627:BP633)</f>
        <v>0</v>
      </c>
      <c r="BQ626" s="105">
        <f>SUM(BQ627:BQ633)</f>
        <v>0</v>
      </c>
      <c r="BR626" s="105">
        <f>SUM(BR627:BR633)</f>
        <v>0</v>
      </c>
      <c r="BS626" s="105">
        <f>SUM(BS627:BS633)</f>
        <v>0</v>
      </c>
      <c r="BT626" s="105">
        <f>SUM(BT627:BT633)</f>
        <v>0</v>
      </c>
      <c r="BU626" s="105">
        <f>SUM(BU627:BU633)</f>
        <v>0</v>
      </c>
      <c r="BV626" s="105">
        <f>SUM(BV627:BV633)</f>
        <v>0</v>
      </c>
      <c r="BW626" s="105">
        <f>SUM(BW627:BW633)</f>
        <v>0</v>
      </c>
      <c r="BX626" s="105">
        <f>SUM(BX627:BX633)</f>
        <v>0</v>
      </c>
      <c r="BY626" s="105">
        <f>SUM(BY627:BY633)</f>
        <v>0</v>
      </c>
      <c r="BZ626" s="105">
        <f>SUM(BZ627:BZ633)</f>
        <v>0</v>
      </c>
      <c r="CA626" s="105">
        <f>SUM(CA627:CA633)</f>
        <v>0</v>
      </c>
      <c r="CB626" s="105">
        <f>SUM(CB627:CB633)</f>
        <v>0</v>
      </c>
      <c r="CC626" s="105">
        <f>SUM(CC627:CC633)</f>
        <v>0</v>
      </c>
      <c r="CD626" s="105">
        <f>SUM(CD627:CD633)</f>
        <v>0</v>
      </c>
      <c r="CE626" s="105">
        <f>SUM(CE627:CE633)</f>
        <v>0</v>
      </c>
      <c r="CF626" s="105">
        <f>SUM(CF627:CF633)</f>
        <v>0</v>
      </c>
      <c r="CG626" s="105">
        <f>SUM(CG627:CG633)</f>
        <v>0</v>
      </c>
      <c r="CH626" s="105">
        <f>SUM(CH627:CH633)</f>
        <v>0</v>
      </c>
      <c r="CI626" s="105">
        <f>SUM(CI627:CI633)</f>
        <v>0</v>
      </c>
      <c r="CJ626" s="105">
        <f>SUM(CJ627:CJ633)</f>
        <v>0</v>
      </c>
      <c r="CK626" s="105">
        <f>SUM(CK627:CK633)</f>
        <v>0</v>
      </c>
      <c r="CL626" s="105">
        <f>SUM(CL627:CL633)</f>
        <v>0</v>
      </c>
      <c r="CM626" s="105">
        <f>SUM(CM627:CM633)</f>
        <v>0</v>
      </c>
      <c r="CN626" s="105">
        <f>SUM(CN627:CN633)</f>
        <v>0</v>
      </c>
      <c r="CO626" s="105">
        <f>SUM(CO627:CO633)</f>
        <v>0</v>
      </c>
      <c r="CP626" s="105">
        <f>SUM(CP627:CP633)</f>
        <v>0</v>
      </c>
      <c r="CQ626" s="105">
        <f>SUM(CQ627:CQ633)</f>
        <v>0</v>
      </c>
      <c r="CR626" s="105">
        <f>SUM(CR627:CR633)</f>
        <v>0</v>
      </c>
      <c r="CS626" s="105">
        <f>SUM(CS627:CS633)</f>
        <v>0</v>
      </c>
      <c r="CT626" s="105">
        <f>SUM(CT627:CT633)</f>
        <v>0</v>
      </c>
      <c r="CU626" s="105">
        <f>SUM(CU627:CU633)</f>
        <v>0</v>
      </c>
      <c r="CV626" s="105">
        <f>SUM(CV627:CV633)</f>
        <v>0</v>
      </c>
      <c r="CW626" s="105">
        <f>SUM(CW627:CW633)</f>
        <v>0</v>
      </c>
      <c r="CX626" s="105">
        <f>SUM(CX627:CX633)</f>
        <v>0</v>
      </c>
      <c r="CY626" s="105">
        <f>SUM(CY627:CY633)</f>
        <v>0</v>
      </c>
      <c r="CZ626" s="105">
        <f>SUM(CZ627:CZ633)</f>
        <v>0</v>
      </c>
      <c r="DA626" s="104"/>
      <c r="DB626" s="56">
        <f>K626-CV626</f>
        <v>0</v>
      </c>
      <c r="DC626" s="103"/>
      <c r="DD626" s="7">
        <f>CV626/12</f>
        <v>0</v>
      </c>
      <c r="DE626" s="103"/>
    </row>
    <row r="627" spans="1:109" s="102" customFormat="1" ht="11.25" hidden="1" customHeight="1" x14ac:dyDescent="0.2">
      <c r="A627" s="118" t="str">
        <f>CONCATENATE("7401",H627)</f>
        <v>7401203001</v>
      </c>
      <c r="B627" s="119"/>
      <c r="C627" s="119"/>
      <c r="D627" s="119"/>
      <c r="E627" s="66"/>
      <c r="F627" s="66"/>
      <c r="G627" s="65" t="s">
        <v>91</v>
      </c>
      <c r="H627" s="70" t="s">
        <v>34</v>
      </c>
      <c r="I627" s="79" t="s">
        <v>33</v>
      </c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  <c r="AA627" s="105"/>
      <c r="AB627" s="105"/>
      <c r="AC627" s="105"/>
      <c r="AD627" s="105"/>
      <c r="AE627" s="105"/>
      <c r="AF627" s="105"/>
      <c r="AG627" s="105"/>
      <c r="AH627" s="105"/>
      <c r="AI627" s="105"/>
      <c r="AJ627" s="105"/>
      <c r="AK627" s="105"/>
      <c r="AL627" s="105"/>
      <c r="AM627" s="105"/>
      <c r="AN627" s="105"/>
      <c r="AO627" s="105"/>
      <c r="AP627" s="105"/>
      <c r="AQ627" s="105"/>
      <c r="AR627" s="105"/>
      <c r="AS627" s="105"/>
      <c r="AT627" s="105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  <c r="BT627" s="105"/>
      <c r="BU627" s="105"/>
      <c r="BV627" s="105"/>
      <c r="BW627" s="105"/>
      <c r="BX627" s="105"/>
      <c r="BY627" s="105"/>
      <c r="BZ627" s="105"/>
      <c r="CA627" s="105"/>
      <c r="CB627" s="105"/>
      <c r="CC627" s="105"/>
      <c r="CD627" s="105"/>
      <c r="CE627" s="105"/>
      <c r="CF627" s="105"/>
      <c r="CG627" s="105"/>
      <c r="CH627" s="105"/>
      <c r="CI627" s="105"/>
      <c r="CJ627" s="105"/>
      <c r="CK627" s="105"/>
      <c r="CL627" s="105"/>
      <c r="CM627" s="105"/>
      <c r="CN627" s="105"/>
      <c r="CO627" s="105"/>
      <c r="CP627" s="105"/>
      <c r="CQ627" s="105"/>
      <c r="CR627" s="105"/>
      <c r="CS627" s="105"/>
      <c r="CT627" s="105"/>
      <c r="CU627" s="105"/>
      <c r="CV627" s="105"/>
      <c r="CW627" s="105"/>
      <c r="CX627" s="105"/>
      <c r="CY627" s="105"/>
      <c r="CZ627" s="105"/>
      <c r="DA627" s="104"/>
      <c r="DB627" s="56">
        <f>K627-CV627</f>
        <v>0</v>
      </c>
      <c r="DC627" s="103"/>
      <c r="DD627" s="7">
        <f>CV627/12</f>
        <v>0</v>
      </c>
      <c r="DE627" s="103"/>
    </row>
    <row r="628" spans="1:109" s="102" customFormat="1" ht="11.25" hidden="1" customHeight="1" x14ac:dyDescent="0.2">
      <c r="A628" s="118" t="str">
        <f>CONCATENATE("7401",H628)</f>
        <v>7401203002</v>
      </c>
      <c r="B628" s="119"/>
      <c r="C628" s="119"/>
      <c r="D628" s="119"/>
      <c r="E628" s="66"/>
      <c r="F628" s="66"/>
      <c r="G628" s="65" t="s">
        <v>101</v>
      </c>
      <c r="H628" s="70" t="s">
        <v>32</v>
      </c>
      <c r="I628" s="79" t="s">
        <v>31</v>
      </c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  <c r="AA628" s="105"/>
      <c r="AB628" s="105"/>
      <c r="AC628" s="105"/>
      <c r="AD628" s="105"/>
      <c r="AE628" s="105"/>
      <c r="AF628" s="105"/>
      <c r="AG628" s="105"/>
      <c r="AH628" s="105"/>
      <c r="AI628" s="105"/>
      <c r="AJ628" s="105"/>
      <c r="AK628" s="105"/>
      <c r="AL628" s="105"/>
      <c r="AM628" s="105"/>
      <c r="AN628" s="105"/>
      <c r="AO628" s="105"/>
      <c r="AP628" s="105"/>
      <c r="AQ628" s="105"/>
      <c r="AR628" s="105"/>
      <c r="AS628" s="105"/>
      <c r="AT628" s="105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  <c r="BT628" s="105"/>
      <c r="BU628" s="105"/>
      <c r="BV628" s="105"/>
      <c r="BW628" s="105"/>
      <c r="BX628" s="105"/>
      <c r="BY628" s="105"/>
      <c r="BZ628" s="105"/>
      <c r="CA628" s="105"/>
      <c r="CB628" s="105"/>
      <c r="CC628" s="105"/>
      <c r="CD628" s="105"/>
      <c r="CE628" s="105"/>
      <c r="CF628" s="105"/>
      <c r="CG628" s="105"/>
      <c r="CH628" s="105"/>
      <c r="CI628" s="105"/>
      <c r="CJ628" s="105"/>
      <c r="CK628" s="105"/>
      <c r="CL628" s="105"/>
      <c r="CM628" s="105"/>
      <c r="CN628" s="105"/>
      <c r="CO628" s="105"/>
      <c r="CP628" s="105"/>
      <c r="CQ628" s="105"/>
      <c r="CR628" s="105"/>
      <c r="CS628" s="105"/>
      <c r="CT628" s="105"/>
      <c r="CU628" s="105"/>
      <c r="CV628" s="105"/>
      <c r="CW628" s="105"/>
      <c r="CX628" s="105"/>
      <c r="CY628" s="105"/>
      <c r="CZ628" s="105"/>
      <c r="DA628" s="104"/>
      <c r="DB628" s="56">
        <f>K628-CV628</f>
        <v>0</v>
      </c>
      <c r="DC628" s="103"/>
      <c r="DD628" s="7">
        <f>CV628/12</f>
        <v>0</v>
      </c>
      <c r="DE628" s="103"/>
    </row>
    <row r="629" spans="1:109" s="102" customFormat="1" ht="13.5" hidden="1" customHeight="1" x14ac:dyDescent="0.2">
      <c r="A629" s="118" t="str">
        <f>CONCATENATE("7401",H629)</f>
        <v>7401203003</v>
      </c>
      <c r="B629" s="119"/>
      <c r="C629" s="119"/>
      <c r="D629" s="119"/>
      <c r="E629" s="66"/>
      <c r="F629" s="66"/>
      <c r="G629" s="65" t="s">
        <v>129</v>
      </c>
      <c r="H629" s="70" t="s">
        <v>247</v>
      </c>
      <c r="I629" s="79" t="s">
        <v>246</v>
      </c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  <c r="AA629" s="105"/>
      <c r="AB629" s="105"/>
      <c r="AC629" s="105"/>
      <c r="AD629" s="105"/>
      <c r="AE629" s="105"/>
      <c r="AF629" s="105"/>
      <c r="AG629" s="105"/>
      <c r="AH629" s="105"/>
      <c r="AI629" s="105"/>
      <c r="AJ629" s="105"/>
      <c r="AK629" s="105"/>
      <c r="AL629" s="105"/>
      <c r="AM629" s="105"/>
      <c r="AN629" s="105"/>
      <c r="AO629" s="105"/>
      <c r="AP629" s="105"/>
      <c r="AQ629" s="105"/>
      <c r="AR629" s="105"/>
      <c r="AS629" s="105"/>
      <c r="AT629" s="105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  <c r="BT629" s="105"/>
      <c r="BU629" s="105"/>
      <c r="BV629" s="105"/>
      <c r="BW629" s="105"/>
      <c r="BX629" s="105"/>
      <c r="BY629" s="105"/>
      <c r="BZ629" s="105"/>
      <c r="CA629" s="105"/>
      <c r="CB629" s="105"/>
      <c r="CC629" s="105"/>
      <c r="CD629" s="105"/>
      <c r="CE629" s="105"/>
      <c r="CF629" s="105"/>
      <c r="CG629" s="105"/>
      <c r="CH629" s="105"/>
      <c r="CI629" s="105"/>
      <c r="CJ629" s="105"/>
      <c r="CK629" s="105"/>
      <c r="CL629" s="105"/>
      <c r="CM629" s="105"/>
      <c r="CN629" s="105"/>
      <c r="CO629" s="105"/>
      <c r="CP629" s="105"/>
      <c r="CQ629" s="105"/>
      <c r="CR629" s="105"/>
      <c r="CS629" s="105"/>
      <c r="CT629" s="105"/>
      <c r="CU629" s="105"/>
      <c r="CV629" s="105"/>
      <c r="CW629" s="105"/>
      <c r="CX629" s="105"/>
      <c r="CY629" s="105"/>
      <c r="CZ629" s="105"/>
      <c r="DA629" s="104"/>
      <c r="DB629" s="56">
        <f>K629-CV629</f>
        <v>0</v>
      </c>
      <c r="DC629" s="103"/>
      <c r="DD629" s="7">
        <f>CV629/12</f>
        <v>0</v>
      </c>
      <c r="DE629" s="103"/>
    </row>
    <row r="630" spans="1:109" s="102" customFormat="1" ht="11.25" hidden="1" customHeight="1" x14ac:dyDescent="0.2">
      <c r="A630" s="118" t="str">
        <f>CONCATENATE("7401",H630)</f>
        <v>7401203004</v>
      </c>
      <c r="B630" s="119"/>
      <c r="C630" s="119"/>
      <c r="D630" s="119"/>
      <c r="E630" s="66"/>
      <c r="F630" s="66"/>
      <c r="G630" s="65" t="s">
        <v>245</v>
      </c>
      <c r="H630" s="70" t="s">
        <v>244</v>
      </c>
      <c r="I630" s="79" t="s">
        <v>243</v>
      </c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  <c r="AA630" s="105"/>
      <c r="AB630" s="105"/>
      <c r="AC630" s="105"/>
      <c r="AD630" s="105"/>
      <c r="AE630" s="105"/>
      <c r="AF630" s="105"/>
      <c r="AG630" s="105"/>
      <c r="AH630" s="105"/>
      <c r="AI630" s="105"/>
      <c r="AJ630" s="105"/>
      <c r="AK630" s="105"/>
      <c r="AL630" s="105"/>
      <c r="AM630" s="105"/>
      <c r="AN630" s="105"/>
      <c r="AO630" s="105"/>
      <c r="AP630" s="105"/>
      <c r="AQ630" s="105"/>
      <c r="AR630" s="105"/>
      <c r="AS630" s="105"/>
      <c r="AT630" s="105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  <c r="BT630" s="105"/>
      <c r="BU630" s="105"/>
      <c r="BV630" s="105"/>
      <c r="BW630" s="105"/>
      <c r="BX630" s="105"/>
      <c r="BY630" s="105"/>
      <c r="BZ630" s="105"/>
      <c r="CA630" s="105"/>
      <c r="CB630" s="105"/>
      <c r="CC630" s="105"/>
      <c r="CD630" s="105"/>
      <c r="CE630" s="105"/>
      <c r="CF630" s="105"/>
      <c r="CG630" s="105"/>
      <c r="CH630" s="105"/>
      <c r="CI630" s="105"/>
      <c r="CJ630" s="105"/>
      <c r="CK630" s="105"/>
      <c r="CL630" s="105"/>
      <c r="CM630" s="105"/>
      <c r="CN630" s="105"/>
      <c r="CO630" s="105"/>
      <c r="CP630" s="105"/>
      <c r="CQ630" s="105"/>
      <c r="CR630" s="105"/>
      <c r="CS630" s="105"/>
      <c r="CT630" s="105"/>
      <c r="CU630" s="105"/>
      <c r="CV630" s="105"/>
      <c r="CW630" s="105"/>
      <c r="CX630" s="105"/>
      <c r="CY630" s="105"/>
      <c r="CZ630" s="105"/>
      <c r="DA630" s="104"/>
      <c r="DB630" s="56">
        <f>K630-CV630</f>
        <v>0</v>
      </c>
      <c r="DC630" s="103"/>
      <c r="DD630" s="7">
        <f>CV630/12</f>
        <v>0</v>
      </c>
      <c r="DE630" s="103"/>
    </row>
    <row r="631" spans="1:109" s="80" customFormat="1" ht="11.25" hidden="1" customHeight="1" x14ac:dyDescent="0.2">
      <c r="A631" s="118" t="str">
        <f>CONCATENATE("7401",H631)</f>
        <v>7401203007</v>
      </c>
      <c r="B631" s="66"/>
      <c r="C631" s="66"/>
      <c r="D631" s="66"/>
      <c r="E631" s="66"/>
      <c r="F631" s="66"/>
      <c r="G631" s="65" t="s">
        <v>242</v>
      </c>
      <c r="H631" s="70" t="s">
        <v>241</v>
      </c>
      <c r="I631" s="79" t="s">
        <v>240</v>
      </c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  <c r="AA631" s="62"/>
      <c r="AB631" s="62"/>
      <c r="AC631" s="62"/>
      <c r="AD631" s="62"/>
      <c r="AE631" s="62"/>
      <c r="AF631" s="62"/>
      <c r="AG631" s="62"/>
      <c r="AH631" s="62"/>
      <c r="AI631" s="62"/>
      <c r="AJ631" s="62"/>
      <c r="AK631" s="62"/>
      <c r="AL631" s="62"/>
      <c r="AM631" s="62"/>
      <c r="AN631" s="62"/>
      <c r="AO631" s="62"/>
      <c r="AP631" s="62"/>
      <c r="AQ631" s="62"/>
      <c r="AR631" s="62"/>
      <c r="AS631" s="62"/>
      <c r="AT631" s="62"/>
      <c r="AU631" s="62"/>
      <c r="AV631" s="62"/>
      <c r="AW631" s="62"/>
      <c r="AX631" s="62"/>
      <c r="AY631" s="62"/>
      <c r="AZ631" s="62"/>
      <c r="BA631" s="62"/>
      <c r="BB631" s="62"/>
      <c r="BC631" s="62"/>
      <c r="BD631" s="62"/>
      <c r="BE631" s="62"/>
      <c r="BF631" s="62"/>
      <c r="BG631" s="62"/>
      <c r="BH631" s="62"/>
      <c r="BI631" s="62"/>
      <c r="BJ631" s="62"/>
      <c r="BK631" s="62"/>
      <c r="BL631" s="62"/>
      <c r="BM631" s="62"/>
      <c r="BN631" s="62"/>
      <c r="BO631" s="62"/>
      <c r="BP631" s="62"/>
      <c r="BQ631" s="62"/>
      <c r="BR631" s="62"/>
      <c r="BS631" s="62"/>
      <c r="BT631" s="62"/>
      <c r="BU631" s="62"/>
      <c r="BV631" s="62"/>
      <c r="BW631" s="62"/>
      <c r="BX631" s="62"/>
      <c r="BY631" s="62"/>
      <c r="BZ631" s="62"/>
      <c r="CA631" s="62"/>
      <c r="CB631" s="62"/>
      <c r="CC631" s="62"/>
      <c r="CD631" s="62"/>
      <c r="CE631" s="62"/>
      <c r="CF631" s="62"/>
      <c r="CG631" s="62"/>
      <c r="CH631" s="62"/>
      <c r="CI631" s="62"/>
      <c r="CJ631" s="62"/>
      <c r="CK631" s="62"/>
      <c r="CL631" s="62"/>
      <c r="CM631" s="62"/>
      <c r="CN631" s="62"/>
      <c r="CO631" s="62"/>
      <c r="CP631" s="62"/>
      <c r="CQ631" s="62"/>
      <c r="CR631" s="62"/>
      <c r="CS631" s="62"/>
      <c r="CT631" s="62"/>
      <c r="CU631" s="62"/>
      <c r="CV631" s="62"/>
      <c r="CW631" s="62"/>
      <c r="CX631" s="62"/>
      <c r="CY631" s="62"/>
      <c r="CZ631" s="62"/>
      <c r="DA631" s="61"/>
      <c r="DB631" s="56">
        <f>K631-CV631</f>
        <v>0</v>
      </c>
      <c r="DC631" s="81"/>
      <c r="DD631" s="7">
        <f>CV631/12</f>
        <v>0</v>
      </c>
      <c r="DE631" s="81"/>
    </row>
    <row r="632" spans="1:109" s="80" customFormat="1" ht="11.25" hidden="1" customHeight="1" x14ac:dyDescent="0.2">
      <c r="A632" s="118" t="str">
        <f>CONCATENATE("7401",H632)</f>
        <v>7401203009</v>
      </c>
      <c r="B632" s="66"/>
      <c r="C632" s="66"/>
      <c r="D632" s="66"/>
      <c r="E632" s="66"/>
      <c r="F632" s="66"/>
      <c r="G632" s="65" t="s">
        <v>255</v>
      </c>
      <c r="H632" s="70" t="s">
        <v>312</v>
      </c>
      <c r="I632" s="79" t="s">
        <v>311</v>
      </c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  <c r="AA632" s="62"/>
      <c r="AB632" s="62"/>
      <c r="AC632" s="62"/>
      <c r="AD632" s="62"/>
      <c r="AE632" s="62"/>
      <c r="AF632" s="62"/>
      <c r="AG632" s="62"/>
      <c r="AH632" s="62"/>
      <c r="AI632" s="62"/>
      <c r="AJ632" s="62"/>
      <c r="AK632" s="62"/>
      <c r="AL632" s="62"/>
      <c r="AM632" s="62"/>
      <c r="AN632" s="62"/>
      <c r="AO632" s="62"/>
      <c r="AP632" s="62"/>
      <c r="AQ632" s="62"/>
      <c r="AR632" s="62"/>
      <c r="AS632" s="62"/>
      <c r="AT632" s="62"/>
      <c r="AU632" s="62"/>
      <c r="AV632" s="62"/>
      <c r="AW632" s="62"/>
      <c r="AX632" s="62"/>
      <c r="AY632" s="62"/>
      <c r="AZ632" s="62"/>
      <c r="BA632" s="62"/>
      <c r="BB632" s="62"/>
      <c r="BC632" s="62"/>
      <c r="BD632" s="62"/>
      <c r="BE632" s="62"/>
      <c r="BF632" s="62"/>
      <c r="BG632" s="62"/>
      <c r="BH632" s="62"/>
      <c r="BI632" s="62"/>
      <c r="BJ632" s="62"/>
      <c r="BK632" s="62"/>
      <c r="BL632" s="62"/>
      <c r="BM632" s="62"/>
      <c r="BN632" s="62"/>
      <c r="BO632" s="62"/>
      <c r="BP632" s="62"/>
      <c r="BQ632" s="62"/>
      <c r="BR632" s="62"/>
      <c r="BS632" s="62"/>
      <c r="BT632" s="62"/>
      <c r="BU632" s="62"/>
      <c r="BV632" s="62"/>
      <c r="BW632" s="62"/>
      <c r="BX632" s="62"/>
      <c r="BY632" s="62"/>
      <c r="BZ632" s="62"/>
      <c r="CA632" s="62"/>
      <c r="CB632" s="62"/>
      <c r="CC632" s="62"/>
      <c r="CD632" s="62"/>
      <c r="CE632" s="62"/>
      <c r="CF632" s="62"/>
      <c r="CG632" s="62"/>
      <c r="CH632" s="62"/>
      <c r="CI632" s="62"/>
      <c r="CJ632" s="62"/>
      <c r="CK632" s="62"/>
      <c r="CL632" s="62"/>
      <c r="CM632" s="62"/>
      <c r="CN632" s="62"/>
      <c r="CO632" s="62"/>
      <c r="CP632" s="62"/>
      <c r="CQ632" s="62"/>
      <c r="CR632" s="62"/>
      <c r="CS632" s="62"/>
      <c r="CT632" s="62"/>
      <c r="CU632" s="62"/>
      <c r="CV632" s="62"/>
      <c r="CW632" s="62"/>
      <c r="CX632" s="62"/>
      <c r="CY632" s="62"/>
      <c r="CZ632" s="62"/>
      <c r="DA632" s="61"/>
      <c r="DB632" s="56">
        <f>K632-CV632</f>
        <v>0</v>
      </c>
      <c r="DC632" s="81"/>
      <c r="DD632" s="7">
        <f>CV632/12</f>
        <v>0</v>
      </c>
      <c r="DE632" s="81"/>
    </row>
    <row r="633" spans="1:109" s="80" customFormat="1" ht="11.25" hidden="1" customHeight="1" x14ac:dyDescent="0.2">
      <c r="A633" s="118" t="str">
        <f>CONCATENATE("7401",H633)</f>
        <v>7401203030</v>
      </c>
      <c r="B633" s="66"/>
      <c r="C633" s="66"/>
      <c r="D633" s="66"/>
      <c r="E633" s="66"/>
      <c r="F633" s="66"/>
      <c r="G633" s="65" t="s">
        <v>213</v>
      </c>
      <c r="H633" s="70" t="s">
        <v>30</v>
      </c>
      <c r="I633" s="79" t="s">
        <v>29</v>
      </c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  <c r="AA633" s="62"/>
      <c r="AB633" s="62"/>
      <c r="AC633" s="62"/>
      <c r="AD633" s="62"/>
      <c r="AE633" s="62"/>
      <c r="AF633" s="62"/>
      <c r="AG633" s="62"/>
      <c r="AH633" s="62"/>
      <c r="AI633" s="62"/>
      <c r="AJ633" s="62"/>
      <c r="AK633" s="62"/>
      <c r="AL633" s="62"/>
      <c r="AM633" s="62"/>
      <c r="AN633" s="62"/>
      <c r="AO633" s="62"/>
      <c r="AP633" s="62"/>
      <c r="AQ633" s="62"/>
      <c r="AR633" s="62"/>
      <c r="AS633" s="62"/>
      <c r="AT633" s="62"/>
      <c r="AU633" s="62"/>
      <c r="AV633" s="62"/>
      <c r="AW633" s="62"/>
      <c r="AX633" s="62"/>
      <c r="AY633" s="62"/>
      <c r="AZ633" s="62"/>
      <c r="BA633" s="62"/>
      <c r="BB633" s="62"/>
      <c r="BC633" s="62"/>
      <c r="BD633" s="62"/>
      <c r="BE633" s="62"/>
      <c r="BF633" s="62"/>
      <c r="BG633" s="62"/>
      <c r="BH633" s="62"/>
      <c r="BI633" s="62"/>
      <c r="BJ633" s="62"/>
      <c r="BK633" s="62"/>
      <c r="BL633" s="62"/>
      <c r="BM633" s="62"/>
      <c r="BN633" s="62"/>
      <c r="BO633" s="62"/>
      <c r="BP633" s="62"/>
      <c r="BQ633" s="62"/>
      <c r="BR633" s="62"/>
      <c r="BS633" s="62"/>
      <c r="BT633" s="62"/>
      <c r="BU633" s="62"/>
      <c r="BV633" s="62"/>
      <c r="BW633" s="62"/>
      <c r="BX633" s="62"/>
      <c r="BY633" s="62"/>
      <c r="BZ633" s="62"/>
      <c r="CA633" s="62"/>
      <c r="CB633" s="62"/>
      <c r="CC633" s="62"/>
      <c r="CD633" s="62"/>
      <c r="CE633" s="62"/>
      <c r="CF633" s="62"/>
      <c r="CG633" s="62"/>
      <c r="CH633" s="62"/>
      <c r="CI633" s="62"/>
      <c r="CJ633" s="62"/>
      <c r="CK633" s="62"/>
      <c r="CL633" s="62"/>
      <c r="CM633" s="62"/>
      <c r="CN633" s="62"/>
      <c r="CO633" s="62"/>
      <c r="CP633" s="62"/>
      <c r="CQ633" s="62"/>
      <c r="CR633" s="62"/>
      <c r="CS633" s="62"/>
      <c r="CT633" s="62"/>
      <c r="CU633" s="62"/>
      <c r="CV633" s="62"/>
      <c r="CW633" s="62"/>
      <c r="CX633" s="62"/>
      <c r="CY633" s="62"/>
      <c r="CZ633" s="62"/>
      <c r="DA633" s="61"/>
      <c r="DB633" s="56">
        <f>K633-CV633</f>
        <v>0</v>
      </c>
      <c r="DC633" s="81"/>
      <c r="DD633" s="7">
        <f>CV633/12</f>
        <v>0</v>
      </c>
      <c r="DE633" s="81"/>
    </row>
    <row r="634" spans="1:109" s="80" customFormat="1" ht="41.25" hidden="1" customHeight="1" x14ac:dyDescent="0.2">
      <c r="A634" s="118" t="str">
        <f>CONCATENATE("7401",H634)</f>
        <v>740151</v>
      </c>
      <c r="B634" s="66"/>
      <c r="C634" s="66"/>
      <c r="D634" s="66"/>
      <c r="E634" s="66" t="s">
        <v>207</v>
      </c>
      <c r="F634" s="66"/>
      <c r="G634" s="65"/>
      <c r="H634" s="61" t="s">
        <v>207</v>
      </c>
      <c r="I634" s="84" t="s">
        <v>208</v>
      </c>
      <c r="J634" s="62">
        <f>J635</f>
        <v>0</v>
      </c>
      <c r="K634" s="62">
        <f>K635</f>
        <v>0</v>
      </c>
      <c r="L634" s="62">
        <f>L635</f>
        <v>0</v>
      </c>
      <c r="M634" s="62">
        <f>M635</f>
        <v>0</v>
      </c>
      <c r="N634" s="62">
        <f>N635</f>
        <v>0</v>
      </c>
      <c r="O634" s="62">
        <f>O635</f>
        <v>0</v>
      </c>
      <c r="P634" s="62">
        <f>P635</f>
        <v>0</v>
      </c>
      <c r="Q634" s="62">
        <f>Q635</f>
        <v>0</v>
      </c>
      <c r="R634" s="62">
        <f>R635</f>
        <v>0</v>
      </c>
      <c r="S634" s="62">
        <f>S635</f>
        <v>0</v>
      </c>
      <c r="T634" s="62">
        <f>T635</f>
        <v>0</v>
      </c>
      <c r="U634" s="62">
        <f>U635</f>
        <v>0</v>
      </c>
      <c r="V634" s="62">
        <f>V635</f>
        <v>0</v>
      </c>
      <c r="W634" s="62">
        <f>W635</f>
        <v>0</v>
      </c>
      <c r="X634" s="62">
        <f>X635</f>
        <v>0</v>
      </c>
      <c r="Y634" s="62">
        <f>Y635</f>
        <v>0</v>
      </c>
      <c r="Z634" s="62">
        <f>Z635</f>
        <v>0</v>
      </c>
      <c r="AA634" s="62">
        <f>AA635</f>
        <v>0</v>
      </c>
      <c r="AB634" s="62">
        <f>AB635</f>
        <v>0</v>
      </c>
      <c r="AC634" s="62">
        <f>AC635</f>
        <v>0</v>
      </c>
      <c r="AD634" s="62">
        <f>AD635</f>
        <v>0</v>
      </c>
      <c r="AE634" s="62">
        <f>AE635</f>
        <v>0</v>
      </c>
      <c r="AF634" s="62">
        <f>AF635</f>
        <v>0</v>
      </c>
      <c r="AG634" s="62">
        <f>AG635</f>
        <v>0</v>
      </c>
      <c r="AH634" s="62">
        <f>AH635</f>
        <v>0</v>
      </c>
      <c r="AI634" s="62">
        <f>AI635</f>
        <v>0</v>
      </c>
      <c r="AJ634" s="62">
        <f>AJ635</f>
        <v>0</v>
      </c>
      <c r="AK634" s="62">
        <f>AK635</f>
        <v>0</v>
      </c>
      <c r="AL634" s="62">
        <f>AL635</f>
        <v>0</v>
      </c>
      <c r="AM634" s="62">
        <f>AM635</f>
        <v>0</v>
      </c>
      <c r="AN634" s="62">
        <f>AN635</f>
        <v>0</v>
      </c>
      <c r="AO634" s="62">
        <f>AO635</f>
        <v>0</v>
      </c>
      <c r="AP634" s="62">
        <f>AP635</f>
        <v>0</v>
      </c>
      <c r="AQ634" s="62">
        <f>AQ635</f>
        <v>0</v>
      </c>
      <c r="AR634" s="62">
        <f>AR635</f>
        <v>0</v>
      </c>
      <c r="AS634" s="62">
        <f>AS635</f>
        <v>0</v>
      </c>
      <c r="AT634" s="62">
        <f>AT635</f>
        <v>0</v>
      </c>
      <c r="AU634" s="62">
        <f>AU635</f>
        <v>0</v>
      </c>
      <c r="AV634" s="62">
        <f>AV635</f>
        <v>0</v>
      </c>
      <c r="AW634" s="62">
        <f>AW635</f>
        <v>0</v>
      </c>
      <c r="AX634" s="62">
        <f>AX635</f>
        <v>0</v>
      </c>
      <c r="AY634" s="62">
        <f>AY635</f>
        <v>0</v>
      </c>
      <c r="AZ634" s="62">
        <f>AZ635</f>
        <v>0</v>
      </c>
      <c r="BA634" s="62">
        <f>BA635</f>
        <v>0</v>
      </c>
      <c r="BB634" s="62"/>
      <c r="BC634" s="62">
        <f>BC635</f>
        <v>0</v>
      </c>
      <c r="BD634" s="62"/>
      <c r="BE634" s="62">
        <f>BE635</f>
        <v>0</v>
      </c>
      <c r="BF634" s="62">
        <f>BF635</f>
        <v>0</v>
      </c>
      <c r="BG634" s="62">
        <f>BG635</f>
        <v>0</v>
      </c>
      <c r="BH634" s="62">
        <f>BH635</f>
        <v>0</v>
      </c>
      <c r="BI634" s="62">
        <f>BI635</f>
        <v>0</v>
      </c>
      <c r="BJ634" s="62">
        <f>BJ635</f>
        <v>0</v>
      </c>
      <c r="BK634" s="62">
        <f>BK635</f>
        <v>0</v>
      </c>
      <c r="BL634" s="62">
        <f>BL635</f>
        <v>0</v>
      </c>
      <c r="BM634" s="62">
        <f>BM635</f>
        <v>0</v>
      </c>
      <c r="BN634" s="62">
        <f>BN635</f>
        <v>0</v>
      </c>
      <c r="BO634" s="62">
        <f>BO635</f>
        <v>0</v>
      </c>
      <c r="BP634" s="62">
        <f>BP635</f>
        <v>0</v>
      </c>
      <c r="BQ634" s="62">
        <f>BQ635</f>
        <v>0</v>
      </c>
      <c r="BR634" s="62">
        <f>BR635</f>
        <v>0</v>
      </c>
      <c r="BS634" s="62">
        <f>BS635</f>
        <v>0</v>
      </c>
      <c r="BT634" s="62">
        <f>BT635</f>
        <v>0</v>
      </c>
      <c r="BU634" s="62">
        <f>BU635</f>
        <v>0</v>
      </c>
      <c r="BV634" s="62">
        <f>BV635</f>
        <v>0</v>
      </c>
      <c r="BW634" s="62">
        <f>BW635</f>
        <v>0</v>
      </c>
      <c r="BX634" s="62">
        <f>BX635</f>
        <v>0</v>
      </c>
      <c r="BY634" s="62">
        <f>BY635</f>
        <v>0</v>
      </c>
      <c r="BZ634" s="62">
        <f>BZ635</f>
        <v>0</v>
      </c>
      <c r="CA634" s="62">
        <f>CA635</f>
        <v>0</v>
      </c>
      <c r="CB634" s="62">
        <f>CB635</f>
        <v>0</v>
      </c>
      <c r="CC634" s="62">
        <f>CC635</f>
        <v>0</v>
      </c>
      <c r="CD634" s="62">
        <f>CD635</f>
        <v>0</v>
      </c>
      <c r="CE634" s="62">
        <f>CE635</f>
        <v>0</v>
      </c>
      <c r="CF634" s="62">
        <f>CF635</f>
        <v>0</v>
      </c>
      <c r="CG634" s="62">
        <f>CG635</f>
        <v>0</v>
      </c>
      <c r="CH634" s="62">
        <f>CH635</f>
        <v>0</v>
      </c>
      <c r="CI634" s="62">
        <f>CI635</f>
        <v>0</v>
      </c>
      <c r="CJ634" s="62">
        <f>CJ635</f>
        <v>0</v>
      </c>
      <c r="CK634" s="62">
        <f>CK635</f>
        <v>0</v>
      </c>
      <c r="CL634" s="62">
        <f>CL635</f>
        <v>0</v>
      </c>
      <c r="CM634" s="62">
        <f>CM635</f>
        <v>0</v>
      </c>
      <c r="CN634" s="62">
        <f>CN635</f>
        <v>0</v>
      </c>
      <c r="CO634" s="62">
        <f>CO635</f>
        <v>0</v>
      </c>
      <c r="CP634" s="62">
        <f>CP635</f>
        <v>0</v>
      </c>
      <c r="CQ634" s="62">
        <f>CQ635</f>
        <v>0</v>
      </c>
      <c r="CR634" s="62">
        <f>CR635</f>
        <v>0</v>
      </c>
      <c r="CS634" s="62">
        <f>CS635</f>
        <v>0</v>
      </c>
      <c r="CT634" s="62">
        <f>CT635</f>
        <v>0</v>
      </c>
      <c r="CU634" s="62">
        <f>CU635</f>
        <v>0</v>
      </c>
      <c r="CV634" s="62">
        <f>CV635</f>
        <v>0</v>
      </c>
      <c r="CW634" s="62">
        <f>CW635</f>
        <v>0</v>
      </c>
      <c r="CX634" s="62">
        <f>CX635</f>
        <v>0</v>
      </c>
      <c r="CY634" s="62">
        <f>CY635</f>
        <v>0</v>
      </c>
      <c r="CZ634" s="62">
        <f>CZ635</f>
        <v>0</v>
      </c>
      <c r="DA634" s="61"/>
      <c r="DB634" s="56">
        <f>K634-CV634</f>
        <v>0</v>
      </c>
      <c r="DC634" s="81"/>
      <c r="DD634" s="7">
        <f>CV634/12</f>
        <v>0</v>
      </c>
      <c r="DE634" s="81"/>
    </row>
    <row r="635" spans="1:109" s="80" customFormat="1" ht="22.5" hidden="1" customHeight="1" x14ac:dyDescent="0.2">
      <c r="A635" s="118" t="str">
        <f>CONCATENATE("7401",H635)</f>
        <v>74015101</v>
      </c>
      <c r="B635" s="66"/>
      <c r="C635" s="66"/>
      <c r="D635" s="66"/>
      <c r="E635" s="66"/>
      <c r="F635" s="66" t="s">
        <v>91</v>
      </c>
      <c r="G635" s="65"/>
      <c r="H635" s="70" t="s">
        <v>205</v>
      </c>
      <c r="I635" s="79" t="s">
        <v>206</v>
      </c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  <c r="AA635" s="71">
        <f>AA636</f>
        <v>0</v>
      </c>
      <c r="AB635" s="71">
        <f>AB636</f>
        <v>0</v>
      </c>
      <c r="AC635" s="71">
        <f>AC636</f>
        <v>0</v>
      </c>
      <c r="AD635" s="71">
        <f>AD636</f>
        <v>0</v>
      </c>
      <c r="AE635" s="71">
        <f>AE636</f>
        <v>0</v>
      </c>
      <c r="AF635" s="71">
        <f>AF636</f>
        <v>0</v>
      </c>
      <c r="AG635" s="71">
        <f>AG636</f>
        <v>0</v>
      </c>
      <c r="AH635" s="71">
        <f>AH636</f>
        <v>0</v>
      </c>
      <c r="AI635" s="71">
        <f>AI636</f>
        <v>0</v>
      </c>
      <c r="AJ635" s="71">
        <f>AJ636</f>
        <v>0</v>
      </c>
      <c r="AK635" s="71">
        <f>AK636</f>
        <v>0</v>
      </c>
      <c r="AL635" s="71">
        <f>AL636</f>
        <v>0</v>
      </c>
      <c r="AM635" s="71">
        <f>AM636</f>
        <v>0</v>
      </c>
      <c r="AN635" s="71">
        <f>AN636</f>
        <v>0</v>
      </c>
      <c r="AO635" s="71">
        <f>AO636</f>
        <v>0</v>
      </c>
      <c r="AP635" s="71">
        <f>AP636</f>
        <v>0</v>
      </c>
      <c r="AQ635" s="71">
        <f>AQ636</f>
        <v>0</v>
      </c>
      <c r="AR635" s="71">
        <f>AR636</f>
        <v>0</v>
      </c>
      <c r="AS635" s="71">
        <f>AS636</f>
        <v>0</v>
      </c>
      <c r="AT635" s="71">
        <f>AT636</f>
        <v>0</v>
      </c>
      <c r="AU635" s="71">
        <f>AU636</f>
        <v>0</v>
      </c>
      <c r="AV635" s="71">
        <f>AV636</f>
        <v>0</v>
      </c>
      <c r="AW635" s="71">
        <f>AW636</f>
        <v>0</v>
      </c>
      <c r="AX635" s="71">
        <f>AX636</f>
        <v>0</v>
      </c>
      <c r="AY635" s="71">
        <f>AY636</f>
        <v>0</v>
      </c>
      <c r="AZ635" s="71">
        <f>AZ636</f>
        <v>0</v>
      </c>
      <c r="BA635" s="71">
        <f>BA636</f>
        <v>0</v>
      </c>
      <c r="BB635" s="71">
        <f>BB636</f>
        <v>0</v>
      </c>
      <c r="BC635" s="71">
        <f>BC636</f>
        <v>0</v>
      </c>
      <c r="BD635" s="71">
        <f>BD636</f>
        <v>0</v>
      </c>
      <c r="BE635" s="71">
        <f>BE636</f>
        <v>0</v>
      </c>
      <c r="BF635" s="71">
        <f>BF636</f>
        <v>0</v>
      </c>
      <c r="BG635" s="71">
        <f>BG636</f>
        <v>0</v>
      </c>
      <c r="BH635" s="71">
        <f>BH636</f>
        <v>0</v>
      </c>
      <c r="BI635" s="71">
        <f>BI636</f>
        <v>0</v>
      </c>
      <c r="BJ635" s="71">
        <f>BJ636</f>
        <v>0</v>
      </c>
      <c r="BK635" s="71">
        <f>BK636</f>
        <v>0</v>
      </c>
      <c r="BL635" s="71">
        <f>BL636</f>
        <v>0</v>
      </c>
      <c r="BM635" s="71">
        <f>BM636</f>
        <v>0</v>
      </c>
      <c r="BN635" s="71">
        <f>BN636</f>
        <v>0</v>
      </c>
      <c r="BO635" s="71">
        <f>BO636</f>
        <v>0</v>
      </c>
      <c r="BP635" s="71">
        <f>BP636</f>
        <v>0</v>
      </c>
      <c r="BQ635" s="71">
        <f>BQ636</f>
        <v>0</v>
      </c>
      <c r="BR635" s="71">
        <f>BR636</f>
        <v>0</v>
      </c>
      <c r="BS635" s="71">
        <f>BS636</f>
        <v>0</v>
      </c>
      <c r="BT635" s="71">
        <f>BT636</f>
        <v>0</v>
      </c>
      <c r="BU635" s="71">
        <f>BU636</f>
        <v>0</v>
      </c>
      <c r="BV635" s="71">
        <f>BV636</f>
        <v>0</v>
      </c>
      <c r="BW635" s="71">
        <f>BW636</f>
        <v>0</v>
      </c>
      <c r="BX635" s="71">
        <f>BX636</f>
        <v>0</v>
      </c>
      <c r="BY635" s="71">
        <f>BY636</f>
        <v>0</v>
      </c>
      <c r="BZ635" s="71">
        <f>BZ636</f>
        <v>0</v>
      </c>
      <c r="CA635" s="71">
        <f>CA636</f>
        <v>0</v>
      </c>
      <c r="CB635" s="71">
        <f>CB636</f>
        <v>0</v>
      </c>
      <c r="CC635" s="71">
        <f>CC636</f>
        <v>0</v>
      </c>
      <c r="CD635" s="71">
        <f>CD636</f>
        <v>0</v>
      </c>
      <c r="CE635" s="71">
        <f>CE636</f>
        <v>0</v>
      </c>
      <c r="CF635" s="71">
        <f>CF636</f>
        <v>0</v>
      </c>
      <c r="CG635" s="71">
        <f>CG636</f>
        <v>0</v>
      </c>
      <c r="CH635" s="71">
        <f>CH636</f>
        <v>0</v>
      </c>
      <c r="CI635" s="71">
        <f>CI636</f>
        <v>0</v>
      </c>
      <c r="CJ635" s="71">
        <f>CJ636</f>
        <v>0</v>
      </c>
      <c r="CK635" s="71">
        <f>CK636</f>
        <v>0</v>
      </c>
      <c r="CL635" s="71">
        <f>CL636</f>
        <v>0</v>
      </c>
      <c r="CM635" s="71">
        <f>CM636</f>
        <v>0</v>
      </c>
      <c r="CN635" s="71">
        <f>CN636</f>
        <v>0</v>
      </c>
      <c r="CO635" s="71">
        <f>CO636</f>
        <v>0</v>
      </c>
      <c r="CP635" s="71">
        <f>CP636</f>
        <v>0</v>
      </c>
      <c r="CQ635" s="71">
        <f>CQ636</f>
        <v>0</v>
      </c>
      <c r="CR635" s="71">
        <f>CR636</f>
        <v>0</v>
      </c>
      <c r="CS635" s="71">
        <f>CS636</f>
        <v>0</v>
      </c>
      <c r="CT635" s="71">
        <f>CT636</f>
        <v>0</v>
      </c>
      <c r="CU635" s="71">
        <f>CU636</f>
        <v>0</v>
      </c>
      <c r="CV635" s="71">
        <f>CV636</f>
        <v>0</v>
      </c>
      <c r="CW635" s="71">
        <f>CW636</f>
        <v>0</v>
      </c>
      <c r="CX635" s="71">
        <f>CX636</f>
        <v>0</v>
      </c>
      <c r="CY635" s="71">
        <f>CY636</f>
        <v>0</v>
      </c>
      <c r="CZ635" s="71">
        <f>CZ636</f>
        <v>0</v>
      </c>
      <c r="DA635" s="61"/>
      <c r="DB635" s="56">
        <f>K635-CV635</f>
        <v>0</v>
      </c>
      <c r="DC635" s="81"/>
      <c r="DD635" s="7">
        <f>CV635/12</f>
        <v>0</v>
      </c>
      <c r="DE635" s="81"/>
    </row>
    <row r="636" spans="1:109" s="80" customFormat="1" ht="21" hidden="1" customHeight="1" x14ac:dyDescent="0.2">
      <c r="A636" s="118" t="str">
        <f>CONCATENATE("7401",H636)</f>
        <v>7401510101</v>
      </c>
      <c r="B636" s="66"/>
      <c r="C636" s="66"/>
      <c r="D636" s="66"/>
      <c r="E636" s="66"/>
      <c r="F636" s="66"/>
      <c r="G636" s="65"/>
      <c r="H636" s="70" t="s">
        <v>239</v>
      </c>
      <c r="I636" s="79" t="s">
        <v>238</v>
      </c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  <c r="AA636" s="71">
        <f>+K636+S636</f>
        <v>0</v>
      </c>
      <c r="AB636" s="71">
        <f>+L636+U636</f>
        <v>0</v>
      </c>
      <c r="AC636" s="71">
        <f>+M636+V636</f>
        <v>0</v>
      </c>
      <c r="AD636" s="71">
        <f>+N636+W636</f>
        <v>0</v>
      </c>
      <c r="AE636" s="71">
        <f>+O636+Y636</f>
        <v>0</v>
      </c>
      <c r="AF636" s="71">
        <f>P636+X636</f>
        <v>0</v>
      </c>
      <c r="AG636" s="71">
        <f>+Q636+Z636</f>
        <v>0</v>
      </c>
      <c r="AH636" s="71">
        <f>AF636+AG636</f>
        <v>0</v>
      </c>
      <c r="AI636" s="71">
        <f>+AJ636+AK636+AL636+AN636</f>
        <v>0</v>
      </c>
      <c r="AJ636" s="71">
        <v>0</v>
      </c>
      <c r="AK636" s="71">
        <v>0</v>
      </c>
      <c r="AL636" s="71">
        <v>0</v>
      </c>
      <c r="AM636" s="71">
        <v>0</v>
      </c>
      <c r="AN636" s="71">
        <v>0</v>
      </c>
      <c r="AO636" s="71">
        <v>0</v>
      </c>
      <c r="AP636" s="71">
        <f>+AA636+AI636</f>
        <v>0</v>
      </c>
      <c r="AQ636" s="71">
        <f>+AB636+AJ636</f>
        <v>0</v>
      </c>
      <c r="AR636" s="71">
        <f>+AC636+AK636</f>
        <v>0</v>
      </c>
      <c r="AS636" s="71">
        <f>+AD636+AL636</f>
        <v>0</v>
      </c>
      <c r="AT636" s="71">
        <f>+AE636+AN636</f>
        <v>0</v>
      </c>
      <c r="AU636" s="71">
        <f>AF636+AM636</f>
        <v>0</v>
      </c>
      <c r="AV636" s="71">
        <f>AG636+AO636</f>
        <v>0</v>
      </c>
      <c r="AW636" s="71">
        <f>AU636+AV636</f>
        <v>0</v>
      </c>
      <c r="AX636" s="71">
        <f>+AY636+AZ636+BA636+BC636</f>
        <v>0</v>
      </c>
      <c r="AY636" s="71">
        <v>0</v>
      </c>
      <c r="AZ636" s="71">
        <v>0</v>
      </c>
      <c r="BA636" s="71">
        <v>0</v>
      </c>
      <c r="BB636" s="71"/>
      <c r="BC636" s="71">
        <v>0</v>
      </c>
      <c r="BD636" s="71"/>
      <c r="BE636" s="71">
        <f>+AP636+AX636</f>
        <v>0</v>
      </c>
      <c r="BF636" s="71">
        <f>+AQ636+AY636</f>
        <v>0</v>
      </c>
      <c r="BG636" s="71">
        <f>+AR636+AZ636</f>
        <v>0</v>
      </c>
      <c r="BH636" s="71">
        <f>+AS636+BA636</f>
        <v>0</v>
      </c>
      <c r="BI636" s="71">
        <f>+AT636+BC636</f>
        <v>0</v>
      </c>
      <c r="BJ636" s="71">
        <f>AU636+BB636</f>
        <v>0</v>
      </c>
      <c r="BK636" s="71">
        <f>AV636+BD636</f>
        <v>0</v>
      </c>
      <c r="BL636" s="71">
        <f>BJ636+BK636</f>
        <v>0</v>
      </c>
      <c r="BM636" s="71">
        <f>+BN636+BO636+BP636+BQ636</f>
        <v>0</v>
      </c>
      <c r="BN636" s="71">
        <v>0</v>
      </c>
      <c r="BO636" s="71">
        <v>0</v>
      </c>
      <c r="BP636" s="71">
        <v>0</v>
      </c>
      <c r="BQ636" s="71">
        <v>0</v>
      </c>
      <c r="BR636" s="71">
        <f>+BE636+BM636</f>
        <v>0</v>
      </c>
      <c r="BS636" s="71">
        <f>+BF636+BN636</f>
        <v>0</v>
      </c>
      <c r="BT636" s="71">
        <f>+BG636+BO636</f>
        <v>0</v>
      </c>
      <c r="BU636" s="71">
        <f>+BH636+BP636</f>
        <v>0</v>
      </c>
      <c r="BV636" s="71">
        <f>+BI636+BQ636</f>
        <v>0</v>
      </c>
      <c r="BW636" s="71">
        <f>+BX636+BY636+BZ636+CA636</f>
        <v>0</v>
      </c>
      <c r="BX636" s="71">
        <v>0</v>
      </c>
      <c r="BY636" s="71">
        <v>0</v>
      </c>
      <c r="BZ636" s="71">
        <v>0</v>
      </c>
      <c r="CA636" s="71">
        <v>0</v>
      </c>
      <c r="CB636" s="71">
        <f>+BR636+BW636</f>
        <v>0</v>
      </c>
      <c r="CC636" s="71">
        <f>+BS636+BX636</f>
        <v>0</v>
      </c>
      <c r="CD636" s="71">
        <f>+BT636+BY636</f>
        <v>0</v>
      </c>
      <c r="CE636" s="71">
        <f>+BU636+BZ636</f>
        <v>0</v>
      </c>
      <c r="CF636" s="71">
        <f>+BV636+CA636</f>
        <v>0</v>
      </c>
      <c r="CG636" s="71">
        <f>+CH636+CI636+CJ636+CK636</f>
        <v>0</v>
      </c>
      <c r="CH636" s="71">
        <v>0</v>
      </c>
      <c r="CI636" s="71">
        <v>0</v>
      </c>
      <c r="CJ636" s="71">
        <v>0</v>
      </c>
      <c r="CK636" s="71">
        <v>0</v>
      </c>
      <c r="CL636" s="71">
        <f>+CB636+CG636</f>
        <v>0</v>
      </c>
      <c r="CM636" s="71">
        <f>+CC636+CH636</f>
        <v>0</v>
      </c>
      <c r="CN636" s="71">
        <f>+CD636+CI636</f>
        <v>0</v>
      </c>
      <c r="CO636" s="71">
        <f>+CE636+CJ636</f>
        <v>0</v>
      </c>
      <c r="CP636" s="71">
        <f>+CF636+CK636</f>
        <v>0</v>
      </c>
      <c r="CQ636" s="71">
        <f>+CR636+CS636+CT636+CU636</f>
        <v>0</v>
      </c>
      <c r="CR636" s="71">
        <v>0</v>
      </c>
      <c r="CS636" s="71">
        <v>0</v>
      </c>
      <c r="CT636" s="71">
        <v>0</v>
      </c>
      <c r="CU636" s="71">
        <v>0</v>
      </c>
      <c r="CV636" s="71">
        <f>+CL636+CQ636</f>
        <v>0</v>
      </c>
      <c r="CW636" s="71">
        <f>+CM636+CR636</f>
        <v>0</v>
      </c>
      <c r="CX636" s="71">
        <f>+CN636+CS636</f>
        <v>0</v>
      </c>
      <c r="CY636" s="71">
        <f>+CO636+CT636</f>
        <v>0</v>
      </c>
      <c r="CZ636" s="71">
        <f>+CP636+CU636</f>
        <v>0</v>
      </c>
      <c r="DA636" s="61"/>
      <c r="DB636" s="56">
        <f>K636-CV636</f>
        <v>0</v>
      </c>
      <c r="DC636" s="81"/>
      <c r="DD636" s="7">
        <f>CV636/12</f>
        <v>0</v>
      </c>
      <c r="DE636" s="81"/>
    </row>
    <row r="637" spans="1:109" s="80" customFormat="1" ht="11.25" hidden="1" customHeight="1" x14ac:dyDescent="0.2">
      <c r="A637" s="118" t="str">
        <f>CONCATENATE("7401",H637)</f>
        <v>740155</v>
      </c>
      <c r="B637" s="66"/>
      <c r="C637" s="66"/>
      <c r="D637" s="66"/>
      <c r="E637" s="66" t="s">
        <v>28</v>
      </c>
      <c r="F637" s="66"/>
      <c r="G637" s="65"/>
      <c r="H637" s="61" t="s">
        <v>28</v>
      </c>
      <c r="I637" s="84" t="s">
        <v>27</v>
      </c>
      <c r="J637" s="62">
        <f>J638+J642</f>
        <v>0</v>
      </c>
      <c r="K637" s="62">
        <f>K638+K642</f>
        <v>0</v>
      </c>
      <c r="L637" s="62">
        <f>L638+L642</f>
        <v>0</v>
      </c>
      <c r="M637" s="62">
        <f>M638+M642</f>
        <v>0</v>
      </c>
      <c r="N637" s="62">
        <f>N638+N642</f>
        <v>0</v>
      </c>
      <c r="O637" s="62">
        <f>O638+O642</f>
        <v>0</v>
      </c>
      <c r="P637" s="62">
        <f>P638+P642</f>
        <v>0</v>
      </c>
      <c r="Q637" s="62">
        <f>Q638+Q642</f>
        <v>0</v>
      </c>
      <c r="R637" s="62">
        <f>R638+R642</f>
        <v>0</v>
      </c>
      <c r="S637" s="62">
        <f>S638+S642</f>
        <v>0</v>
      </c>
      <c r="T637" s="62">
        <f>T638+T642</f>
        <v>0</v>
      </c>
      <c r="U637" s="62">
        <f>U638+U642</f>
        <v>0</v>
      </c>
      <c r="V637" s="62">
        <f>V638+V642</f>
        <v>0</v>
      </c>
      <c r="W637" s="62">
        <f>W638+W642</f>
        <v>0</v>
      </c>
      <c r="X637" s="62">
        <f>X638+X642</f>
        <v>0</v>
      </c>
      <c r="Y637" s="62">
        <f>Y638+Y642</f>
        <v>0</v>
      </c>
      <c r="Z637" s="62">
        <f>Z638+Z642</f>
        <v>0</v>
      </c>
      <c r="AA637" s="62">
        <f>AA638+AA642</f>
        <v>0</v>
      </c>
      <c r="AB637" s="62">
        <f>AB638+AB642</f>
        <v>0</v>
      </c>
      <c r="AC637" s="62">
        <f>AC638+AC642</f>
        <v>0</v>
      </c>
      <c r="AD637" s="62">
        <f>AD638+AD642</f>
        <v>0</v>
      </c>
      <c r="AE637" s="62">
        <f>AE638+AE642</f>
        <v>0</v>
      </c>
      <c r="AF637" s="62">
        <f>AF638+AF642</f>
        <v>0</v>
      </c>
      <c r="AG637" s="62">
        <f>AG638+AG642</f>
        <v>0</v>
      </c>
      <c r="AH637" s="62">
        <f>AH638+AH642</f>
        <v>0</v>
      </c>
      <c r="AI637" s="62">
        <f>AI638+AI642</f>
        <v>0</v>
      </c>
      <c r="AJ637" s="62">
        <f>AJ638+AJ642</f>
        <v>0</v>
      </c>
      <c r="AK637" s="62">
        <f>AK638+AK642</f>
        <v>0</v>
      </c>
      <c r="AL637" s="62">
        <f>AL638+AL642</f>
        <v>0</v>
      </c>
      <c r="AM637" s="62">
        <f>AM638+AM642</f>
        <v>0</v>
      </c>
      <c r="AN637" s="62">
        <f>AN638+AN642</f>
        <v>0</v>
      </c>
      <c r="AO637" s="62">
        <f>AO638+AO642</f>
        <v>0</v>
      </c>
      <c r="AP637" s="62">
        <f>AP638+AP642</f>
        <v>0</v>
      </c>
      <c r="AQ637" s="62">
        <f>AQ638+AQ642</f>
        <v>0</v>
      </c>
      <c r="AR637" s="62">
        <f>AR638+AR642</f>
        <v>0</v>
      </c>
      <c r="AS637" s="62">
        <f>AS638+AS642</f>
        <v>0</v>
      </c>
      <c r="AT637" s="62">
        <f>AT638+AT642</f>
        <v>0</v>
      </c>
      <c r="AU637" s="62">
        <f>AU638+AU642</f>
        <v>0</v>
      </c>
      <c r="AV637" s="62">
        <f>AV638+AV642</f>
        <v>0</v>
      </c>
      <c r="AW637" s="62">
        <f>AW638+AW642</f>
        <v>0</v>
      </c>
      <c r="AX637" s="62">
        <f>AX638+AX642</f>
        <v>0</v>
      </c>
      <c r="AY637" s="62">
        <f>AY638+AY642</f>
        <v>0</v>
      </c>
      <c r="AZ637" s="62">
        <f>AZ638+AZ642</f>
        <v>0</v>
      </c>
      <c r="BA637" s="62">
        <f>BA638+BA642</f>
        <v>0</v>
      </c>
      <c r="BB637" s="62"/>
      <c r="BC637" s="62">
        <f>BC638+BC642</f>
        <v>0</v>
      </c>
      <c r="BD637" s="62"/>
      <c r="BE637" s="62">
        <f>BE638+BE642</f>
        <v>0</v>
      </c>
      <c r="BF637" s="62">
        <f>BF638+BF642</f>
        <v>0</v>
      </c>
      <c r="BG637" s="62">
        <f>BG638+BG642</f>
        <v>0</v>
      </c>
      <c r="BH637" s="62">
        <f>BH638+BH642</f>
        <v>0</v>
      </c>
      <c r="BI637" s="62">
        <f>BI638+BI642</f>
        <v>0</v>
      </c>
      <c r="BJ637" s="62">
        <f>BJ638+BJ642</f>
        <v>0</v>
      </c>
      <c r="BK637" s="62">
        <f>BK638+BK642</f>
        <v>0</v>
      </c>
      <c r="BL637" s="62">
        <f>BL638+BL642</f>
        <v>0</v>
      </c>
      <c r="BM637" s="62">
        <f>BM638+BM642</f>
        <v>0</v>
      </c>
      <c r="BN637" s="62">
        <f>BN638+BN642</f>
        <v>0</v>
      </c>
      <c r="BO637" s="62">
        <f>BO638+BO642</f>
        <v>0</v>
      </c>
      <c r="BP637" s="62">
        <f>BP638+BP642</f>
        <v>0</v>
      </c>
      <c r="BQ637" s="62">
        <f>BQ638+BQ642</f>
        <v>0</v>
      </c>
      <c r="BR637" s="62">
        <f>BR638+BR642</f>
        <v>0</v>
      </c>
      <c r="BS637" s="62">
        <f>BS638+BS642</f>
        <v>0</v>
      </c>
      <c r="BT637" s="62">
        <f>BT638+BT642</f>
        <v>0</v>
      </c>
      <c r="BU637" s="62">
        <f>BU638+BU642</f>
        <v>0</v>
      </c>
      <c r="BV637" s="62">
        <f>BV638+BV642</f>
        <v>0</v>
      </c>
      <c r="BW637" s="62">
        <f>BW638+BW642</f>
        <v>0</v>
      </c>
      <c r="BX637" s="62">
        <f>BX638+BX642</f>
        <v>0</v>
      </c>
      <c r="BY637" s="62">
        <f>BY638+BY642</f>
        <v>0</v>
      </c>
      <c r="BZ637" s="62">
        <f>BZ638+BZ642</f>
        <v>0</v>
      </c>
      <c r="CA637" s="62">
        <f>CA638+CA642</f>
        <v>0</v>
      </c>
      <c r="CB637" s="62">
        <f>CB638+CB642</f>
        <v>0</v>
      </c>
      <c r="CC637" s="62">
        <f>CC638+CC642</f>
        <v>0</v>
      </c>
      <c r="CD637" s="62">
        <f>CD638+CD642</f>
        <v>0</v>
      </c>
      <c r="CE637" s="62">
        <f>CE638+CE642</f>
        <v>0</v>
      </c>
      <c r="CF637" s="62">
        <f>CF638+CF642</f>
        <v>0</v>
      </c>
      <c r="CG637" s="62">
        <f>CG638+CG642</f>
        <v>0</v>
      </c>
      <c r="CH637" s="62">
        <f>CH638+CH642</f>
        <v>0</v>
      </c>
      <c r="CI637" s="62">
        <f>CI638+CI642</f>
        <v>0</v>
      </c>
      <c r="CJ637" s="62">
        <f>CJ638+CJ642</f>
        <v>0</v>
      </c>
      <c r="CK637" s="62">
        <f>CK638+CK642</f>
        <v>0</v>
      </c>
      <c r="CL637" s="62">
        <f>CL638+CL642</f>
        <v>0</v>
      </c>
      <c r="CM637" s="62">
        <f>CM638+CM642</f>
        <v>0</v>
      </c>
      <c r="CN637" s="62">
        <f>CN638+CN642</f>
        <v>0</v>
      </c>
      <c r="CO637" s="62">
        <f>CO638+CO642</f>
        <v>0</v>
      </c>
      <c r="CP637" s="62">
        <f>CP638+CP642</f>
        <v>0</v>
      </c>
      <c r="CQ637" s="62">
        <f>CQ638+CQ642</f>
        <v>0</v>
      </c>
      <c r="CR637" s="62">
        <f>CR638+CR642</f>
        <v>0</v>
      </c>
      <c r="CS637" s="62">
        <f>CS638+CS642</f>
        <v>0</v>
      </c>
      <c r="CT637" s="62">
        <f>CT638+CT642</f>
        <v>0</v>
      </c>
      <c r="CU637" s="62">
        <f>CU638+CU642</f>
        <v>0</v>
      </c>
      <c r="CV637" s="62">
        <f>CV638+CV642</f>
        <v>0</v>
      </c>
      <c r="CW637" s="62">
        <f>CW638+CW642</f>
        <v>0</v>
      </c>
      <c r="CX637" s="62">
        <f>CX638+CX642</f>
        <v>0</v>
      </c>
      <c r="CY637" s="62">
        <f>CY638+CY642</f>
        <v>0</v>
      </c>
      <c r="CZ637" s="62">
        <f>CZ638+CZ642</f>
        <v>0</v>
      </c>
      <c r="DA637" s="61"/>
      <c r="DB637" s="56">
        <f>K637-CV637</f>
        <v>0</v>
      </c>
      <c r="DC637" s="81"/>
      <c r="DD637" s="7">
        <f>CV637/12</f>
        <v>0</v>
      </c>
      <c r="DE637" s="81"/>
    </row>
    <row r="638" spans="1:109" s="80" customFormat="1" ht="11.25" hidden="1" customHeight="1" x14ac:dyDescent="0.2">
      <c r="A638" s="118" t="str">
        <f>CONCATENATE("7401",H638)</f>
        <v>74015501</v>
      </c>
      <c r="B638" s="66"/>
      <c r="C638" s="66"/>
      <c r="D638" s="66"/>
      <c r="E638" s="66"/>
      <c r="F638" s="66" t="s">
        <v>91</v>
      </c>
      <c r="G638" s="65"/>
      <c r="H638" s="61">
        <v>5501</v>
      </c>
      <c r="I638" s="84" t="s">
        <v>146</v>
      </c>
      <c r="J638" s="62">
        <f>SUM(J639:J641)</f>
        <v>0</v>
      </c>
      <c r="K638" s="62">
        <f>SUM(K639:K641)</f>
        <v>0</v>
      </c>
      <c r="L638" s="62">
        <f>SUM(L639:L641)</f>
        <v>0</v>
      </c>
      <c r="M638" s="62">
        <f>SUM(M639:M641)</f>
        <v>0</v>
      </c>
      <c r="N638" s="62">
        <f>SUM(N639:N641)</f>
        <v>0</v>
      </c>
      <c r="O638" s="62">
        <f>SUM(O639:O641)</f>
        <v>0</v>
      </c>
      <c r="P638" s="62">
        <f>SUM(P639:P641)</f>
        <v>0</v>
      </c>
      <c r="Q638" s="62">
        <f>SUM(Q639:Q641)</f>
        <v>0</v>
      </c>
      <c r="R638" s="62">
        <f>SUM(R639:R641)</f>
        <v>0</v>
      </c>
      <c r="S638" s="62">
        <f>SUM(S639:S641)</f>
        <v>0</v>
      </c>
      <c r="T638" s="62">
        <f>SUM(T639:T641)</f>
        <v>0</v>
      </c>
      <c r="U638" s="62">
        <f>SUM(U639:U641)</f>
        <v>0</v>
      </c>
      <c r="V638" s="62">
        <f>SUM(V639:V641)</f>
        <v>0</v>
      </c>
      <c r="W638" s="62">
        <f>SUM(W639:W641)</f>
        <v>0</v>
      </c>
      <c r="X638" s="62">
        <f>SUM(X639:X641)</f>
        <v>0</v>
      </c>
      <c r="Y638" s="62">
        <f>SUM(Y639:Y641)</f>
        <v>0</v>
      </c>
      <c r="Z638" s="62">
        <f>SUM(Z639:Z641)</f>
        <v>0</v>
      </c>
      <c r="AA638" s="62">
        <f>SUM(AA639:AA641)</f>
        <v>0</v>
      </c>
      <c r="AB638" s="62">
        <f>SUM(AB639:AB641)</f>
        <v>0</v>
      </c>
      <c r="AC638" s="62">
        <f>SUM(AC639:AC641)</f>
        <v>0</v>
      </c>
      <c r="AD638" s="62">
        <f>SUM(AD639:AD641)</f>
        <v>0</v>
      </c>
      <c r="AE638" s="62">
        <f>SUM(AE639:AE641)</f>
        <v>0</v>
      </c>
      <c r="AF638" s="62">
        <f>SUM(AF639:AF641)</f>
        <v>0</v>
      </c>
      <c r="AG638" s="62">
        <f>SUM(AG639:AG641)</f>
        <v>0</v>
      </c>
      <c r="AH638" s="62">
        <f>SUM(AH639:AH641)</f>
        <v>0</v>
      </c>
      <c r="AI638" s="62">
        <f>SUM(AI639:AI641)</f>
        <v>0</v>
      </c>
      <c r="AJ638" s="62">
        <f>SUM(AJ639:AJ641)</f>
        <v>0</v>
      </c>
      <c r="AK638" s="62">
        <f>SUM(AK639:AK641)</f>
        <v>0</v>
      </c>
      <c r="AL638" s="62">
        <f>SUM(AL639:AL641)</f>
        <v>0</v>
      </c>
      <c r="AM638" s="62">
        <f>SUM(AM639:AM641)</f>
        <v>0</v>
      </c>
      <c r="AN638" s="62">
        <f>SUM(AN639:AN641)</f>
        <v>0</v>
      </c>
      <c r="AO638" s="62">
        <f>SUM(AO639:AO641)</f>
        <v>0</v>
      </c>
      <c r="AP638" s="62">
        <f>SUM(AP639:AP641)</f>
        <v>0</v>
      </c>
      <c r="AQ638" s="62">
        <f>SUM(AQ639:AQ641)</f>
        <v>0</v>
      </c>
      <c r="AR638" s="62">
        <f>SUM(AR639:AR641)</f>
        <v>0</v>
      </c>
      <c r="AS638" s="62">
        <f>SUM(AS639:AS641)</f>
        <v>0</v>
      </c>
      <c r="AT638" s="62">
        <f>SUM(AT639:AT641)</f>
        <v>0</v>
      </c>
      <c r="AU638" s="62">
        <f>SUM(AU639:AU641)</f>
        <v>0</v>
      </c>
      <c r="AV638" s="62">
        <f>SUM(AV639:AV641)</f>
        <v>0</v>
      </c>
      <c r="AW638" s="62">
        <f>SUM(AW639:AW641)</f>
        <v>0</v>
      </c>
      <c r="AX638" s="62">
        <f>SUM(AX639:AX641)</f>
        <v>0</v>
      </c>
      <c r="AY638" s="62">
        <f>SUM(AY639:AY641)</f>
        <v>0</v>
      </c>
      <c r="AZ638" s="62">
        <f>SUM(AZ639:AZ641)</f>
        <v>0</v>
      </c>
      <c r="BA638" s="62">
        <f>SUM(BA639:BA641)</f>
        <v>0</v>
      </c>
      <c r="BB638" s="62"/>
      <c r="BC638" s="62">
        <f>SUM(BC639:BC641)</f>
        <v>0</v>
      </c>
      <c r="BD638" s="62"/>
      <c r="BE638" s="62">
        <f>SUM(BE639:BE641)</f>
        <v>0</v>
      </c>
      <c r="BF638" s="62">
        <f>SUM(BF639:BF641)</f>
        <v>0</v>
      </c>
      <c r="BG638" s="62">
        <f>SUM(BG639:BG641)</f>
        <v>0</v>
      </c>
      <c r="BH638" s="62">
        <f>SUM(BH639:BH641)</f>
        <v>0</v>
      </c>
      <c r="BI638" s="62">
        <f>SUM(BI639:BI641)</f>
        <v>0</v>
      </c>
      <c r="BJ638" s="62">
        <f>SUM(BJ639:BJ641)</f>
        <v>0</v>
      </c>
      <c r="BK638" s="62">
        <f>SUM(BK639:BK641)</f>
        <v>0</v>
      </c>
      <c r="BL638" s="62">
        <f>SUM(BL639:BL641)</f>
        <v>0</v>
      </c>
      <c r="BM638" s="62">
        <f>SUM(BM639:BM641)</f>
        <v>0</v>
      </c>
      <c r="BN638" s="62">
        <f>SUM(BN639:BN641)</f>
        <v>0</v>
      </c>
      <c r="BO638" s="62">
        <f>SUM(BO639:BO641)</f>
        <v>0</v>
      </c>
      <c r="BP638" s="62">
        <f>SUM(BP639:BP641)</f>
        <v>0</v>
      </c>
      <c r="BQ638" s="62">
        <f>SUM(BQ639:BQ641)</f>
        <v>0</v>
      </c>
      <c r="BR638" s="62">
        <f>SUM(BR639:BR641)</f>
        <v>0</v>
      </c>
      <c r="BS638" s="62">
        <f>SUM(BS639:BS641)</f>
        <v>0</v>
      </c>
      <c r="BT638" s="62">
        <f>SUM(BT639:BT641)</f>
        <v>0</v>
      </c>
      <c r="BU638" s="62">
        <f>SUM(BU639:BU641)</f>
        <v>0</v>
      </c>
      <c r="BV638" s="62">
        <f>SUM(BV639:BV641)</f>
        <v>0</v>
      </c>
      <c r="BW638" s="62">
        <f>SUM(BW639:BW641)</f>
        <v>0</v>
      </c>
      <c r="BX638" s="62">
        <f>SUM(BX639:BX641)</f>
        <v>0</v>
      </c>
      <c r="BY638" s="62">
        <f>SUM(BY639:BY641)</f>
        <v>0</v>
      </c>
      <c r="BZ638" s="62">
        <f>SUM(BZ639:BZ641)</f>
        <v>0</v>
      </c>
      <c r="CA638" s="62">
        <f>SUM(CA639:CA641)</f>
        <v>0</v>
      </c>
      <c r="CB638" s="62">
        <f>SUM(CB639:CB641)</f>
        <v>0</v>
      </c>
      <c r="CC638" s="62">
        <f>SUM(CC639:CC641)</f>
        <v>0</v>
      </c>
      <c r="CD638" s="62">
        <f>SUM(CD639:CD641)</f>
        <v>0</v>
      </c>
      <c r="CE638" s="62">
        <f>SUM(CE639:CE641)</f>
        <v>0</v>
      </c>
      <c r="CF638" s="62">
        <f>SUM(CF639:CF641)</f>
        <v>0</v>
      </c>
      <c r="CG638" s="62">
        <f>SUM(CG639:CG641)</f>
        <v>0</v>
      </c>
      <c r="CH638" s="62">
        <f>SUM(CH639:CH641)</f>
        <v>0</v>
      </c>
      <c r="CI638" s="62">
        <f>SUM(CI639:CI641)</f>
        <v>0</v>
      </c>
      <c r="CJ638" s="62">
        <f>SUM(CJ639:CJ641)</f>
        <v>0</v>
      </c>
      <c r="CK638" s="62">
        <f>SUM(CK639:CK641)</f>
        <v>0</v>
      </c>
      <c r="CL638" s="62">
        <f>SUM(CL639:CL641)</f>
        <v>0</v>
      </c>
      <c r="CM638" s="62">
        <f>SUM(CM639:CM641)</f>
        <v>0</v>
      </c>
      <c r="CN638" s="62">
        <f>SUM(CN639:CN641)</f>
        <v>0</v>
      </c>
      <c r="CO638" s="62">
        <f>SUM(CO639:CO641)</f>
        <v>0</v>
      </c>
      <c r="CP638" s="62">
        <f>SUM(CP639:CP641)</f>
        <v>0</v>
      </c>
      <c r="CQ638" s="62">
        <f>SUM(CQ639:CQ641)</f>
        <v>0</v>
      </c>
      <c r="CR638" s="62">
        <f>SUM(CR639:CR641)</f>
        <v>0</v>
      </c>
      <c r="CS638" s="62">
        <f>SUM(CS639:CS641)</f>
        <v>0</v>
      </c>
      <c r="CT638" s="62">
        <f>SUM(CT639:CT641)</f>
        <v>0</v>
      </c>
      <c r="CU638" s="62">
        <f>SUM(CU639:CU641)</f>
        <v>0</v>
      </c>
      <c r="CV638" s="62">
        <f>SUM(CV639:CV641)</f>
        <v>0</v>
      </c>
      <c r="CW638" s="62">
        <f>SUM(CW639:CW641)</f>
        <v>0</v>
      </c>
      <c r="CX638" s="62">
        <f>SUM(CX639:CX641)</f>
        <v>0</v>
      </c>
      <c r="CY638" s="62">
        <f>SUM(CY639:CY641)</f>
        <v>0</v>
      </c>
      <c r="CZ638" s="62">
        <f>SUM(CZ639:CZ641)</f>
        <v>0</v>
      </c>
      <c r="DA638" s="61"/>
      <c r="DB638" s="56">
        <f>K638-CV638</f>
        <v>0</v>
      </c>
      <c r="DC638" s="81"/>
      <c r="DD638" s="7">
        <f>CV638/12</f>
        <v>0</v>
      </c>
      <c r="DE638" s="81"/>
    </row>
    <row r="639" spans="1:109" s="80" customFormat="1" ht="11.25" hidden="1" customHeight="1" x14ac:dyDescent="0.2">
      <c r="A639" s="118" t="str">
        <f>CONCATENATE("7401",H639)</f>
        <v>7401550108</v>
      </c>
      <c r="B639" s="66"/>
      <c r="C639" s="66"/>
      <c r="D639" s="66"/>
      <c r="E639" s="66"/>
      <c r="F639" s="66"/>
      <c r="G639" s="65" t="s">
        <v>116</v>
      </c>
      <c r="H639" s="70" t="s">
        <v>144</v>
      </c>
      <c r="I639" s="79" t="s">
        <v>195</v>
      </c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  <c r="AA639" s="62"/>
      <c r="AB639" s="62"/>
      <c r="AC639" s="62"/>
      <c r="AD639" s="62"/>
      <c r="AE639" s="62"/>
      <c r="AF639" s="62"/>
      <c r="AG639" s="62"/>
      <c r="AH639" s="62"/>
      <c r="AI639" s="62"/>
      <c r="AJ639" s="62"/>
      <c r="AK639" s="62"/>
      <c r="AL639" s="62"/>
      <c r="AM639" s="62"/>
      <c r="AN639" s="62"/>
      <c r="AO639" s="62"/>
      <c r="AP639" s="62"/>
      <c r="AQ639" s="62"/>
      <c r="AR639" s="62"/>
      <c r="AS639" s="62"/>
      <c r="AT639" s="62"/>
      <c r="AU639" s="62"/>
      <c r="AV639" s="62"/>
      <c r="AW639" s="62"/>
      <c r="AX639" s="62"/>
      <c r="AY639" s="62"/>
      <c r="AZ639" s="62"/>
      <c r="BA639" s="62"/>
      <c r="BB639" s="62"/>
      <c r="BC639" s="62"/>
      <c r="BD639" s="62"/>
      <c r="BE639" s="62"/>
      <c r="BF639" s="62"/>
      <c r="BG639" s="62"/>
      <c r="BH639" s="62"/>
      <c r="BI639" s="62"/>
      <c r="BJ639" s="62"/>
      <c r="BK639" s="62"/>
      <c r="BL639" s="62"/>
      <c r="BM639" s="62"/>
      <c r="BN639" s="62"/>
      <c r="BO639" s="62"/>
      <c r="BP639" s="62"/>
      <c r="BQ639" s="62"/>
      <c r="BR639" s="62"/>
      <c r="BS639" s="62"/>
      <c r="BT639" s="62"/>
      <c r="BU639" s="62"/>
      <c r="BV639" s="62"/>
      <c r="BW639" s="62"/>
      <c r="BX639" s="62"/>
      <c r="BY639" s="62"/>
      <c r="BZ639" s="62"/>
      <c r="CA639" s="62"/>
      <c r="CB639" s="62"/>
      <c r="CC639" s="62"/>
      <c r="CD639" s="62"/>
      <c r="CE639" s="62"/>
      <c r="CF639" s="62"/>
      <c r="CG639" s="62"/>
      <c r="CH639" s="62"/>
      <c r="CI639" s="62"/>
      <c r="CJ639" s="62"/>
      <c r="CK639" s="62"/>
      <c r="CL639" s="62"/>
      <c r="CM639" s="62"/>
      <c r="CN639" s="62"/>
      <c r="CO639" s="62"/>
      <c r="CP639" s="62"/>
      <c r="CQ639" s="62"/>
      <c r="CR639" s="62"/>
      <c r="CS639" s="62"/>
      <c r="CT639" s="62"/>
      <c r="CU639" s="62"/>
      <c r="CV639" s="62"/>
      <c r="CW639" s="62"/>
      <c r="CX639" s="62"/>
      <c r="CY639" s="62"/>
      <c r="CZ639" s="62"/>
      <c r="DA639" s="61"/>
      <c r="DB639" s="56">
        <f>K639-CV639</f>
        <v>0</v>
      </c>
      <c r="DC639" s="81"/>
      <c r="DD639" s="7">
        <f>CV639/12</f>
        <v>0</v>
      </c>
      <c r="DE639" s="81"/>
    </row>
    <row r="640" spans="1:109" s="80" customFormat="1" ht="11.25" hidden="1" customHeight="1" x14ac:dyDescent="0.2">
      <c r="A640" s="118" t="str">
        <f>CONCATENATE("7401",H640)</f>
        <v>7401550112</v>
      </c>
      <c r="B640" s="66"/>
      <c r="C640" s="66"/>
      <c r="D640" s="66"/>
      <c r="E640" s="66"/>
      <c r="F640" s="66"/>
      <c r="G640" s="65" t="s">
        <v>192</v>
      </c>
      <c r="H640" s="70" t="s">
        <v>193</v>
      </c>
      <c r="I640" s="100" t="s">
        <v>194</v>
      </c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  <c r="AA640" s="62"/>
      <c r="AB640" s="62"/>
      <c r="AC640" s="62"/>
      <c r="AD640" s="62"/>
      <c r="AE640" s="62"/>
      <c r="AF640" s="62"/>
      <c r="AG640" s="62"/>
      <c r="AH640" s="62"/>
      <c r="AI640" s="62"/>
      <c r="AJ640" s="62"/>
      <c r="AK640" s="62"/>
      <c r="AL640" s="62"/>
      <c r="AM640" s="62"/>
      <c r="AN640" s="62"/>
      <c r="AO640" s="62"/>
      <c r="AP640" s="62"/>
      <c r="AQ640" s="62"/>
      <c r="AR640" s="62"/>
      <c r="AS640" s="62"/>
      <c r="AT640" s="62"/>
      <c r="AU640" s="62"/>
      <c r="AV640" s="62"/>
      <c r="AW640" s="62"/>
      <c r="AX640" s="62"/>
      <c r="AY640" s="62"/>
      <c r="AZ640" s="62"/>
      <c r="BA640" s="62"/>
      <c r="BB640" s="62"/>
      <c r="BC640" s="62"/>
      <c r="BD640" s="62"/>
      <c r="BE640" s="62"/>
      <c r="BF640" s="62"/>
      <c r="BG640" s="62"/>
      <c r="BH640" s="62"/>
      <c r="BI640" s="62"/>
      <c r="BJ640" s="62"/>
      <c r="BK640" s="62"/>
      <c r="BL640" s="62"/>
      <c r="BM640" s="62"/>
      <c r="BN640" s="62"/>
      <c r="BO640" s="62"/>
      <c r="BP640" s="62"/>
      <c r="BQ640" s="62"/>
      <c r="BR640" s="62"/>
      <c r="BS640" s="62"/>
      <c r="BT640" s="62"/>
      <c r="BU640" s="62"/>
      <c r="BV640" s="62"/>
      <c r="BW640" s="62"/>
      <c r="BX640" s="62"/>
      <c r="BY640" s="62"/>
      <c r="BZ640" s="62"/>
      <c r="CA640" s="62"/>
      <c r="CB640" s="62"/>
      <c r="CC640" s="62"/>
      <c r="CD640" s="62"/>
      <c r="CE640" s="62"/>
      <c r="CF640" s="62"/>
      <c r="CG640" s="62"/>
      <c r="CH640" s="62"/>
      <c r="CI640" s="62"/>
      <c r="CJ640" s="62"/>
      <c r="CK640" s="62"/>
      <c r="CL640" s="62"/>
      <c r="CM640" s="62"/>
      <c r="CN640" s="62"/>
      <c r="CO640" s="62"/>
      <c r="CP640" s="62"/>
      <c r="CQ640" s="62"/>
      <c r="CR640" s="62"/>
      <c r="CS640" s="62"/>
      <c r="CT640" s="62"/>
      <c r="CU640" s="62"/>
      <c r="CV640" s="62"/>
      <c r="CW640" s="62"/>
      <c r="CX640" s="62"/>
      <c r="CY640" s="62"/>
      <c r="CZ640" s="62"/>
      <c r="DA640" s="61"/>
      <c r="DB640" s="56">
        <f>K640-CV640</f>
        <v>0</v>
      </c>
      <c r="DC640" s="81"/>
      <c r="DD640" s="7">
        <f>CV640/12</f>
        <v>0</v>
      </c>
      <c r="DE640" s="81"/>
    </row>
    <row r="641" spans="1:109" s="80" customFormat="1" ht="11.25" hidden="1" customHeight="1" x14ac:dyDescent="0.2">
      <c r="A641" s="118" t="str">
        <f>CONCATENATE("7401",H641)</f>
        <v>7401550118</v>
      </c>
      <c r="B641" s="66"/>
      <c r="C641" s="66"/>
      <c r="D641" s="66"/>
      <c r="E641" s="66"/>
      <c r="F641" s="66"/>
      <c r="G641" s="65" t="s">
        <v>138</v>
      </c>
      <c r="H641" s="70" t="s">
        <v>142</v>
      </c>
      <c r="I641" s="100" t="s">
        <v>143</v>
      </c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  <c r="AA641" s="62"/>
      <c r="AB641" s="62"/>
      <c r="AC641" s="62"/>
      <c r="AD641" s="62"/>
      <c r="AE641" s="62"/>
      <c r="AF641" s="62"/>
      <c r="AG641" s="62"/>
      <c r="AH641" s="62"/>
      <c r="AI641" s="62"/>
      <c r="AJ641" s="62"/>
      <c r="AK641" s="62"/>
      <c r="AL641" s="62"/>
      <c r="AM641" s="62"/>
      <c r="AN641" s="62"/>
      <c r="AO641" s="62"/>
      <c r="AP641" s="62"/>
      <c r="AQ641" s="62"/>
      <c r="AR641" s="62"/>
      <c r="AS641" s="62"/>
      <c r="AT641" s="62"/>
      <c r="AU641" s="62"/>
      <c r="AV641" s="62"/>
      <c r="AW641" s="62"/>
      <c r="AX641" s="62"/>
      <c r="AY641" s="62"/>
      <c r="AZ641" s="62"/>
      <c r="BA641" s="62"/>
      <c r="BB641" s="62"/>
      <c r="BC641" s="62"/>
      <c r="BD641" s="62"/>
      <c r="BE641" s="62"/>
      <c r="BF641" s="62"/>
      <c r="BG641" s="62"/>
      <c r="BH641" s="62"/>
      <c r="BI641" s="62"/>
      <c r="BJ641" s="62"/>
      <c r="BK641" s="62"/>
      <c r="BL641" s="62"/>
      <c r="BM641" s="62"/>
      <c r="BN641" s="62"/>
      <c r="BO641" s="62"/>
      <c r="BP641" s="62"/>
      <c r="BQ641" s="62"/>
      <c r="BR641" s="62"/>
      <c r="BS641" s="62"/>
      <c r="BT641" s="62"/>
      <c r="BU641" s="62"/>
      <c r="BV641" s="62"/>
      <c r="BW641" s="62"/>
      <c r="BX641" s="62"/>
      <c r="BY641" s="62"/>
      <c r="BZ641" s="62"/>
      <c r="CA641" s="62"/>
      <c r="CB641" s="62"/>
      <c r="CC641" s="62"/>
      <c r="CD641" s="62"/>
      <c r="CE641" s="62"/>
      <c r="CF641" s="62"/>
      <c r="CG641" s="62"/>
      <c r="CH641" s="62"/>
      <c r="CI641" s="62"/>
      <c r="CJ641" s="62"/>
      <c r="CK641" s="62"/>
      <c r="CL641" s="62"/>
      <c r="CM641" s="62"/>
      <c r="CN641" s="62"/>
      <c r="CO641" s="62"/>
      <c r="CP641" s="62"/>
      <c r="CQ641" s="62"/>
      <c r="CR641" s="62"/>
      <c r="CS641" s="62"/>
      <c r="CT641" s="62"/>
      <c r="CU641" s="62"/>
      <c r="CV641" s="62"/>
      <c r="CW641" s="62"/>
      <c r="CX641" s="62"/>
      <c r="CY641" s="62"/>
      <c r="CZ641" s="62"/>
      <c r="DA641" s="61"/>
      <c r="DB641" s="56">
        <f>K641-CV641</f>
        <v>0</v>
      </c>
      <c r="DC641" s="81"/>
      <c r="DD641" s="7">
        <f>CV641/12</f>
        <v>0</v>
      </c>
      <c r="DE641" s="81"/>
    </row>
    <row r="642" spans="1:109" s="80" customFormat="1" ht="11.25" hidden="1" customHeight="1" x14ac:dyDescent="0.2">
      <c r="A642" s="118" t="str">
        <f>CONCATENATE("7401",H642)</f>
        <v>74015502</v>
      </c>
      <c r="B642" s="66"/>
      <c r="C642" s="66"/>
      <c r="D642" s="66"/>
      <c r="E642" s="66"/>
      <c r="F642" s="66" t="s">
        <v>101</v>
      </c>
      <c r="G642" s="65"/>
      <c r="H642" s="61">
        <v>5502</v>
      </c>
      <c r="I642" s="84" t="s">
        <v>237</v>
      </c>
      <c r="J642" s="62">
        <f>J643</f>
        <v>0</v>
      </c>
      <c r="K642" s="62">
        <f>K643</f>
        <v>0</v>
      </c>
      <c r="L642" s="62">
        <f>L643</f>
        <v>0</v>
      </c>
      <c r="M642" s="62">
        <f>M643</f>
        <v>0</v>
      </c>
      <c r="N642" s="62">
        <f>N643</f>
        <v>0</v>
      </c>
      <c r="O642" s="62">
        <f>O643</f>
        <v>0</v>
      </c>
      <c r="P642" s="62">
        <f>P643</f>
        <v>0</v>
      </c>
      <c r="Q642" s="62">
        <f>Q643</f>
        <v>0</v>
      </c>
      <c r="R642" s="62">
        <f>R643</f>
        <v>0</v>
      </c>
      <c r="S642" s="62">
        <f>S643</f>
        <v>0</v>
      </c>
      <c r="T642" s="62">
        <f>T643</f>
        <v>0</v>
      </c>
      <c r="U642" s="62">
        <f>U643</f>
        <v>0</v>
      </c>
      <c r="V642" s="62">
        <f>V643</f>
        <v>0</v>
      </c>
      <c r="W642" s="62">
        <f>W643</f>
        <v>0</v>
      </c>
      <c r="X642" s="62">
        <f>X643</f>
        <v>0</v>
      </c>
      <c r="Y642" s="62">
        <f>Y643</f>
        <v>0</v>
      </c>
      <c r="Z642" s="62">
        <f>Z643</f>
        <v>0</v>
      </c>
      <c r="AA642" s="62">
        <f>AA643</f>
        <v>0</v>
      </c>
      <c r="AB642" s="62">
        <f>AB643</f>
        <v>0</v>
      </c>
      <c r="AC642" s="62">
        <f>AC643</f>
        <v>0</v>
      </c>
      <c r="AD642" s="62">
        <f>AD643</f>
        <v>0</v>
      </c>
      <c r="AE642" s="62">
        <f>AE643</f>
        <v>0</v>
      </c>
      <c r="AF642" s="62">
        <f>AF643</f>
        <v>0</v>
      </c>
      <c r="AG642" s="62">
        <f>AG643</f>
        <v>0</v>
      </c>
      <c r="AH642" s="62">
        <f>AH643</f>
        <v>0</v>
      </c>
      <c r="AI642" s="62">
        <f>AI643</f>
        <v>0</v>
      </c>
      <c r="AJ642" s="62">
        <f>AJ643</f>
        <v>0</v>
      </c>
      <c r="AK642" s="62">
        <f>AK643</f>
        <v>0</v>
      </c>
      <c r="AL642" s="62">
        <f>AL643</f>
        <v>0</v>
      </c>
      <c r="AM642" s="62">
        <f>AM643</f>
        <v>0</v>
      </c>
      <c r="AN642" s="62">
        <f>AN643</f>
        <v>0</v>
      </c>
      <c r="AO642" s="62">
        <f>AO643</f>
        <v>0</v>
      </c>
      <c r="AP642" s="62">
        <f>AP643</f>
        <v>0</v>
      </c>
      <c r="AQ642" s="62">
        <f>AQ643</f>
        <v>0</v>
      </c>
      <c r="AR642" s="62">
        <f>AR643</f>
        <v>0</v>
      </c>
      <c r="AS642" s="62">
        <f>AS643</f>
        <v>0</v>
      </c>
      <c r="AT642" s="62">
        <f>AT643</f>
        <v>0</v>
      </c>
      <c r="AU642" s="62">
        <f>AU643</f>
        <v>0</v>
      </c>
      <c r="AV642" s="62">
        <f>AV643</f>
        <v>0</v>
      </c>
      <c r="AW642" s="62">
        <f>AW643</f>
        <v>0</v>
      </c>
      <c r="AX642" s="62">
        <f>AX643</f>
        <v>0</v>
      </c>
      <c r="AY642" s="62">
        <f>AY643</f>
        <v>0</v>
      </c>
      <c r="AZ642" s="62">
        <f>AZ643</f>
        <v>0</v>
      </c>
      <c r="BA642" s="62">
        <f>BA643</f>
        <v>0</v>
      </c>
      <c r="BB642" s="62"/>
      <c r="BC642" s="62">
        <f>BC643</f>
        <v>0</v>
      </c>
      <c r="BD642" s="62"/>
      <c r="BE642" s="62">
        <f>BE643</f>
        <v>0</v>
      </c>
      <c r="BF642" s="62">
        <f>BF643</f>
        <v>0</v>
      </c>
      <c r="BG642" s="62">
        <f>BG643</f>
        <v>0</v>
      </c>
      <c r="BH642" s="62">
        <f>BH643</f>
        <v>0</v>
      </c>
      <c r="BI642" s="62">
        <f>BI643</f>
        <v>0</v>
      </c>
      <c r="BJ642" s="62">
        <f>BJ643</f>
        <v>0</v>
      </c>
      <c r="BK642" s="62">
        <f>BK643</f>
        <v>0</v>
      </c>
      <c r="BL642" s="62">
        <f>BL643</f>
        <v>0</v>
      </c>
      <c r="BM642" s="62">
        <f>BM643</f>
        <v>0</v>
      </c>
      <c r="BN642" s="62">
        <f>BN643</f>
        <v>0</v>
      </c>
      <c r="BO642" s="62">
        <f>BO643</f>
        <v>0</v>
      </c>
      <c r="BP642" s="62">
        <f>BP643</f>
        <v>0</v>
      </c>
      <c r="BQ642" s="62">
        <f>BQ643</f>
        <v>0</v>
      </c>
      <c r="BR642" s="62">
        <f>BR643</f>
        <v>0</v>
      </c>
      <c r="BS642" s="62">
        <f>BS643</f>
        <v>0</v>
      </c>
      <c r="BT642" s="62">
        <f>BT643</f>
        <v>0</v>
      </c>
      <c r="BU642" s="62">
        <f>BU643</f>
        <v>0</v>
      </c>
      <c r="BV642" s="62">
        <f>BV643</f>
        <v>0</v>
      </c>
      <c r="BW642" s="62">
        <f>BW643</f>
        <v>0</v>
      </c>
      <c r="BX642" s="62">
        <f>BX643</f>
        <v>0</v>
      </c>
      <c r="BY642" s="62">
        <f>BY643</f>
        <v>0</v>
      </c>
      <c r="BZ642" s="62">
        <f>BZ643</f>
        <v>0</v>
      </c>
      <c r="CA642" s="62">
        <f>CA643</f>
        <v>0</v>
      </c>
      <c r="CB642" s="62">
        <f>CB643</f>
        <v>0</v>
      </c>
      <c r="CC642" s="62">
        <f>CC643</f>
        <v>0</v>
      </c>
      <c r="CD642" s="62">
        <f>CD643</f>
        <v>0</v>
      </c>
      <c r="CE642" s="62">
        <f>CE643</f>
        <v>0</v>
      </c>
      <c r="CF642" s="62">
        <f>CF643</f>
        <v>0</v>
      </c>
      <c r="CG642" s="62">
        <f>CG643</f>
        <v>0</v>
      </c>
      <c r="CH642" s="62">
        <f>CH643</f>
        <v>0</v>
      </c>
      <c r="CI642" s="62">
        <f>CI643</f>
        <v>0</v>
      </c>
      <c r="CJ642" s="62">
        <f>CJ643</f>
        <v>0</v>
      </c>
      <c r="CK642" s="62">
        <f>CK643</f>
        <v>0</v>
      </c>
      <c r="CL642" s="62">
        <f>CL643</f>
        <v>0</v>
      </c>
      <c r="CM642" s="62">
        <f>CM643</f>
        <v>0</v>
      </c>
      <c r="CN642" s="62">
        <f>CN643</f>
        <v>0</v>
      </c>
      <c r="CO642" s="62">
        <f>CO643</f>
        <v>0</v>
      </c>
      <c r="CP642" s="62">
        <f>CP643</f>
        <v>0</v>
      </c>
      <c r="CQ642" s="62">
        <f>CQ643</f>
        <v>0</v>
      </c>
      <c r="CR642" s="62">
        <f>CR643</f>
        <v>0</v>
      </c>
      <c r="CS642" s="62">
        <f>CS643</f>
        <v>0</v>
      </c>
      <c r="CT642" s="62">
        <f>CT643</f>
        <v>0</v>
      </c>
      <c r="CU642" s="62">
        <f>CU643</f>
        <v>0</v>
      </c>
      <c r="CV642" s="62">
        <f>CV643</f>
        <v>0</v>
      </c>
      <c r="CW642" s="62">
        <f>CW643</f>
        <v>0</v>
      </c>
      <c r="CX642" s="62">
        <f>CX643</f>
        <v>0</v>
      </c>
      <c r="CY642" s="62">
        <f>CY643</f>
        <v>0</v>
      </c>
      <c r="CZ642" s="62">
        <f>CZ643</f>
        <v>0</v>
      </c>
      <c r="DA642" s="61"/>
      <c r="DB642" s="56">
        <f>K642-CV642</f>
        <v>0</v>
      </c>
      <c r="DC642" s="81"/>
      <c r="DD642" s="7">
        <f>CV642/12</f>
        <v>0</v>
      </c>
      <c r="DE642" s="81"/>
    </row>
    <row r="643" spans="1:109" s="80" customFormat="1" ht="11.25" hidden="1" customHeight="1" x14ac:dyDescent="0.2">
      <c r="A643" s="118" t="str">
        <f>CONCATENATE("7401",H643)</f>
        <v>7401550201</v>
      </c>
      <c r="B643" s="66"/>
      <c r="C643" s="66"/>
      <c r="D643" s="66"/>
      <c r="E643" s="66"/>
      <c r="F643" s="66"/>
      <c r="G643" s="65" t="s">
        <v>91</v>
      </c>
      <c r="H643" s="70" t="s">
        <v>236</v>
      </c>
      <c r="I643" s="79" t="s">
        <v>235</v>
      </c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  <c r="AA643" s="62"/>
      <c r="AB643" s="62"/>
      <c r="AC643" s="62"/>
      <c r="AD643" s="62"/>
      <c r="AE643" s="62"/>
      <c r="AF643" s="62"/>
      <c r="AG643" s="62"/>
      <c r="AH643" s="62"/>
      <c r="AI643" s="62"/>
      <c r="AJ643" s="62"/>
      <c r="AK643" s="62"/>
      <c r="AL643" s="62"/>
      <c r="AM643" s="62"/>
      <c r="AN643" s="62"/>
      <c r="AO643" s="62"/>
      <c r="AP643" s="62"/>
      <c r="AQ643" s="62"/>
      <c r="AR643" s="62"/>
      <c r="AS643" s="62"/>
      <c r="AT643" s="62"/>
      <c r="AU643" s="62"/>
      <c r="AV643" s="62"/>
      <c r="AW643" s="62"/>
      <c r="AX643" s="62"/>
      <c r="AY643" s="62"/>
      <c r="AZ643" s="62"/>
      <c r="BA643" s="62"/>
      <c r="BB643" s="62"/>
      <c r="BC643" s="62"/>
      <c r="BD643" s="62"/>
      <c r="BE643" s="62"/>
      <c r="BF643" s="62"/>
      <c r="BG643" s="62"/>
      <c r="BH643" s="62"/>
      <c r="BI643" s="62"/>
      <c r="BJ643" s="62"/>
      <c r="BK643" s="62"/>
      <c r="BL643" s="62"/>
      <c r="BM643" s="62"/>
      <c r="BN643" s="62"/>
      <c r="BO643" s="62"/>
      <c r="BP643" s="62"/>
      <c r="BQ643" s="62"/>
      <c r="BR643" s="62"/>
      <c r="BS643" s="62"/>
      <c r="BT643" s="62"/>
      <c r="BU643" s="62"/>
      <c r="BV643" s="62"/>
      <c r="BW643" s="62"/>
      <c r="BX643" s="62"/>
      <c r="BY643" s="62"/>
      <c r="BZ643" s="62"/>
      <c r="CA643" s="62"/>
      <c r="CB643" s="62"/>
      <c r="CC643" s="62"/>
      <c r="CD643" s="62"/>
      <c r="CE643" s="62"/>
      <c r="CF643" s="62"/>
      <c r="CG643" s="62"/>
      <c r="CH643" s="62"/>
      <c r="CI643" s="62"/>
      <c r="CJ643" s="62"/>
      <c r="CK643" s="62"/>
      <c r="CL643" s="62"/>
      <c r="CM643" s="62"/>
      <c r="CN643" s="62"/>
      <c r="CO643" s="62"/>
      <c r="CP643" s="62"/>
      <c r="CQ643" s="62"/>
      <c r="CR643" s="62"/>
      <c r="CS643" s="62"/>
      <c r="CT643" s="62"/>
      <c r="CU643" s="62"/>
      <c r="CV643" s="62"/>
      <c r="CW643" s="62"/>
      <c r="CX643" s="62"/>
      <c r="CY643" s="62"/>
      <c r="CZ643" s="62"/>
      <c r="DA643" s="61"/>
      <c r="DB643" s="56">
        <f>K643-CV643</f>
        <v>0</v>
      </c>
      <c r="DC643" s="81"/>
      <c r="DD643" s="7">
        <f>CV643/12</f>
        <v>0</v>
      </c>
      <c r="DE643" s="81"/>
    </row>
    <row r="644" spans="1:109" s="80" customFormat="1" ht="11.25" hidden="1" customHeight="1" x14ac:dyDescent="0.2">
      <c r="A644" s="118" t="str">
        <f>CONCATENATE("7401",H644)</f>
        <v>740156</v>
      </c>
      <c r="B644" s="66"/>
      <c r="C644" s="66"/>
      <c r="D644" s="66"/>
      <c r="E644" s="66" t="s">
        <v>118</v>
      </c>
      <c r="F644" s="66"/>
      <c r="G644" s="65"/>
      <c r="H644" s="104" t="s">
        <v>118</v>
      </c>
      <c r="I644" s="84" t="s">
        <v>117</v>
      </c>
      <c r="J644" s="62">
        <f>J645+J649+J653+J657</f>
        <v>0</v>
      </c>
      <c r="K644" s="62">
        <f>K645+K649+K653+K657</f>
        <v>0</v>
      </c>
      <c r="L644" s="62">
        <f>L645+L649+L653+L657</f>
        <v>0</v>
      </c>
      <c r="M644" s="62">
        <f>M645+M649+M653+M657</f>
        <v>0</v>
      </c>
      <c r="N644" s="62">
        <f>N645+N649+N653+N657</f>
        <v>0</v>
      </c>
      <c r="O644" s="62">
        <f>O645+O649+O653+O657</f>
        <v>0</v>
      </c>
      <c r="P644" s="62">
        <f>P645+P649+P653+P657</f>
        <v>0</v>
      </c>
      <c r="Q644" s="62">
        <f>Q645+Q649+Q653+Q657</f>
        <v>0</v>
      </c>
      <c r="R644" s="62">
        <f>R645+R649+R653+R657</f>
        <v>0</v>
      </c>
      <c r="S644" s="62">
        <f>S645+S649+S653+S657</f>
        <v>0</v>
      </c>
      <c r="T644" s="62">
        <f>T645+T649+T653+T657</f>
        <v>0</v>
      </c>
      <c r="U644" s="62">
        <f>U645+U649+U653+U657</f>
        <v>0</v>
      </c>
      <c r="V644" s="62">
        <f>V645+V649+V653+V657</f>
        <v>0</v>
      </c>
      <c r="W644" s="62">
        <f>W645+W649+W653+W657</f>
        <v>0</v>
      </c>
      <c r="X644" s="62">
        <f>X645+X649+X653+X657</f>
        <v>0</v>
      </c>
      <c r="Y644" s="62">
        <f>Y645+Y649+Y653+Y657</f>
        <v>0</v>
      </c>
      <c r="Z644" s="62">
        <f>Z645+Z649+Z653+Z657</f>
        <v>0</v>
      </c>
      <c r="AA644" s="62">
        <f>AA645+AA649+AA653+AA657</f>
        <v>0</v>
      </c>
      <c r="AB644" s="62">
        <f>AB645+AB649+AB653+AB657</f>
        <v>0</v>
      </c>
      <c r="AC644" s="62">
        <f>AC645+AC649+AC653+AC657</f>
        <v>0</v>
      </c>
      <c r="AD644" s="62">
        <f>AD645+AD649+AD653+AD657</f>
        <v>0</v>
      </c>
      <c r="AE644" s="62">
        <f>AE645+AE649+AE653+AE657</f>
        <v>0</v>
      </c>
      <c r="AF644" s="62">
        <f>AF645+AF649+AF653+AF657</f>
        <v>0</v>
      </c>
      <c r="AG644" s="62">
        <f>AG645+AG649+AG653+AG657</f>
        <v>0</v>
      </c>
      <c r="AH644" s="62">
        <f>AH645+AH649+AH653+AH657</f>
        <v>0</v>
      </c>
      <c r="AI644" s="62">
        <f>AI645+AI649+AI653+AI657</f>
        <v>0</v>
      </c>
      <c r="AJ644" s="62">
        <f>AJ645+AJ649+AJ653+AJ657</f>
        <v>0</v>
      </c>
      <c r="AK644" s="62">
        <f>AK645+AK649+AK653+AK657</f>
        <v>0</v>
      </c>
      <c r="AL644" s="62">
        <f>AL645+AL649+AL653+AL657</f>
        <v>0</v>
      </c>
      <c r="AM644" s="62">
        <f>AM645+AM649+AM653+AM657</f>
        <v>0</v>
      </c>
      <c r="AN644" s="62">
        <f>AN645+AN649+AN653+AN657</f>
        <v>0</v>
      </c>
      <c r="AO644" s="62">
        <f>AO645+AO649+AO653+AO657</f>
        <v>0</v>
      </c>
      <c r="AP644" s="62">
        <f>AP645+AP649+AP653+AP657</f>
        <v>0</v>
      </c>
      <c r="AQ644" s="62">
        <f>AQ645+AQ649+AQ653+AQ657</f>
        <v>0</v>
      </c>
      <c r="AR644" s="62">
        <f>AR645+AR649+AR653+AR657</f>
        <v>0</v>
      </c>
      <c r="AS644" s="62">
        <f>AS645+AS649+AS653+AS657</f>
        <v>0</v>
      </c>
      <c r="AT644" s="62">
        <f>AT645+AT649+AT653+AT657</f>
        <v>0</v>
      </c>
      <c r="AU644" s="62">
        <f>AU645+AU649+AU653+AU657</f>
        <v>0</v>
      </c>
      <c r="AV644" s="62">
        <f>AV645+AV649+AV653+AV657</f>
        <v>0</v>
      </c>
      <c r="AW644" s="62">
        <f>AW645+AW649+AW653+AW657</f>
        <v>0</v>
      </c>
      <c r="AX644" s="62">
        <f>AX645+AX649+AX653+AX657</f>
        <v>0</v>
      </c>
      <c r="AY644" s="62">
        <f>AY645+AY649+AY653+AY657</f>
        <v>0</v>
      </c>
      <c r="AZ644" s="62">
        <f>AZ645+AZ649+AZ653+AZ657</f>
        <v>0</v>
      </c>
      <c r="BA644" s="62">
        <f>BA645+BA649+BA653+BA657</f>
        <v>0</v>
      </c>
      <c r="BB644" s="62">
        <f>BB645+BB649+BB653+BB657</f>
        <v>0</v>
      </c>
      <c r="BC644" s="62">
        <f>BC645+BC649+BC653+BC657</f>
        <v>0</v>
      </c>
      <c r="BD644" s="62">
        <f>BD645+BD649+BD653+BD657</f>
        <v>0</v>
      </c>
      <c r="BE644" s="62">
        <f>BE645+BE649+BE653+BE657</f>
        <v>0</v>
      </c>
      <c r="BF644" s="62">
        <f>BF645+BF649+BF653+BF657</f>
        <v>0</v>
      </c>
      <c r="BG644" s="62">
        <f>BG645+BG649+BG653+BG657</f>
        <v>0</v>
      </c>
      <c r="BH644" s="62">
        <f>BH645+BH649+BH653+BH657</f>
        <v>0</v>
      </c>
      <c r="BI644" s="62">
        <f>BI645+BI649+BI653+BI657</f>
        <v>0</v>
      </c>
      <c r="BJ644" s="62">
        <f>BJ645+BJ649+BJ653+BJ657</f>
        <v>0</v>
      </c>
      <c r="BK644" s="62">
        <f>BK645+BK649+BK653+BK657</f>
        <v>0</v>
      </c>
      <c r="BL644" s="62">
        <f>BL645+BL649+BL653+BL657</f>
        <v>0</v>
      </c>
      <c r="BM644" s="62">
        <f>BM645+BM649+BM653+BM657</f>
        <v>0</v>
      </c>
      <c r="BN644" s="62">
        <f>BN645+BN649+BN653+BN657</f>
        <v>0</v>
      </c>
      <c r="BO644" s="62">
        <f>BO645+BO649+BO653+BO657</f>
        <v>0</v>
      </c>
      <c r="BP644" s="62">
        <f>BP645+BP649+BP653+BP657</f>
        <v>0</v>
      </c>
      <c r="BQ644" s="62">
        <f>BQ645+BQ649+BQ653+BQ657</f>
        <v>0</v>
      </c>
      <c r="BR644" s="62">
        <f>BR645+BR649+BR653+BR657</f>
        <v>0</v>
      </c>
      <c r="BS644" s="62">
        <f>BS645+BS649+BS653+BS657</f>
        <v>0</v>
      </c>
      <c r="BT644" s="62">
        <f>BT645+BT649+BT653+BT657</f>
        <v>0</v>
      </c>
      <c r="BU644" s="62">
        <f>BU645+BU649+BU653+BU657</f>
        <v>0</v>
      </c>
      <c r="BV644" s="62">
        <f>BV645+BV649+BV653+BV657</f>
        <v>0</v>
      </c>
      <c r="BW644" s="62">
        <f>BW645+BW649+BW653+BW657</f>
        <v>0</v>
      </c>
      <c r="BX644" s="62">
        <f>BX645+BX649+BX653+BX657</f>
        <v>0</v>
      </c>
      <c r="BY644" s="62">
        <f>BY645+BY649+BY653+BY657</f>
        <v>0</v>
      </c>
      <c r="BZ644" s="62">
        <f>BZ645+BZ649+BZ653+BZ657</f>
        <v>0</v>
      </c>
      <c r="CA644" s="62">
        <f>CA645+CA649+CA653+CA657</f>
        <v>0</v>
      </c>
      <c r="CB644" s="62">
        <f>CB645+CB649+CB653+CB657</f>
        <v>0</v>
      </c>
      <c r="CC644" s="62">
        <f>CC645+CC649+CC653+CC657</f>
        <v>0</v>
      </c>
      <c r="CD644" s="62">
        <f>CD645+CD649+CD653+CD657</f>
        <v>0</v>
      </c>
      <c r="CE644" s="62">
        <f>CE645+CE649+CE653+CE657</f>
        <v>0</v>
      </c>
      <c r="CF644" s="62">
        <f>CF645+CF649+CF653+CF657</f>
        <v>0</v>
      </c>
      <c r="CG644" s="62">
        <f>CG645+CG649+CG653+CG657</f>
        <v>0</v>
      </c>
      <c r="CH644" s="62">
        <f>CH645+CH649+CH653+CH657</f>
        <v>0</v>
      </c>
      <c r="CI644" s="62">
        <f>CI645+CI649+CI653+CI657</f>
        <v>0</v>
      </c>
      <c r="CJ644" s="62">
        <f>CJ645+CJ649+CJ653+CJ657</f>
        <v>0</v>
      </c>
      <c r="CK644" s="62">
        <f>CK645+CK649+CK653+CK657</f>
        <v>0</v>
      </c>
      <c r="CL644" s="62">
        <f>CL645+CL649+CL653+CL657</f>
        <v>0</v>
      </c>
      <c r="CM644" s="62">
        <f>CM645+CM649+CM653+CM657</f>
        <v>0</v>
      </c>
      <c r="CN644" s="62">
        <f>CN645+CN649+CN653+CN657</f>
        <v>0</v>
      </c>
      <c r="CO644" s="62">
        <f>CO645+CO649+CO653+CO657</f>
        <v>0</v>
      </c>
      <c r="CP644" s="62">
        <f>CP645+CP649+CP653+CP657</f>
        <v>0</v>
      </c>
      <c r="CQ644" s="62">
        <f>CQ645+CQ649+CQ653+CQ657</f>
        <v>0</v>
      </c>
      <c r="CR644" s="62">
        <f>CR645+CR649+CR653+CR657</f>
        <v>0</v>
      </c>
      <c r="CS644" s="62">
        <f>CS645+CS649+CS653+CS657</f>
        <v>0</v>
      </c>
      <c r="CT644" s="62">
        <f>CT645+CT649+CT653+CT657</f>
        <v>0</v>
      </c>
      <c r="CU644" s="62">
        <f>CU645+CU649+CU653+CU657</f>
        <v>0</v>
      </c>
      <c r="CV644" s="62">
        <f>CV645+CV649+CV653+CV657</f>
        <v>0</v>
      </c>
      <c r="CW644" s="62">
        <f>CW645+CW649+CW653+CW657</f>
        <v>0</v>
      </c>
      <c r="CX644" s="62">
        <f>CX645+CX649+CX653+CX657</f>
        <v>0</v>
      </c>
      <c r="CY644" s="62">
        <f>CY645+CY649+CY653+CY657</f>
        <v>0</v>
      </c>
      <c r="CZ644" s="62">
        <f>CZ645+CZ649+CZ653+CZ657</f>
        <v>0</v>
      </c>
      <c r="DA644" s="61"/>
      <c r="DB644" s="56">
        <f>K644-CV644</f>
        <v>0</v>
      </c>
      <c r="DC644" s="81"/>
      <c r="DD644" s="7">
        <f>CV644/12</f>
        <v>0</v>
      </c>
      <c r="DE644" s="81"/>
    </row>
    <row r="645" spans="1:109" s="80" customFormat="1" ht="11.25" hidden="1" customHeight="1" x14ac:dyDescent="0.2">
      <c r="A645" s="122" t="str">
        <f>CONCATENATE("7401",H645)</f>
        <v>74015601</v>
      </c>
      <c r="B645" s="66"/>
      <c r="C645" s="66"/>
      <c r="D645" s="66"/>
      <c r="E645" s="66"/>
      <c r="F645" s="66" t="s">
        <v>91</v>
      </c>
      <c r="G645" s="66"/>
      <c r="H645" s="61" t="s">
        <v>188</v>
      </c>
      <c r="I645" s="84" t="s">
        <v>189</v>
      </c>
      <c r="J645" s="62">
        <f>J646+J647+J648</f>
        <v>0</v>
      </c>
      <c r="K645" s="62">
        <f>K646+K647+K648</f>
        <v>0</v>
      </c>
      <c r="L645" s="62">
        <f>L646+L647+L648</f>
        <v>0</v>
      </c>
      <c r="M645" s="62">
        <f>M646+M647+M648</f>
        <v>0</v>
      </c>
      <c r="N645" s="62">
        <f>N646+N647+N648</f>
        <v>0</v>
      </c>
      <c r="O645" s="62">
        <f>O646+O647+O648</f>
        <v>0</v>
      </c>
      <c r="P645" s="62">
        <f>P646+P647+P648</f>
        <v>0</v>
      </c>
      <c r="Q645" s="62">
        <f>Q646+Q647+Q648</f>
        <v>0</v>
      </c>
      <c r="R645" s="62">
        <f>R646+R647+R648</f>
        <v>0</v>
      </c>
      <c r="S645" s="62">
        <f>S646+S647+S648</f>
        <v>0</v>
      </c>
      <c r="T645" s="62">
        <f>T646+T647+T648</f>
        <v>0</v>
      </c>
      <c r="U645" s="62">
        <f>U646+U647+U648</f>
        <v>0</v>
      </c>
      <c r="V645" s="62">
        <f>V646+V647+V648</f>
        <v>0</v>
      </c>
      <c r="W645" s="62">
        <f>W646+W647+W648</f>
        <v>0</v>
      </c>
      <c r="X645" s="62">
        <f>X646+X647+X648</f>
        <v>0</v>
      </c>
      <c r="Y645" s="62">
        <f>Y646+Y647+Y648</f>
        <v>0</v>
      </c>
      <c r="Z645" s="62">
        <f>Z646+Z647+Z648</f>
        <v>0</v>
      </c>
      <c r="AA645" s="62">
        <f>AA646+AA647+AA648</f>
        <v>0</v>
      </c>
      <c r="AB645" s="62">
        <f>AB646+AB647+AB648</f>
        <v>0</v>
      </c>
      <c r="AC645" s="62">
        <f>AC646+AC647+AC648</f>
        <v>0</v>
      </c>
      <c r="AD645" s="62">
        <f>AD646+AD647+AD648</f>
        <v>0</v>
      </c>
      <c r="AE645" s="62">
        <f>AE646+AE647+AE648</f>
        <v>0</v>
      </c>
      <c r="AF645" s="62">
        <f>AF646+AF647+AF648</f>
        <v>0</v>
      </c>
      <c r="AG645" s="62">
        <f>AG646+AG647+AG648</f>
        <v>0</v>
      </c>
      <c r="AH645" s="62">
        <f>AH646+AH647+AH648</f>
        <v>0</v>
      </c>
      <c r="AI645" s="62">
        <f>AI646+AI647+AI648</f>
        <v>0</v>
      </c>
      <c r="AJ645" s="62">
        <f>AJ646+AJ647+AJ648</f>
        <v>0</v>
      </c>
      <c r="AK645" s="62">
        <f>AK646+AK647+AK648</f>
        <v>0</v>
      </c>
      <c r="AL645" s="62">
        <f>AL646+AL647+AL648</f>
        <v>0</v>
      </c>
      <c r="AM645" s="62">
        <f>AM646+AM647+AM648</f>
        <v>0</v>
      </c>
      <c r="AN645" s="62">
        <f>AN646+AN647+AN648</f>
        <v>0</v>
      </c>
      <c r="AO645" s="62">
        <f>AO646+AO647+AO648</f>
        <v>0</v>
      </c>
      <c r="AP645" s="62">
        <f>AP646+AP647+AP648</f>
        <v>0</v>
      </c>
      <c r="AQ645" s="62">
        <f>AQ646+AQ647+AQ648</f>
        <v>0</v>
      </c>
      <c r="AR645" s="62">
        <f>AR646+AR647+AR648</f>
        <v>0</v>
      </c>
      <c r="AS645" s="62">
        <f>AS646+AS647+AS648</f>
        <v>0</v>
      </c>
      <c r="AT645" s="62">
        <f>AT646+AT647+AT648</f>
        <v>0</v>
      </c>
      <c r="AU645" s="62">
        <f>AU646+AU647+AU648</f>
        <v>0</v>
      </c>
      <c r="AV645" s="62">
        <f>AV646+AV647+AV648</f>
        <v>0</v>
      </c>
      <c r="AW645" s="62">
        <f>AW646+AW647+AW648</f>
        <v>0</v>
      </c>
      <c r="AX645" s="62">
        <f>AX646+AX647+AX648</f>
        <v>0</v>
      </c>
      <c r="AY645" s="62">
        <f>AY646+AY647+AY648</f>
        <v>0</v>
      </c>
      <c r="AZ645" s="62">
        <f>AZ646+AZ647+AZ648</f>
        <v>0</v>
      </c>
      <c r="BA645" s="62">
        <f>BA646+BA647+BA648</f>
        <v>0</v>
      </c>
      <c r="BB645" s="62">
        <f>BB646+BB647+BB648</f>
        <v>0</v>
      </c>
      <c r="BC645" s="62">
        <f>BC646+BC647+BC648</f>
        <v>0</v>
      </c>
      <c r="BD645" s="62">
        <f>BD646+BD647+BD648</f>
        <v>0</v>
      </c>
      <c r="BE645" s="62">
        <f>BE646+BE647+BE648</f>
        <v>0</v>
      </c>
      <c r="BF645" s="62">
        <f>BF646+BF647+BF648</f>
        <v>0</v>
      </c>
      <c r="BG645" s="62">
        <f>BG646+BG647+BG648</f>
        <v>0</v>
      </c>
      <c r="BH645" s="62">
        <f>BH646+BH647+BH648</f>
        <v>0</v>
      </c>
      <c r="BI645" s="62">
        <f>BI646+BI647+BI648</f>
        <v>0</v>
      </c>
      <c r="BJ645" s="62">
        <f>BJ646+BJ647+BJ648</f>
        <v>0</v>
      </c>
      <c r="BK645" s="62">
        <f>BK646+BK647+BK648</f>
        <v>0</v>
      </c>
      <c r="BL645" s="62">
        <f>BL646+BL647+BL648</f>
        <v>0</v>
      </c>
      <c r="BM645" s="62">
        <f>BM646+BM647+BM648</f>
        <v>0</v>
      </c>
      <c r="BN645" s="62">
        <f>BN646+BN647+BN648</f>
        <v>0</v>
      </c>
      <c r="BO645" s="62">
        <f>BO646+BO647+BO648</f>
        <v>0</v>
      </c>
      <c r="BP645" s="62">
        <f>BP646+BP647+BP648</f>
        <v>0</v>
      </c>
      <c r="BQ645" s="62">
        <f>BQ646+BQ647+BQ648</f>
        <v>0</v>
      </c>
      <c r="BR645" s="62">
        <f>BR646+BR647+BR648</f>
        <v>0</v>
      </c>
      <c r="BS645" s="62">
        <f>BS646+BS647+BS648</f>
        <v>0</v>
      </c>
      <c r="BT645" s="62">
        <f>BT646+BT647+BT648</f>
        <v>0</v>
      </c>
      <c r="BU645" s="62">
        <f>BU646+BU647+BU648</f>
        <v>0</v>
      </c>
      <c r="BV645" s="62">
        <f>BV646+BV647+BV648</f>
        <v>0</v>
      </c>
      <c r="BW645" s="62">
        <f>BW646+BW647+BW648</f>
        <v>0</v>
      </c>
      <c r="BX645" s="62">
        <f>BX646+BX647+BX648</f>
        <v>0</v>
      </c>
      <c r="BY645" s="62">
        <f>BY646+BY647+BY648</f>
        <v>0</v>
      </c>
      <c r="BZ645" s="62">
        <f>BZ646+BZ647+BZ648</f>
        <v>0</v>
      </c>
      <c r="CA645" s="62">
        <f>CA646+CA647+CA648</f>
        <v>0</v>
      </c>
      <c r="CB645" s="62">
        <f>CB646+CB647+CB648</f>
        <v>0</v>
      </c>
      <c r="CC645" s="62">
        <f>CC646+CC647+CC648</f>
        <v>0</v>
      </c>
      <c r="CD645" s="62">
        <f>CD646+CD647+CD648</f>
        <v>0</v>
      </c>
      <c r="CE645" s="62">
        <f>CE646+CE647+CE648</f>
        <v>0</v>
      </c>
      <c r="CF645" s="62">
        <f>CF646+CF647+CF648</f>
        <v>0</v>
      </c>
      <c r="CG645" s="62">
        <f>CG646+CG647+CG648</f>
        <v>0</v>
      </c>
      <c r="CH645" s="62">
        <f>CH646+CH647+CH648</f>
        <v>0</v>
      </c>
      <c r="CI645" s="62">
        <f>CI646+CI647+CI648</f>
        <v>0</v>
      </c>
      <c r="CJ645" s="62">
        <f>CJ646+CJ647+CJ648</f>
        <v>0</v>
      </c>
      <c r="CK645" s="62">
        <f>CK646+CK647+CK648</f>
        <v>0</v>
      </c>
      <c r="CL645" s="62">
        <f>CL646+CL647+CL648</f>
        <v>0</v>
      </c>
      <c r="CM645" s="62">
        <f>CM646+CM647+CM648</f>
        <v>0</v>
      </c>
      <c r="CN645" s="62">
        <f>CN646+CN647+CN648</f>
        <v>0</v>
      </c>
      <c r="CO645" s="62">
        <f>CO646+CO647+CO648</f>
        <v>0</v>
      </c>
      <c r="CP645" s="62">
        <f>CP646+CP647+CP648</f>
        <v>0</v>
      </c>
      <c r="CQ645" s="62">
        <f>CQ646+CQ647+CQ648</f>
        <v>0</v>
      </c>
      <c r="CR645" s="62">
        <f>CR646+CR647+CR648</f>
        <v>0</v>
      </c>
      <c r="CS645" s="62">
        <f>CS646+CS647+CS648</f>
        <v>0</v>
      </c>
      <c r="CT645" s="62">
        <f>CT646+CT647+CT648</f>
        <v>0</v>
      </c>
      <c r="CU645" s="62">
        <f>CU646+CU647+CU648</f>
        <v>0</v>
      </c>
      <c r="CV645" s="62">
        <f>CV646+CV647+CV648</f>
        <v>0</v>
      </c>
      <c r="CW645" s="62">
        <f>CW646+CW647+CW648</f>
        <v>0</v>
      </c>
      <c r="CX645" s="62">
        <f>CX646+CX647+CX648</f>
        <v>0</v>
      </c>
      <c r="CY645" s="62">
        <f>CY646+CY647+CY648</f>
        <v>0</v>
      </c>
      <c r="CZ645" s="62">
        <f>CZ646+CZ647+CZ648</f>
        <v>0</v>
      </c>
      <c r="DA645" s="61"/>
      <c r="DB645" s="56">
        <f>K645-CV645</f>
        <v>0</v>
      </c>
      <c r="DC645" s="81"/>
      <c r="DD645" s="7">
        <f>CV645/12</f>
        <v>0</v>
      </c>
      <c r="DE645" s="81"/>
    </row>
    <row r="646" spans="1:109" s="80" customFormat="1" ht="11.25" hidden="1" customHeight="1" x14ac:dyDescent="0.2">
      <c r="A646" s="118" t="str">
        <f>CONCATENATE("7401",H646)</f>
        <v>7401560101</v>
      </c>
      <c r="B646" s="66"/>
      <c r="C646" s="66"/>
      <c r="D646" s="66"/>
      <c r="E646" s="66"/>
      <c r="F646" s="66"/>
      <c r="G646" s="65" t="s">
        <v>91</v>
      </c>
      <c r="H646" s="70" t="s">
        <v>187</v>
      </c>
      <c r="I646" s="79" t="s">
        <v>108</v>
      </c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  <c r="AA646" s="62"/>
      <c r="AB646" s="62"/>
      <c r="AC646" s="62"/>
      <c r="AD646" s="62"/>
      <c r="AE646" s="62"/>
      <c r="AF646" s="62"/>
      <c r="AG646" s="62"/>
      <c r="AH646" s="62"/>
      <c r="AI646" s="62"/>
      <c r="AJ646" s="62"/>
      <c r="AK646" s="62"/>
      <c r="AL646" s="62"/>
      <c r="AM646" s="62"/>
      <c r="AN646" s="62"/>
      <c r="AO646" s="62"/>
      <c r="AP646" s="62"/>
      <c r="AQ646" s="62"/>
      <c r="AR646" s="62"/>
      <c r="AS646" s="62"/>
      <c r="AT646" s="62"/>
      <c r="AU646" s="62"/>
      <c r="AV646" s="62"/>
      <c r="AW646" s="62"/>
      <c r="AX646" s="62"/>
      <c r="AY646" s="62"/>
      <c r="AZ646" s="62"/>
      <c r="BA646" s="62"/>
      <c r="BB646" s="62"/>
      <c r="BC646" s="62"/>
      <c r="BD646" s="62"/>
      <c r="BE646" s="62"/>
      <c r="BF646" s="62"/>
      <c r="BG646" s="62"/>
      <c r="BH646" s="62"/>
      <c r="BI646" s="62"/>
      <c r="BJ646" s="62"/>
      <c r="BK646" s="62"/>
      <c r="BL646" s="62"/>
      <c r="BM646" s="62"/>
      <c r="BN646" s="62"/>
      <c r="BO646" s="62"/>
      <c r="BP646" s="62"/>
      <c r="BQ646" s="62"/>
      <c r="BR646" s="62"/>
      <c r="BS646" s="62"/>
      <c r="BT646" s="62"/>
      <c r="BU646" s="62"/>
      <c r="BV646" s="62"/>
      <c r="BW646" s="62"/>
      <c r="BX646" s="62"/>
      <c r="BY646" s="62"/>
      <c r="BZ646" s="62"/>
      <c r="CA646" s="62"/>
      <c r="CB646" s="62"/>
      <c r="CC646" s="62"/>
      <c r="CD646" s="62"/>
      <c r="CE646" s="62"/>
      <c r="CF646" s="62"/>
      <c r="CG646" s="62"/>
      <c r="CH646" s="62"/>
      <c r="CI646" s="62"/>
      <c r="CJ646" s="62"/>
      <c r="CK646" s="62"/>
      <c r="CL646" s="62"/>
      <c r="CM646" s="62"/>
      <c r="CN646" s="62"/>
      <c r="CO646" s="62"/>
      <c r="CP646" s="62"/>
      <c r="CQ646" s="62"/>
      <c r="CR646" s="62"/>
      <c r="CS646" s="62"/>
      <c r="CT646" s="62"/>
      <c r="CU646" s="62"/>
      <c r="CV646" s="62"/>
      <c r="CW646" s="62"/>
      <c r="CX646" s="62"/>
      <c r="CY646" s="62"/>
      <c r="CZ646" s="62"/>
      <c r="DA646" s="61" t="s">
        <v>187</v>
      </c>
      <c r="DB646" s="56">
        <f>K646-CV646</f>
        <v>0</v>
      </c>
      <c r="DC646" s="81"/>
      <c r="DD646" s="7">
        <f>CV646/12</f>
        <v>0</v>
      </c>
      <c r="DE646" s="81"/>
    </row>
    <row r="647" spans="1:109" s="80" customFormat="1" ht="11.25" hidden="1" customHeight="1" x14ac:dyDescent="0.2">
      <c r="A647" s="118" t="str">
        <f>CONCATENATE("7401",H647)</f>
        <v>7401560102</v>
      </c>
      <c r="B647" s="66"/>
      <c r="C647" s="66"/>
      <c r="D647" s="66"/>
      <c r="E647" s="66"/>
      <c r="F647" s="66"/>
      <c r="G647" s="65" t="s">
        <v>101</v>
      </c>
      <c r="H647" s="70" t="s">
        <v>186</v>
      </c>
      <c r="I647" s="79" t="s">
        <v>99</v>
      </c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  <c r="AA647" s="62"/>
      <c r="AB647" s="62"/>
      <c r="AC647" s="62"/>
      <c r="AD647" s="62"/>
      <c r="AE647" s="62"/>
      <c r="AF647" s="62"/>
      <c r="AG647" s="62"/>
      <c r="AH647" s="62"/>
      <c r="AI647" s="62"/>
      <c r="AJ647" s="62"/>
      <c r="AK647" s="62"/>
      <c r="AL647" s="62"/>
      <c r="AM647" s="62"/>
      <c r="AN647" s="62"/>
      <c r="AO647" s="62"/>
      <c r="AP647" s="62"/>
      <c r="AQ647" s="62"/>
      <c r="AR647" s="62"/>
      <c r="AS647" s="62"/>
      <c r="AT647" s="62"/>
      <c r="AU647" s="62"/>
      <c r="AV647" s="62"/>
      <c r="AW647" s="62"/>
      <c r="AX647" s="62"/>
      <c r="AY647" s="62"/>
      <c r="AZ647" s="62"/>
      <c r="BA647" s="62"/>
      <c r="BB647" s="62"/>
      <c r="BC647" s="62"/>
      <c r="BD647" s="62"/>
      <c r="BE647" s="62"/>
      <c r="BF647" s="62"/>
      <c r="BG647" s="62"/>
      <c r="BH647" s="62"/>
      <c r="BI647" s="62"/>
      <c r="BJ647" s="62"/>
      <c r="BK647" s="62"/>
      <c r="BL647" s="62"/>
      <c r="BM647" s="62"/>
      <c r="BN647" s="62"/>
      <c r="BO647" s="62"/>
      <c r="BP647" s="62"/>
      <c r="BQ647" s="62"/>
      <c r="BR647" s="62"/>
      <c r="BS647" s="62"/>
      <c r="BT647" s="62"/>
      <c r="BU647" s="62"/>
      <c r="BV647" s="62"/>
      <c r="BW647" s="62"/>
      <c r="BX647" s="62"/>
      <c r="BY647" s="62"/>
      <c r="BZ647" s="62"/>
      <c r="CA647" s="62"/>
      <c r="CB647" s="62"/>
      <c r="CC647" s="62"/>
      <c r="CD647" s="62"/>
      <c r="CE647" s="62"/>
      <c r="CF647" s="62"/>
      <c r="CG647" s="62"/>
      <c r="CH647" s="62"/>
      <c r="CI647" s="62"/>
      <c r="CJ647" s="62"/>
      <c r="CK647" s="62"/>
      <c r="CL647" s="62"/>
      <c r="CM647" s="62"/>
      <c r="CN647" s="62"/>
      <c r="CO647" s="62"/>
      <c r="CP647" s="62"/>
      <c r="CQ647" s="62"/>
      <c r="CR647" s="62"/>
      <c r="CS647" s="62"/>
      <c r="CT647" s="62"/>
      <c r="CU647" s="62"/>
      <c r="CV647" s="62"/>
      <c r="CW647" s="62"/>
      <c r="CX647" s="62"/>
      <c r="CY647" s="62"/>
      <c r="CZ647" s="62"/>
      <c r="DA647" s="61" t="s">
        <v>186</v>
      </c>
      <c r="DB647" s="56">
        <f>K647-CV647</f>
        <v>0</v>
      </c>
      <c r="DC647" s="81"/>
      <c r="DD647" s="7">
        <f>CV647/12</f>
        <v>0</v>
      </c>
      <c r="DE647" s="81"/>
    </row>
    <row r="648" spans="1:109" s="80" customFormat="1" ht="11.25" hidden="1" customHeight="1" x14ac:dyDescent="0.2">
      <c r="A648" s="118" t="str">
        <f>CONCATENATE("7401",H648)</f>
        <v>7401560103</v>
      </c>
      <c r="B648" s="66"/>
      <c r="C648" s="66"/>
      <c r="D648" s="66"/>
      <c r="E648" s="66"/>
      <c r="F648" s="66"/>
      <c r="G648" s="65" t="s">
        <v>129</v>
      </c>
      <c r="H648" s="70" t="s">
        <v>185</v>
      </c>
      <c r="I648" s="79" t="s">
        <v>177</v>
      </c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  <c r="AA648" s="62"/>
      <c r="AB648" s="62"/>
      <c r="AC648" s="62"/>
      <c r="AD648" s="62"/>
      <c r="AE648" s="62"/>
      <c r="AF648" s="62"/>
      <c r="AG648" s="62"/>
      <c r="AH648" s="62"/>
      <c r="AI648" s="62"/>
      <c r="AJ648" s="62"/>
      <c r="AK648" s="62"/>
      <c r="AL648" s="62"/>
      <c r="AM648" s="62"/>
      <c r="AN648" s="62"/>
      <c r="AO648" s="62"/>
      <c r="AP648" s="62"/>
      <c r="AQ648" s="62"/>
      <c r="AR648" s="62"/>
      <c r="AS648" s="62"/>
      <c r="AT648" s="62"/>
      <c r="AU648" s="62"/>
      <c r="AV648" s="62"/>
      <c r="AW648" s="62"/>
      <c r="AX648" s="62"/>
      <c r="AY648" s="62"/>
      <c r="AZ648" s="62"/>
      <c r="BA648" s="62"/>
      <c r="BB648" s="62"/>
      <c r="BC648" s="62"/>
      <c r="BD648" s="62"/>
      <c r="BE648" s="62"/>
      <c r="BF648" s="62"/>
      <c r="BG648" s="62"/>
      <c r="BH648" s="62"/>
      <c r="BI648" s="62"/>
      <c r="BJ648" s="62"/>
      <c r="BK648" s="62"/>
      <c r="BL648" s="62"/>
      <c r="BM648" s="62"/>
      <c r="BN648" s="62"/>
      <c r="BO648" s="62"/>
      <c r="BP648" s="62"/>
      <c r="BQ648" s="62"/>
      <c r="BR648" s="62"/>
      <c r="BS648" s="62"/>
      <c r="BT648" s="62"/>
      <c r="BU648" s="62"/>
      <c r="BV648" s="62"/>
      <c r="BW648" s="62"/>
      <c r="BX648" s="62"/>
      <c r="BY648" s="62"/>
      <c r="BZ648" s="62"/>
      <c r="CA648" s="62"/>
      <c r="CB648" s="62"/>
      <c r="CC648" s="62"/>
      <c r="CD648" s="62"/>
      <c r="CE648" s="62"/>
      <c r="CF648" s="62"/>
      <c r="CG648" s="62"/>
      <c r="CH648" s="62"/>
      <c r="CI648" s="62"/>
      <c r="CJ648" s="62"/>
      <c r="CK648" s="62"/>
      <c r="CL648" s="62"/>
      <c r="CM648" s="62"/>
      <c r="CN648" s="62"/>
      <c r="CO648" s="62"/>
      <c r="CP648" s="62"/>
      <c r="CQ648" s="62"/>
      <c r="CR648" s="62"/>
      <c r="CS648" s="62"/>
      <c r="CT648" s="62"/>
      <c r="CU648" s="62"/>
      <c r="CV648" s="62"/>
      <c r="CW648" s="62"/>
      <c r="CX648" s="62"/>
      <c r="CY648" s="62"/>
      <c r="CZ648" s="62"/>
      <c r="DA648" s="61" t="s">
        <v>185</v>
      </c>
      <c r="DB648" s="56">
        <f>K648-CV648</f>
        <v>0</v>
      </c>
      <c r="DC648" s="81"/>
      <c r="DD648" s="7">
        <f>CV648/12</f>
        <v>0</v>
      </c>
      <c r="DE648" s="81"/>
    </row>
    <row r="649" spans="1:109" s="80" customFormat="1" ht="11.25" hidden="1" customHeight="1" x14ac:dyDescent="0.2">
      <c r="A649" s="122" t="str">
        <f>CONCATENATE("7401",H649)</f>
        <v>74015602</v>
      </c>
      <c r="B649" s="66"/>
      <c r="C649" s="66"/>
      <c r="D649" s="66"/>
      <c r="E649" s="66"/>
      <c r="F649" s="66" t="s">
        <v>101</v>
      </c>
      <c r="G649" s="66"/>
      <c r="H649" s="61" t="s">
        <v>234</v>
      </c>
      <c r="I649" s="84" t="s">
        <v>233</v>
      </c>
      <c r="J649" s="62">
        <f>J650+J651+J652</f>
        <v>0</v>
      </c>
      <c r="K649" s="62">
        <f>K650+K651+K652</f>
        <v>0</v>
      </c>
      <c r="L649" s="62">
        <f>L650+L651+L652</f>
        <v>0</v>
      </c>
      <c r="M649" s="62">
        <f>M650+M651+M652</f>
        <v>0</v>
      </c>
      <c r="N649" s="62">
        <f>N650+N651+N652</f>
        <v>0</v>
      </c>
      <c r="O649" s="62">
        <f>O650+O651+O652</f>
        <v>0</v>
      </c>
      <c r="P649" s="62">
        <f>P650+P651+P652</f>
        <v>0</v>
      </c>
      <c r="Q649" s="62">
        <f>Q650+Q651+Q652</f>
        <v>0</v>
      </c>
      <c r="R649" s="62">
        <f>R650+R651+R652</f>
        <v>0</v>
      </c>
      <c r="S649" s="62">
        <f>S650+S651+S652</f>
        <v>0</v>
      </c>
      <c r="T649" s="62">
        <f>T650+T651+T652</f>
        <v>0</v>
      </c>
      <c r="U649" s="62">
        <f>U650+U651+U652</f>
        <v>0</v>
      </c>
      <c r="V649" s="62">
        <f>V650+V651+V652</f>
        <v>0</v>
      </c>
      <c r="W649" s="62">
        <f>W650+W651+W652</f>
        <v>0</v>
      </c>
      <c r="X649" s="62">
        <f>X650+X651+X652</f>
        <v>0</v>
      </c>
      <c r="Y649" s="62">
        <f>Y650+Y651+Y652</f>
        <v>0</v>
      </c>
      <c r="Z649" s="62">
        <f>Z650+Z651+Z652</f>
        <v>0</v>
      </c>
      <c r="AA649" s="62">
        <f>AA650+AA651+AA652</f>
        <v>0</v>
      </c>
      <c r="AB649" s="62">
        <f>AB650+AB651+AB652</f>
        <v>0</v>
      </c>
      <c r="AC649" s="62">
        <f>AC650+AC651+AC652</f>
        <v>0</v>
      </c>
      <c r="AD649" s="62">
        <f>AD650+AD651+AD652</f>
        <v>0</v>
      </c>
      <c r="AE649" s="62">
        <f>AE650+AE651+AE652</f>
        <v>0</v>
      </c>
      <c r="AF649" s="62">
        <f>AF650+AF651+AF652</f>
        <v>0</v>
      </c>
      <c r="AG649" s="62">
        <f>AG650+AG651+AG652</f>
        <v>0</v>
      </c>
      <c r="AH649" s="62">
        <f>AH650+AH651+AH652</f>
        <v>0</v>
      </c>
      <c r="AI649" s="62">
        <f>AI650+AI651+AI652</f>
        <v>0</v>
      </c>
      <c r="AJ649" s="62">
        <f>AJ650+AJ651+AJ652</f>
        <v>0</v>
      </c>
      <c r="AK649" s="62">
        <f>AK650+AK651+AK652</f>
        <v>0</v>
      </c>
      <c r="AL649" s="62">
        <f>AL650+AL651+AL652</f>
        <v>0</v>
      </c>
      <c r="AM649" s="62">
        <f>AM650+AM651+AM652</f>
        <v>0</v>
      </c>
      <c r="AN649" s="62">
        <f>AN650+AN651+AN652</f>
        <v>0</v>
      </c>
      <c r="AO649" s="62">
        <f>AO650+AO651+AO652</f>
        <v>0</v>
      </c>
      <c r="AP649" s="62">
        <f>AP650+AP651+AP652</f>
        <v>0</v>
      </c>
      <c r="AQ649" s="62">
        <f>AQ650+AQ651+AQ652</f>
        <v>0</v>
      </c>
      <c r="AR649" s="62">
        <f>AR650+AR651+AR652</f>
        <v>0</v>
      </c>
      <c r="AS649" s="62">
        <f>AS650+AS651+AS652</f>
        <v>0</v>
      </c>
      <c r="AT649" s="62">
        <f>AT650+AT651+AT652</f>
        <v>0</v>
      </c>
      <c r="AU649" s="62">
        <f>AU650+AU651+AU652</f>
        <v>0</v>
      </c>
      <c r="AV649" s="62">
        <f>AV650+AV651+AV652</f>
        <v>0</v>
      </c>
      <c r="AW649" s="62">
        <f>AW650+AW651+AW652</f>
        <v>0</v>
      </c>
      <c r="AX649" s="62">
        <f>AX650+AX651+AX652</f>
        <v>0</v>
      </c>
      <c r="AY649" s="62">
        <f>AY650+AY651+AY652</f>
        <v>0</v>
      </c>
      <c r="AZ649" s="62">
        <f>AZ650+AZ651+AZ652</f>
        <v>0</v>
      </c>
      <c r="BA649" s="62">
        <f>BA650+BA651+BA652</f>
        <v>0</v>
      </c>
      <c r="BB649" s="62">
        <f>BB650+BB651+BB652</f>
        <v>0</v>
      </c>
      <c r="BC649" s="62">
        <f>BC650+BC651+BC652</f>
        <v>0</v>
      </c>
      <c r="BD649" s="62">
        <f>BD650+BD651+BD652</f>
        <v>0</v>
      </c>
      <c r="BE649" s="62">
        <f>BE650+BE651+BE652</f>
        <v>0</v>
      </c>
      <c r="BF649" s="62">
        <f>BF650+BF651+BF652</f>
        <v>0</v>
      </c>
      <c r="BG649" s="62">
        <f>BG650+BG651+BG652</f>
        <v>0</v>
      </c>
      <c r="BH649" s="62">
        <f>BH650+BH651+BH652</f>
        <v>0</v>
      </c>
      <c r="BI649" s="62">
        <f>BI650+BI651+BI652</f>
        <v>0</v>
      </c>
      <c r="BJ649" s="62">
        <f>BJ650+BJ651+BJ652</f>
        <v>0</v>
      </c>
      <c r="BK649" s="62">
        <f>BK650+BK651+BK652</f>
        <v>0</v>
      </c>
      <c r="BL649" s="62">
        <f>BL650+BL651+BL652</f>
        <v>0</v>
      </c>
      <c r="BM649" s="62">
        <f>BM650+BM651+BM652</f>
        <v>0</v>
      </c>
      <c r="BN649" s="62">
        <f>BN650+BN651+BN652</f>
        <v>0</v>
      </c>
      <c r="BO649" s="62">
        <f>BO650+BO651+BO652</f>
        <v>0</v>
      </c>
      <c r="BP649" s="62">
        <f>BP650+BP651+BP652</f>
        <v>0</v>
      </c>
      <c r="BQ649" s="62">
        <f>BQ650+BQ651+BQ652</f>
        <v>0</v>
      </c>
      <c r="BR649" s="62">
        <f>BR650+BR651+BR652</f>
        <v>0</v>
      </c>
      <c r="BS649" s="62">
        <f>BS650+BS651+BS652</f>
        <v>0</v>
      </c>
      <c r="BT649" s="62">
        <f>BT650+BT651+BT652</f>
        <v>0</v>
      </c>
      <c r="BU649" s="62">
        <f>BU650+BU651+BU652</f>
        <v>0</v>
      </c>
      <c r="BV649" s="62">
        <f>BV650+BV651+BV652</f>
        <v>0</v>
      </c>
      <c r="BW649" s="62">
        <f>BW650+BW651+BW652</f>
        <v>0</v>
      </c>
      <c r="BX649" s="62">
        <f>BX650+BX651+BX652</f>
        <v>0</v>
      </c>
      <c r="BY649" s="62">
        <f>BY650+BY651+BY652</f>
        <v>0</v>
      </c>
      <c r="BZ649" s="62">
        <f>BZ650+BZ651+BZ652</f>
        <v>0</v>
      </c>
      <c r="CA649" s="62">
        <f>CA650+CA651+CA652</f>
        <v>0</v>
      </c>
      <c r="CB649" s="62">
        <f>CB650+CB651+CB652</f>
        <v>0</v>
      </c>
      <c r="CC649" s="62">
        <f>CC650+CC651+CC652</f>
        <v>0</v>
      </c>
      <c r="CD649" s="62">
        <f>CD650+CD651+CD652</f>
        <v>0</v>
      </c>
      <c r="CE649" s="62">
        <f>CE650+CE651+CE652</f>
        <v>0</v>
      </c>
      <c r="CF649" s="62">
        <f>CF650+CF651+CF652</f>
        <v>0</v>
      </c>
      <c r="CG649" s="62">
        <f>CG650+CG651+CG652</f>
        <v>0</v>
      </c>
      <c r="CH649" s="62">
        <f>CH650+CH651+CH652</f>
        <v>0</v>
      </c>
      <c r="CI649" s="62">
        <f>CI650+CI651+CI652</f>
        <v>0</v>
      </c>
      <c r="CJ649" s="62">
        <f>CJ650+CJ651+CJ652</f>
        <v>0</v>
      </c>
      <c r="CK649" s="62">
        <f>CK650+CK651+CK652</f>
        <v>0</v>
      </c>
      <c r="CL649" s="62">
        <f>CL650+CL651+CL652</f>
        <v>0</v>
      </c>
      <c r="CM649" s="62">
        <f>CM650+CM651+CM652</f>
        <v>0</v>
      </c>
      <c r="CN649" s="62">
        <f>CN650+CN651+CN652</f>
        <v>0</v>
      </c>
      <c r="CO649" s="62">
        <f>CO650+CO651+CO652</f>
        <v>0</v>
      </c>
      <c r="CP649" s="62">
        <f>CP650+CP651+CP652</f>
        <v>0</v>
      </c>
      <c r="CQ649" s="62">
        <f>CQ650+CQ651+CQ652</f>
        <v>0</v>
      </c>
      <c r="CR649" s="62">
        <f>CR650+CR651+CR652</f>
        <v>0</v>
      </c>
      <c r="CS649" s="62">
        <f>CS650+CS651+CS652</f>
        <v>0</v>
      </c>
      <c r="CT649" s="62">
        <f>CT650+CT651+CT652</f>
        <v>0</v>
      </c>
      <c r="CU649" s="62">
        <f>CU650+CU651+CU652</f>
        <v>0</v>
      </c>
      <c r="CV649" s="62">
        <f>CV650+CV651+CV652</f>
        <v>0</v>
      </c>
      <c r="CW649" s="62">
        <f>CW650+CW651+CW652</f>
        <v>0</v>
      </c>
      <c r="CX649" s="62">
        <f>CX650+CX651+CX652</f>
        <v>0</v>
      </c>
      <c r="CY649" s="62">
        <f>CY650+CY651+CY652</f>
        <v>0</v>
      </c>
      <c r="CZ649" s="62">
        <f>CZ650+CZ651+CZ652</f>
        <v>0</v>
      </c>
      <c r="DA649" s="61"/>
      <c r="DB649" s="56">
        <f>K649-CV649</f>
        <v>0</v>
      </c>
      <c r="DC649" s="81"/>
      <c r="DD649" s="7">
        <f>CV649/12</f>
        <v>0</v>
      </c>
      <c r="DE649" s="81"/>
    </row>
    <row r="650" spans="1:109" s="80" customFormat="1" ht="11.25" hidden="1" customHeight="1" x14ac:dyDescent="0.2">
      <c r="A650" s="118" t="str">
        <f>CONCATENATE("7401",H650)</f>
        <v>7401560201</v>
      </c>
      <c r="B650" s="66"/>
      <c r="C650" s="66"/>
      <c r="D650" s="66"/>
      <c r="E650" s="66"/>
      <c r="F650" s="66"/>
      <c r="G650" s="65" t="s">
        <v>91</v>
      </c>
      <c r="H650" s="70" t="s">
        <v>232</v>
      </c>
      <c r="I650" s="79" t="s">
        <v>108</v>
      </c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  <c r="AA650" s="62"/>
      <c r="AB650" s="62"/>
      <c r="AC650" s="62"/>
      <c r="AD650" s="62"/>
      <c r="AE650" s="62"/>
      <c r="AF650" s="62"/>
      <c r="AG650" s="62"/>
      <c r="AH650" s="62"/>
      <c r="AI650" s="62"/>
      <c r="AJ650" s="62"/>
      <c r="AK650" s="62"/>
      <c r="AL650" s="62"/>
      <c r="AM650" s="62"/>
      <c r="AN650" s="62"/>
      <c r="AO650" s="62"/>
      <c r="AP650" s="62"/>
      <c r="AQ650" s="62"/>
      <c r="AR650" s="62"/>
      <c r="AS650" s="62"/>
      <c r="AT650" s="62"/>
      <c r="AU650" s="62"/>
      <c r="AV650" s="62"/>
      <c r="AW650" s="62"/>
      <c r="AX650" s="62"/>
      <c r="AY650" s="62"/>
      <c r="AZ650" s="62"/>
      <c r="BA650" s="62"/>
      <c r="BB650" s="62"/>
      <c r="BC650" s="62"/>
      <c r="BD650" s="62"/>
      <c r="BE650" s="62"/>
      <c r="BF650" s="62"/>
      <c r="BG650" s="62"/>
      <c r="BH650" s="62"/>
      <c r="BI650" s="62"/>
      <c r="BJ650" s="62"/>
      <c r="BK650" s="62"/>
      <c r="BL650" s="62"/>
      <c r="BM650" s="62"/>
      <c r="BN650" s="62"/>
      <c r="BO650" s="62"/>
      <c r="BP650" s="62"/>
      <c r="BQ650" s="62"/>
      <c r="BR650" s="62"/>
      <c r="BS650" s="62"/>
      <c r="BT650" s="62"/>
      <c r="BU650" s="62"/>
      <c r="BV650" s="62"/>
      <c r="BW650" s="62"/>
      <c r="BX650" s="62"/>
      <c r="BY650" s="62"/>
      <c r="BZ650" s="62"/>
      <c r="CA650" s="62"/>
      <c r="CB650" s="62"/>
      <c r="CC650" s="62"/>
      <c r="CD650" s="62"/>
      <c r="CE650" s="62"/>
      <c r="CF650" s="62"/>
      <c r="CG650" s="62"/>
      <c r="CH650" s="62"/>
      <c r="CI650" s="62"/>
      <c r="CJ650" s="62"/>
      <c r="CK650" s="62"/>
      <c r="CL650" s="62"/>
      <c r="CM650" s="62"/>
      <c r="CN650" s="62"/>
      <c r="CO650" s="62"/>
      <c r="CP650" s="62"/>
      <c r="CQ650" s="62"/>
      <c r="CR650" s="62"/>
      <c r="CS650" s="62"/>
      <c r="CT650" s="62"/>
      <c r="CU650" s="62"/>
      <c r="CV650" s="62"/>
      <c r="CW650" s="62"/>
      <c r="CX650" s="62"/>
      <c r="CY650" s="62"/>
      <c r="CZ650" s="62"/>
      <c r="DA650" s="61" t="s">
        <v>232</v>
      </c>
      <c r="DB650" s="56">
        <f>K650-CV650</f>
        <v>0</v>
      </c>
      <c r="DC650" s="81"/>
      <c r="DD650" s="7">
        <f>CV650/12</f>
        <v>0</v>
      </c>
      <c r="DE650" s="81"/>
    </row>
    <row r="651" spans="1:109" s="80" customFormat="1" ht="11.25" hidden="1" customHeight="1" x14ac:dyDescent="0.2">
      <c r="A651" s="118" t="str">
        <f>CONCATENATE("7401",H651)</f>
        <v>7401560202</v>
      </c>
      <c r="B651" s="66"/>
      <c r="C651" s="66"/>
      <c r="D651" s="66"/>
      <c r="E651" s="66"/>
      <c r="F651" s="66"/>
      <c r="G651" s="65" t="s">
        <v>101</v>
      </c>
      <c r="H651" s="70" t="s">
        <v>231</v>
      </c>
      <c r="I651" s="79" t="s">
        <v>99</v>
      </c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  <c r="AA651" s="62"/>
      <c r="AB651" s="62"/>
      <c r="AC651" s="62"/>
      <c r="AD651" s="62"/>
      <c r="AE651" s="62"/>
      <c r="AF651" s="62"/>
      <c r="AG651" s="62"/>
      <c r="AH651" s="62"/>
      <c r="AI651" s="62"/>
      <c r="AJ651" s="62"/>
      <c r="AK651" s="62"/>
      <c r="AL651" s="62"/>
      <c r="AM651" s="62"/>
      <c r="AN651" s="62"/>
      <c r="AO651" s="62"/>
      <c r="AP651" s="62"/>
      <c r="AQ651" s="62"/>
      <c r="AR651" s="62"/>
      <c r="AS651" s="62"/>
      <c r="AT651" s="62"/>
      <c r="AU651" s="62"/>
      <c r="AV651" s="62"/>
      <c r="AW651" s="62"/>
      <c r="AX651" s="62"/>
      <c r="AY651" s="62"/>
      <c r="AZ651" s="62"/>
      <c r="BA651" s="62"/>
      <c r="BB651" s="62"/>
      <c r="BC651" s="62"/>
      <c r="BD651" s="62"/>
      <c r="BE651" s="62"/>
      <c r="BF651" s="62"/>
      <c r="BG651" s="62"/>
      <c r="BH651" s="62"/>
      <c r="BI651" s="62"/>
      <c r="BJ651" s="62"/>
      <c r="BK651" s="62"/>
      <c r="BL651" s="62"/>
      <c r="BM651" s="62"/>
      <c r="BN651" s="62"/>
      <c r="BO651" s="62"/>
      <c r="BP651" s="62"/>
      <c r="BQ651" s="62"/>
      <c r="BR651" s="62"/>
      <c r="BS651" s="62"/>
      <c r="BT651" s="62"/>
      <c r="BU651" s="62"/>
      <c r="BV651" s="62"/>
      <c r="BW651" s="62"/>
      <c r="BX651" s="62"/>
      <c r="BY651" s="62"/>
      <c r="BZ651" s="62"/>
      <c r="CA651" s="62"/>
      <c r="CB651" s="62"/>
      <c r="CC651" s="62"/>
      <c r="CD651" s="62"/>
      <c r="CE651" s="62"/>
      <c r="CF651" s="62"/>
      <c r="CG651" s="62"/>
      <c r="CH651" s="62"/>
      <c r="CI651" s="62"/>
      <c r="CJ651" s="62"/>
      <c r="CK651" s="62"/>
      <c r="CL651" s="62"/>
      <c r="CM651" s="62"/>
      <c r="CN651" s="62"/>
      <c r="CO651" s="62"/>
      <c r="CP651" s="62"/>
      <c r="CQ651" s="62"/>
      <c r="CR651" s="62"/>
      <c r="CS651" s="62"/>
      <c r="CT651" s="62"/>
      <c r="CU651" s="62"/>
      <c r="CV651" s="62"/>
      <c r="CW651" s="62"/>
      <c r="CX651" s="62"/>
      <c r="CY651" s="62"/>
      <c r="CZ651" s="62"/>
      <c r="DA651" s="61" t="s">
        <v>231</v>
      </c>
      <c r="DB651" s="56">
        <f>K651-CV651</f>
        <v>0</v>
      </c>
      <c r="DC651" s="81"/>
      <c r="DD651" s="7">
        <f>CV651/12</f>
        <v>0</v>
      </c>
      <c r="DE651" s="81"/>
    </row>
    <row r="652" spans="1:109" s="80" customFormat="1" ht="11.25" hidden="1" customHeight="1" x14ac:dyDescent="0.2">
      <c r="A652" s="118" t="str">
        <f>CONCATENATE("7401",H652)</f>
        <v>7401560203</v>
      </c>
      <c r="B652" s="66"/>
      <c r="C652" s="66"/>
      <c r="D652" s="66"/>
      <c r="E652" s="66"/>
      <c r="F652" s="66"/>
      <c r="G652" s="65" t="s">
        <v>129</v>
      </c>
      <c r="H652" s="70" t="s">
        <v>230</v>
      </c>
      <c r="I652" s="79" t="s">
        <v>177</v>
      </c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  <c r="AA652" s="62"/>
      <c r="AB652" s="62"/>
      <c r="AC652" s="62"/>
      <c r="AD652" s="62"/>
      <c r="AE652" s="62"/>
      <c r="AF652" s="62"/>
      <c r="AG652" s="62"/>
      <c r="AH652" s="62"/>
      <c r="AI652" s="62"/>
      <c r="AJ652" s="62"/>
      <c r="AK652" s="62"/>
      <c r="AL652" s="62"/>
      <c r="AM652" s="62"/>
      <c r="AN652" s="62"/>
      <c r="AO652" s="62"/>
      <c r="AP652" s="62"/>
      <c r="AQ652" s="62"/>
      <c r="AR652" s="62"/>
      <c r="AS652" s="62"/>
      <c r="AT652" s="62"/>
      <c r="AU652" s="62"/>
      <c r="AV652" s="62"/>
      <c r="AW652" s="62"/>
      <c r="AX652" s="62"/>
      <c r="AY652" s="62"/>
      <c r="AZ652" s="62"/>
      <c r="BA652" s="62"/>
      <c r="BB652" s="62"/>
      <c r="BC652" s="62"/>
      <c r="BD652" s="62"/>
      <c r="BE652" s="62"/>
      <c r="BF652" s="62"/>
      <c r="BG652" s="62"/>
      <c r="BH652" s="62"/>
      <c r="BI652" s="62"/>
      <c r="BJ652" s="62"/>
      <c r="BK652" s="62"/>
      <c r="BL652" s="62"/>
      <c r="BM652" s="62"/>
      <c r="BN652" s="62"/>
      <c r="BO652" s="62"/>
      <c r="BP652" s="62"/>
      <c r="BQ652" s="62"/>
      <c r="BR652" s="62"/>
      <c r="BS652" s="62"/>
      <c r="BT652" s="62"/>
      <c r="BU652" s="62"/>
      <c r="BV652" s="62"/>
      <c r="BW652" s="62"/>
      <c r="BX652" s="62"/>
      <c r="BY652" s="62"/>
      <c r="BZ652" s="62"/>
      <c r="CA652" s="62"/>
      <c r="CB652" s="62"/>
      <c r="CC652" s="62"/>
      <c r="CD652" s="62"/>
      <c r="CE652" s="62"/>
      <c r="CF652" s="62"/>
      <c r="CG652" s="62"/>
      <c r="CH652" s="62"/>
      <c r="CI652" s="62"/>
      <c r="CJ652" s="62"/>
      <c r="CK652" s="62"/>
      <c r="CL652" s="62"/>
      <c r="CM652" s="62"/>
      <c r="CN652" s="62"/>
      <c r="CO652" s="62"/>
      <c r="CP652" s="62"/>
      <c r="CQ652" s="62"/>
      <c r="CR652" s="62"/>
      <c r="CS652" s="62"/>
      <c r="CT652" s="62"/>
      <c r="CU652" s="62"/>
      <c r="CV652" s="62"/>
      <c r="CW652" s="62"/>
      <c r="CX652" s="62"/>
      <c r="CY652" s="62"/>
      <c r="CZ652" s="62"/>
      <c r="DA652" s="61" t="s">
        <v>230</v>
      </c>
      <c r="DB652" s="56">
        <f>K652-CV652</f>
        <v>0</v>
      </c>
      <c r="DC652" s="81"/>
      <c r="DD652" s="7">
        <f>CV652/12</f>
        <v>0</v>
      </c>
      <c r="DE652" s="81"/>
    </row>
    <row r="653" spans="1:109" s="80" customFormat="1" ht="11.25" hidden="1" customHeight="1" x14ac:dyDescent="0.2">
      <c r="A653" s="122" t="str">
        <f>CONCATENATE("7401",H653)</f>
        <v>74015608</v>
      </c>
      <c r="B653" s="66"/>
      <c r="C653" s="66"/>
      <c r="D653" s="66"/>
      <c r="E653" s="66"/>
      <c r="F653" s="66" t="s">
        <v>116</v>
      </c>
      <c r="G653" s="66"/>
      <c r="H653" s="61" t="s">
        <v>115</v>
      </c>
      <c r="I653" s="84" t="s">
        <v>114</v>
      </c>
      <c r="J653" s="62">
        <f>J654+J655+J656</f>
        <v>0</v>
      </c>
      <c r="K653" s="62">
        <f>K654+K655+K656</f>
        <v>0</v>
      </c>
      <c r="L653" s="62">
        <f>L654+L655+L656</f>
        <v>0</v>
      </c>
      <c r="M653" s="62">
        <f>M654+M655+M656</f>
        <v>0</v>
      </c>
      <c r="N653" s="62">
        <f>N654+N655+N656</f>
        <v>0</v>
      </c>
      <c r="O653" s="62">
        <f>O654+O655+O656</f>
        <v>0</v>
      </c>
      <c r="P653" s="62">
        <f>P654+P655+P656</f>
        <v>0</v>
      </c>
      <c r="Q653" s="62">
        <f>Q654+Q655+Q656</f>
        <v>0</v>
      </c>
      <c r="R653" s="62">
        <f>R654+R655+R656</f>
        <v>0</v>
      </c>
      <c r="S653" s="62">
        <f>S654+S655+S656</f>
        <v>0</v>
      </c>
      <c r="T653" s="62">
        <f>T654+T655+T656</f>
        <v>0</v>
      </c>
      <c r="U653" s="62">
        <f>U654+U655+U656</f>
        <v>0</v>
      </c>
      <c r="V653" s="62">
        <f>V654+V655+V656</f>
        <v>0</v>
      </c>
      <c r="W653" s="62">
        <f>W654+W655+W656</f>
        <v>0</v>
      </c>
      <c r="X653" s="62">
        <f>X654+X655+X656</f>
        <v>0</v>
      </c>
      <c r="Y653" s="62">
        <f>Y654+Y655+Y656</f>
        <v>0</v>
      </c>
      <c r="Z653" s="62">
        <f>Z654+Z655+Z656</f>
        <v>0</v>
      </c>
      <c r="AA653" s="62">
        <f>AA654+AA655+AA656</f>
        <v>0</v>
      </c>
      <c r="AB653" s="62">
        <f>AB654+AB655+AB656</f>
        <v>0</v>
      </c>
      <c r="AC653" s="62">
        <f>AC654+AC655+AC656</f>
        <v>0</v>
      </c>
      <c r="AD653" s="62">
        <f>AD654+AD655+AD656</f>
        <v>0</v>
      </c>
      <c r="AE653" s="62">
        <f>AE654+AE655+AE656</f>
        <v>0</v>
      </c>
      <c r="AF653" s="62">
        <f>AF654+AF655+AF656</f>
        <v>0</v>
      </c>
      <c r="AG653" s="62">
        <f>AG654+AG655+AG656</f>
        <v>0</v>
      </c>
      <c r="AH653" s="62">
        <f>AH654+AH655+AH656</f>
        <v>0</v>
      </c>
      <c r="AI653" s="62">
        <f>AI654+AI655+AI656</f>
        <v>0</v>
      </c>
      <c r="AJ653" s="62">
        <f>AJ654+AJ655+AJ656</f>
        <v>0</v>
      </c>
      <c r="AK653" s="62">
        <f>AK654+AK655+AK656</f>
        <v>0</v>
      </c>
      <c r="AL653" s="62">
        <f>AL654+AL655+AL656</f>
        <v>0</v>
      </c>
      <c r="AM653" s="62">
        <f>AM654+AM655+AM656</f>
        <v>0</v>
      </c>
      <c r="AN653" s="62">
        <f>AN654+AN655+AN656</f>
        <v>0</v>
      </c>
      <c r="AO653" s="62">
        <f>AO654+AO655+AO656</f>
        <v>0</v>
      </c>
      <c r="AP653" s="62">
        <f>AP654+AP655+AP656</f>
        <v>0</v>
      </c>
      <c r="AQ653" s="62">
        <f>AQ654+AQ655+AQ656</f>
        <v>0</v>
      </c>
      <c r="AR653" s="62">
        <f>AR654+AR655+AR656</f>
        <v>0</v>
      </c>
      <c r="AS653" s="62">
        <f>AS654+AS655+AS656</f>
        <v>0</v>
      </c>
      <c r="AT653" s="62">
        <f>AT654+AT655+AT656</f>
        <v>0</v>
      </c>
      <c r="AU653" s="62">
        <f>AU654+AU655+AU656</f>
        <v>0</v>
      </c>
      <c r="AV653" s="62">
        <f>AV654+AV655+AV656</f>
        <v>0</v>
      </c>
      <c r="AW653" s="62">
        <f>AW654+AW655+AW656</f>
        <v>0</v>
      </c>
      <c r="AX653" s="62">
        <f>AX654+AX655+AX656</f>
        <v>0</v>
      </c>
      <c r="AY653" s="62">
        <f>AY654+AY655+AY656</f>
        <v>0</v>
      </c>
      <c r="AZ653" s="62">
        <f>AZ654+AZ655+AZ656</f>
        <v>0</v>
      </c>
      <c r="BA653" s="62">
        <f>BA654+BA655+BA656</f>
        <v>0</v>
      </c>
      <c r="BB653" s="62">
        <f>BB654+BB655+BB656</f>
        <v>0</v>
      </c>
      <c r="BC653" s="62">
        <f>BC654+BC655+BC656</f>
        <v>0</v>
      </c>
      <c r="BD653" s="62">
        <f>BD654+BD655+BD656</f>
        <v>0</v>
      </c>
      <c r="BE653" s="62">
        <f>BE654+BE655+BE656</f>
        <v>0</v>
      </c>
      <c r="BF653" s="62">
        <f>BF654+BF655+BF656</f>
        <v>0</v>
      </c>
      <c r="BG653" s="62">
        <f>BG654+BG655+BG656</f>
        <v>0</v>
      </c>
      <c r="BH653" s="62">
        <f>BH654+BH655+BH656</f>
        <v>0</v>
      </c>
      <c r="BI653" s="62">
        <f>BI654+BI655+BI656</f>
        <v>0</v>
      </c>
      <c r="BJ653" s="62">
        <f>BJ654+BJ655+BJ656</f>
        <v>0</v>
      </c>
      <c r="BK653" s="62">
        <f>BK654+BK655+BK656</f>
        <v>0</v>
      </c>
      <c r="BL653" s="62">
        <f>BL654+BL655+BL656</f>
        <v>0</v>
      </c>
      <c r="BM653" s="62">
        <f>BM654+BM655+BM656</f>
        <v>0</v>
      </c>
      <c r="BN653" s="62">
        <f>BN654+BN655+BN656</f>
        <v>0</v>
      </c>
      <c r="BO653" s="62">
        <f>BO654+BO655+BO656</f>
        <v>0</v>
      </c>
      <c r="BP653" s="62">
        <f>BP654+BP655+BP656</f>
        <v>0</v>
      </c>
      <c r="BQ653" s="62">
        <f>BQ654+BQ655+BQ656</f>
        <v>0</v>
      </c>
      <c r="BR653" s="62">
        <f>BR654+BR655+BR656</f>
        <v>0</v>
      </c>
      <c r="BS653" s="62">
        <f>BS654+BS655+BS656</f>
        <v>0</v>
      </c>
      <c r="BT653" s="62">
        <f>BT654+BT655+BT656</f>
        <v>0</v>
      </c>
      <c r="BU653" s="62">
        <f>BU654+BU655+BU656</f>
        <v>0</v>
      </c>
      <c r="BV653" s="62">
        <f>BV654+BV655+BV656</f>
        <v>0</v>
      </c>
      <c r="BW653" s="62">
        <f>BW654+BW655+BW656</f>
        <v>0</v>
      </c>
      <c r="BX653" s="62">
        <f>BX654+BX655+BX656</f>
        <v>0</v>
      </c>
      <c r="BY653" s="62">
        <f>BY654+BY655+BY656</f>
        <v>0</v>
      </c>
      <c r="BZ653" s="62">
        <f>BZ654+BZ655+BZ656</f>
        <v>0</v>
      </c>
      <c r="CA653" s="62">
        <f>CA654+CA655+CA656</f>
        <v>0</v>
      </c>
      <c r="CB653" s="62">
        <f>CB654+CB655+CB656</f>
        <v>0</v>
      </c>
      <c r="CC653" s="62">
        <f>CC654+CC655+CC656</f>
        <v>0</v>
      </c>
      <c r="CD653" s="62">
        <f>CD654+CD655+CD656</f>
        <v>0</v>
      </c>
      <c r="CE653" s="62">
        <f>CE654+CE655+CE656</f>
        <v>0</v>
      </c>
      <c r="CF653" s="62">
        <f>CF654+CF655+CF656</f>
        <v>0</v>
      </c>
      <c r="CG653" s="62">
        <f>CG654+CG655+CG656</f>
        <v>0</v>
      </c>
      <c r="CH653" s="62">
        <f>CH654+CH655+CH656</f>
        <v>0</v>
      </c>
      <c r="CI653" s="62">
        <f>CI654+CI655+CI656</f>
        <v>0</v>
      </c>
      <c r="CJ653" s="62">
        <f>CJ654+CJ655+CJ656</f>
        <v>0</v>
      </c>
      <c r="CK653" s="62">
        <f>CK654+CK655+CK656</f>
        <v>0</v>
      </c>
      <c r="CL653" s="62">
        <f>CL654+CL655+CL656</f>
        <v>0</v>
      </c>
      <c r="CM653" s="62">
        <f>CM654+CM655+CM656</f>
        <v>0</v>
      </c>
      <c r="CN653" s="62">
        <f>CN654+CN655+CN656</f>
        <v>0</v>
      </c>
      <c r="CO653" s="62">
        <f>CO654+CO655+CO656</f>
        <v>0</v>
      </c>
      <c r="CP653" s="62">
        <f>CP654+CP655+CP656</f>
        <v>0</v>
      </c>
      <c r="CQ653" s="62">
        <f>CQ654+CQ655+CQ656</f>
        <v>0</v>
      </c>
      <c r="CR653" s="62">
        <f>CR654+CR655+CR656</f>
        <v>0</v>
      </c>
      <c r="CS653" s="62">
        <f>CS654+CS655+CS656</f>
        <v>0</v>
      </c>
      <c r="CT653" s="62">
        <f>CT654+CT655+CT656</f>
        <v>0</v>
      </c>
      <c r="CU653" s="62">
        <f>CU654+CU655+CU656</f>
        <v>0</v>
      </c>
      <c r="CV653" s="62">
        <f>CV654+CV655+CV656</f>
        <v>0</v>
      </c>
      <c r="CW653" s="62">
        <f>CW654+CW655+CW656</f>
        <v>0</v>
      </c>
      <c r="CX653" s="62">
        <f>CX654+CX655+CX656</f>
        <v>0</v>
      </c>
      <c r="CY653" s="62">
        <f>CY654+CY655+CY656</f>
        <v>0</v>
      </c>
      <c r="CZ653" s="62">
        <f>CZ654+CZ655+CZ656</f>
        <v>0</v>
      </c>
      <c r="DA653" s="61"/>
      <c r="DB653" s="56">
        <f>K653-CV653</f>
        <v>0</v>
      </c>
      <c r="DC653" s="81"/>
      <c r="DD653" s="7">
        <f>CV653/12</f>
        <v>0</v>
      </c>
      <c r="DE653" s="81"/>
    </row>
    <row r="654" spans="1:109" s="80" customFormat="1" ht="11.25" hidden="1" customHeight="1" x14ac:dyDescent="0.2">
      <c r="A654" s="118" t="str">
        <f>CONCATENATE("7401",H654)</f>
        <v>7401560801</v>
      </c>
      <c r="B654" s="66"/>
      <c r="C654" s="66"/>
      <c r="D654" s="66"/>
      <c r="E654" s="66"/>
      <c r="F654" s="66"/>
      <c r="G654" s="65" t="s">
        <v>91</v>
      </c>
      <c r="H654" s="70" t="s">
        <v>179</v>
      </c>
      <c r="I654" s="79" t="s">
        <v>108</v>
      </c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  <c r="AA654" s="62"/>
      <c r="AB654" s="62"/>
      <c r="AC654" s="62"/>
      <c r="AD654" s="62"/>
      <c r="AE654" s="62"/>
      <c r="AF654" s="62"/>
      <c r="AG654" s="62"/>
      <c r="AH654" s="62"/>
      <c r="AI654" s="62"/>
      <c r="AJ654" s="62"/>
      <c r="AK654" s="62"/>
      <c r="AL654" s="62"/>
      <c r="AM654" s="62"/>
      <c r="AN654" s="62"/>
      <c r="AO654" s="62"/>
      <c r="AP654" s="62"/>
      <c r="AQ654" s="62"/>
      <c r="AR654" s="62"/>
      <c r="AS654" s="62"/>
      <c r="AT654" s="62"/>
      <c r="AU654" s="62"/>
      <c r="AV654" s="62"/>
      <c r="AW654" s="62"/>
      <c r="AX654" s="62"/>
      <c r="AY654" s="62"/>
      <c r="AZ654" s="62"/>
      <c r="BA654" s="62"/>
      <c r="BB654" s="62"/>
      <c r="BC654" s="62"/>
      <c r="BD654" s="62"/>
      <c r="BE654" s="62"/>
      <c r="BF654" s="62"/>
      <c r="BG654" s="62"/>
      <c r="BH654" s="62"/>
      <c r="BI654" s="62"/>
      <c r="BJ654" s="62"/>
      <c r="BK654" s="62"/>
      <c r="BL654" s="62"/>
      <c r="BM654" s="62"/>
      <c r="BN654" s="62"/>
      <c r="BO654" s="62"/>
      <c r="BP654" s="62"/>
      <c r="BQ654" s="62"/>
      <c r="BR654" s="62"/>
      <c r="BS654" s="62"/>
      <c r="BT654" s="62"/>
      <c r="BU654" s="62"/>
      <c r="BV654" s="62"/>
      <c r="BW654" s="62"/>
      <c r="BX654" s="62"/>
      <c r="BY654" s="62"/>
      <c r="BZ654" s="62"/>
      <c r="CA654" s="62"/>
      <c r="CB654" s="62"/>
      <c r="CC654" s="62"/>
      <c r="CD654" s="62"/>
      <c r="CE654" s="62"/>
      <c r="CF654" s="62"/>
      <c r="CG654" s="62"/>
      <c r="CH654" s="62"/>
      <c r="CI654" s="62"/>
      <c r="CJ654" s="62"/>
      <c r="CK654" s="62"/>
      <c r="CL654" s="62"/>
      <c r="CM654" s="62"/>
      <c r="CN654" s="62"/>
      <c r="CO654" s="62"/>
      <c r="CP654" s="62"/>
      <c r="CQ654" s="62"/>
      <c r="CR654" s="62"/>
      <c r="CS654" s="62"/>
      <c r="CT654" s="62"/>
      <c r="CU654" s="62"/>
      <c r="CV654" s="62"/>
      <c r="CW654" s="62"/>
      <c r="CX654" s="62"/>
      <c r="CY654" s="62"/>
      <c r="CZ654" s="62"/>
      <c r="DA654" s="61"/>
      <c r="DB654" s="56">
        <f>K654-CV654</f>
        <v>0</v>
      </c>
      <c r="DC654" s="81"/>
      <c r="DD654" s="7">
        <f>CV654/12</f>
        <v>0</v>
      </c>
      <c r="DE654" s="81"/>
    </row>
    <row r="655" spans="1:109" s="80" customFormat="1" ht="11.25" hidden="1" customHeight="1" x14ac:dyDescent="0.2">
      <c r="A655" s="118" t="str">
        <f>CONCATENATE("7401",H655)</f>
        <v>7401560802</v>
      </c>
      <c r="B655" s="66"/>
      <c r="C655" s="66"/>
      <c r="D655" s="66"/>
      <c r="E655" s="66"/>
      <c r="F655" s="66"/>
      <c r="G655" s="65" t="s">
        <v>101</v>
      </c>
      <c r="H655" s="70" t="s">
        <v>113</v>
      </c>
      <c r="I655" s="79" t="s">
        <v>99</v>
      </c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  <c r="AA655" s="62"/>
      <c r="AB655" s="62"/>
      <c r="AC655" s="62"/>
      <c r="AD655" s="62"/>
      <c r="AE655" s="62"/>
      <c r="AF655" s="62"/>
      <c r="AG655" s="62"/>
      <c r="AH655" s="62"/>
      <c r="AI655" s="62"/>
      <c r="AJ655" s="62"/>
      <c r="AK655" s="62"/>
      <c r="AL655" s="62"/>
      <c r="AM655" s="62"/>
      <c r="AN655" s="62"/>
      <c r="AO655" s="62"/>
      <c r="AP655" s="62"/>
      <c r="AQ655" s="62"/>
      <c r="AR655" s="62"/>
      <c r="AS655" s="62"/>
      <c r="AT655" s="62"/>
      <c r="AU655" s="62"/>
      <c r="AV655" s="62"/>
      <c r="AW655" s="62"/>
      <c r="AX655" s="62"/>
      <c r="AY655" s="62"/>
      <c r="AZ655" s="62"/>
      <c r="BA655" s="62"/>
      <c r="BB655" s="62"/>
      <c r="BC655" s="62"/>
      <c r="BD655" s="62"/>
      <c r="BE655" s="62"/>
      <c r="BF655" s="62"/>
      <c r="BG655" s="62"/>
      <c r="BH655" s="62"/>
      <c r="BI655" s="62"/>
      <c r="BJ655" s="62"/>
      <c r="BK655" s="62"/>
      <c r="BL655" s="62"/>
      <c r="BM655" s="62"/>
      <c r="BN655" s="62"/>
      <c r="BO655" s="62"/>
      <c r="BP655" s="62"/>
      <c r="BQ655" s="62"/>
      <c r="BR655" s="62"/>
      <c r="BS655" s="62"/>
      <c r="BT655" s="62"/>
      <c r="BU655" s="62"/>
      <c r="BV655" s="62"/>
      <c r="BW655" s="62"/>
      <c r="BX655" s="62"/>
      <c r="BY655" s="62"/>
      <c r="BZ655" s="62"/>
      <c r="CA655" s="62"/>
      <c r="CB655" s="62"/>
      <c r="CC655" s="62"/>
      <c r="CD655" s="62"/>
      <c r="CE655" s="62"/>
      <c r="CF655" s="62"/>
      <c r="CG655" s="62"/>
      <c r="CH655" s="62"/>
      <c r="CI655" s="62"/>
      <c r="CJ655" s="62"/>
      <c r="CK655" s="62"/>
      <c r="CL655" s="62"/>
      <c r="CM655" s="62"/>
      <c r="CN655" s="62"/>
      <c r="CO655" s="62"/>
      <c r="CP655" s="62"/>
      <c r="CQ655" s="62"/>
      <c r="CR655" s="62"/>
      <c r="CS655" s="62"/>
      <c r="CT655" s="62"/>
      <c r="CU655" s="62"/>
      <c r="CV655" s="62"/>
      <c r="CW655" s="62"/>
      <c r="CX655" s="62"/>
      <c r="CY655" s="62"/>
      <c r="CZ655" s="62"/>
      <c r="DA655" s="61"/>
      <c r="DB655" s="56">
        <f>K655-CV655</f>
        <v>0</v>
      </c>
      <c r="DC655" s="81"/>
      <c r="DD655" s="7">
        <f>CV655/12</f>
        <v>0</v>
      </c>
      <c r="DE655" s="81"/>
    </row>
    <row r="656" spans="1:109" s="80" customFormat="1" ht="11.25" hidden="1" customHeight="1" x14ac:dyDescent="0.2">
      <c r="A656" s="118" t="str">
        <f>CONCATENATE("7401",H656)</f>
        <v>7401560803</v>
      </c>
      <c r="B656" s="66"/>
      <c r="C656" s="66"/>
      <c r="D656" s="66"/>
      <c r="E656" s="66"/>
      <c r="F656" s="66"/>
      <c r="G656" s="65" t="s">
        <v>129</v>
      </c>
      <c r="H656" s="70" t="s">
        <v>178</v>
      </c>
      <c r="I656" s="79" t="s">
        <v>310</v>
      </c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  <c r="AA656" s="62"/>
      <c r="AB656" s="62"/>
      <c r="AC656" s="62"/>
      <c r="AD656" s="62"/>
      <c r="AE656" s="62"/>
      <c r="AF656" s="62"/>
      <c r="AG656" s="62"/>
      <c r="AH656" s="62"/>
      <c r="AI656" s="62"/>
      <c r="AJ656" s="62"/>
      <c r="AK656" s="62"/>
      <c r="AL656" s="62"/>
      <c r="AM656" s="62"/>
      <c r="AN656" s="62"/>
      <c r="AO656" s="62"/>
      <c r="AP656" s="62"/>
      <c r="AQ656" s="62"/>
      <c r="AR656" s="62"/>
      <c r="AS656" s="62"/>
      <c r="AT656" s="62"/>
      <c r="AU656" s="62"/>
      <c r="AV656" s="62"/>
      <c r="AW656" s="62"/>
      <c r="AX656" s="62"/>
      <c r="AY656" s="62"/>
      <c r="AZ656" s="62"/>
      <c r="BA656" s="62"/>
      <c r="BB656" s="62"/>
      <c r="BC656" s="62"/>
      <c r="BD656" s="62"/>
      <c r="BE656" s="62"/>
      <c r="BF656" s="62"/>
      <c r="BG656" s="62"/>
      <c r="BH656" s="62"/>
      <c r="BI656" s="62"/>
      <c r="BJ656" s="62"/>
      <c r="BK656" s="62"/>
      <c r="BL656" s="62"/>
      <c r="BM656" s="62"/>
      <c r="BN656" s="62"/>
      <c r="BO656" s="62"/>
      <c r="BP656" s="62"/>
      <c r="BQ656" s="62"/>
      <c r="BR656" s="62"/>
      <c r="BS656" s="62"/>
      <c r="BT656" s="62"/>
      <c r="BU656" s="62"/>
      <c r="BV656" s="62"/>
      <c r="BW656" s="62"/>
      <c r="BX656" s="62"/>
      <c r="BY656" s="62"/>
      <c r="BZ656" s="62"/>
      <c r="CA656" s="62"/>
      <c r="CB656" s="62"/>
      <c r="CC656" s="62"/>
      <c r="CD656" s="62"/>
      <c r="CE656" s="62"/>
      <c r="CF656" s="62"/>
      <c r="CG656" s="62"/>
      <c r="CH656" s="62"/>
      <c r="CI656" s="62"/>
      <c r="CJ656" s="62"/>
      <c r="CK656" s="62"/>
      <c r="CL656" s="62"/>
      <c r="CM656" s="62"/>
      <c r="CN656" s="62"/>
      <c r="CO656" s="62"/>
      <c r="CP656" s="62"/>
      <c r="CQ656" s="62"/>
      <c r="CR656" s="62"/>
      <c r="CS656" s="62"/>
      <c r="CT656" s="62"/>
      <c r="CU656" s="62"/>
      <c r="CV656" s="62"/>
      <c r="CW656" s="62"/>
      <c r="CX656" s="62"/>
      <c r="CY656" s="62"/>
      <c r="CZ656" s="62"/>
      <c r="DA656" s="61"/>
      <c r="DB656" s="56">
        <f>K656-CV656</f>
        <v>0</v>
      </c>
      <c r="DC656" s="81"/>
      <c r="DD656" s="7">
        <f>CV656/12</f>
        <v>0</v>
      </c>
      <c r="DE656" s="81"/>
    </row>
    <row r="657" spans="1:109" s="80" customFormat="1" ht="11.25" hidden="1" customHeight="1" x14ac:dyDescent="0.2">
      <c r="A657" s="122" t="str">
        <f>CONCATENATE("7401",H657)</f>
        <v>74015616</v>
      </c>
      <c r="B657" s="66"/>
      <c r="C657" s="66"/>
      <c r="D657" s="66"/>
      <c r="E657" s="66"/>
      <c r="F657" s="66" t="s">
        <v>104</v>
      </c>
      <c r="G657" s="66"/>
      <c r="H657" s="61" t="s">
        <v>141</v>
      </c>
      <c r="I657" s="84" t="s">
        <v>102</v>
      </c>
      <c r="J657" s="62">
        <f>J658+J659+J660</f>
        <v>0</v>
      </c>
      <c r="K657" s="62">
        <f>K658+K659+K660</f>
        <v>0</v>
      </c>
      <c r="L657" s="62">
        <f>L658+L659+L660</f>
        <v>0</v>
      </c>
      <c r="M657" s="62">
        <f>M658+M659+M660</f>
        <v>0</v>
      </c>
      <c r="N657" s="62">
        <f>N658+N659+N660</f>
        <v>0</v>
      </c>
      <c r="O657" s="62">
        <f>O658+O659+O660</f>
        <v>0</v>
      </c>
      <c r="P657" s="62">
        <f>P658+P659+P660</f>
        <v>0</v>
      </c>
      <c r="Q657" s="62">
        <f>Q658+Q659+Q660</f>
        <v>0</v>
      </c>
      <c r="R657" s="62">
        <f>R658+R659+R660</f>
        <v>0</v>
      </c>
      <c r="S657" s="62">
        <f>S658+S659+S660</f>
        <v>0</v>
      </c>
      <c r="T657" s="62">
        <f>T658+T659+T660</f>
        <v>0</v>
      </c>
      <c r="U657" s="62">
        <f>U658+U659+U660</f>
        <v>0</v>
      </c>
      <c r="V657" s="62">
        <f>V658+V659+V660</f>
        <v>0</v>
      </c>
      <c r="W657" s="62">
        <f>W658+W659+W660</f>
        <v>0</v>
      </c>
      <c r="X657" s="62">
        <f>X658+X659+X660</f>
        <v>0</v>
      </c>
      <c r="Y657" s="62">
        <f>Y658+Y659+Y660</f>
        <v>0</v>
      </c>
      <c r="Z657" s="62">
        <f>Z658+Z659+Z660</f>
        <v>0</v>
      </c>
      <c r="AA657" s="62">
        <f>AA658+AA659+AA660</f>
        <v>0</v>
      </c>
      <c r="AB657" s="62">
        <f>AB658+AB659+AB660</f>
        <v>0</v>
      </c>
      <c r="AC657" s="62">
        <f>AC658+AC659+AC660</f>
        <v>0</v>
      </c>
      <c r="AD657" s="62">
        <f>AD658+AD659+AD660</f>
        <v>0</v>
      </c>
      <c r="AE657" s="62">
        <f>AE658+AE659+AE660</f>
        <v>0</v>
      </c>
      <c r="AF657" s="62">
        <f>AF658+AF659+AF660</f>
        <v>0</v>
      </c>
      <c r="AG657" s="62">
        <f>AG658+AG659+AG660</f>
        <v>0</v>
      </c>
      <c r="AH657" s="62">
        <f>AH658+AH659+AH660</f>
        <v>0</v>
      </c>
      <c r="AI657" s="62">
        <f>AI658+AI659+AI660</f>
        <v>0</v>
      </c>
      <c r="AJ657" s="62">
        <f>AJ658+AJ659+AJ660</f>
        <v>0</v>
      </c>
      <c r="AK657" s="62">
        <f>AK658+AK659+AK660</f>
        <v>0</v>
      </c>
      <c r="AL657" s="62">
        <f>AL658+AL659+AL660</f>
        <v>0</v>
      </c>
      <c r="AM657" s="62">
        <f>AM658+AM659+AM660</f>
        <v>0</v>
      </c>
      <c r="AN657" s="62">
        <f>AN658+AN659+AN660</f>
        <v>0</v>
      </c>
      <c r="AO657" s="62">
        <f>AO658+AO659+AO660</f>
        <v>0</v>
      </c>
      <c r="AP657" s="62">
        <f>AP658+AP659+AP660</f>
        <v>0</v>
      </c>
      <c r="AQ657" s="62">
        <f>AQ658+AQ659+AQ660</f>
        <v>0</v>
      </c>
      <c r="AR657" s="62">
        <f>AR658+AR659+AR660</f>
        <v>0</v>
      </c>
      <c r="AS657" s="62">
        <f>AS658+AS659+AS660</f>
        <v>0</v>
      </c>
      <c r="AT657" s="62">
        <f>AT658+AT659+AT660</f>
        <v>0</v>
      </c>
      <c r="AU657" s="62">
        <f>AU658+AU659+AU660</f>
        <v>0</v>
      </c>
      <c r="AV657" s="62">
        <f>AV658+AV659+AV660</f>
        <v>0</v>
      </c>
      <c r="AW657" s="62">
        <f>AW658+AW659+AW660</f>
        <v>0</v>
      </c>
      <c r="AX657" s="62">
        <f>AX658+AX659+AX660</f>
        <v>0</v>
      </c>
      <c r="AY657" s="62">
        <f>AY658+AY659+AY660</f>
        <v>0</v>
      </c>
      <c r="AZ657" s="62">
        <f>AZ658+AZ659+AZ660</f>
        <v>0</v>
      </c>
      <c r="BA657" s="62">
        <f>BA658+BA659+BA660</f>
        <v>0</v>
      </c>
      <c r="BB657" s="62">
        <f>BB658+BB659+BB660</f>
        <v>0</v>
      </c>
      <c r="BC657" s="62">
        <f>BC658+BC659+BC660</f>
        <v>0</v>
      </c>
      <c r="BD657" s="62">
        <f>BD658+BD659+BD660</f>
        <v>0</v>
      </c>
      <c r="BE657" s="62">
        <f>BE658+BE659+BE660</f>
        <v>0</v>
      </c>
      <c r="BF657" s="62">
        <f>BF658+BF659+BF660</f>
        <v>0</v>
      </c>
      <c r="BG657" s="62">
        <f>BG658+BG659+BG660</f>
        <v>0</v>
      </c>
      <c r="BH657" s="62">
        <f>BH658+BH659+BH660</f>
        <v>0</v>
      </c>
      <c r="BI657" s="62">
        <f>BI658+BI659+BI660</f>
        <v>0</v>
      </c>
      <c r="BJ657" s="62">
        <f>BJ658+BJ659+BJ660</f>
        <v>0</v>
      </c>
      <c r="BK657" s="62">
        <f>BK658+BK659+BK660</f>
        <v>0</v>
      </c>
      <c r="BL657" s="62">
        <f>BL658+BL659+BL660</f>
        <v>0</v>
      </c>
      <c r="BM657" s="62">
        <f>BM658+BM659+BM660</f>
        <v>0</v>
      </c>
      <c r="BN657" s="62">
        <f>BN658+BN659+BN660</f>
        <v>0</v>
      </c>
      <c r="BO657" s="62">
        <f>BO658+BO659+BO660</f>
        <v>0</v>
      </c>
      <c r="BP657" s="62">
        <f>BP658+BP659+BP660</f>
        <v>0</v>
      </c>
      <c r="BQ657" s="62">
        <f>BQ658+BQ659+BQ660</f>
        <v>0</v>
      </c>
      <c r="BR657" s="62">
        <f>BR658+BR659+BR660</f>
        <v>0</v>
      </c>
      <c r="BS657" s="62">
        <f>BS658+BS659+BS660</f>
        <v>0</v>
      </c>
      <c r="BT657" s="62">
        <f>BT658+BT659+BT660</f>
        <v>0</v>
      </c>
      <c r="BU657" s="62">
        <f>BU658+BU659+BU660</f>
        <v>0</v>
      </c>
      <c r="BV657" s="62">
        <f>BV658+BV659+BV660</f>
        <v>0</v>
      </c>
      <c r="BW657" s="62">
        <f>BW658+BW659+BW660</f>
        <v>0</v>
      </c>
      <c r="BX657" s="62">
        <f>BX658+BX659+BX660</f>
        <v>0</v>
      </c>
      <c r="BY657" s="62">
        <f>BY658+BY659+BY660</f>
        <v>0</v>
      </c>
      <c r="BZ657" s="62">
        <f>BZ658+BZ659+BZ660</f>
        <v>0</v>
      </c>
      <c r="CA657" s="62">
        <f>CA658+CA659+CA660</f>
        <v>0</v>
      </c>
      <c r="CB657" s="62">
        <f>CB658+CB659+CB660</f>
        <v>0</v>
      </c>
      <c r="CC657" s="62">
        <f>CC658+CC659+CC660</f>
        <v>0</v>
      </c>
      <c r="CD657" s="62">
        <f>CD658+CD659+CD660</f>
        <v>0</v>
      </c>
      <c r="CE657" s="62">
        <f>CE658+CE659+CE660</f>
        <v>0</v>
      </c>
      <c r="CF657" s="62">
        <f>CF658+CF659+CF660</f>
        <v>0</v>
      </c>
      <c r="CG657" s="62">
        <f>CG658+CG659+CG660</f>
        <v>0</v>
      </c>
      <c r="CH657" s="62">
        <f>CH658+CH659+CH660</f>
        <v>0</v>
      </c>
      <c r="CI657" s="62">
        <f>CI658+CI659+CI660</f>
        <v>0</v>
      </c>
      <c r="CJ657" s="62">
        <f>CJ658+CJ659+CJ660</f>
        <v>0</v>
      </c>
      <c r="CK657" s="62">
        <f>CK658+CK659+CK660</f>
        <v>0</v>
      </c>
      <c r="CL657" s="62">
        <f>CL658+CL659+CL660</f>
        <v>0</v>
      </c>
      <c r="CM657" s="62">
        <f>CM658+CM659+CM660</f>
        <v>0</v>
      </c>
      <c r="CN657" s="62">
        <f>CN658+CN659+CN660</f>
        <v>0</v>
      </c>
      <c r="CO657" s="62">
        <f>CO658+CO659+CO660</f>
        <v>0</v>
      </c>
      <c r="CP657" s="62">
        <f>CP658+CP659+CP660</f>
        <v>0</v>
      </c>
      <c r="CQ657" s="62">
        <f>CQ658+CQ659+CQ660</f>
        <v>0</v>
      </c>
      <c r="CR657" s="62">
        <f>CR658+CR659+CR660</f>
        <v>0</v>
      </c>
      <c r="CS657" s="62">
        <f>CS658+CS659+CS660</f>
        <v>0</v>
      </c>
      <c r="CT657" s="62">
        <f>CT658+CT659+CT660</f>
        <v>0</v>
      </c>
      <c r="CU657" s="62">
        <f>CU658+CU659+CU660</f>
        <v>0</v>
      </c>
      <c r="CV657" s="62">
        <f>CV658+CV659+CV660</f>
        <v>0</v>
      </c>
      <c r="CW657" s="62">
        <f>CW658+CW659+CW660</f>
        <v>0</v>
      </c>
      <c r="CX657" s="62">
        <f>CX658+CX659+CX660</f>
        <v>0</v>
      </c>
      <c r="CY657" s="62">
        <f>CY658+CY659+CY660</f>
        <v>0</v>
      </c>
      <c r="CZ657" s="62">
        <f>CZ658+CZ659+CZ660</f>
        <v>0</v>
      </c>
      <c r="DA657" s="61" t="s">
        <v>141</v>
      </c>
      <c r="DB657" s="56">
        <f>K657-CV657</f>
        <v>0</v>
      </c>
      <c r="DC657" s="81"/>
      <c r="DD657" s="7">
        <f>CV657/12</f>
        <v>0</v>
      </c>
      <c r="DE657" s="81"/>
    </row>
    <row r="658" spans="1:109" s="80" customFormat="1" ht="11.25" hidden="1" customHeight="1" x14ac:dyDescent="0.2">
      <c r="A658" s="118" t="str">
        <f>CONCATENATE("7401",H658)</f>
        <v>7401561601</v>
      </c>
      <c r="B658" s="66"/>
      <c r="C658" s="66"/>
      <c r="D658" s="66"/>
      <c r="E658" s="66"/>
      <c r="F658" s="66"/>
      <c r="G658" s="65" t="s">
        <v>91</v>
      </c>
      <c r="H658" s="70" t="s">
        <v>140</v>
      </c>
      <c r="I658" s="79" t="s">
        <v>108</v>
      </c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  <c r="AA658" s="62"/>
      <c r="AB658" s="62"/>
      <c r="AC658" s="62"/>
      <c r="AD658" s="62"/>
      <c r="AE658" s="62"/>
      <c r="AF658" s="62"/>
      <c r="AG658" s="62"/>
      <c r="AH658" s="62"/>
      <c r="AI658" s="62"/>
      <c r="AJ658" s="62"/>
      <c r="AK658" s="62"/>
      <c r="AL658" s="62"/>
      <c r="AM658" s="62"/>
      <c r="AN658" s="62"/>
      <c r="AO658" s="62"/>
      <c r="AP658" s="62"/>
      <c r="AQ658" s="62"/>
      <c r="AR658" s="62"/>
      <c r="AS658" s="62"/>
      <c r="AT658" s="62"/>
      <c r="AU658" s="62"/>
      <c r="AV658" s="62"/>
      <c r="AW658" s="62"/>
      <c r="AX658" s="62"/>
      <c r="AY658" s="62"/>
      <c r="AZ658" s="62"/>
      <c r="BA658" s="62"/>
      <c r="BB658" s="62"/>
      <c r="BC658" s="62"/>
      <c r="BD658" s="62"/>
      <c r="BE658" s="62"/>
      <c r="BF658" s="62"/>
      <c r="BG658" s="62"/>
      <c r="BH658" s="62"/>
      <c r="BI658" s="62"/>
      <c r="BJ658" s="62"/>
      <c r="BK658" s="62"/>
      <c r="BL658" s="62"/>
      <c r="BM658" s="62"/>
      <c r="BN658" s="62"/>
      <c r="BO658" s="62"/>
      <c r="BP658" s="62"/>
      <c r="BQ658" s="62"/>
      <c r="BR658" s="62"/>
      <c r="BS658" s="62"/>
      <c r="BT658" s="62"/>
      <c r="BU658" s="62"/>
      <c r="BV658" s="62"/>
      <c r="BW658" s="62"/>
      <c r="BX658" s="62"/>
      <c r="BY658" s="62"/>
      <c r="BZ658" s="62"/>
      <c r="CA658" s="62"/>
      <c r="CB658" s="62"/>
      <c r="CC658" s="62"/>
      <c r="CD658" s="62"/>
      <c r="CE658" s="62"/>
      <c r="CF658" s="62"/>
      <c r="CG658" s="62"/>
      <c r="CH658" s="62"/>
      <c r="CI658" s="62"/>
      <c r="CJ658" s="62"/>
      <c r="CK658" s="62"/>
      <c r="CL658" s="62"/>
      <c r="CM658" s="62"/>
      <c r="CN658" s="62"/>
      <c r="CO658" s="62"/>
      <c r="CP658" s="62"/>
      <c r="CQ658" s="62"/>
      <c r="CR658" s="62"/>
      <c r="CS658" s="62"/>
      <c r="CT658" s="62"/>
      <c r="CU658" s="62"/>
      <c r="CV658" s="62"/>
      <c r="CW658" s="62"/>
      <c r="CX658" s="62"/>
      <c r="CY658" s="62"/>
      <c r="CZ658" s="62"/>
      <c r="DA658" s="61" t="s">
        <v>140</v>
      </c>
      <c r="DB658" s="56">
        <f>K658-CV658</f>
        <v>0</v>
      </c>
      <c r="DC658" s="81"/>
      <c r="DD658" s="7">
        <f>CV658/12</f>
        <v>0</v>
      </c>
      <c r="DE658" s="81"/>
    </row>
    <row r="659" spans="1:109" s="80" customFormat="1" ht="11.25" hidden="1" customHeight="1" x14ac:dyDescent="0.2">
      <c r="A659" s="118" t="str">
        <f>CONCATENATE("7401",H659)</f>
        <v>7401561602</v>
      </c>
      <c r="B659" s="66"/>
      <c r="C659" s="66"/>
      <c r="D659" s="66"/>
      <c r="E659" s="66"/>
      <c r="F659" s="66"/>
      <c r="G659" s="65" t="s">
        <v>101</v>
      </c>
      <c r="H659" s="70" t="s">
        <v>139</v>
      </c>
      <c r="I659" s="79" t="s">
        <v>99</v>
      </c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  <c r="AA659" s="62"/>
      <c r="AB659" s="62"/>
      <c r="AC659" s="62"/>
      <c r="AD659" s="62"/>
      <c r="AE659" s="62"/>
      <c r="AF659" s="62"/>
      <c r="AG659" s="62"/>
      <c r="AH659" s="62"/>
      <c r="AI659" s="62"/>
      <c r="AJ659" s="62"/>
      <c r="AK659" s="62"/>
      <c r="AL659" s="62"/>
      <c r="AM659" s="62"/>
      <c r="AN659" s="62"/>
      <c r="AO659" s="62"/>
      <c r="AP659" s="62"/>
      <c r="AQ659" s="62"/>
      <c r="AR659" s="62"/>
      <c r="AS659" s="62"/>
      <c r="AT659" s="62"/>
      <c r="AU659" s="62"/>
      <c r="AV659" s="62"/>
      <c r="AW659" s="62"/>
      <c r="AX659" s="62"/>
      <c r="AY659" s="62"/>
      <c r="AZ659" s="62"/>
      <c r="BA659" s="62"/>
      <c r="BB659" s="62"/>
      <c r="BC659" s="62"/>
      <c r="BD659" s="62"/>
      <c r="BE659" s="62"/>
      <c r="BF659" s="62"/>
      <c r="BG659" s="62"/>
      <c r="BH659" s="62"/>
      <c r="BI659" s="62"/>
      <c r="BJ659" s="62"/>
      <c r="BK659" s="62"/>
      <c r="BL659" s="62"/>
      <c r="BM659" s="62"/>
      <c r="BN659" s="62"/>
      <c r="BO659" s="62"/>
      <c r="BP659" s="62"/>
      <c r="BQ659" s="62"/>
      <c r="BR659" s="62"/>
      <c r="BS659" s="62"/>
      <c r="BT659" s="62"/>
      <c r="BU659" s="62"/>
      <c r="BV659" s="62"/>
      <c r="BW659" s="62"/>
      <c r="BX659" s="62"/>
      <c r="BY659" s="62"/>
      <c r="BZ659" s="62"/>
      <c r="CA659" s="62"/>
      <c r="CB659" s="62"/>
      <c r="CC659" s="62"/>
      <c r="CD659" s="62"/>
      <c r="CE659" s="62"/>
      <c r="CF659" s="62"/>
      <c r="CG659" s="62"/>
      <c r="CH659" s="62"/>
      <c r="CI659" s="62"/>
      <c r="CJ659" s="62"/>
      <c r="CK659" s="62"/>
      <c r="CL659" s="62"/>
      <c r="CM659" s="62"/>
      <c r="CN659" s="62"/>
      <c r="CO659" s="62"/>
      <c r="CP659" s="62"/>
      <c r="CQ659" s="62"/>
      <c r="CR659" s="62"/>
      <c r="CS659" s="62"/>
      <c r="CT659" s="62"/>
      <c r="CU659" s="62"/>
      <c r="CV659" s="62"/>
      <c r="CW659" s="62"/>
      <c r="CX659" s="62"/>
      <c r="CY659" s="62"/>
      <c r="CZ659" s="62"/>
      <c r="DA659" s="61"/>
      <c r="DB659" s="56">
        <f>K659-CV659</f>
        <v>0</v>
      </c>
      <c r="DC659" s="81"/>
      <c r="DD659" s="7">
        <f>CV659/12</f>
        <v>0</v>
      </c>
      <c r="DE659" s="81"/>
    </row>
    <row r="660" spans="1:109" s="80" customFormat="1" ht="11.25" hidden="1" customHeight="1" x14ac:dyDescent="0.2">
      <c r="A660" s="118" t="str">
        <f>CONCATENATE("7401",H660)</f>
        <v>7401561603</v>
      </c>
      <c r="B660" s="66"/>
      <c r="C660" s="66"/>
      <c r="D660" s="66"/>
      <c r="E660" s="66"/>
      <c r="F660" s="66"/>
      <c r="G660" s="65" t="s">
        <v>129</v>
      </c>
      <c r="H660" s="70" t="s">
        <v>176</v>
      </c>
      <c r="I660" s="79" t="s">
        <v>177</v>
      </c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  <c r="AA660" s="62"/>
      <c r="AB660" s="62"/>
      <c r="AC660" s="62"/>
      <c r="AD660" s="62"/>
      <c r="AE660" s="62"/>
      <c r="AF660" s="62"/>
      <c r="AG660" s="62"/>
      <c r="AH660" s="62"/>
      <c r="AI660" s="62"/>
      <c r="AJ660" s="62"/>
      <c r="AK660" s="62"/>
      <c r="AL660" s="62"/>
      <c r="AM660" s="62"/>
      <c r="AN660" s="62"/>
      <c r="AO660" s="62"/>
      <c r="AP660" s="62"/>
      <c r="AQ660" s="62"/>
      <c r="AR660" s="62"/>
      <c r="AS660" s="62"/>
      <c r="AT660" s="62"/>
      <c r="AU660" s="62"/>
      <c r="AV660" s="62"/>
      <c r="AW660" s="62"/>
      <c r="AX660" s="62"/>
      <c r="AY660" s="62"/>
      <c r="AZ660" s="62"/>
      <c r="BA660" s="62"/>
      <c r="BB660" s="62"/>
      <c r="BC660" s="62"/>
      <c r="BD660" s="62"/>
      <c r="BE660" s="62"/>
      <c r="BF660" s="62"/>
      <c r="BG660" s="62"/>
      <c r="BH660" s="62"/>
      <c r="BI660" s="62"/>
      <c r="BJ660" s="62"/>
      <c r="BK660" s="62"/>
      <c r="BL660" s="62"/>
      <c r="BM660" s="62"/>
      <c r="BN660" s="62"/>
      <c r="BO660" s="62"/>
      <c r="BP660" s="62"/>
      <c r="BQ660" s="62"/>
      <c r="BR660" s="62"/>
      <c r="BS660" s="62"/>
      <c r="BT660" s="62"/>
      <c r="BU660" s="62"/>
      <c r="BV660" s="62"/>
      <c r="BW660" s="62"/>
      <c r="BX660" s="62"/>
      <c r="BY660" s="62"/>
      <c r="BZ660" s="62"/>
      <c r="CA660" s="62"/>
      <c r="CB660" s="62"/>
      <c r="CC660" s="62"/>
      <c r="CD660" s="62"/>
      <c r="CE660" s="62"/>
      <c r="CF660" s="62"/>
      <c r="CG660" s="62"/>
      <c r="CH660" s="62"/>
      <c r="CI660" s="62"/>
      <c r="CJ660" s="62"/>
      <c r="CK660" s="62"/>
      <c r="CL660" s="62"/>
      <c r="CM660" s="62"/>
      <c r="CN660" s="62"/>
      <c r="CO660" s="62"/>
      <c r="CP660" s="62"/>
      <c r="CQ660" s="62"/>
      <c r="CR660" s="62"/>
      <c r="CS660" s="62"/>
      <c r="CT660" s="62"/>
      <c r="CU660" s="62"/>
      <c r="CV660" s="62"/>
      <c r="CW660" s="62"/>
      <c r="CX660" s="62"/>
      <c r="CY660" s="62"/>
      <c r="CZ660" s="62"/>
      <c r="DA660" s="61"/>
      <c r="DB660" s="56">
        <f>K660-CV660</f>
        <v>0</v>
      </c>
      <c r="DC660" s="81"/>
      <c r="DD660" s="7">
        <f>CV660/12</f>
        <v>0</v>
      </c>
      <c r="DE660" s="81"/>
    </row>
    <row r="661" spans="1:109" s="80" customFormat="1" ht="11.25" hidden="1" customHeight="1" x14ac:dyDescent="0.2">
      <c r="A661" s="122" t="str">
        <f>CONCATENATE("7401",H661)</f>
        <v>740158</v>
      </c>
      <c r="B661" s="66"/>
      <c r="C661" s="66"/>
      <c r="D661" s="66"/>
      <c r="E661" s="66" t="s">
        <v>106</v>
      </c>
      <c r="F661" s="66"/>
      <c r="G661" s="66"/>
      <c r="H661" s="61" t="s">
        <v>106</v>
      </c>
      <c r="I661" s="84" t="s">
        <v>309</v>
      </c>
      <c r="J661" s="62">
        <f>J662+J666</f>
        <v>0</v>
      </c>
      <c r="K661" s="62">
        <f>K662+K666</f>
        <v>0</v>
      </c>
      <c r="L661" s="62">
        <f>L662+L666</f>
        <v>0</v>
      </c>
      <c r="M661" s="62">
        <f>M662+M666</f>
        <v>0</v>
      </c>
      <c r="N661" s="62">
        <f>N662+N666</f>
        <v>0</v>
      </c>
      <c r="O661" s="62">
        <f>O662+O666</f>
        <v>0</v>
      </c>
      <c r="P661" s="62">
        <f>P662+P666</f>
        <v>0</v>
      </c>
      <c r="Q661" s="62">
        <f>Q662+Q666</f>
        <v>0</v>
      </c>
      <c r="R661" s="62">
        <f>R662+R666</f>
        <v>0</v>
      </c>
      <c r="S661" s="62">
        <f>S662+S666</f>
        <v>0</v>
      </c>
      <c r="T661" s="62">
        <f>T662+T666</f>
        <v>0</v>
      </c>
      <c r="U661" s="62">
        <f>U662+U666</f>
        <v>0</v>
      </c>
      <c r="V661" s="62">
        <f>V662+V666</f>
        <v>0</v>
      </c>
      <c r="W661" s="62">
        <f>W662+W666</f>
        <v>0</v>
      </c>
      <c r="X661" s="62">
        <f>X662+X666</f>
        <v>0</v>
      </c>
      <c r="Y661" s="62">
        <f>Y662+Y666</f>
        <v>0</v>
      </c>
      <c r="Z661" s="62">
        <f>Z662+Z666</f>
        <v>0</v>
      </c>
      <c r="AA661" s="62">
        <f>AA662+AA666</f>
        <v>0</v>
      </c>
      <c r="AB661" s="62">
        <f>AB662+AB666</f>
        <v>0</v>
      </c>
      <c r="AC661" s="62">
        <f>AC662+AC666</f>
        <v>0</v>
      </c>
      <c r="AD661" s="62">
        <f>AD662+AD666</f>
        <v>0</v>
      </c>
      <c r="AE661" s="62">
        <f>AE662+AE666</f>
        <v>0</v>
      </c>
      <c r="AF661" s="62">
        <f>AF662+AF666</f>
        <v>0</v>
      </c>
      <c r="AG661" s="62">
        <f>AG662+AG666</f>
        <v>0</v>
      </c>
      <c r="AH661" s="62">
        <f>AH662+AH666</f>
        <v>0</v>
      </c>
      <c r="AI661" s="62">
        <f>AI662+AI666</f>
        <v>0</v>
      </c>
      <c r="AJ661" s="62">
        <f>AJ662+AJ666</f>
        <v>0</v>
      </c>
      <c r="AK661" s="62">
        <f>AK662+AK666</f>
        <v>0</v>
      </c>
      <c r="AL661" s="62">
        <f>AL662+AL666</f>
        <v>0</v>
      </c>
      <c r="AM661" s="62">
        <f>AM662+AM666</f>
        <v>0</v>
      </c>
      <c r="AN661" s="62">
        <f>AN662+AN666</f>
        <v>0</v>
      </c>
      <c r="AO661" s="62">
        <f>AO662+AO666</f>
        <v>0</v>
      </c>
      <c r="AP661" s="62">
        <f>AP662+AP666</f>
        <v>0</v>
      </c>
      <c r="AQ661" s="62">
        <f>AQ662+AQ666</f>
        <v>0</v>
      </c>
      <c r="AR661" s="62">
        <f>AR662+AR666</f>
        <v>0</v>
      </c>
      <c r="AS661" s="62">
        <f>AS662+AS666</f>
        <v>0</v>
      </c>
      <c r="AT661" s="62">
        <f>AT662+AT666</f>
        <v>0</v>
      </c>
      <c r="AU661" s="62">
        <f>AU662+AU666</f>
        <v>0</v>
      </c>
      <c r="AV661" s="62">
        <f>AV662+AV666</f>
        <v>0</v>
      </c>
      <c r="AW661" s="62">
        <f>AW662+AW666</f>
        <v>0</v>
      </c>
      <c r="AX661" s="62">
        <f>AX662+AX666</f>
        <v>0</v>
      </c>
      <c r="AY661" s="62">
        <f>AY662+AY666</f>
        <v>0</v>
      </c>
      <c r="AZ661" s="62">
        <f>AZ662+AZ666</f>
        <v>0</v>
      </c>
      <c r="BA661" s="62">
        <f>BA662+BA666</f>
        <v>0</v>
      </c>
      <c r="BB661" s="62">
        <f>BB662+BB666</f>
        <v>0</v>
      </c>
      <c r="BC661" s="62">
        <f>BC662+BC666</f>
        <v>0</v>
      </c>
      <c r="BD661" s="62">
        <f>BD662+BD666</f>
        <v>0</v>
      </c>
      <c r="BE661" s="62">
        <f>BE662+BE666</f>
        <v>0</v>
      </c>
      <c r="BF661" s="62">
        <f>BF662+BF666</f>
        <v>0</v>
      </c>
      <c r="BG661" s="62">
        <f>BG662+BG666</f>
        <v>0</v>
      </c>
      <c r="BH661" s="62">
        <f>BH662+BH666</f>
        <v>0</v>
      </c>
      <c r="BI661" s="62">
        <f>BI662+BI666</f>
        <v>0</v>
      </c>
      <c r="BJ661" s="62">
        <f>BJ662+BJ666</f>
        <v>0</v>
      </c>
      <c r="BK661" s="62">
        <f>BK662+BK666</f>
        <v>0</v>
      </c>
      <c r="BL661" s="62">
        <f>BL662+BL666</f>
        <v>0</v>
      </c>
      <c r="BM661" s="62">
        <f>BM662+BM666</f>
        <v>0</v>
      </c>
      <c r="BN661" s="62">
        <f>BN662+BN666</f>
        <v>0</v>
      </c>
      <c r="BO661" s="62">
        <f>BO662+BO666</f>
        <v>0</v>
      </c>
      <c r="BP661" s="62">
        <f>BP662+BP666</f>
        <v>0</v>
      </c>
      <c r="BQ661" s="62">
        <f>BQ662+BQ666</f>
        <v>0</v>
      </c>
      <c r="BR661" s="62">
        <f>BR662+BR666</f>
        <v>0</v>
      </c>
      <c r="BS661" s="62">
        <f>BS662+BS666</f>
        <v>0</v>
      </c>
      <c r="BT661" s="62">
        <f>BT662+BT666</f>
        <v>0</v>
      </c>
      <c r="BU661" s="62">
        <f>BU662+BU666</f>
        <v>0</v>
      </c>
      <c r="BV661" s="62">
        <f>BV662+BV666</f>
        <v>0</v>
      </c>
      <c r="BW661" s="62">
        <f>BW662+BW666</f>
        <v>0</v>
      </c>
      <c r="BX661" s="62">
        <f>BX662+BX666</f>
        <v>0</v>
      </c>
      <c r="BY661" s="62">
        <f>BY662+BY666</f>
        <v>0</v>
      </c>
      <c r="BZ661" s="62">
        <f>BZ662+BZ666</f>
        <v>0</v>
      </c>
      <c r="CA661" s="62">
        <f>CA662+CA666</f>
        <v>0</v>
      </c>
      <c r="CB661" s="62">
        <f>CB662+CB666</f>
        <v>0</v>
      </c>
      <c r="CC661" s="62">
        <f>CC662+CC666</f>
        <v>0</v>
      </c>
      <c r="CD661" s="62">
        <f>CD662+CD666</f>
        <v>0</v>
      </c>
      <c r="CE661" s="62">
        <f>CE662+CE666</f>
        <v>0</v>
      </c>
      <c r="CF661" s="62">
        <f>CF662+CF666</f>
        <v>0</v>
      </c>
      <c r="CG661" s="62">
        <f>CG662+CG666</f>
        <v>0</v>
      </c>
      <c r="CH661" s="62">
        <f>CH662+CH666</f>
        <v>0</v>
      </c>
      <c r="CI661" s="62">
        <f>CI662+CI666</f>
        <v>0</v>
      </c>
      <c r="CJ661" s="62">
        <f>CJ662+CJ666</f>
        <v>0</v>
      </c>
      <c r="CK661" s="62">
        <f>CK662+CK666</f>
        <v>0</v>
      </c>
      <c r="CL661" s="62">
        <f>CL662+CL666</f>
        <v>0</v>
      </c>
      <c r="CM661" s="62">
        <f>CM662+CM666</f>
        <v>0</v>
      </c>
      <c r="CN661" s="62">
        <f>CN662+CN666</f>
        <v>0</v>
      </c>
      <c r="CO661" s="62">
        <f>CO662+CO666</f>
        <v>0</v>
      </c>
      <c r="CP661" s="62">
        <f>CP662+CP666</f>
        <v>0</v>
      </c>
      <c r="CQ661" s="62">
        <f>CQ662+CQ666</f>
        <v>0</v>
      </c>
      <c r="CR661" s="62">
        <f>CR662+CR666</f>
        <v>0</v>
      </c>
      <c r="CS661" s="62">
        <f>CS662+CS666</f>
        <v>0</v>
      </c>
      <c r="CT661" s="62">
        <f>CT662+CT666</f>
        <v>0</v>
      </c>
      <c r="CU661" s="62">
        <f>CU662+CU666</f>
        <v>0</v>
      </c>
      <c r="CV661" s="62">
        <f>CV662+CV666</f>
        <v>0</v>
      </c>
      <c r="CW661" s="62">
        <f>CW662+CW666</f>
        <v>0</v>
      </c>
      <c r="CX661" s="62">
        <f>CX662+CX666</f>
        <v>0</v>
      </c>
      <c r="CY661" s="62">
        <f>CY662+CY666</f>
        <v>0</v>
      </c>
      <c r="CZ661" s="62">
        <f>CZ662+CZ666</f>
        <v>0</v>
      </c>
      <c r="DA661" s="61"/>
      <c r="DB661" s="56">
        <f>K661-CV661</f>
        <v>0</v>
      </c>
      <c r="DC661" s="81"/>
      <c r="DD661" s="7">
        <f>CV661/12</f>
        <v>0</v>
      </c>
      <c r="DE661" s="81"/>
    </row>
    <row r="662" spans="1:109" s="80" customFormat="1" ht="11.25" hidden="1" customHeight="1" x14ac:dyDescent="0.2">
      <c r="A662" s="122" t="str">
        <f>CONCATENATE("7401",H662)</f>
        <v>74015801</v>
      </c>
      <c r="B662" s="66"/>
      <c r="C662" s="66"/>
      <c r="D662" s="66"/>
      <c r="E662" s="66"/>
      <c r="F662" s="66" t="s">
        <v>91</v>
      </c>
      <c r="G662" s="66"/>
      <c r="H662" s="61" t="s">
        <v>308</v>
      </c>
      <c r="I662" s="84" t="s">
        <v>307</v>
      </c>
      <c r="J662" s="62">
        <f>J663+J664+J665</f>
        <v>0</v>
      </c>
      <c r="K662" s="62">
        <f>K663+K664+K665</f>
        <v>0</v>
      </c>
      <c r="L662" s="62">
        <f>L663+L664+L665</f>
        <v>0</v>
      </c>
      <c r="M662" s="62">
        <f>M663+M664+M665</f>
        <v>0</v>
      </c>
      <c r="N662" s="62">
        <f>N663+N664+N665</f>
        <v>0</v>
      </c>
      <c r="O662" s="62">
        <f>O663+O664+O665</f>
        <v>0</v>
      </c>
      <c r="P662" s="62">
        <f>P663+P664+P665</f>
        <v>0</v>
      </c>
      <c r="Q662" s="62">
        <f>Q663+Q664+Q665</f>
        <v>0</v>
      </c>
      <c r="R662" s="62">
        <f>R663+R664+R665</f>
        <v>0</v>
      </c>
      <c r="S662" s="62">
        <f>S663+S664+S665</f>
        <v>0</v>
      </c>
      <c r="T662" s="62">
        <f>T663+T664+T665</f>
        <v>0</v>
      </c>
      <c r="U662" s="62">
        <f>U663+U664+U665</f>
        <v>0</v>
      </c>
      <c r="V662" s="62">
        <f>V663+V664+V665</f>
        <v>0</v>
      </c>
      <c r="W662" s="62">
        <f>W663+W664+W665</f>
        <v>0</v>
      </c>
      <c r="X662" s="62">
        <f>X663+X664+X665</f>
        <v>0</v>
      </c>
      <c r="Y662" s="62">
        <f>Y663+Y664+Y665</f>
        <v>0</v>
      </c>
      <c r="Z662" s="62">
        <f>Z663+Z664+Z665</f>
        <v>0</v>
      </c>
      <c r="AA662" s="62">
        <f>AA663+AA664+AA665</f>
        <v>0</v>
      </c>
      <c r="AB662" s="62">
        <f>AB663+AB664+AB665</f>
        <v>0</v>
      </c>
      <c r="AC662" s="62">
        <f>AC663+AC664+AC665</f>
        <v>0</v>
      </c>
      <c r="AD662" s="62">
        <f>AD663+AD664+AD665</f>
        <v>0</v>
      </c>
      <c r="AE662" s="62">
        <f>AE663+AE664+AE665</f>
        <v>0</v>
      </c>
      <c r="AF662" s="62">
        <f>AF663+AF664+AF665</f>
        <v>0</v>
      </c>
      <c r="AG662" s="62">
        <f>AG663+AG664+AG665</f>
        <v>0</v>
      </c>
      <c r="AH662" s="62">
        <f>AH663+AH664+AH665</f>
        <v>0</v>
      </c>
      <c r="AI662" s="62">
        <f>AI663+AI664+AI665</f>
        <v>0</v>
      </c>
      <c r="AJ662" s="62">
        <f>AJ663+AJ664+AJ665</f>
        <v>0</v>
      </c>
      <c r="AK662" s="62">
        <f>AK663+AK664+AK665</f>
        <v>0</v>
      </c>
      <c r="AL662" s="62">
        <f>AL663+AL664+AL665</f>
        <v>0</v>
      </c>
      <c r="AM662" s="62">
        <f>AM663+AM664+AM665</f>
        <v>0</v>
      </c>
      <c r="AN662" s="62">
        <f>AN663+AN664+AN665</f>
        <v>0</v>
      </c>
      <c r="AO662" s="62">
        <f>AO663+AO664+AO665</f>
        <v>0</v>
      </c>
      <c r="AP662" s="62">
        <f>AP663+AP664+AP665</f>
        <v>0</v>
      </c>
      <c r="AQ662" s="62">
        <f>AQ663+AQ664+AQ665</f>
        <v>0</v>
      </c>
      <c r="AR662" s="62">
        <f>AR663+AR664+AR665</f>
        <v>0</v>
      </c>
      <c r="AS662" s="62">
        <f>AS663+AS664+AS665</f>
        <v>0</v>
      </c>
      <c r="AT662" s="62">
        <f>AT663+AT664+AT665</f>
        <v>0</v>
      </c>
      <c r="AU662" s="62">
        <f>AU663+AU664+AU665</f>
        <v>0</v>
      </c>
      <c r="AV662" s="62">
        <f>AV663+AV664+AV665</f>
        <v>0</v>
      </c>
      <c r="AW662" s="62">
        <f>AW663+AW664+AW665</f>
        <v>0</v>
      </c>
      <c r="AX662" s="62">
        <f>AX663+AX664+AX665</f>
        <v>0</v>
      </c>
      <c r="AY662" s="62">
        <f>AY663+AY664+AY665</f>
        <v>0</v>
      </c>
      <c r="AZ662" s="62">
        <f>AZ663+AZ664+AZ665</f>
        <v>0</v>
      </c>
      <c r="BA662" s="62">
        <f>BA663+BA664+BA665</f>
        <v>0</v>
      </c>
      <c r="BB662" s="62">
        <f>BB663+BB664+BB665</f>
        <v>0</v>
      </c>
      <c r="BC662" s="62">
        <f>BC663+BC664+BC665</f>
        <v>0</v>
      </c>
      <c r="BD662" s="62">
        <f>BD663+BD664+BD665</f>
        <v>0</v>
      </c>
      <c r="BE662" s="62">
        <f>BE663+BE664+BE665</f>
        <v>0</v>
      </c>
      <c r="BF662" s="62">
        <f>BF663+BF664+BF665</f>
        <v>0</v>
      </c>
      <c r="BG662" s="62">
        <f>BG663+BG664+BG665</f>
        <v>0</v>
      </c>
      <c r="BH662" s="62">
        <f>BH663+BH664+BH665</f>
        <v>0</v>
      </c>
      <c r="BI662" s="62">
        <f>BI663+BI664+BI665</f>
        <v>0</v>
      </c>
      <c r="BJ662" s="62">
        <f>BJ663+BJ664+BJ665</f>
        <v>0</v>
      </c>
      <c r="BK662" s="62">
        <f>BK663+BK664+BK665</f>
        <v>0</v>
      </c>
      <c r="BL662" s="62">
        <f>BL663+BL664+BL665</f>
        <v>0</v>
      </c>
      <c r="BM662" s="62">
        <f>BM663+BM664+BM665</f>
        <v>0</v>
      </c>
      <c r="BN662" s="62">
        <f>BN663+BN664+BN665</f>
        <v>0</v>
      </c>
      <c r="BO662" s="62">
        <f>BO663+BO664+BO665</f>
        <v>0</v>
      </c>
      <c r="BP662" s="62">
        <f>BP663+BP664+BP665</f>
        <v>0</v>
      </c>
      <c r="BQ662" s="62">
        <f>BQ663+BQ664+BQ665</f>
        <v>0</v>
      </c>
      <c r="BR662" s="62">
        <f>BR663+BR664+BR665</f>
        <v>0</v>
      </c>
      <c r="BS662" s="62">
        <f>BS663+BS664+BS665</f>
        <v>0</v>
      </c>
      <c r="BT662" s="62">
        <f>BT663+BT664+BT665</f>
        <v>0</v>
      </c>
      <c r="BU662" s="62">
        <f>BU663+BU664+BU665</f>
        <v>0</v>
      </c>
      <c r="BV662" s="62">
        <f>BV663+BV664+BV665</f>
        <v>0</v>
      </c>
      <c r="BW662" s="62">
        <f>BW663+BW664+BW665</f>
        <v>0</v>
      </c>
      <c r="BX662" s="62">
        <f>BX663+BX664+BX665</f>
        <v>0</v>
      </c>
      <c r="BY662" s="62">
        <f>BY663+BY664+BY665</f>
        <v>0</v>
      </c>
      <c r="BZ662" s="62">
        <f>BZ663+BZ664+BZ665</f>
        <v>0</v>
      </c>
      <c r="CA662" s="62">
        <f>CA663+CA664+CA665</f>
        <v>0</v>
      </c>
      <c r="CB662" s="62">
        <f>CB663+CB664+CB665</f>
        <v>0</v>
      </c>
      <c r="CC662" s="62">
        <f>CC663+CC664+CC665</f>
        <v>0</v>
      </c>
      <c r="CD662" s="62">
        <f>CD663+CD664+CD665</f>
        <v>0</v>
      </c>
      <c r="CE662" s="62">
        <f>CE663+CE664+CE665</f>
        <v>0</v>
      </c>
      <c r="CF662" s="62">
        <f>CF663+CF664+CF665</f>
        <v>0</v>
      </c>
      <c r="CG662" s="62">
        <f>CG663+CG664+CG665</f>
        <v>0</v>
      </c>
      <c r="CH662" s="62">
        <f>CH663+CH664+CH665</f>
        <v>0</v>
      </c>
      <c r="CI662" s="62">
        <f>CI663+CI664+CI665</f>
        <v>0</v>
      </c>
      <c r="CJ662" s="62">
        <f>CJ663+CJ664+CJ665</f>
        <v>0</v>
      </c>
      <c r="CK662" s="62">
        <f>CK663+CK664+CK665</f>
        <v>0</v>
      </c>
      <c r="CL662" s="62">
        <f>CL663+CL664+CL665</f>
        <v>0</v>
      </c>
      <c r="CM662" s="62">
        <f>CM663+CM664+CM665</f>
        <v>0</v>
      </c>
      <c r="CN662" s="62">
        <f>CN663+CN664+CN665</f>
        <v>0</v>
      </c>
      <c r="CO662" s="62">
        <f>CO663+CO664+CO665</f>
        <v>0</v>
      </c>
      <c r="CP662" s="62">
        <f>CP663+CP664+CP665</f>
        <v>0</v>
      </c>
      <c r="CQ662" s="62">
        <f>CQ663+CQ664+CQ665</f>
        <v>0</v>
      </c>
      <c r="CR662" s="62">
        <f>CR663+CR664+CR665</f>
        <v>0</v>
      </c>
      <c r="CS662" s="62">
        <f>CS663+CS664+CS665</f>
        <v>0</v>
      </c>
      <c r="CT662" s="62">
        <f>CT663+CT664+CT665</f>
        <v>0</v>
      </c>
      <c r="CU662" s="62">
        <f>CU663+CU664+CU665</f>
        <v>0</v>
      </c>
      <c r="CV662" s="62">
        <f>CV663+CV664+CV665</f>
        <v>0</v>
      </c>
      <c r="CW662" s="62">
        <f>CW663+CW664+CW665</f>
        <v>0</v>
      </c>
      <c r="CX662" s="62">
        <f>CX663+CX664+CX665</f>
        <v>0</v>
      </c>
      <c r="CY662" s="62">
        <f>CY663+CY664+CY665</f>
        <v>0</v>
      </c>
      <c r="CZ662" s="62">
        <f>CZ663+CZ664+CZ665</f>
        <v>0</v>
      </c>
      <c r="DA662" s="61"/>
      <c r="DB662" s="56">
        <f>K662-CV662</f>
        <v>0</v>
      </c>
      <c r="DC662" s="81"/>
      <c r="DD662" s="7">
        <f>CV662/12</f>
        <v>0</v>
      </c>
      <c r="DE662" s="81"/>
    </row>
    <row r="663" spans="1:109" s="80" customFormat="1" ht="11.25" hidden="1" customHeight="1" x14ac:dyDescent="0.2">
      <c r="A663" s="118" t="str">
        <f>CONCATENATE("7401",H663)</f>
        <v>7401580101</v>
      </c>
      <c r="B663" s="66"/>
      <c r="C663" s="66"/>
      <c r="D663" s="66"/>
      <c r="E663" s="66"/>
      <c r="F663" s="66"/>
      <c r="G663" s="65" t="s">
        <v>91</v>
      </c>
      <c r="H663" s="70" t="s">
        <v>306</v>
      </c>
      <c r="I663" s="79" t="s">
        <v>108</v>
      </c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  <c r="AA663" s="62"/>
      <c r="AB663" s="62"/>
      <c r="AC663" s="62"/>
      <c r="AD663" s="62"/>
      <c r="AE663" s="62"/>
      <c r="AF663" s="62"/>
      <c r="AG663" s="62"/>
      <c r="AH663" s="62"/>
      <c r="AI663" s="62"/>
      <c r="AJ663" s="62"/>
      <c r="AK663" s="62"/>
      <c r="AL663" s="62"/>
      <c r="AM663" s="62"/>
      <c r="AN663" s="62"/>
      <c r="AO663" s="62"/>
      <c r="AP663" s="62"/>
      <c r="AQ663" s="62"/>
      <c r="AR663" s="62"/>
      <c r="AS663" s="62"/>
      <c r="AT663" s="62"/>
      <c r="AU663" s="62"/>
      <c r="AV663" s="62"/>
      <c r="AW663" s="62"/>
      <c r="AX663" s="62"/>
      <c r="AY663" s="62"/>
      <c r="AZ663" s="62"/>
      <c r="BA663" s="62"/>
      <c r="BB663" s="62"/>
      <c r="BC663" s="62"/>
      <c r="BD663" s="62"/>
      <c r="BE663" s="62"/>
      <c r="BF663" s="62"/>
      <c r="BG663" s="62"/>
      <c r="BH663" s="62"/>
      <c r="BI663" s="62"/>
      <c r="BJ663" s="62"/>
      <c r="BK663" s="62"/>
      <c r="BL663" s="62"/>
      <c r="BM663" s="62"/>
      <c r="BN663" s="62"/>
      <c r="BO663" s="62"/>
      <c r="BP663" s="62"/>
      <c r="BQ663" s="62"/>
      <c r="BR663" s="62"/>
      <c r="BS663" s="62"/>
      <c r="BT663" s="62"/>
      <c r="BU663" s="62"/>
      <c r="BV663" s="62"/>
      <c r="BW663" s="62"/>
      <c r="BX663" s="62"/>
      <c r="BY663" s="62"/>
      <c r="BZ663" s="62"/>
      <c r="CA663" s="62"/>
      <c r="CB663" s="62"/>
      <c r="CC663" s="62"/>
      <c r="CD663" s="62"/>
      <c r="CE663" s="62"/>
      <c r="CF663" s="62"/>
      <c r="CG663" s="62"/>
      <c r="CH663" s="62"/>
      <c r="CI663" s="62"/>
      <c r="CJ663" s="62"/>
      <c r="CK663" s="62"/>
      <c r="CL663" s="62"/>
      <c r="CM663" s="62"/>
      <c r="CN663" s="62"/>
      <c r="CO663" s="62"/>
      <c r="CP663" s="62"/>
      <c r="CQ663" s="62"/>
      <c r="CR663" s="62"/>
      <c r="CS663" s="62"/>
      <c r="CT663" s="62"/>
      <c r="CU663" s="62"/>
      <c r="CV663" s="62"/>
      <c r="CW663" s="62"/>
      <c r="CX663" s="62"/>
      <c r="CY663" s="62"/>
      <c r="CZ663" s="62"/>
      <c r="DA663" s="61"/>
      <c r="DB663" s="56">
        <f>K663-CV663</f>
        <v>0</v>
      </c>
      <c r="DC663" s="81"/>
      <c r="DD663" s="7">
        <f>CV663/12</f>
        <v>0</v>
      </c>
      <c r="DE663" s="81"/>
    </row>
    <row r="664" spans="1:109" s="80" customFormat="1" ht="11.25" hidden="1" customHeight="1" x14ac:dyDescent="0.2">
      <c r="A664" s="118" t="str">
        <f>CONCATENATE("7401",H664)</f>
        <v>7401580102</v>
      </c>
      <c r="B664" s="66"/>
      <c r="C664" s="66"/>
      <c r="D664" s="66"/>
      <c r="E664" s="66"/>
      <c r="F664" s="66"/>
      <c r="G664" s="65" t="s">
        <v>101</v>
      </c>
      <c r="H664" s="70" t="s">
        <v>305</v>
      </c>
      <c r="I664" s="79" t="s">
        <v>99</v>
      </c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  <c r="AA664" s="62"/>
      <c r="AB664" s="62"/>
      <c r="AC664" s="62"/>
      <c r="AD664" s="62"/>
      <c r="AE664" s="62"/>
      <c r="AF664" s="62"/>
      <c r="AG664" s="62"/>
      <c r="AH664" s="62"/>
      <c r="AI664" s="62"/>
      <c r="AJ664" s="62"/>
      <c r="AK664" s="62"/>
      <c r="AL664" s="62"/>
      <c r="AM664" s="62"/>
      <c r="AN664" s="62"/>
      <c r="AO664" s="62"/>
      <c r="AP664" s="62"/>
      <c r="AQ664" s="62"/>
      <c r="AR664" s="62"/>
      <c r="AS664" s="62"/>
      <c r="AT664" s="62"/>
      <c r="AU664" s="62"/>
      <c r="AV664" s="62"/>
      <c r="AW664" s="62"/>
      <c r="AX664" s="62"/>
      <c r="AY664" s="62"/>
      <c r="AZ664" s="62"/>
      <c r="BA664" s="62"/>
      <c r="BB664" s="62"/>
      <c r="BC664" s="62"/>
      <c r="BD664" s="62"/>
      <c r="BE664" s="62"/>
      <c r="BF664" s="62"/>
      <c r="BG664" s="62"/>
      <c r="BH664" s="62"/>
      <c r="BI664" s="62"/>
      <c r="BJ664" s="62"/>
      <c r="BK664" s="62"/>
      <c r="BL664" s="62"/>
      <c r="BM664" s="62"/>
      <c r="BN664" s="62"/>
      <c r="BO664" s="62"/>
      <c r="BP664" s="62"/>
      <c r="BQ664" s="62"/>
      <c r="BR664" s="62"/>
      <c r="BS664" s="62"/>
      <c r="BT664" s="62"/>
      <c r="BU664" s="62"/>
      <c r="BV664" s="62"/>
      <c r="BW664" s="62"/>
      <c r="BX664" s="62"/>
      <c r="BY664" s="62"/>
      <c r="BZ664" s="62"/>
      <c r="CA664" s="62"/>
      <c r="CB664" s="62"/>
      <c r="CC664" s="62"/>
      <c r="CD664" s="62"/>
      <c r="CE664" s="62"/>
      <c r="CF664" s="62"/>
      <c r="CG664" s="62"/>
      <c r="CH664" s="62"/>
      <c r="CI664" s="62"/>
      <c r="CJ664" s="62"/>
      <c r="CK664" s="62"/>
      <c r="CL664" s="62"/>
      <c r="CM664" s="62"/>
      <c r="CN664" s="62"/>
      <c r="CO664" s="62"/>
      <c r="CP664" s="62"/>
      <c r="CQ664" s="62"/>
      <c r="CR664" s="62"/>
      <c r="CS664" s="62"/>
      <c r="CT664" s="62"/>
      <c r="CU664" s="62"/>
      <c r="CV664" s="62"/>
      <c r="CW664" s="62"/>
      <c r="CX664" s="62"/>
      <c r="CY664" s="62"/>
      <c r="CZ664" s="62"/>
      <c r="DA664" s="61"/>
      <c r="DB664" s="56">
        <f>K664-CV664</f>
        <v>0</v>
      </c>
      <c r="DC664" s="81"/>
      <c r="DD664" s="7">
        <f>CV664/12</f>
        <v>0</v>
      </c>
      <c r="DE664" s="81"/>
    </row>
    <row r="665" spans="1:109" s="80" customFormat="1" ht="11.25" hidden="1" customHeight="1" x14ac:dyDescent="0.2">
      <c r="A665" s="118" t="str">
        <f>CONCATENATE("7401",H665)</f>
        <v>7401580103</v>
      </c>
      <c r="B665" s="66"/>
      <c r="C665" s="66"/>
      <c r="D665" s="66"/>
      <c r="E665" s="66"/>
      <c r="F665" s="66"/>
      <c r="G665" s="65" t="s">
        <v>129</v>
      </c>
      <c r="H665" s="70" t="s">
        <v>304</v>
      </c>
      <c r="I665" s="79" t="s">
        <v>177</v>
      </c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  <c r="AA665" s="62"/>
      <c r="AB665" s="62"/>
      <c r="AC665" s="62"/>
      <c r="AD665" s="62"/>
      <c r="AE665" s="62"/>
      <c r="AF665" s="62"/>
      <c r="AG665" s="62"/>
      <c r="AH665" s="62"/>
      <c r="AI665" s="62"/>
      <c r="AJ665" s="62"/>
      <c r="AK665" s="62"/>
      <c r="AL665" s="62"/>
      <c r="AM665" s="62"/>
      <c r="AN665" s="62"/>
      <c r="AO665" s="62"/>
      <c r="AP665" s="62"/>
      <c r="AQ665" s="62"/>
      <c r="AR665" s="62"/>
      <c r="AS665" s="62"/>
      <c r="AT665" s="62"/>
      <c r="AU665" s="62"/>
      <c r="AV665" s="62"/>
      <c r="AW665" s="62"/>
      <c r="AX665" s="62"/>
      <c r="AY665" s="62"/>
      <c r="AZ665" s="62"/>
      <c r="BA665" s="62"/>
      <c r="BB665" s="62"/>
      <c r="BC665" s="62"/>
      <c r="BD665" s="62"/>
      <c r="BE665" s="62"/>
      <c r="BF665" s="62"/>
      <c r="BG665" s="62"/>
      <c r="BH665" s="62"/>
      <c r="BI665" s="62"/>
      <c r="BJ665" s="62"/>
      <c r="BK665" s="62"/>
      <c r="BL665" s="62"/>
      <c r="BM665" s="62"/>
      <c r="BN665" s="62"/>
      <c r="BO665" s="62"/>
      <c r="BP665" s="62"/>
      <c r="BQ665" s="62"/>
      <c r="BR665" s="62"/>
      <c r="BS665" s="62"/>
      <c r="BT665" s="62"/>
      <c r="BU665" s="62"/>
      <c r="BV665" s="62"/>
      <c r="BW665" s="62"/>
      <c r="BX665" s="62"/>
      <c r="BY665" s="62"/>
      <c r="BZ665" s="62"/>
      <c r="CA665" s="62"/>
      <c r="CB665" s="62"/>
      <c r="CC665" s="62"/>
      <c r="CD665" s="62"/>
      <c r="CE665" s="62"/>
      <c r="CF665" s="62"/>
      <c r="CG665" s="62"/>
      <c r="CH665" s="62"/>
      <c r="CI665" s="62"/>
      <c r="CJ665" s="62"/>
      <c r="CK665" s="62"/>
      <c r="CL665" s="62"/>
      <c r="CM665" s="62"/>
      <c r="CN665" s="62"/>
      <c r="CO665" s="62"/>
      <c r="CP665" s="62"/>
      <c r="CQ665" s="62"/>
      <c r="CR665" s="62"/>
      <c r="CS665" s="62"/>
      <c r="CT665" s="62"/>
      <c r="CU665" s="62"/>
      <c r="CV665" s="62"/>
      <c r="CW665" s="62"/>
      <c r="CX665" s="62"/>
      <c r="CY665" s="62"/>
      <c r="CZ665" s="62"/>
      <c r="DA665" s="61"/>
      <c r="DB665" s="56">
        <f>K665-CV665</f>
        <v>0</v>
      </c>
      <c r="DC665" s="81"/>
      <c r="DD665" s="7">
        <f>CV665/12</f>
        <v>0</v>
      </c>
      <c r="DE665" s="81"/>
    </row>
    <row r="666" spans="1:109" s="80" customFormat="1" ht="11.25" hidden="1" customHeight="1" x14ac:dyDescent="0.2">
      <c r="A666" s="118" t="str">
        <f>CONCATENATE("7401",H666)</f>
        <v>74015816</v>
      </c>
      <c r="B666" s="66"/>
      <c r="C666" s="66"/>
      <c r="D666" s="66"/>
      <c r="E666" s="66"/>
      <c r="F666" s="66" t="s">
        <v>104</v>
      </c>
      <c r="G666" s="66"/>
      <c r="H666" s="61" t="s">
        <v>103</v>
      </c>
      <c r="I666" s="84" t="s">
        <v>102</v>
      </c>
      <c r="J666" s="62">
        <f>J667+J668+J669</f>
        <v>0</v>
      </c>
      <c r="K666" s="62">
        <f>K667+K668+K669</f>
        <v>0</v>
      </c>
      <c r="L666" s="62">
        <f>L667+L668+L669</f>
        <v>0</v>
      </c>
      <c r="M666" s="62">
        <f>M667+M668+M669</f>
        <v>0</v>
      </c>
      <c r="N666" s="62">
        <f>N667+N668+N669</f>
        <v>0</v>
      </c>
      <c r="O666" s="62">
        <f>O667+O668+O669</f>
        <v>0</v>
      </c>
      <c r="P666" s="62">
        <f>P667+P668+P669</f>
        <v>0</v>
      </c>
      <c r="Q666" s="62">
        <f>Q667+Q668+Q669</f>
        <v>0</v>
      </c>
      <c r="R666" s="62">
        <f>R667+R668+R669</f>
        <v>0</v>
      </c>
      <c r="S666" s="62">
        <f>S667+S668+S669</f>
        <v>0</v>
      </c>
      <c r="T666" s="62">
        <f>T667+T668+T669</f>
        <v>0</v>
      </c>
      <c r="U666" s="62">
        <f>U667+U668+U669</f>
        <v>0</v>
      </c>
      <c r="V666" s="62">
        <f>V667+V668+V669</f>
        <v>0</v>
      </c>
      <c r="W666" s="62">
        <f>W667+W668+W669</f>
        <v>0</v>
      </c>
      <c r="X666" s="62">
        <f>X667+X668+X669</f>
        <v>0</v>
      </c>
      <c r="Y666" s="62">
        <f>Y667+Y668+Y669</f>
        <v>0</v>
      </c>
      <c r="Z666" s="62">
        <f>Z667+Z668+Z669</f>
        <v>0</v>
      </c>
      <c r="AA666" s="62">
        <f>AA667+AA668+AA669</f>
        <v>0</v>
      </c>
      <c r="AB666" s="62">
        <f>AB667+AB668+AB669</f>
        <v>0</v>
      </c>
      <c r="AC666" s="62">
        <f>AC667+AC668+AC669</f>
        <v>0</v>
      </c>
      <c r="AD666" s="62">
        <f>AD667+AD668+AD669</f>
        <v>0</v>
      </c>
      <c r="AE666" s="62">
        <f>AE667+AE668+AE669</f>
        <v>0</v>
      </c>
      <c r="AF666" s="62">
        <f>AF667+AF668+AF669</f>
        <v>0</v>
      </c>
      <c r="AG666" s="62">
        <f>AG667+AG668+AG669</f>
        <v>0</v>
      </c>
      <c r="AH666" s="62">
        <f>AH667+AH668+AH669</f>
        <v>0</v>
      </c>
      <c r="AI666" s="62">
        <f>AI667+AI668+AI669</f>
        <v>0</v>
      </c>
      <c r="AJ666" s="62">
        <f>AJ667+AJ668+AJ669</f>
        <v>0</v>
      </c>
      <c r="AK666" s="62">
        <f>AK667+AK668+AK669</f>
        <v>0</v>
      </c>
      <c r="AL666" s="62">
        <f>AL667+AL668+AL669</f>
        <v>0</v>
      </c>
      <c r="AM666" s="62">
        <f>AM667+AM668+AM669</f>
        <v>0</v>
      </c>
      <c r="AN666" s="62">
        <f>AN667+AN668+AN669</f>
        <v>0</v>
      </c>
      <c r="AO666" s="62">
        <f>AO667+AO668+AO669</f>
        <v>0</v>
      </c>
      <c r="AP666" s="62">
        <f>AP667+AP668+AP669</f>
        <v>0</v>
      </c>
      <c r="AQ666" s="62">
        <f>AQ667+AQ668+AQ669</f>
        <v>0</v>
      </c>
      <c r="AR666" s="62">
        <f>AR667+AR668+AR669</f>
        <v>0</v>
      </c>
      <c r="AS666" s="62">
        <f>AS667+AS668+AS669</f>
        <v>0</v>
      </c>
      <c r="AT666" s="62">
        <f>AT667+AT668+AT669</f>
        <v>0</v>
      </c>
      <c r="AU666" s="62">
        <f>AU667+AU668+AU669</f>
        <v>0</v>
      </c>
      <c r="AV666" s="62">
        <f>AV667+AV668+AV669</f>
        <v>0</v>
      </c>
      <c r="AW666" s="62">
        <f>AW667+AW668+AW669</f>
        <v>0</v>
      </c>
      <c r="AX666" s="62">
        <f>AX667+AX668+AX669</f>
        <v>0</v>
      </c>
      <c r="AY666" s="62">
        <f>AY667+AY668+AY669</f>
        <v>0</v>
      </c>
      <c r="AZ666" s="62">
        <f>AZ667+AZ668+AZ669</f>
        <v>0</v>
      </c>
      <c r="BA666" s="62">
        <f>BA667+BA668+BA669</f>
        <v>0</v>
      </c>
      <c r="BB666" s="62">
        <f>BB667+BB668+BB669</f>
        <v>0</v>
      </c>
      <c r="BC666" s="62">
        <f>BC667+BC668+BC669</f>
        <v>0</v>
      </c>
      <c r="BD666" s="62">
        <f>BD667+BD668+BD669</f>
        <v>0</v>
      </c>
      <c r="BE666" s="62">
        <f>BE667+BE668+BE669</f>
        <v>0</v>
      </c>
      <c r="BF666" s="62">
        <f>BF667+BF668+BF669</f>
        <v>0</v>
      </c>
      <c r="BG666" s="62">
        <f>BG667+BG668+BG669</f>
        <v>0</v>
      </c>
      <c r="BH666" s="62">
        <f>BH667+BH668+BH669</f>
        <v>0</v>
      </c>
      <c r="BI666" s="62">
        <f>BI667+BI668+BI669</f>
        <v>0</v>
      </c>
      <c r="BJ666" s="62">
        <f>BJ667+BJ668+BJ669</f>
        <v>0</v>
      </c>
      <c r="BK666" s="62">
        <f>BK667+BK668+BK669</f>
        <v>0</v>
      </c>
      <c r="BL666" s="62">
        <f>BL667+BL668+BL669</f>
        <v>0</v>
      </c>
      <c r="BM666" s="62">
        <f>BM667+BM668+BM669</f>
        <v>0</v>
      </c>
      <c r="BN666" s="62">
        <f>BN667+BN668+BN669</f>
        <v>0</v>
      </c>
      <c r="BO666" s="62">
        <f>BO667+BO668+BO669</f>
        <v>0</v>
      </c>
      <c r="BP666" s="62">
        <f>BP667+BP668+BP669</f>
        <v>0</v>
      </c>
      <c r="BQ666" s="62">
        <f>BQ667+BQ668+BQ669</f>
        <v>0</v>
      </c>
      <c r="BR666" s="62">
        <f>BR667+BR668+BR669</f>
        <v>0</v>
      </c>
      <c r="BS666" s="62">
        <f>BS667+BS668+BS669</f>
        <v>0</v>
      </c>
      <c r="BT666" s="62">
        <f>BT667+BT668+BT669</f>
        <v>0</v>
      </c>
      <c r="BU666" s="62">
        <f>BU667+BU668+BU669</f>
        <v>0</v>
      </c>
      <c r="BV666" s="62">
        <f>BV667+BV668+BV669</f>
        <v>0</v>
      </c>
      <c r="BW666" s="62">
        <f>BW667+BW668+BW669</f>
        <v>0</v>
      </c>
      <c r="BX666" s="62">
        <f>BX667+BX668+BX669</f>
        <v>0</v>
      </c>
      <c r="BY666" s="62">
        <f>BY667+BY668+BY669</f>
        <v>0</v>
      </c>
      <c r="BZ666" s="62">
        <f>BZ667+BZ668+BZ669</f>
        <v>0</v>
      </c>
      <c r="CA666" s="62">
        <f>CA667+CA668+CA669</f>
        <v>0</v>
      </c>
      <c r="CB666" s="62">
        <f>CB667+CB668+CB669</f>
        <v>0</v>
      </c>
      <c r="CC666" s="62">
        <f>CC667+CC668+CC669</f>
        <v>0</v>
      </c>
      <c r="CD666" s="62">
        <f>CD667+CD668+CD669</f>
        <v>0</v>
      </c>
      <c r="CE666" s="62">
        <f>CE667+CE668+CE669</f>
        <v>0</v>
      </c>
      <c r="CF666" s="62">
        <f>CF667+CF668+CF669</f>
        <v>0</v>
      </c>
      <c r="CG666" s="62">
        <f>CG667+CG668+CG669</f>
        <v>0</v>
      </c>
      <c r="CH666" s="62">
        <f>CH667+CH668+CH669</f>
        <v>0</v>
      </c>
      <c r="CI666" s="62">
        <f>CI667+CI668+CI669</f>
        <v>0</v>
      </c>
      <c r="CJ666" s="62">
        <f>CJ667+CJ668+CJ669</f>
        <v>0</v>
      </c>
      <c r="CK666" s="62">
        <f>CK667+CK668+CK669</f>
        <v>0</v>
      </c>
      <c r="CL666" s="62">
        <f>CL667+CL668+CL669</f>
        <v>0</v>
      </c>
      <c r="CM666" s="62">
        <f>CM667+CM668+CM669</f>
        <v>0</v>
      </c>
      <c r="CN666" s="62">
        <f>CN667+CN668+CN669</f>
        <v>0</v>
      </c>
      <c r="CO666" s="62">
        <f>CO667+CO668+CO669</f>
        <v>0</v>
      </c>
      <c r="CP666" s="62">
        <f>CP667+CP668+CP669</f>
        <v>0</v>
      </c>
      <c r="CQ666" s="62">
        <f>CQ667+CQ668+CQ669</f>
        <v>0</v>
      </c>
      <c r="CR666" s="62">
        <f>CR667+CR668+CR669</f>
        <v>0</v>
      </c>
      <c r="CS666" s="62">
        <f>CS667+CS668+CS669</f>
        <v>0</v>
      </c>
      <c r="CT666" s="62">
        <f>CT667+CT668+CT669</f>
        <v>0</v>
      </c>
      <c r="CU666" s="62">
        <f>CU667+CU668+CU669</f>
        <v>0</v>
      </c>
      <c r="CV666" s="62">
        <f>CV667+CV668+CV669</f>
        <v>0</v>
      </c>
      <c r="CW666" s="62">
        <f>CW667+CW668+CW669</f>
        <v>0</v>
      </c>
      <c r="CX666" s="62">
        <f>CX667+CX668+CX669</f>
        <v>0</v>
      </c>
      <c r="CY666" s="62">
        <f>CY667+CY668+CY669</f>
        <v>0</v>
      </c>
      <c r="CZ666" s="62">
        <f>CZ667+CZ668+CZ669</f>
        <v>0</v>
      </c>
      <c r="DA666" s="61"/>
      <c r="DB666" s="56">
        <f>K666-CV666</f>
        <v>0</v>
      </c>
      <c r="DC666" s="81"/>
      <c r="DD666" s="7">
        <f>CV666/12</f>
        <v>0</v>
      </c>
      <c r="DE666" s="81"/>
    </row>
    <row r="667" spans="1:109" s="80" customFormat="1" ht="11.25" hidden="1" customHeight="1" x14ac:dyDescent="0.2">
      <c r="A667" s="118" t="str">
        <f>CONCATENATE("7401",H667)</f>
        <v>7401581601</v>
      </c>
      <c r="B667" s="66"/>
      <c r="C667" s="66"/>
      <c r="D667" s="66"/>
      <c r="E667" s="66"/>
      <c r="F667" s="66"/>
      <c r="G667" s="65" t="s">
        <v>91</v>
      </c>
      <c r="H667" s="70" t="s">
        <v>303</v>
      </c>
      <c r="I667" s="79" t="s">
        <v>108</v>
      </c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  <c r="AA667" s="62"/>
      <c r="AB667" s="62"/>
      <c r="AC667" s="62"/>
      <c r="AD667" s="62"/>
      <c r="AE667" s="62"/>
      <c r="AF667" s="62"/>
      <c r="AG667" s="62"/>
      <c r="AH667" s="62"/>
      <c r="AI667" s="62"/>
      <c r="AJ667" s="62"/>
      <c r="AK667" s="62"/>
      <c r="AL667" s="62"/>
      <c r="AM667" s="62"/>
      <c r="AN667" s="62"/>
      <c r="AO667" s="62"/>
      <c r="AP667" s="62"/>
      <c r="AQ667" s="62"/>
      <c r="AR667" s="62"/>
      <c r="AS667" s="62"/>
      <c r="AT667" s="62"/>
      <c r="AU667" s="62"/>
      <c r="AV667" s="62"/>
      <c r="AW667" s="62"/>
      <c r="AX667" s="62"/>
      <c r="AY667" s="62"/>
      <c r="AZ667" s="62"/>
      <c r="BA667" s="62"/>
      <c r="BB667" s="62"/>
      <c r="BC667" s="62"/>
      <c r="BD667" s="62"/>
      <c r="BE667" s="62"/>
      <c r="BF667" s="62"/>
      <c r="BG667" s="62"/>
      <c r="BH667" s="62"/>
      <c r="BI667" s="62"/>
      <c r="BJ667" s="62"/>
      <c r="BK667" s="62"/>
      <c r="BL667" s="62"/>
      <c r="BM667" s="62"/>
      <c r="BN667" s="62"/>
      <c r="BO667" s="62"/>
      <c r="BP667" s="62"/>
      <c r="BQ667" s="62"/>
      <c r="BR667" s="62"/>
      <c r="BS667" s="62"/>
      <c r="BT667" s="62"/>
      <c r="BU667" s="62"/>
      <c r="BV667" s="62"/>
      <c r="BW667" s="62"/>
      <c r="BX667" s="62"/>
      <c r="BY667" s="62"/>
      <c r="BZ667" s="62"/>
      <c r="CA667" s="62"/>
      <c r="CB667" s="62"/>
      <c r="CC667" s="62"/>
      <c r="CD667" s="62"/>
      <c r="CE667" s="62"/>
      <c r="CF667" s="62"/>
      <c r="CG667" s="62"/>
      <c r="CH667" s="62"/>
      <c r="CI667" s="62"/>
      <c r="CJ667" s="62"/>
      <c r="CK667" s="62"/>
      <c r="CL667" s="62"/>
      <c r="CM667" s="62"/>
      <c r="CN667" s="62"/>
      <c r="CO667" s="62"/>
      <c r="CP667" s="62"/>
      <c r="CQ667" s="62"/>
      <c r="CR667" s="62"/>
      <c r="CS667" s="62"/>
      <c r="CT667" s="62"/>
      <c r="CU667" s="62"/>
      <c r="CV667" s="62"/>
      <c r="CW667" s="62"/>
      <c r="CX667" s="62"/>
      <c r="CY667" s="62"/>
      <c r="CZ667" s="62"/>
      <c r="DA667" s="61"/>
      <c r="DB667" s="56">
        <f>K667-CV667</f>
        <v>0</v>
      </c>
      <c r="DC667" s="81"/>
      <c r="DD667" s="7">
        <f>CV667/12</f>
        <v>0</v>
      </c>
      <c r="DE667" s="81"/>
    </row>
    <row r="668" spans="1:109" s="80" customFormat="1" ht="11.25" hidden="1" customHeight="1" x14ac:dyDescent="0.2">
      <c r="A668" s="118" t="str">
        <f>CONCATENATE("7401",H668)</f>
        <v>7401581602</v>
      </c>
      <c r="B668" s="66"/>
      <c r="C668" s="66"/>
      <c r="D668" s="66"/>
      <c r="E668" s="66"/>
      <c r="F668" s="66"/>
      <c r="G668" s="65" t="s">
        <v>101</v>
      </c>
      <c r="H668" s="70" t="s">
        <v>100</v>
      </c>
      <c r="I668" s="79" t="s">
        <v>99</v>
      </c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  <c r="AA668" s="62"/>
      <c r="AB668" s="62"/>
      <c r="AC668" s="62"/>
      <c r="AD668" s="62"/>
      <c r="AE668" s="62"/>
      <c r="AF668" s="62"/>
      <c r="AG668" s="62"/>
      <c r="AH668" s="62"/>
      <c r="AI668" s="62"/>
      <c r="AJ668" s="62"/>
      <c r="AK668" s="62"/>
      <c r="AL668" s="62"/>
      <c r="AM668" s="62"/>
      <c r="AN668" s="62"/>
      <c r="AO668" s="62"/>
      <c r="AP668" s="62"/>
      <c r="AQ668" s="62"/>
      <c r="AR668" s="62"/>
      <c r="AS668" s="62"/>
      <c r="AT668" s="62"/>
      <c r="AU668" s="62"/>
      <c r="AV668" s="62"/>
      <c r="AW668" s="62"/>
      <c r="AX668" s="62"/>
      <c r="AY668" s="62"/>
      <c r="AZ668" s="62"/>
      <c r="BA668" s="62"/>
      <c r="BB668" s="62"/>
      <c r="BC668" s="62"/>
      <c r="BD668" s="62"/>
      <c r="BE668" s="62"/>
      <c r="BF668" s="62"/>
      <c r="BG668" s="62"/>
      <c r="BH668" s="62"/>
      <c r="BI668" s="62"/>
      <c r="BJ668" s="62"/>
      <c r="BK668" s="62"/>
      <c r="BL668" s="62"/>
      <c r="BM668" s="62"/>
      <c r="BN668" s="62"/>
      <c r="BO668" s="62"/>
      <c r="BP668" s="62"/>
      <c r="BQ668" s="62"/>
      <c r="BR668" s="62"/>
      <c r="BS668" s="62"/>
      <c r="BT668" s="62"/>
      <c r="BU668" s="62"/>
      <c r="BV668" s="62"/>
      <c r="BW668" s="62"/>
      <c r="BX668" s="62"/>
      <c r="BY668" s="62"/>
      <c r="BZ668" s="62"/>
      <c r="CA668" s="62"/>
      <c r="CB668" s="62"/>
      <c r="CC668" s="62"/>
      <c r="CD668" s="62"/>
      <c r="CE668" s="62"/>
      <c r="CF668" s="62"/>
      <c r="CG668" s="62"/>
      <c r="CH668" s="62"/>
      <c r="CI668" s="62"/>
      <c r="CJ668" s="62"/>
      <c r="CK668" s="62"/>
      <c r="CL668" s="62"/>
      <c r="CM668" s="62"/>
      <c r="CN668" s="62"/>
      <c r="CO668" s="62"/>
      <c r="CP668" s="62"/>
      <c r="CQ668" s="62"/>
      <c r="CR668" s="62"/>
      <c r="CS668" s="62"/>
      <c r="CT668" s="62"/>
      <c r="CU668" s="62"/>
      <c r="CV668" s="62"/>
      <c r="CW668" s="62"/>
      <c r="CX668" s="62"/>
      <c r="CY668" s="62"/>
      <c r="CZ668" s="62"/>
      <c r="DA668" s="61"/>
      <c r="DB668" s="56">
        <f>K668-CV668</f>
        <v>0</v>
      </c>
      <c r="DC668" s="81"/>
      <c r="DD668" s="7">
        <f>CV668/12</f>
        <v>0</v>
      </c>
      <c r="DE668" s="81"/>
    </row>
    <row r="669" spans="1:109" s="80" customFormat="1" ht="11.25" hidden="1" customHeight="1" x14ac:dyDescent="0.2">
      <c r="A669" s="118" t="str">
        <f>CONCATENATE("7401",H669)</f>
        <v>7401581603</v>
      </c>
      <c r="B669" s="66"/>
      <c r="C669" s="66"/>
      <c r="D669" s="66"/>
      <c r="E669" s="66"/>
      <c r="F669" s="66"/>
      <c r="G669" s="65" t="s">
        <v>129</v>
      </c>
      <c r="H669" s="70" t="s">
        <v>302</v>
      </c>
      <c r="I669" s="79" t="s">
        <v>177</v>
      </c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  <c r="AA669" s="62"/>
      <c r="AB669" s="62"/>
      <c r="AC669" s="62"/>
      <c r="AD669" s="62"/>
      <c r="AE669" s="62"/>
      <c r="AF669" s="62"/>
      <c r="AG669" s="62"/>
      <c r="AH669" s="62"/>
      <c r="AI669" s="62"/>
      <c r="AJ669" s="62"/>
      <c r="AK669" s="62"/>
      <c r="AL669" s="62"/>
      <c r="AM669" s="62"/>
      <c r="AN669" s="62"/>
      <c r="AO669" s="62"/>
      <c r="AP669" s="62"/>
      <c r="AQ669" s="62"/>
      <c r="AR669" s="62"/>
      <c r="AS669" s="62"/>
      <c r="AT669" s="62"/>
      <c r="AU669" s="62"/>
      <c r="AV669" s="62"/>
      <c r="AW669" s="62"/>
      <c r="AX669" s="62"/>
      <c r="AY669" s="62"/>
      <c r="AZ669" s="62"/>
      <c r="BA669" s="62"/>
      <c r="BB669" s="62"/>
      <c r="BC669" s="62"/>
      <c r="BD669" s="62"/>
      <c r="BE669" s="62"/>
      <c r="BF669" s="62"/>
      <c r="BG669" s="62"/>
      <c r="BH669" s="62"/>
      <c r="BI669" s="62"/>
      <c r="BJ669" s="62"/>
      <c r="BK669" s="62"/>
      <c r="BL669" s="62"/>
      <c r="BM669" s="62"/>
      <c r="BN669" s="62"/>
      <c r="BO669" s="62"/>
      <c r="BP669" s="62"/>
      <c r="BQ669" s="62"/>
      <c r="BR669" s="62"/>
      <c r="BS669" s="62"/>
      <c r="BT669" s="62"/>
      <c r="BU669" s="62"/>
      <c r="BV669" s="62"/>
      <c r="BW669" s="62"/>
      <c r="BX669" s="62"/>
      <c r="BY669" s="62"/>
      <c r="BZ669" s="62"/>
      <c r="CA669" s="62"/>
      <c r="CB669" s="62"/>
      <c r="CC669" s="62"/>
      <c r="CD669" s="62"/>
      <c r="CE669" s="62"/>
      <c r="CF669" s="62"/>
      <c r="CG669" s="62"/>
      <c r="CH669" s="62"/>
      <c r="CI669" s="62"/>
      <c r="CJ669" s="62"/>
      <c r="CK669" s="62"/>
      <c r="CL669" s="62"/>
      <c r="CM669" s="62"/>
      <c r="CN669" s="62"/>
      <c r="CO669" s="62"/>
      <c r="CP669" s="62"/>
      <c r="CQ669" s="62"/>
      <c r="CR669" s="62"/>
      <c r="CS669" s="62"/>
      <c r="CT669" s="62"/>
      <c r="CU669" s="62"/>
      <c r="CV669" s="62"/>
      <c r="CW669" s="62"/>
      <c r="CX669" s="62"/>
      <c r="CY669" s="62"/>
      <c r="CZ669" s="62"/>
      <c r="DA669" s="61"/>
      <c r="DB669" s="56">
        <f>K669-CV669</f>
        <v>0</v>
      </c>
      <c r="DC669" s="81"/>
      <c r="DD669" s="7">
        <f>CV669/12</f>
        <v>0</v>
      </c>
      <c r="DE669" s="81"/>
    </row>
    <row r="670" spans="1:109" s="80" customFormat="1" ht="11.25" hidden="1" customHeight="1" x14ac:dyDescent="0.2">
      <c r="A670" s="118" t="str">
        <f>CONCATENATE("7401",H670)</f>
        <v>740159</v>
      </c>
      <c r="B670" s="66"/>
      <c r="C670" s="66"/>
      <c r="D670" s="66"/>
      <c r="E670" s="66" t="s">
        <v>229</v>
      </c>
      <c r="F670" s="66"/>
      <c r="G670" s="65"/>
      <c r="H670" s="61" t="s">
        <v>229</v>
      </c>
      <c r="I670" s="64" t="s">
        <v>301</v>
      </c>
      <c r="J670" s="62">
        <f>J671</f>
        <v>0</v>
      </c>
      <c r="K670" s="62">
        <f>K671</f>
        <v>0</v>
      </c>
      <c r="L670" s="62">
        <f>L671</f>
        <v>0</v>
      </c>
      <c r="M670" s="62">
        <f>M671</f>
        <v>0</v>
      </c>
      <c r="N670" s="62">
        <f>N671</f>
        <v>0</v>
      </c>
      <c r="O670" s="62">
        <f>O671</f>
        <v>0</v>
      </c>
      <c r="P670" s="62">
        <f>P671</f>
        <v>0</v>
      </c>
      <c r="Q670" s="62">
        <f>Q671</f>
        <v>0</v>
      </c>
      <c r="R670" s="62">
        <f>R671</f>
        <v>0</v>
      </c>
      <c r="S670" s="62">
        <f>S671</f>
        <v>0</v>
      </c>
      <c r="T670" s="62">
        <f>T671</f>
        <v>0</v>
      </c>
      <c r="U670" s="62">
        <f>U671</f>
        <v>0</v>
      </c>
      <c r="V670" s="62">
        <f>V671</f>
        <v>0</v>
      </c>
      <c r="W670" s="62">
        <f>W671</f>
        <v>0</v>
      </c>
      <c r="X670" s="62">
        <f>X671</f>
        <v>0</v>
      </c>
      <c r="Y670" s="62">
        <f>Y671</f>
        <v>0</v>
      </c>
      <c r="Z670" s="62">
        <f>Z671</f>
        <v>0</v>
      </c>
      <c r="AA670" s="62">
        <f>AA671</f>
        <v>0</v>
      </c>
      <c r="AB670" s="62">
        <f>AB671</f>
        <v>0</v>
      </c>
      <c r="AC670" s="62">
        <f>AC671</f>
        <v>0</v>
      </c>
      <c r="AD670" s="62">
        <f>AD671</f>
        <v>0</v>
      </c>
      <c r="AE670" s="62">
        <f>AE671</f>
        <v>0</v>
      </c>
      <c r="AF670" s="62">
        <f>AF671</f>
        <v>0</v>
      </c>
      <c r="AG670" s="62">
        <f>AG671</f>
        <v>0</v>
      </c>
      <c r="AH670" s="62">
        <f>AH671</f>
        <v>0</v>
      </c>
      <c r="AI670" s="62">
        <f>AI671</f>
        <v>0</v>
      </c>
      <c r="AJ670" s="62">
        <f>AJ671</f>
        <v>0</v>
      </c>
      <c r="AK670" s="62">
        <f>AK671</f>
        <v>0</v>
      </c>
      <c r="AL670" s="62">
        <f>AL671</f>
        <v>0</v>
      </c>
      <c r="AM670" s="62">
        <f>AM671</f>
        <v>0</v>
      </c>
      <c r="AN670" s="62">
        <f>AN671</f>
        <v>0</v>
      </c>
      <c r="AO670" s="62">
        <f>AO671</f>
        <v>0</v>
      </c>
      <c r="AP670" s="62">
        <f>AP671</f>
        <v>0</v>
      </c>
      <c r="AQ670" s="62">
        <f>AQ671</f>
        <v>0</v>
      </c>
      <c r="AR670" s="62">
        <f>AR671</f>
        <v>0</v>
      </c>
      <c r="AS670" s="62">
        <f>AS671</f>
        <v>0</v>
      </c>
      <c r="AT670" s="62">
        <f>AT671</f>
        <v>0</v>
      </c>
      <c r="AU670" s="62">
        <f>AU671</f>
        <v>0</v>
      </c>
      <c r="AV670" s="62">
        <f>AV671</f>
        <v>0</v>
      </c>
      <c r="AW670" s="62">
        <f>AW671</f>
        <v>0</v>
      </c>
      <c r="AX670" s="62">
        <f>AX671</f>
        <v>0</v>
      </c>
      <c r="AY670" s="62">
        <f>AY671</f>
        <v>0</v>
      </c>
      <c r="AZ670" s="62">
        <f>AZ671</f>
        <v>0</v>
      </c>
      <c r="BA670" s="62">
        <f>BA671</f>
        <v>0</v>
      </c>
      <c r="BB670" s="62"/>
      <c r="BC670" s="62">
        <f>BC671</f>
        <v>0</v>
      </c>
      <c r="BD670" s="62"/>
      <c r="BE670" s="62">
        <f>BE671</f>
        <v>0</v>
      </c>
      <c r="BF670" s="62">
        <f>BF671</f>
        <v>0</v>
      </c>
      <c r="BG670" s="62">
        <f>BG671</f>
        <v>0</v>
      </c>
      <c r="BH670" s="62">
        <f>BH671</f>
        <v>0</v>
      </c>
      <c r="BI670" s="62">
        <f>BI671</f>
        <v>0</v>
      </c>
      <c r="BJ670" s="62">
        <f>BJ671</f>
        <v>0</v>
      </c>
      <c r="BK670" s="62">
        <f>BK671</f>
        <v>0</v>
      </c>
      <c r="BL670" s="62">
        <f>BL671</f>
        <v>0</v>
      </c>
      <c r="BM670" s="62">
        <f>BM671</f>
        <v>0</v>
      </c>
      <c r="BN670" s="62">
        <f>BN671</f>
        <v>0</v>
      </c>
      <c r="BO670" s="62">
        <f>BO671</f>
        <v>0</v>
      </c>
      <c r="BP670" s="62">
        <f>BP671</f>
        <v>0</v>
      </c>
      <c r="BQ670" s="62">
        <f>BQ671</f>
        <v>0</v>
      </c>
      <c r="BR670" s="62">
        <f>BR671</f>
        <v>0</v>
      </c>
      <c r="BS670" s="62">
        <f>BS671</f>
        <v>0</v>
      </c>
      <c r="BT670" s="62">
        <f>BT671</f>
        <v>0</v>
      </c>
      <c r="BU670" s="62">
        <f>BU671</f>
        <v>0</v>
      </c>
      <c r="BV670" s="62">
        <f>BV671</f>
        <v>0</v>
      </c>
      <c r="BW670" s="62">
        <f>BW671</f>
        <v>0</v>
      </c>
      <c r="BX670" s="62">
        <f>BX671</f>
        <v>0</v>
      </c>
      <c r="BY670" s="62">
        <f>BY671</f>
        <v>0</v>
      </c>
      <c r="BZ670" s="62">
        <f>BZ671</f>
        <v>0</v>
      </c>
      <c r="CA670" s="62">
        <f>CA671</f>
        <v>0</v>
      </c>
      <c r="CB670" s="62">
        <f>CB671</f>
        <v>0</v>
      </c>
      <c r="CC670" s="62">
        <f>CC671</f>
        <v>0</v>
      </c>
      <c r="CD670" s="62">
        <f>CD671</f>
        <v>0</v>
      </c>
      <c r="CE670" s="62">
        <f>CE671</f>
        <v>0</v>
      </c>
      <c r="CF670" s="62">
        <f>CF671</f>
        <v>0</v>
      </c>
      <c r="CG670" s="62">
        <f>CG671</f>
        <v>0</v>
      </c>
      <c r="CH670" s="62">
        <f>CH671</f>
        <v>0</v>
      </c>
      <c r="CI670" s="62">
        <f>CI671</f>
        <v>0</v>
      </c>
      <c r="CJ670" s="62">
        <f>CJ671</f>
        <v>0</v>
      </c>
      <c r="CK670" s="62">
        <f>CK671</f>
        <v>0</v>
      </c>
      <c r="CL670" s="62">
        <f>CL671</f>
        <v>0</v>
      </c>
      <c r="CM670" s="62">
        <f>CM671</f>
        <v>0</v>
      </c>
      <c r="CN670" s="62">
        <f>CN671</f>
        <v>0</v>
      </c>
      <c r="CO670" s="62">
        <f>CO671</f>
        <v>0</v>
      </c>
      <c r="CP670" s="62">
        <f>CP671</f>
        <v>0</v>
      </c>
      <c r="CQ670" s="62">
        <f>CQ671</f>
        <v>0</v>
      </c>
      <c r="CR670" s="62">
        <f>CR671</f>
        <v>0</v>
      </c>
      <c r="CS670" s="62">
        <f>CS671</f>
        <v>0</v>
      </c>
      <c r="CT670" s="62">
        <f>CT671</f>
        <v>0</v>
      </c>
      <c r="CU670" s="62">
        <f>CU671</f>
        <v>0</v>
      </c>
      <c r="CV670" s="62">
        <f>CV671</f>
        <v>0</v>
      </c>
      <c r="CW670" s="62">
        <f>CW671</f>
        <v>0</v>
      </c>
      <c r="CX670" s="62">
        <f>CX671</f>
        <v>0</v>
      </c>
      <c r="CY670" s="62">
        <f>CY671</f>
        <v>0</v>
      </c>
      <c r="CZ670" s="62">
        <f>CZ671</f>
        <v>0</v>
      </c>
      <c r="DA670" s="61"/>
      <c r="DB670" s="56">
        <f>K670-CV670</f>
        <v>0</v>
      </c>
      <c r="DC670" s="81"/>
      <c r="DD670" s="7">
        <f>CV670/12</f>
        <v>0</v>
      </c>
      <c r="DE670" s="81"/>
    </row>
    <row r="671" spans="1:109" s="80" customFormat="1" ht="11.25" hidden="1" customHeight="1" x14ac:dyDescent="0.2">
      <c r="A671" s="118" t="str">
        <f>CONCATENATE("7401",H671)</f>
        <v>74015917</v>
      </c>
      <c r="B671" s="66"/>
      <c r="C671" s="66"/>
      <c r="D671" s="66"/>
      <c r="E671" s="66"/>
      <c r="F671" s="66" t="s">
        <v>112</v>
      </c>
      <c r="G671" s="65"/>
      <c r="H671" s="70" t="s">
        <v>300</v>
      </c>
      <c r="I671" s="79" t="s">
        <v>299</v>
      </c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  <c r="AA671" s="62"/>
      <c r="AB671" s="62"/>
      <c r="AC671" s="62"/>
      <c r="AD671" s="62"/>
      <c r="AE671" s="62"/>
      <c r="AF671" s="62"/>
      <c r="AG671" s="62"/>
      <c r="AH671" s="62"/>
      <c r="AI671" s="62"/>
      <c r="AJ671" s="62"/>
      <c r="AK671" s="62"/>
      <c r="AL671" s="62"/>
      <c r="AM671" s="62"/>
      <c r="AN671" s="62"/>
      <c r="AO671" s="62"/>
      <c r="AP671" s="62"/>
      <c r="AQ671" s="62"/>
      <c r="AR671" s="62"/>
      <c r="AS671" s="62"/>
      <c r="AT671" s="62"/>
      <c r="AU671" s="62"/>
      <c r="AV671" s="62"/>
      <c r="AW671" s="62"/>
      <c r="AX671" s="62"/>
      <c r="AY671" s="62"/>
      <c r="AZ671" s="62"/>
      <c r="BA671" s="62"/>
      <c r="BB671" s="62"/>
      <c r="BC671" s="62"/>
      <c r="BD671" s="62"/>
      <c r="BE671" s="62"/>
      <c r="BF671" s="62"/>
      <c r="BG671" s="62"/>
      <c r="BH671" s="62"/>
      <c r="BI671" s="62"/>
      <c r="BJ671" s="62"/>
      <c r="BK671" s="62"/>
      <c r="BL671" s="62"/>
      <c r="BM671" s="62"/>
      <c r="BN671" s="62"/>
      <c r="BO671" s="62"/>
      <c r="BP671" s="62"/>
      <c r="BQ671" s="62"/>
      <c r="BR671" s="62"/>
      <c r="BS671" s="62"/>
      <c r="BT671" s="62"/>
      <c r="BU671" s="62"/>
      <c r="BV671" s="62"/>
      <c r="BW671" s="62"/>
      <c r="BX671" s="62"/>
      <c r="BY671" s="62"/>
      <c r="BZ671" s="62"/>
      <c r="CA671" s="62"/>
      <c r="CB671" s="62"/>
      <c r="CC671" s="62"/>
      <c r="CD671" s="62"/>
      <c r="CE671" s="62"/>
      <c r="CF671" s="62"/>
      <c r="CG671" s="62"/>
      <c r="CH671" s="62"/>
      <c r="CI671" s="62"/>
      <c r="CJ671" s="62"/>
      <c r="CK671" s="62"/>
      <c r="CL671" s="62"/>
      <c r="CM671" s="62"/>
      <c r="CN671" s="62"/>
      <c r="CO671" s="62"/>
      <c r="CP671" s="62"/>
      <c r="CQ671" s="62"/>
      <c r="CR671" s="62"/>
      <c r="CS671" s="62"/>
      <c r="CT671" s="62"/>
      <c r="CU671" s="62"/>
      <c r="CV671" s="62"/>
      <c r="CW671" s="62"/>
      <c r="CX671" s="62"/>
      <c r="CY671" s="62"/>
      <c r="CZ671" s="62"/>
      <c r="DA671" s="61"/>
      <c r="DB671" s="56">
        <f>K671-CV671</f>
        <v>0</v>
      </c>
      <c r="DC671" s="81"/>
      <c r="DD671" s="7">
        <f>CV671/12</f>
        <v>0</v>
      </c>
      <c r="DE671" s="81"/>
    </row>
    <row r="672" spans="1:109" s="80" customFormat="1" ht="11.25" hidden="1" customHeight="1" x14ac:dyDescent="0.2">
      <c r="A672" s="118" t="str">
        <f>CONCATENATE("7401",H672)</f>
        <v>740170</v>
      </c>
      <c r="B672" s="66"/>
      <c r="C672" s="66"/>
      <c r="D672" s="66"/>
      <c r="E672" s="66" t="s">
        <v>22</v>
      </c>
      <c r="F672" s="66"/>
      <c r="G672" s="65"/>
      <c r="H672" s="61" t="s">
        <v>22</v>
      </c>
      <c r="I672" s="64" t="s">
        <v>21</v>
      </c>
      <c r="J672" s="62">
        <f>J673</f>
        <v>0</v>
      </c>
      <c r="K672" s="62">
        <f>K673</f>
        <v>0</v>
      </c>
      <c r="L672" s="62">
        <f>L673</f>
        <v>0</v>
      </c>
      <c r="M672" s="62">
        <f>M673</f>
        <v>0</v>
      </c>
      <c r="N672" s="62">
        <f>N673</f>
        <v>0</v>
      </c>
      <c r="O672" s="62">
        <f>O673</f>
        <v>0</v>
      </c>
      <c r="P672" s="62">
        <f>P673</f>
        <v>0</v>
      </c>
      <c r="Q672" s="62">
        <f>Q673</f>
        <v>0</v>
      </c>
      <c r="R672" s="62">
        <f>R673</f>
        <v>0</v>
      </c>
      <c r="S672" s="62">
        <f>S673</f>
        <v>0</v>
      </c>
      <c r="T672" s="62">
        <f>T673</f>
        <v>0</v>
      </c>
      <c r="U672" s="62">
        <f>U673</f>
        <v>0</v>
      </c>
      <c r="V672" s="62">
        <f>V673</f>
        <v>0</v>
      </c>
      <c r="W672" s="62">
        <f>W673</f>
        <v>0</v>
      </c>
      <c r="X672" s="62">
        <f>X673</f>
        <v>0</v>
      </c>
      <c r="Y672" s="62">
        <f>Y673</f>
        <v>0</v>
      </c>
      <c r="Z672" s="62">
        <f>Z673</f>
        <v>0</v>
      </c>
      <c r="AA672" s="62">
        <f>AA673</f>
        <v>0</v>
      </c>
      <c r="AB672" s="62">
        <f>AB673</f>
        <v>0</v>
      </c>
      <c r="AC672" s="62">
        <f>AC673</f>
        <v>0</v>
      </c>
      <c r="AD672" s="62">
        <f>AD673</f>
        <v>0</v>
      </c>
      <c r="AE672" s="62">
        <f>AE673</f>
        <v>0</v>
      </c>
      <c r="AF672" s="62">
        <f>AF673</f>
        <v>0</v>
      </c>
      <c r="AG672" s="62">
        <f>AG673</f>
        <v>0</v>
      </c>
      <c r="AH672" s="62">
        <f>AH673</f>
        <v>0</v>
      </c>
      <c r="AI672" s="62">
        <f>AI673</f>
        <v>0</v>
      </c>
      <c r="AJ672" s="62">
        <f>AJ673</f>
        <v>0</v>
      </c>
      <c r="AK672" s="62">
        <f>AK673</f>
        <v>0</v>
      </c>
      <c r="AL672" s="62">
        <f>AL673</f>
        <v>0</v>
      </c>
      <c r="AM672" s="62">
        <f>AM673</f>
        <v>0</v>
      </c>
      <c r="AN672" s="62">
        <f>AN673</f>
        <v>0</v>
      </c>
      <c r="AO672" s="62">
        <f>AO673</f>
        <v>0</v>
      </c>
      <c r="AP672" s="62">
        <f>AP673</f>
        <v>0</v>
      </c>
      <c r="AQ672" s="62">
        <f>AQ673</f>
        <v>0</v>
      </c>
      <c r="AR672" s="62">
        <f>AR673</f>
        <v>0</v>
      </c>
      <c r="AS672" s="62">
        <f>AS673</f>
        <v>0</v>
      </c>
      <c r="AT672" s="62">
        <f>AT673</f>
        <v>0</v>
      </c>
      <c r="AU672" s="62">
        <f>AU673</f>
        <v>0</v>
      </c>
      <c r="AV672" s="62">
        <f>AV673</f>
        <v>0</v>
      </c>
      <c r="AW672" s="62">
        <f>AW673</f>
        <v>0</v>
      </c>
      <c r="AX672" s="62">
        <f>AX673</f>
        <v>0</v>
      </c>
      <c r="AY672" s="62">
        <f>AY673</f>
        <v>0</v>
      </c>
      <c r="AZ672" s="62">
        <f>AZ673</f>
        <v>0</v>
      </c>
      <c r="BA672" s="62">
        <f>BA673</f>
        <v>0</v>
      </c>
      <c r="BB672" s="62"/>
      <c r="BC672" s="62">
        <f>BC673</f>
        <v>0</v>
      </c>
      <c r="BD672" s="62"/>
      <c r="BE672" s="62">
        <f>BE673</f>
        <v>0</v>
      </c>
      <c r="BF672" s="62">
        <f>BF673</f>
        <v>0</v>
      </c>
      <c r="BG672" s="62">
        <f>BG673</f>
        <v>0</v>
      </c>
      <c r="BH672" s="62">
        <f>BH673</f>
        <v>0</v>
      </c>
      <c r="BI672" s="62">
        <f>BI673</f>
        <v>0</v>
      </c>
      <c r="BJ672" s="62">
        <f>BJ673</f>
        <v>0</v>
      </c>
      <c r="BK672" s="62">
        <f>BK673</f>
        <v>0</v>
      </c>
      <c r="BL672" s="62">
        <f>BL673</f>
        <v>0</v>
      </c>
      <c r="BM672" s="62">
        <f>BM673</f>
        <v>0</v>
      </c>
      <c r="BN672" s="62">
        <f>BN673</f>
        <v>0</v>
      </c>
      <c r="BO672" s="62">
        <f>BO673</f>
        <v>0</v>
      </c>
      <c r="BP672" s="62">
        <f>BP673</f>
        <v>0</v>
      </c>
      <c r="BQ672" s="62">
        <f>BQ673</f>
        <v>0</v>
      </c>
      <c r="BR672" s="62">
        <f>BR673</f>
        <v>0</v>
      </c>
      <c r="BS672" s="62">
        <f>BS673</f>
        <v>0</v>
      </c>
      <c r="BT672" s="62">
        <f>BT673</f>
        <v>0</v>
      </c>
      <c r="BU672" s="62">
        <f>BU673</f>
        <v>0</v>
      </c>
      <c r="BV672" s="62">
        <f>BV673</f>
        <v>0</v>
      </c>
      <c r="BW672" s="62">
        <f>BW673</f>
        <v>0</v>
      </c>
      <c r="BX672" s="62">
        <f>BX673</f>
        <v>0</v>
      </c>
      <c r="BY672" s="62">
        <f>BY673</f>
        <v>0</v>
      </c>
      <c r="BZ672" s="62">
        <f>BZ673</f>
        <v>0</v>
      </c>
      <c r="CA672" s="62">
        <f>CA673</f>
        <v>0</v>
      </c>
      <c r="CB672" s="62">
        <f>CB673</f>
        <v>0</v>
      </c>
      <c r="CC672" s="62">
        <f>CC673</f>
        <v>0</v>
      </c>
      <c r="CD672" s="62">
        <f>CD673</f>
        <v>0</v>
      </c>
      <c r="CE672" s="62">
        <f>CE673</f>
        <v>0</v>
      </c>
      <c r="CF672" s="62">
        <f>CF673</f>
        <v>0</v>
      </c>
      <c r="CG672" s="62">
        <f>CG673</f>
        <v>0</v>
      </c>
      <c r="CH672" s="62">
        <f>CH673</f>
        <v>0</v>
      </c>
      <c r="CI672" s="62">
        <f>CI673</f>
        <v>0</v>
      </c>
      <c r="CJ672" s="62">
        <f>CJ673</f>
        <v>0</v>
      </c>
      <c r="CK672" s="62">
        <f>CK673</f>
        <v>0</v>
      </c>
      <c r="CL672" s="62">
        <f>CL673</f>
        <v>0</v>
      </c>
      <c r="CM672" s="62">
        <f>CM673</f>
        <v>0</v>
      </c>
      <c r="CN672" s="62">
        <f>CN673</f>
        <v>0</v>
      </c>
      <c r="CO672" s="62">
        <f>CO673</f>
        <v>0</v>
      </c>
      <c r="CP672" s="62">
        <f>CP673</f>
        <v>0</v>
      </c>
      <c r="CQ672" s="62">
        <f>CQ673</f>
        <v>0</v>
      </c>
      <c r="CR672" s="62">
        <f>CR673</f>
        <v>0</v>
      </c>
      <c r="CS672" s="62">
        <f>CS673</f>
        <v>0</v>
      </c>
      <c r="CT672" s="62">
        <f>CT673</f>
        <v>0</v>
      </c>
      <c r="CU672" s="62">
        <f>CU673</f>
        <v>0</v>
      </c>
      <c r="CV672" s="62">
        <f>CV673</f>
        <v>0</v>
      </c>
      <c r="CW672" s="62">
        <f>CW673</f>
        <v>0</v>
      </c>
      <c r="CX672" s="62">
        <f>CX673</f>
        <v>0</v>
      </c>
      <c r="CY672" s="62">
        <f>CY673</f>
        <v>0</v>
      </c>
      <c r="CZ672" s="62">
        <f>CZ673</f>
        <v>0</v>
      </c>
      <c r="DA672" s="61"/>
      <c r="DB672" s="56">
        <f>K672-CV672</f>
        <v>0</v>
      </c>
      <c r="DC672" s="81"/>
      <c r="DD672" s="7">
        <f>CV672/12</f>
        <v>0</v>
      </c>
      <c r="DE672" s="81"/>
    </row>
    <row r="673" spans="1:109" s="80" customFormat="1" ht="11.25" hidden="1" customHeight="1" x14ac:dyDescent="0.2">
      <c r="A673" s="118" t="str">
        <f>CONCATENATE("7401",H673)</f>
        <v>740171</v>
      </c>
      <c r="B673" s="66"/>
      <c r="C673" s="66"/>
      <c r="D673" s="66"/>
      <c r="E673" s="66" t="s">
        <v>20</v>
      </c>
      <c r="F673" s="66"/>
      <c r="G673" s="65"/>
      <c r="H673" s="61" t="s">
        <v>20</v>
      </c>
      <c r="I673" s="64" t="s">
        <v>19</v>
      </c>
      <c r="J673" s="62">
        <f>J674+J679</f>
        <v>0</v>
      </c>
      <c r="K673" s="62">
        <f>K674+K679</f>
        <v>0</v>
      </c>
      <c r="L673" s="62">
        <f>L674+L679</f>
        <v>0</v>
      </c>
      <c r="M673" s="62">
        <f>M674+M679</f>
        <v>0</v>
      </c>
      <c r="N673" s="62">
        <f>N674+N679</f>
        <v>0</v>
      </c>
      <c r="O673" s="62">
        <f>O674+O679</f>
        <v>0</v>
      </c>
      <c r="P673" s="62">
        <f>P674+P679</f>
        <v>0</v>
      </c>
      <c r="Q673" s="62">
        <f>Q674+Q679</f>
        <v>0</v>
      </c>
      <c r="R673" s="62">
        <f>R674+R679</f>
        <v>0</v>
      </c>
      <c r="S673" s="62">
        <f>S674+S679</f>
        <v>0</v>
      </c>
      <c r="T673" s="62">
        <f>T674+T679</f>
        <v>0</v>
      </c>
      <c r="U673" s="62">
        <f>U674+U679</f>
        <v>0</v>
      </c>
      <c r="V673" s="62">
        <f>V674+V679</f>
        <v>0</v>
      </c>
      <c r="W673" s="62">
        <f>W674+W679</f>
        <v>0</v>
      </c>
      <c r="X673" s="62">
        <f>X674+X679</f>
        <v>0</v>
      </c>
      <c r="Y673" s="62">
        <f>Y674+Y679</f>
        <v>0</v>
      </c>
      <c r="Z673" s="62">
        <f>Z674+Z679</f>
        <v>0</v>
      </c>
      <c r="AA673" s="62">
        <f>AA674+AA679</f>
        <v>0</v>
      </c>
      <c r="AB673" s="62">
        <f>AB674+AB679</f>
        <v>0</v>
      </c>
      <c r="AC673" s="62">
        <f>AC674+AC679</f>
        <v>0</v>
      </c>
      <c r="AD673" s="62">
        <f>AD674+AD679</f>
        <v>0</v>
      </c>
      <c r="AE673" s="62">
        <f>AE674+AE679</f>
        <v>0</v>
      </c>
      <c r="AF673" s="62">
        <f>AF674+AF679</f>
        <v>0</v>
      </c>
      <c r="AG673" s="62">
        <f>AG674+AG679</f>
        <v>0</v>
      </c>
      <c r="AH673" s="62">
        <f>AH674+AH679</f>
        <v>0</v>
      </c>
      <c r="AI673" s="62">
        <f>AI674+AI679</f>
        <v>0</v>
      </c>
      <c r="AJ673" s="62">
        <f>AJ674+AJ679</f>
        <v>0</v>
      </c>
      <c r="AK673" s="62">
        <f>AK674+AK679</f>
        <v>0</v>
      </c>
      <c r="AL673" s="62">
        <f>AL674+AL679</f>
        <v>0</v>
      </c>
      <c r="AM673" s="62">
        <f>AM674+AM679</f>
        <v>0</v>
      </c>
      <c r="AN673" s="62">
        <f>AN674+AN679</f>
        <v>0</v>
      </c>
      <c r="AO673" s="62">
        <f>AO674+AO679</f>
        <v>0</v>
      </c>
      <c r="AP673" s="62">
        <f>AP674+AP679</f>
        <v>0</v>
      </c>
      <c r="AQ673" s="62">
        <f>AQ674+AQ679</f>
        <v>0</v>
      </c>
      <c r="AR673" s="62">
        <f>AR674+AR679</f>
        <v>0</v>
      </c>
      <c r="AS673" s="62">
        <f>AS674+AS679</f>
        <v>0</v>
      </c>
      <c r="AT673" s="62">
        <f>AT674+AT679</f>
        <v>0</v>
      </c>
      <c r="AU673" s="62">
        <f>AU674+AU679</f>
        <v>0</v>
      </c>
      <c r="AV673" s="62">
        <f>AV674+AV679</f>
        <v>0</v>
      </c>
      <c r="AW673" s="62">
        <f>AW674+AW679</f>
        <v>0</v>
      </c>
      <c r="AX673" s="62">
        <f>AX674+AX679</f>
        <v>0</v>
      </c>
      <c r="AY673" s="62">
        <f>AY674+AY679</f>
        <v>0</v>
      </c>
      <c r="AZ673" s="62">
        <f>AZ674+AZ679</f>
        <v>0</v>
      </c>
      <c r="BA673" s="62">
        <f>BA674+BA679</f>
        <v>0</v>
      </c>
      <c r="BB673" s="62"/>
      <c r="BC673" s="62">
        <f>BC674+BC679</f>
        <v>0</v>
      </c>
      <c r="BD673" s="62"/>
      <c r="BE673" s="62">
        <f>BE674+BE679</f>
        <v>0</v>
      </c>
      <c r="BF673" s="62">
        <f>BF674+BF679</f>
        <v>0</v>
      </c>
      <c r="BG673" s="62">
        <f>BG674+BG679</f>
        <v>0</v>
      </c>
      <c r="BH673" s="62">
        <f>BH674+BH679</f>
        <v>0</v>
      </c>
      <c r="BI673" s="62">
        <f>BI674+BI679</f>
        <v>0</v>
      </c>
      <c r="BJ673" s="62">
        <f>BJ674+BJ679</f>
        <v>0</v>
      </c>
      <c r="BK673" s="62">
        <f>BK674+BK679</f>
        <v>0</v>
      </c>
      <c r="BL673" s="62">
        <f>BL674+BL679</f>
        <v>0</v>
      </c>
      <c r="BM673" s="62">
        <f>BM674+BM679</f>
        <v>0</v>
      </c>
      <c r="BN673" s="62">
        <f>BN674+BN679</f>
        <v>0</v>
      </c>
      <c r="BO673" s="62">
        <f>BO674+BO679</f>
        <v>0</v>
      </c>
      <c r="BP673" s="62">
        <f>BP674+BP679</f>
        <v>0</v>
      </c>
      <c r="BQ673" s="62">
        <f>BQ674+BQ679</f>
        <v>0</v>
      </c>
      <c r="BR673" s="62">
        <f>BR674+BR679</f>
        <v>0</v>
      </c>
      <c r="BS673" s="62">
        <f>BS674+BS679</f>
        <v>0</v>
      </c>
      <c r="BT673" s="62">
        <f>BT674+BT679</f>
        <v>0</v>
      </c>
      <c r="BU673" s="62">
        <f>BU674+BU679</f>
        <v>0</v>
      </c>
      <c r="BV673" s="62">
        <f>BV674+BV679</f>
        <v>0</v>
      </c>
      <c r="BW673" s="62">
        <f>BW674+BW679</f>
        <v>0</v>
      </c>
      <c r="BX673" s="62">
        <f>BX674+BX679</f>
        <v>0</v>
      </c>
      <c r="BY673" s="62">
        <f>BY674+BY679</f>
        <v>0</v>
      </c>
      <c r="BZ673" s="62">
        <f>BZ674+BZ679</f>
        <v>0</v>
      </c>
      <c r="CA673" s="62">
        <f>CA674+CA679</f>
        <v>0</v>
      </c>
      <c r="CB673" s="62">
        <f>CB674+CB679</f>
        <v>0</v>
      </c>
      <c r="CC673" s="62">
        <f>CC674+CC679</f>
        <v>0</v>
      </c>
      <c r="CD673" s="62">
        <f>CD674+CD679</f>
        <v>0</v>
      </c>
      <c r="CE673" s="62">
        <f>CE674+CE679</f>
        <v>0</v>
      </c>
      <c r="CF673" s="62">
        <f>CF674+CF679</f>
        <v>0</v>
      </c>
      <c r="CG673" s="62">
        <f>CG674+CG679</f>
        <v>0</v>
      </c>
      <c r="CH673" s="62">
        <f>CH674+CH679</f>
        <v>0</v>
      </c>
      <c r="CI673" s="62">
        <f>CI674+CI679</f>
        <v>0</v>
      </c>
      <c r="CJ673" s="62">
        <f>CJ674+CJ679</f>
        <v>0</v>
      </c>
      <c r="CK673" s="62">
        <f>CK674+CK679</f>
        <v>0</v>
      </c>
      <c r="CL673" s="62">
        <f>CL674+CL679</f>
        <v>0</v>
      </c>
      <c r="CM673" s="62">
        <f>CM674+CM679</f>
        <v>0</v>
      </c>
      <c r="CN673" s="62">
        <f>CN674+CN679</f>
        <v>0</v>
      </c>
      <c r="CO673" s="62">
        <f>CO674+CO679</f>
        <v>0</v>
      </c>
      <c r="CP673" s="62">
        <f>CP674+CP679</f>
        <v>0</v>
      </c>
      <c r="CQ673" s="62">
        <f>CQ674+CQ679</f>
        <v>0</v>
      </c>
      <c r="CR673" s="62">
        <f>CR674+CR679</f>
        <v>0</v>
      </c>
      <c r="CS673" s="62">
        <f>CS674+CS679</f>
        <v>0</v>
      </c>
      <c r="CT673" s="62">
        <f>CT674+CT679</f>
        <v>0</v>
      </c>
      <c r="CU673" s="62">
        <f>CU674+CU679</f>
        <v>0</v>
      </c>
      <c r="CV673" s="62">
        <f>CV674+CV679</f>
        <v>0</v>
      </c>
      <c r="CW673" s="62">
        <f>CW674+CW679</f>
        <v>0</v>
      </c>
      <c r="CX673" s="62">
        <f>CX674+CX679</f>
        <v>0</v>
      </c>
      <c r="CY673" s="62">
        <f>CY674+CY679</f>
        <v>0</v>
      </c>
      <c r="CZ673" s="62">
        <f>CZ674+CZ679</f>
        <v>0</v>
      </c>
      <c r="DA673" s="61"/>
      <c r="DB673" s="56">
        <f>K673-CV673</f>
        <v>0</v>
      </c>
      <c r="DC673" s="81"/>
      <c r="DD673" s="7">
        <f>CV673/12</f>
        <v>0</v>
      </c>
      <c r="DE673" s="81"/>
    </row>
    <row r="674" spans="1:109" s="80" customFormat="1" ht="11.25" hidden="1" customHeight="1" x14ac:dyDescent="0.2">
      <c r="A674" s="118" t="str">
        <f>CONCATENATE("7401",H674)</f>
        <v>74017101</v>
      </c>
      <c r="B674" s="66"/>
      <c r="C674" s="66"/>
      <c r="D674" s="66"/>
      <c r="E674" s="66"/>
      <c r="F674" s="66" t="s">
        <v>91</v>
      </c>
      <c r="G674" s="65"/>
      <c r="H674" s="61">
        <v>7101</v>
      </c>
      <c r="I674" s="64" t="s">
        <v>18</v>
      </c>
      <c r="J674" s="62">
        <f>SUM(J675:J678)</f>
        <v>0</v>
      </c>
      <c r="K674" s="62">
        <f>SUM(K675:K678)</f>
        <v>0</v>
      </c>
      <c r="L674" s="62">
        <f>SUM(L675:L678)</f>
        <v>0</v>
      </c>
      <c r="M674" s="62">
        <f>SUM(M675:M678)</f>
        <v>0</v>
      </c>
      <c r="N674" s="62">
        <f>SUM(N675:N678)</f>
        <v>0</v>
      </c>
      <c r="O674" s="62">
        <f>SUM(O675:O678)</f>
        <v>0</v>
      </c>
      <c r="P674" s="62">
        <f>SUM(P675:P678)</f>
        <v>0</v>
      </c>
      <c r="Q674" s="62">
        <f>SUM(Q675:Q678)</f>
        <v>0</v>
      </c>
      <c r="R674" s="62">
        <f>SUM(R675:R678)</f>
        <v>0</v>
      </c>
      <c r="S674" s="62">
        <f>SUM(S675:S678)</f>
        <v>0</v>
      </c>
      <c r="T674" s="62">
        <f>SUM(T675:T678)</f>
        <v>0</v>
      </c>
      <c r="U674" s="62">
        <f>SUM(U675:U678)</f>
        <v>0</v>
      </c>
      <c r="V674" s="62">
        <f>SUM(V675:V678)</f>
        <v>0</v>
      </c>
      <c r="W674" s="62">
        <f>SUM(W675:W678)</f>
        <v>0</v>
      </c>
      <c r="X674" s="62">
        <f>SUM(X675:X678)</f>
        <v>0</v>
      </c>
      <c r="Y674" s="62">
        <f>SUM(Y675:Y678)</f>
        <v>0</v>
      </c>
      <c r="Z674" s="62">
        <f>SUM(Z675:Z678)</f>
        <v>0</v>
      </c>
      <c r="AA674" s="62">
        <f>SUM(AA675:AA678)</f>
        <v>0</v>
      </c>
      <c r="AB674" s="62">
        <f>SUM(AB675:AB678)</f>
        <v>0</v>
      </c>
      <c r="AC674" s="62">
        <f>SUM(AC675:AC678)</f>
        <v>0</v>
      </c>
      <c r="AD674" s="62">
        <f>SUM(AD675:AD678)</f>
        <v>0</v>
      </c>
      <c r="AE674" s="62">
        <f>SUM(AE675:AE678)</f>
        <v>0</v>
      </c>
      <c r="AF674" s="62">
        <f>SUM(AF675:AF678)</f>
        <v>0</v>
      </c>
      <c r="AG674" s="62">
        <f>SUM(AG675:AG678)</f>
        <v>0</v>
      </c>
      <c r="AH674" s="62">
        <f>SUM(AH675:AH678)</f>
        <v>0</v>
      </c>
      <c r="AI674" s="62">
        <f>SUM(AI675:AI678)</f>
        <v>0</v>
      </c>
      <c r="AJ674" s="62">
        <f>SUM(AJ675:AJ678)</f>
        <v>0</v>
      </c>
      <c r="AK674" s="62">
        <f>SUM(AK675:AK678)</f>
        <v>0</v>
      </c>
      <c r="AL674" s="62">
        <f>SUM(AL675:AL678)</f>
        <v>0</v>
      </c>
      <c r="AM674" s="62">
        <f>SUM(AM675:AM678)</f>
        <v>0</v>
      </c>
      <c r="AN674" s="62">
        <f>SUM(AN675:AN678)</f>
        <v>0</v>
      </c>
      <c r="AO674" s="62">
        <f>SUM(AO675:AO678)</f>
        <v>0</v>
      </c>
      <c r="AP674" s="62">
        <f>SUM(AP675:AP678)</f>
        <v>0</v>
      </c>
      <c r="AQ674" s="62">
        <f>SUM(AQ675:AQ678)</f>
        <v>0</v>
      </c>
      <c r="AR674" s="62">
        <f>SUM(AR675:AR678)</f>
        <v>0</v>
      </c>
      <c r="AS674" s="62">
        <f>SUM(AS675:AS678)</f>
        <v>0</v>
      </c>
      <c r="AT674" s="62">
        <f>SUM(AT675:AT678)</f>
        <v>0</v>
      </c>
      <c r="AU674" s="62">
        <f>SUM(AU675:AU678)</f>
        <v>0</v>
      </c>
      <c r="AV674" s="62">
        <f>SUM(AV675:AV678)</f>
        <v>0</v>
      </c>
      <c r="AW674" s="62">
        <f>SUM(AW675:AW678)</f>
        <v>0</v>
      </c>
      <c r="AX674" s="62">
        <f>SUM(AX675:AX678)</f>
        <v>0</v>
      </c>
      <c r="AY674" s="62">
        <f>SUM(AY675:AY678)</f>
        <v>0</v>
      </c>
      <c r="AZ674" s="62">
        <f>SUM(AZ675:AZ678)</f>
        <v>0</v>
      </c>
      <c r="BA674" s="62">
        <f>SUM(BA675:BA678)</f>
        <v>0</v>
      </c>
      <c r="BB674" s="62"/>
      <c r="BC674" s="62">
        <f>SUM(BC675:BC678)</f>
        <v>0</v>
      </c>
      <c r="BD674" s="62"/>
      <c r="BE674" s="62">
        <f>SUM(BE675:BE678)</f>
        <v>0</v>
      </c>
      <c r="BF674" s="62">
        <f>SUM(BF675:BF678)</f>
        <v>0</v>
      </c>
      <c r="BG674" s="62">
        <f>SUM(BG675:BG678)</f>
        <v>0</v>
      </c>
      <c r="BH674" s="62">
        <f>SUM(BH675:BH678)</f>
        <v>0</v>
      </c>
      <c r="BI674" s="62">
        <f>SUM(BI675:BI678)</f>
        <v>0</v>
      </c>
      <c r="BJ674" s="62">
        <f>SUM(BJ675:BJ678)</f>
        <v>0</v>
      </c>
      <c r="BK674" s="62">
        <f>SUM(BK675:BK678)</f>
        <v>0</v>
      </c>
      <c r="BL674" s="62">
        <f>SUM(BL675:BL678)</f>
        <v>0</v>
      </c>
      <c r="BM674" s="62">
        <f>SUM(BM675:BM678)</f>
        <v>0</v>
      </c>
      <c r="BN674" s="62">
        <f>SUM(BN675:BN678)</f>
        <v>0</v>
      </c>
      <c r="BO674" s="62">
        <f>SUM(BO675:BO678)</f>
        <v>0</v>
      </c>
      <c r="BP674" s="62">
        <f>SUM(BP675:BP678)</f>
        <v>0</v>
      </c>
      <c r="BQ674" s="62">
        <f>SUM(BQ675:BQ678)</f>
        <v>0</v>
      </c>
      <c r="BR674" s="62">
        <f>SUM(BR675:BR678)</f>
        <v>0</v>
      </c>
      <c r="BS674" s="62">
        <f>SUM(BS675:BS678)</f>
        <v>0</v>
      </c>
      <c r="BT674" s="62">
        <f>SUM(BT675:BT678)</f>
        <v>0</v>
      </c>
      <c r="BU674" s="62">
        <f>SUM(BU675:BU678)</f>
        <v>0</v>
      </c>
      <c r="BV674" s="62">
        <f>SUM(BV675:BV678)</f>
        <v>0</v>
      </c>
      <c r="BW674" s="62">
        <f>SUM(BW675:BW678)</f>
        <v>0</v>
      </c>
      <c r="BX674" s="62">
        <f>SUM(BX675:BX678)</f>
        <v>0</v>
      </c>
      <c r="BY674" s="62">
        <f>SUM(BY675:BY678)</f>
        <v>0</v>
      </c>
      <c r="BZ674" s="62">
        <f>SUM(BZ675:BZ678)</f>
        <v>0</v>
      </c>
      <c r="CA674" s="62">
        <f>SUM(CA675:CA678)</f>
        <v>0</v>
      </c>
      <c r="CB674" s="62">
        <f>SUM(CB675:CB678)</f>
        <v>0</v>
      </c>
      <c r="CC674" s="62">
        <f>SUM(CC675:CC678)</f>
        <v>0</v>
      </c>
      <c r="CD674" s="62">
        <f>SUM(CD675:CD678)</f>
        <v>0</v>
      </c>
      <c r="CE674" s="62">
        <f>SUM(CE675:CE678)</f>
        <v>0</v>
      </c>
      <c r="CF674" s="62">
        <f>SUM(CF675:CF678)</f>
        <v>0</v>
      </c>
      <c r="CG674" s="62">
        <f>SUM(CG675:CG678)</f>
        <v>0</v>
      </c>
      <c r="CH674" s="62">
        <f>SUM(CH675:CH678)</f>
        <v>0</v>
      </c>
      <c r="CI674" s="62">
        <f>SUM(CI675:CI678)</f>
        <v>0</v>
      </c>
      <c r="CJ674" s="62">
        <f>SUM(CJ675:CJ678)</f>
        <v>0</v>
      </c>
      <c r="CK674" s="62">
        <f>SUM(CK675:CK678)</f>
        <v>0</v>
      </c>
      <c r="CL674" s="62">
        <f>SUM(CL675:CL678)</f>
        <v>0</v>
      </c>
      <c r="CM674" s="62">
        <f>SUM(CM675:CM678)</f>
        <v>0</v>
      </c>
      <c r="CN674" s="62">
        <f>SUM(CN675:CN678)</f>
        <v>0</v>
      </c>
      <c r="CO674" s="62">
        <f>SUM(CO675:CO678)</f>
        <v>0</v>
      </c>
      <c r="CP674" s="62">
        <f>SUM(CP675:CP678)</f>
        <v>0</v>
      </c>
      <c r="CQ674" s="62">
        <f>SUM(CQ675:CQ678)</f>
        <v>0</v>
      </c>
      <c r="CR674" s="62">
        <f>SUM(CR675:CR678)</f>
        <v>0</v>
      </c>
      <c r="CS674" s="62">
        <f>SUM(CS675:CS678)</f>
        <v>0</v>
      </c>
      <c r="CT674" s="62">
        <f>SUM(CT675:CT678)</f>
        <v>0</v>
      </c>
      <c r="CU674" s="62">
        <f>SUM(CU675:CU678)</f>
        <v>0</v>
      </c>
      <c r="CV674" s="62">
        <f>SUM(CV675:CV678)</f>
        <v>0</v>
      </c>
      <c r="CW674" s="62">
        <f>SUM(CW675:CW678)</f>
        <v>0</v>
      </c>
      <c r="CX674" s="62">
        <f>SUM(CX675:CX678)</f>
        <v>0</v>
      </c>
      <c r="CY674" s="62">
        <f>SUM(CY675:CY678)</f>
        <v>0</v>
      </c>
      <c r="CZ674" s="62">
        <f>SUM(CZ675:CZ678)</f>
        <v>0</v>
      </c>
      <c r="DA674" s="61"/>
      <c r="DB674" s="56">
        <f>K674-CV674</f>
        <v>0</v>
      </c>
      <c r="DC674" s="81"/>
      <c r="DD674" s="7">
        <f>CV674/12</f>
        <v>0</v>
      </c>
      <c r="DE674" s="81"/>
    </row>
    <row r="675" spans="1:109" s="80" customFormat="1" ht="11.25" hidden="1" customHeight="1" x14ac:dyDescent="0.2">
      <c r="A675" s="118" t="str">
        <f>CONCATENATE("7401",H675)</f>
        <v>7401710101</v>
      </c>
      <c r="B675" s="66"/>
      <c r="C675" s="66"/>
      <c r="D675" s="66"/>
      <c r="E675" s="66"/>
      <c r="F675" s="66"/>
      <c r="G675" s="65" t="s">
        <v>91</v>
      </c>
      <c r="H675" s="70" t="s">
        <v>227</v>
      </c>
      <c r="I675" s="75" t="s">
        <v>226</v>
      </c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  <c r="AA675" s="62"/>
      <c r="AB675" s="62"/>
      <c r="AC675" s="62"/>
      <c r="AD675" s="62"/>
      <c r="AE675" s="62"/>
      <c r="AF675" s="62"/>
      <c r="AG675" s="62"/>
      <c r="AH675" s="62"/>
      <c r="AI675" s="62"/>
      <c r="AJ675" s="62"/>
      <c r="AK675" s="62"/>
      <c r="AL675" s="62"/>
      <c r="AM675" s="62"/>
      <c r="AN675" s="62"/>
      <c r="AO675" s="62"/>
      <c r="AP675" s="62"/>
      <c r="AQ675" s="62"/>
      <c r="AR675" s="62"/>
      <c r="AS675" s="62"/>
      <c r="AT675" s="62"/>
      <c r="AU675" s="62"/>
      <c r="AV675" s="62"/>
      <c r="AW675" s="62"/>
      <c r="AX675" s="62"/>
      <c r="AY675" s="62"/>
      <c r="AZ675" s="62"/>
      <c r="BA675" s="62"/>
      <c r="BB675" s="62"/>
      <c r="BC675" s="62"/>
      <c r="BD675" s="62"/>
      <c r="BE675" s="62"/>
      <c r="BF675" s="62"/>
      <c r="BG675" s="62"/>
      <c r="BH675" s="62"/>
      <c r="BI675" s="62"/>
      <c r="BJ675" s="62"/>
      <c r="BK675" s="62"/>
      <c r="BL675" s="62"/>
      <c r="BM675" s="62"/>
      <c r="BN675" s="62"/>
      <c r="BO675" s="62"/>
      <c r="BP675" s="62"/>
      <c r="BQ675" s="62"/>
      <c r="BR675" s="62"/>
      <c r="BS675" s="62"/>
      <c r="BT675" s="62"/>
      <c r="BU675" s="62"/>
      <c r="BV675" s="62"/>
      <c r="BW675" s="62"/>
      <c r="BX675" s="62"/>
      <c r="BY675" s="62"/>
      <c r="BZ675" s="62"/>
      <c r="CA675" s="62"/>
      <c r="CB675" s="62"/>
      <c r="CC675" s="62"/>
      <c r="CD675" s="62"/>
      <c r="CE675" s="62"/>
      <c r="CF675" s="62"/>
      <c r="CG675" s="62"/>
      <c r="CH675" s="62"/>
      <c r="CI675" s="62"/>
      <c r="CJ675" s="62"/>
      <c r="CK675" s="62"/>
      <c r="CL675" s="62"/>
      <c r="CM675" s="62"/>
      <c r="CN675" s="62"/>
      <c r="CO675" s="62"/>
      <c r="CP675" s="62"/>
      <c r="CQ675" s="62"/>
      <c r="CR675" s="62"/>
      <c r="CS675" s="62"/>
      <c r="CT675" s="62"/>
      <c r="CU675" s="62"/>
      <c r="CV675" s="62"/>
      <c r="CW675" s="62"/>
      <c r="CX675" s="62"/>
      <c r="CY675" s="62"/>
      <c r="CZ675" s="62"/>
      <c r="DA675" s="61"/>
      <c r="DB675" s="56">
        <f>K675-CV675</f>
        <v>0</v>
      </c>
      <c r="DC675" s="81"/>
      <c r="DD675" s="7">
        <f>CV675/12</f>
        <v>0</v>
      </c>
      <c r="DE675" s="81"/>
    </row>
    <row r="676" spans="1:109" s="80" customFormat="1" ht="11.25" hidden="1" customHeight="1" x14ac:dyDescent="0.2">
      <c r="A676" s="118" t="str">
        <f>CONCATENATE("7401",H676)</f>
        <v>7401710102</v>
      </c>
      <c r="B676" s="66"/>
      <c r="C676" s="66"/>
      <c r="D676" s="66"/>
      <c r="E676" s="66"/>
      <c r="F676" s="66"/>
      <c r="G676" s="65" t="s">
        <v>101</v>
      </c>
      <c r="H676" s="70" t="s">
        <v>17</v>
      </c>
      <c r="I676" s="75" t="s">
        <v>16</v>
      </c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  <c r="AA676" s="62"/>
      <c r="AB676" s="62"/>
      <c r="AC676" s="62"/>
      <c r="AD676" s="62"/>
      <c r="AE676" s="62"/>
      <c r="AF676" s="62"/>
      <c r="AG676" s="62"/>
      <c r="AH676" s="62"/>
      <c r="AI676" s="62"/>
      <c r="AJ676" s="62"/>
      <c r="AK676" s="62"/>
      <c r="AL676" s="62"/>
      <c r="AM676" s="62"/>
      <c r="AN676" s="62"/>
      <c r="AO676" s="62"/>
      <c r="AP676" s="62"/>
      <c r="AQ676" s="62"/>
      <c r="AR676" s="62"/>
      <c r="AS676" s="62"/>
      <c r="AT676" s="62"/>
      <c r="AU676" s="62"/>
      <c r="AV676" s="62"/>
      <c r="AW676" s="62"/>
      <c r="AX676" s="62"/>
      <c r="AY676" s="62"/>
      <c r="AZ676" s="62"/>
      <c r="BA676" s="62"/>
      <c r="BB676" s="62"/>
      <c r="BC676" s="62"/>
      <c r="BD676" s="62"/>
      <c r="BE676" s="62"/>
      <c r="BF676" s="62"/>
      <c r="BG676" s="62"/>
      <c r="BH676" s="62"/>
      <c r="BI676" s="62"/>
      <c r="BJ676" s="62"/>
      <c r="BK676" s="62"/>
      <c r="BL676" s="62"/>
      <c r="BM676" s="62"/>
      <c r="BN676" s="62"/>
      <c r="BO676" s="62"/>
      <c r="BP676" s="62"/>
      <c r="BQ676" s="62"/>
      <c r="BR676" s="62"/>
      <c r="BS676" s="62"/>
      <c r="BT676" s="62"/>
      <c r="BU676" s="62"/>
      <c r="BV676" s="62"/>
      <c r="BW676" s="62"/>
      <c r="BX676" s="62"/>
      <c r="BY676" s="62"/>
      <c r="BZ676" s="62"/>
      <c r="CA676" s="62"/>
      <c r="CB676" s="62"/>
      <c r="CC676" s="62"/>
      <c r="CD676" s="62"/>
      <c r="CE676" s="62"/>
      <c r="CF676" s="62"/>
      <c r="CG676" s="62"/>
      <c r="CH676" s="62"/>
      <c r="CI676" s="62"/>
      <c r="CJ676" s="62"/>
      <c r="CK676" s="62"/>
      <c r="CL676" s="62"/>
      <c r="CM676" s="62"/>
      <c r="CN676" s="62"/>
      <c r="CO676" s="62"/>
      <c r="CP676" s="62"/>
      <c r="CQ676" s="62"/>
      <c r="CR676" s="62"/>
      <c r="CS676" s="62"/>
      <c r="CT676" s="62"/>
      <c r="CU676" s="62"/>
      <c r="CV676" s="62"/>
      <c r="CW676" s="62"/>
      <c r="CX676" s="62"/>
      <c r="CY676" s="62"/>
      <c r="CZ676" s="62"/>
      <c r="DA676" s="61"/>
      <c r="DB676" s="56">
        <f>K676-CV676</f>
        <v>0</v>
      </c>
      <c r="DC676" s="81"/>
      <c r="DD676" s="7">
        <f>CV676/12</f>
        <v>0</v>
      </c>
      <c r="DE676" s="81"/>
    </row>
    <row r="677" spans="1:109" s="80" customFormat="1" ht="11.25" hidden="1" customHeight="1" x14ac:dyDescent="0.2">
      <c r="A677" s="118" t="str">
        <f>CONCATENATE("7401",H677)</f>
        <v>7401710103</v>
      </c>
      <c r="B677" s="66"/>
      <c r="C677" s="66"/>
      <c r="D677" s="66"/>
      <c r="E677" s="66"/>
      <c r="F677" s="66"/>
      <c r="G677" s="65" t="s">
        <v>129</v>
      </c>
      <c r="H677" s="70" t="s">
        <v>15</v>
      </c>
      <c r="I677" s="75" t="s">
        <v>14</v>
      </c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62"/>
      <c r="AG677" s="62"/>
      <c r="AH677" s="62"/>
      <c r="AI677" s="62"/>
      <c r="AJ677" s="62"/>
      <c r="AK677" s="62"/>
      <c r="AL677" s="62"/>
      <c r="AM677" s="62"/>
      <c r="AN677" s="62"/>
      <c r="AO677" s="62"/>
      <c r="AP677" s="62"/>
      <c r="AQ677" s="62"/>
      <c r="AR677" s="62"/>
      <c r="AS677" s="62"/>
      <c r="AT677" s="62"/>
      <c r="AU677" s="62"/>
      <c r="AV677" s="62"/>
      <c r="AW677" s="62"/>
      <c r="AX677" s="62"/>
      <c r="AY677" s="62"/>
      <c r="AZ677" s="62"/>
      <c r="BA677" s="62"/>
      <c r="BB677" s="62"/>
      <c r="BC677" s="62"/>
      <c r="BD677" s="62"/>
      <c r="BE677" s="62"/>
      <c r="BF677" s="62"/>
      <c r="BG677" s="62"/>
      <c r="BH677" s="62"/>
      <c r="BI677" s="62"/>
      <c r="BJ677" s="62"/>
      <c r="BK677" s="62"/>
      <c r="BL677" s="62"/>
      <c r="BM677" s="62"/>
      <c r="BN677" s="62"/>
      <c r="BO677" s="62"/>
      <c r="BP677" s="62"/>
      <c r="BQ677" s="62"/>
      <c r="BR677" s="62"/>
      <c r="BS677" s="62"/>
      <c r="BT677" s="62"/>
      <c r="BU677" s="62"/>
      <c r="BV677" s="62"/>
      <c r="BW677" s="62"/>
      <c r="BX677" s="62"/>
      <c r="BY677" s="62"/>
      <c r="BZ677" s="62"/>
      <c r="CA677" s="62"/>
      <c r="CB677" s="62"/>
      <c r="CC677" s="62"/>
      <c r="CD677" s="62"/>
      <c r="CE677" s="62"/>
      <c r="CF677" s="62"/>
      <c r="CG677" s="62"/>
      <c r="CH677" s="62"/>
      <c r="CI677" s="62"/>
      <c r="CJ677" s="62"/>
      <c r="CK677" s="62"/>
      <c r="CL677" s="62"/>
      <c r="CM677" s="62"/>
      <c r="CN677" s="62"/>
      <c r="CO677" s="62"/>
      <c r="CP677" s="62"/>
      <c r="CQ677" s="62"/>
      <c r="CR677" s="62"/>
      <c r="CS677" s="62"/>
      <c r="CT677" s="62"/>
      <c r="CU677" s="62"/>
      <c r="CV677" s="62"/>
      <c r="CW677" s="62"/>
      <c r="CX677" s="62"/>
      <c r="CY677" s="62"/>
      <c r="CZ677" s="62"/>
      <c r="DA677" s="61"/>
      <c r="DB677" s="56">
        <f>K677-CV677</f>
        <v>0</v>
      </c>
      <c r="DC677" s="81"/>
      <c r="DD677" s="7">
        <f>CV677/12</f>
        <v>0</v>
      </c>
      <c r="DE677" s="81"/>
    </row>
    <row r="678" spans="1:109" s="80" customFormat="1" ht="11.25" hidden="1" customHeight="1" x14ac:dyDescent="0.2">
      <c r="A678" s="118" t="str">
        <f>CONCATENATE("7401",H678)</f>
        <v>7401710130</v>
      </c>
      <c r="B678" s="66"/>
      <c r="C678" s="66"/>
      <c r="D678" s="66"/>
      <c r="E678" s="66"/>
      <c r="F678" s="66"/>
      <c r="G678" s="65" t="s">
        <v>213</v>
      </c>
      <c r="H678" s="70" t="s">
        <v>13</v>
      </c>
      <c r="I678" s="75" t="s">
        <v>12</v>
      </c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  <c r="AA678" s="62"/>
      <c r="AB678" s="62"/>
      <c r="AC678" s="62"/>
      <c r="AD678" s="62"/>
      <c r="AE678" s="62"/>
      <c r="AF678" s="62"/>
      <c r="AG678" s="62"/>
      <c r="AH678" s="62"/>
      <c r="AI678" s="62"/>
      <c r="AJ678" s="62"/>
      <c r="AK678" s="62"/>
      <c r="AL678" s="62"/>
      <c r="AM678" s="62"/>
      <c r="AN678" s="62"/>
      <c r="AO678" s="62"/>
      <c r="AP678" s="62"/>
      <c r="AQ678" s="62"/>
      <c r="AR678" s="62"/>
      <c r="AS678" s="62"/>
      <c r="AT678" s="62"/>
      <c r="AU678" s="62"/>
      <c r="AV678" s="62"/>
      <c r="AW678" s="62"/>
      <c r="AX678" s="62"/>
      <c r="AY678" s="62"/>
      <c r="AZ678" s="62"/>
      <c r="BA678" s="62"/>
      <c r="BB678" s="62"/>
      <c r="BC678" s="62"/>
      <c r="BD678" s="62"/>
      <c r="BE678" s="62"/>
      <c r="BF678" s="62"/>
      <c r="BG678" s="62"/>
      <c r="BH678" s="62"/>
      <c r="BI678" s="62"/>
      <c r="BJ678" s="62"/>
      <c r="BK678" s="62"/>
      <c r="BL678" s="62"/>
      <c r="BM678" s="62"/>
      <c r="BN678" s="62"/>
      <c r="BO678" s="62"/>
      <c r="BP678" s="62"/>
      <c r="BQ678" s="62"/>
      <c r="BR678" s="62"/>
      <c r="BS678" s="62"/>
      <c r="BT678" s="62"/>
      <c r="BU678" s="62"/>
      <c r="BV678" s="62"/>
      <c r="BW678" s="62"/>
      <c r="BX678" s="62"/>
      <c r="BY678" s="62"/>
      <c r="BZ678" s="62"/>
      <c r="CA678" s="62"/>
      <c r="CB678" s="62"/>
      <c r="CC678" s="62"/>
      <c r="CD678" s="62"/>
      <c r="CE678" s="62"/>
      <c r="CF678" s="62"/>
      <c r="CG678" s="62"/>
      <c r="CH678" s="62"/>
      <c r="CI678" s="62"/>
      <c r="CJ678" s="62"/>
      <c r="CK678" s="62"/>
      <c r="CL678" s="62"/>
      <c r="CM678" s="62"/>
      <c r="CN678" s="62"/>
      <c r="CO678" s="62"/>
      <c r="CP678" s="62"/>
      <c r="CQ678" s="62"/>
      <c r="CR678" s="62"/>
      <c r="CS678" s="62"/>
      <c r="CT678" s="62"/>
      <c r="CU678" s="62"/>
      <c r="CV678" s="62"/>
      <c r="CW678" s="62"/>
      <c r="CX678" s="62"/>
      <c r="CY678" s="62"/>
      <c r="CZ678" s="62"/>
      <c r="DA678" s="61"/>
      <c r="DB678" s="56">
        <f>K678-CV678</f>
        <v>0</v>
      </c>
      <c r="DC678" s="81"/>
      <c r="DD678" s="7">
        <f>CV678/12</f>
        <v>0</v>
      </c>
      <c r="DE678" s="81"/>
    </row>
    <row r="679" spans="1:109" s="80" customFormat="1" ht="11.25" hidden="1" customHeight="1" x14ac:dyDescent="0.2">
      <c r="A679" s="118" t="str">
        <f>CONCATENATE("7401",H679)</f>
        <v>74017103</v>
      </c>
      <c r="B679" s="66"/>
      <c r="C679" s="66"/>
      <c r="D679" s="66"/>
      <c r="E679" s="66"/>
      <c r="F679" s="66" t="s">
        <v>129</v>
      </c>
      <c r="G679" s="65"/>
      <c r="H679" s="61" t="s">
        <v>225</v>
      </c>
      <c r="I679" s="64" t="s">
        <v>224</v>
      </c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  <c r="AA679" s="62"/>
      <c r="AB679" s="62"/>
      <c r="AC679" s="62"/>
      <c r="AD679" s="62"/>
      <c r="AE679" s="62"/>
      <c r="AF679" s="62"/>
      <c r="AG679" s="62"/>
      <c r="AH679" s="62"/>
      <c r="AI679" s="62"/>
      <c r="AJ679" s="62"/>
      <c r="AK679" s="62"/>
      <c r="AL679" s="62"/>
      <c r="AM679" s="62"/>
      <c r="AN679" s="62"/>
      <c r="AO679" s="62"/>
      <c r="AP679" s="62"/>
      <c r="AQ679" s="62"/>
      <c r="AR679" s="62"/>
      <c r="AS679" s="62"/>
      <c r="AT679" s="62"/>
      <c r="AU679" s="62"/>
      <c r="AV679" s="62"/>
      <c r="AW679" s="62"/>
      <c r="AX679" s="62"/>
      <c r="AY679" s="62"/>
      <c r="AZ679" s="62"/>
      <c r="BA679" s="62"/>
      <c r="BB679" s="62"/>
      <c r="BC679" s="62"/>
      <c r="BD679" s="62"/>
      <c r="BE679" s="62"/>
      <c r="BF679" s="62"/>
      <c r="BG679" s="62"/>
      <c r="BH679" s="62"/>
      <c r="BI679" s="62"/>
      <c r="BJ679" s="62"/>
      <c r="BK679" s="62"/>
      <c r="BL679" s="62"/>
      <c r="BM679" s="62"/>
      <c r="BN679" s="62"/>
      <c r="BO679" s="62"/>
      <c r="BP679" s="62"/>
      <c r="BQ679" s="62"/>
      <c r="BR679" s="62"/>
      <c r="BS679" s="62"/>
      <c r="BT679" s="62"/>
      <c r="BU679" s="62"/>
      <c r="BV679" s="62"/>
      <c r="BW679" s="62"/>
      <c r="BX679" s="62"/>
      <c r="BY679" s="62"/>
      <c r="BZ679" s="62"/>
      <c r="CA679" s="62"/>
      <c r="CB679" s="62"/>
      <c r="CC679" s="62"/>
      <c r="CD679" s="62"/>
      <c r="CE679" s="62"/>
      <c r="CF679" s="62"/>
      <c r="CG679" s="62"/>
      <c r="CH679" s="62"/>
      <c r="CI679" s="62"/>
      <c r="CJ679" s="62"/>
      <c r="CK679" s="62"/>
      <c r="CL679" s="62"/>
      <c r="CM679" s="62"/>
      <c r="CN679" s="62"/>
      <c r="CO679" s="62"/>
      <c r="CP679" s="62"/>
      <c r="CQ679" s="62"/>
      <c r="CR679" s="62"/>
      <c r="CS679" s="62"/>
      <c r="CT679" s="62"/>
      <c r="CU679" s="62"/>
      <c r="CV679" s="62"/>
      <c r="CW679" s="62"/>
      <c r="CX679" s="62"/>
      <c r="CY679" s="62"/>
      <c r="CZ679" s="62"/>
      <c r="DA679" s="61"/>
      <c r="DB679" s="56">
        <f>K679-CV679</f>
        <v>0</v>
      </c>
      <c r="DC679" s="81"/>
      <c r="DD679" s="7">
        <f>CV679/12</f>
        <v>0</v>
      </c>
      <c r="DE679" s="81"/>
    </row>
    <row r="680" spans="1:109" s="80" customFormat="1" ht="11.25" hidden="1" customHeight="1" x14ac:dyDescent="0.2">
      <c r="A680" s="115"/>
      <c r="B680" s="66"/>
      <c r="C680" s="66"/>
      <c r="D680" s="66"/>
      <c r="E680" s="66"/>
      <c r="F680" s="66"/>
      <c r="G680" s="65"/>
      <c r="H680" s="61" t="s">
        <v>298</v>
      </c>
      <c r="I680" s="64" t="s">
        <v>10</v>
      </c>
      <c r="J680" s="62">
        <f>J570</f>
        <v>0</v>
      </c>
      <c r="K680" s="62">
        <f>K570</f>
        <v>0</v>
      </c>
      <c r="L680" s="62">
        <f>L570</f>
        <v>0</v>
      </c>
      <c r="M680" s="62">
        <f>M570</f>
        <v>0</v>
      </c>
      <c r="N680" s="62">
        <f>N570</f>
        <v>0</v>
      </c>
      <c r="O680" s="62">
        <f>O570</f>
        <v>0</v>
      </c>
      <c r="P680" s="62">
        <f>P570</f>
        <v>0</v>
      </c>
      <c r="Q680" s="62">
        <f>Q570</f>
        <v>0</v>
      </c>
      <c r="R680" s="62">
        <f>R570</f>
        <v>0</v>
      </c>
      <c r="S680" s="62">
        <f>S570</f>
        <v>0</v>
      </c>
      <c r="T680" s="62">
        <f>T570</f>
        <v>0</v>
      </c>
      <c r="U680" s="62">
        <f>U570</f>
        <v>0</v>
      </c>
      <c r="V680" s="62">
        <f>V570</f>
        <v>0</v>
      </c>
      <c r="W680" s="62">
        <f>W570</f>
        <v>0</v>
      </c>
      <c r="X680" s="62">
        <f>X570</f>
        <v>0</v>
      </c>
      <c r="Y680" s="62">
        <f>Y570</f>
        <v>0</v>
      </c>
      <c r="Z680" s="62">
        <f>Z570</f>
        <v>0</v>
      </c>
      <c r="AA680" s="62">
        <f>AA570</f>
        <v>0</v>
      </c>
      <c r="AB680" s="62">
        <f>AB570</f>
        <v>0</v>
      </c>
      <c r="AC680" s="62">
        <f>AC570</f>
        <v>0</v>
      </c>
      <c r="AD680" s="62">
        <f>AD570</f>
        <v>0</v>
      </c>
      <c r="AE680" s="62">
        <f>AE570</f>
        <v>0</v>
      </c>
      <c r="AF680" s="62">
        <f>AF570</f>
        <v>0</v>
      </c>
      <c r="AG680" s="62">
        <f>AG570</f>
        <v>0</v>
      </c>
      <c r="AH680" s="62">
        <f>AH570</f>
        <v>0</v>
      </c>
      <c r="AI680" s="62">
        <f>AI570</f>
        <v>0</v>
      </c>
      <c r="AJ680" s="62">
        <f>AJ570</f>
        <v>0</v>
      </c>
      <c r="AK680" s="62">
        <f>AK570</f>
        <v>0</v>
      </c>
      <c r="AL680" s="62">
        <f>AL570</f>
        <v>0</v>
      </c>
      <c r="AM680" s="62">
        <f>AM570</f>
        <v>0</v>
      </c>
      <c r="AN680" s="62">
        <f>AN570</f>
        <v>0</v>
      </c>
      <c r="AO680" s="62">
        <f>AO570</f>
        <v>0</v>
      </c>
      <c r="AP680" s="62">
        <f>AP570</f>
        <v>0</v>
      </c>
      <c r="AQ680" s="62">
        <f>AQ570</f>
        <v>0</v>
      </c>
      <c r="AR680" s="62">
        <f>AR570</f>
        <v>0</v>
      </c>
      <c r="AS680" s="62">
        <f>AS570</f>
        <v>0</v>
      </c>
      <c r="AT680" s="62">
        <f>AT570</f>
        <v>0</v>
      </c>
      <c r="AU680" s="62">
        <f>AU570</f>
        <v>0</v>
      </c>
      <c r="AV680" s="62">
        <f>AV570</f>
        <v>0</v>
      </c>
      <c r="AW680" s="62">
        <f>AW570</f>
        <v>0</v>
      </c>
      <c r="AX680" s="62">
        <f>AX570</f>
        <v>0</v>
      </c>
      <c r="AY680" s="62">
        <f>AY570</f>
        <v>0</v>
      </c>
      <c r="AZ680" s="62">
        <f>AZ570</f>
        <v>0</v>
      </c>
      <c r="BA680" s="62">
        <f>BA570</f>
        <v>0</v>
      </c>
      <c r="BB680" s="62"/>
      <c r="BC680" s="62">
        <f>BC570</f>
        <v>0</v>
      </c>
      <c r="BD680" s="62"/>
      <c r="BE680" s="62">
        <f>BE570</f>
        <v>0</v>
      </c>
      <c r="BF680" s="62">
        <f>BF570</f>
        <v>0</v>
      </c>
      <c r="BG680" s="62">
        <f>BG570</f>
        <v>0</v>
      </c>
      <c r="BH680" s="62">
        <f>BH570</f>
        <v>0</v>
      </c>
      <c r="BI680" s="62">
        <f>BI570</f>
        <v>0</v>
      </c>
      <c r="BJ680" s="62">
        <f>BJ570</f>
        <v>0</v>
      </c>
      <c r="BK680" s="62">
        <f>BK570</f>
        <v>0</v>
      </c>
      <c r="BL680" s="62">
        <f>BL570</f>
        <v>0</v>
      </c>
      <c r="BM680" s="62">
        <f>BM570</f>
        <v>0</v>
      </c>
      <c r="BN680" s="62">
        <f>BN570</f>
        <v>0</v>
      </c>
      <c r="BO680" s="62">
        <f>BO570</f>
        <v>0</v>
      </c>
      <c r="BP680" s="62">
        <f>BP570</f>
        <v>0</v>
      </c>
      <c r="BQ680" s="62">
        <f>BQ570</f>
        <v>0</v>
      </c>
      <c r="BR680" s="62">
        <f>BR570</f>
        <v>0</v>
      </c>
      <c r="BS680" s="62">
        <f>BS570</f>
        <v>0</v>
      </c>
      <c r="BT680" s="62">
        <f>BT570</f>
        <v>0</v>
      </c>
      <c r="BU680" s="62">
        <f>BU570</f>
        <v>0</v>
      </c>
      <c r="BV680" s="62">
        <f>BV570</f>
        <v>0</v>
      </c>
      <c r="BW680" s="62">
        <f>BW570</f>
        <v>0</v>
      </c>
      <c r="BX680" s="62">
        <f>BX570</f>
        <v>0</v>
      </c>
      <c r="BY680" s="62">
        <f>BY570</f>
        <v>0</v>
      </c>
      <c r="BZ680" s="62">
        <f>BZ570</f>
        <v>0</v>
      </c>
      <c r="CA680" s="62">
        <f>CA570</f>
        <v>0</v>
      </c>
      <c r="CB680" s="62">
        <f>CB570</f>
        <v>0</v>
      </c>
      <c r="CC680" s="62">
        <f>CC570</f>
        <v>0</v>
      </c>
      <c r="CD680" s="62">
        <f>CD570</f>
        <v>0</v>
      </c>
      <c r="CE680" s="62">
        <f>CE570</f>
        <v>0</v>
      </c>
      <c r="CF680" s="62">
        <f>CF570</f>
        <v>0</v>
      </c>
      <c r="CG680" s="62">
        <f>CG570</f>
        <v>0</v>
      </c>
      <c r="CH680" s="62">
        <f>CH570</f>
        <v>0</v>
      </c>
      <c r="CI680" s="62">
        <f>CI570</f>
        <v>0</v>
      </c>
      <c r="CJ680" s="62">
        <f>CJ570</f>
        <v>0</v>
      </c>
      <c r="CK680" s="62">
        <f>CK570</f>
        <v>0</v>
      </c>
      <c r="CL680" s="62">
        <f>CL570</f>
        <v>0</v>
      </c>
      <c r="CM680" s="62">
        <f>CM570</f>
        <v>0</v>
      </c>
      <c r="CN680" s="62">
        <f>CN570</f>
        <v>0</v>
      </c>
      <c r="CO680" s="62">
        <f>CO570</f>
        <v>0</v>
      </c>
      <c r="CP680" s="62">
        <f>CP570</f>
        <v>0</v>
      </c>
      <c r="CQ680" s="62">
        <f>CQ570</f>
        <v>0</v>
      </c>
      <c r="CR680" s="62">
        <f>CR570</f>
        <v>0</v>
      </c>
      <c r="CS680" s="62">
        <f>CS570</f>
        <v>0</v>
      </c>
      <c r="CT680" s="62">
        <f>CT570</f>
        <v>0</v>
      </c>
      <c r="CU680" s="62">
        <f>CU570</f>
        <v>0</v>
      </c>
      <c r="CV680" s="62">
        <f>CV570</f>
        <v>0</v>
      </c>
      <c r="CW680" s="62">
        <f>CW570</f>
        <v>0</v>
      </c>
      <c r="CX680" s="62">
        <f>CX570</f>
        <v>0</v>
      </c>
      <c r="CY680" s="62">
        <f>CY570</f>
        <v>0</v>
      </c>
      <c r="CZ680" s="62">
        <f>CZ570</f>
        <v>0</v>
      </c>
      <c r="DA680" s="61"/>
      <c r="DB680" s="56">
        <f>K680-CV680</f>
        <v>0</v>
      </c>
      <c r="DC680" s="81"/>
      <c r="DD680" s="7">
        <f>CV680/12</f>
        <v>0</v>
      </c>
      <c r="DE680" s="81"/>
    </row>
    <row r="681" spans="1:109" s="80" customFormat="1" ht="11.25" hidden="1" customHeight="1" x14ac:dyDescent="0.2">
      <c r="A681" s="115"/>
      <c r="B681" s="66"/>
      <c r="C681" s="66"/>
      <c r="D681" s="66"/>
      <c r="E681" s="66"/>
      <c r="F681" s="66"/>
      <c r="G681" s="65"/>
      <c r="H681" s="61"/>
      <c r="I681" s="64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  <c r="AA681" s="62"/>
      <c r="AB681" s="62"/>
      <c r="AC681" s="62"/>
      <c r="AD681" s="62"/>
      <c r="AE681" s="62"/>
      <c r="AF681" s="62"/>
      <c r="AG681" s="62"/>
      <c r="AH681" s="62"/>
      <c r="AI681" s="62"/>
      <c r="AJ681" s="62"/>
      <c r="AK681" s="62"/>
      <c r="AL681" s="62"/>
      <c r="AM681" s="62"/>
      <c r="AN681" s="62"/>
      <c r="AO681" s="62"/>
      <c r="AP681" s="62"/>
      <c r="AQ681" s="62"/>
      <c r="AR681" s="62"/>
      <c r="AS681" s="62"/>
      <c r="AT681" s="62"/>
      <c r="AU681" s="62"/>
      <c r="AV681" s="62"/>
      <c r="AW681" s="62"/>
      <c r="AX681" s="62"/>
      <c r="AY681" s="62"/>
      <c r="AZ681" s="62"/>
      <c r="BA681" s="62"/>
      <c r="BB681" s="62"/>
      <c r="BC681" s="62"/>
      <c r="BD681" s="62"/>
      <c r="BE681" s="62"/>
      <c r="BF681" s="62"/>
      <c r="BG681" s="62"/>
      <c r="BH681" s="62"/>
      <c r="BI681" s="62"/>
      <c r="BJ681" s="62"/>
      <c r="BK681" s="62"/>
      <c r="BL681" s="62"/>
      <c r="BM681" s="62"/>
      <c r="BN681" s="62"/>
      <c r="BO681" s="62"/>
      <c r="BP681" s="62"/>
      <c r="BQ681" s="62"/>
      <c r="BR681" s="62"/>
      <c r="BS681" s="62"/>
      <c r="BT681" s="62"/>
      <c r="BU681" s="62"/>
      <c r="BV681" s="62"/>
      <c r="BW681" s="62"/>
      <c r="BX681" s="62"/>
      <c r="BY681" s="62"/>
      <c r="BZ681" s="62"/>
      <c r="CA681" s="62"/>
      <c r="CB681" s="62"/>
      <c r="CC681" s="62"/>
      <c r="CD681" s="62"/>
      <c r="CE681" s="62"/>
      <c r="CF681" s="62"/>
      <c r="CG681" s="62"/>
      <c r="CH681" s="62"/>
      <c r="CI681" s="62"/>
      <c r="CJ681" s="62"/>
      <c r="CK681" s="62"/>
      <c r="CL681" s="62"/>
      <c r="CM681" s="62"/>
      <c r="CN681" s="62"/>
      <c r="CO681" s="62"/>
      <c r="CP681" s="62"/>
      <c r="CQ681" s="62"/>
      <c r="CR681" s="62"/>
      <c r="CS681" s="62"/>
      <c r="CT681" s="62"/>
      <c r="CU681" s="62"/>
      <c r="CV681" s="62"/>
      <c r="CW681" s="62"/>
      <c r="CX681" s="62"/>
      <c r="CY681" s="62"/>
      <c r="CZ681" s="62"/>
      <c r="DA681" s="61"/>
      <c r="DB681" s="56">
        <f>K681-CV681</f>
        <v>0</v>
      </c>
      <c r="DC681" s="81"/>
      <c r="DD681" s="7">
        <f>CV681/12</f>
        <v>0</v>
      </c>
      <c r="DE681" s="81"/>
    </row>
    <row r="682" spans="1:109" s="80" customFormat="1" ht="11.25" hidden="1" customHeight="1" x14ac:dyDescent="0.2">
      <c r="A682" s="115"/>
      <c r="B682" s="66" t="s">
        <v>297</v>
      </c>
      <c r="C682" s="66" t="s">
        <v>91</v>
      </c>
      <c r="D682" s="66"/>
      <c r="E682" s="66"/>
      <c r="F682" s="66"/>
      <c r="G682" s="65"/>
      <c r="H682" s="61" t="s">
        <v>296</v>
      </c>
      <c r="I682" s="64" t="s">
        <v>295</v>
      </c>
      <c r="J682" s="121">
        <f>J683+J692+J694</f>
        <v>6538</v>
      </c>
      <c r="K682" s="121">
        <f>K683+K692+K694</f>
        <v>10000</v>
      </c>
      <c r="L682" s="121">
        <f>L683+L692+L694</f>
        <v>1546</v>
      </c>
      <c r="M682" s="121">
        <f>M683+M692+M694</f>
        <v>2830</v>
      </c>
      <c r="N682" s="121">
        <f>N683+N692+N694</f>
        <v>2850</v>
      </c>
      <c r="O682" s="121">
        <f>O683+O692+O694</f>
        <v>2774</v>
      </c>
      <c r="P682" s="121">
        <f>P683+P692+P694</f>
        <v>86</v>
      </c>
      <c r="Q682" s="121">
        <f>Q683+Q692+Q694</f>
        <v>86</v>
      </c>
      <c r="R682" s="121">
        <f>R683+R692+R694</f>
        <v>172</v>
      </c>
      <c r="S682" s="121">
        <f>S683+S692+S694</f>
        <v>-1800</v>
      </c>
      <c r="T682" s="121">
        <f>T683+T692+T694</f>
        <v>0</v>
      </c>
      <c r="U682" s="121">
        <f>U683+U692+U694</f>
        <v>0</v>
      </c>
      <c r="V682" s="121">
        <f>V683+V692+V694</f>
        <v>0</v>
      </c>
      <c r="W682" s="121">
        <f>W683+W692+W694</f>
        <v>0</v>
      </c>
      <c r="X682" s="121">
        <f>X683+X692+X694</f>
        <v>0</v>
      </c>
      <c r="Y682" s="121">
        <f>Y683+Y692+Y694</f>
        <v>-1800</v>
      </c>
      <c r="Z682" s="121">
        <f>Z683+Z692+Z694</f>
        <v>0</v>
      </c>
      <c r="AA682" s="121">
        <f>AA683+AA692+AA694</f>
        <v>8200</v>
      </c>
      <c r="AB682" s="121">
        <f>AB683+AB692+AB694</f>
        <v>1546</v>
      </c>
      <c r="AC682" s="121">
        <f>AC683+AC692+AC694</f>
        <v>2830</v>
      </c>
      <c r="AD682" s="121">
        <f>AD683+AD692+AD694</f>
        <v>2850</v>
      </c>
      <c r="AE682" s="121">
        <f>AE683+AE692+AE694</f>
        <v>974</v>
      </c>
      <c r="AF682" s="121">
        <f>AF683+AF692+AF694</f>
        <v>86</v>
      </c>
      <c r="AG682" s="121">
        <f>AG683+AG692+AG694</f>
        <v>86</v>
      </c>
      <c r="AH682" s="121">
        <f>AH683+AH692+AH694</f>
        <v>172</v>
      </c>
      <c r="AI682" s="121">
        <f>AI683+AI692+AI694</f>
        <v>-172</v>
      </c>
      <c r="AJ682" s="121">
        <f>AJ683+AJ692+AJ694</f>
        <v>0</v>
      </c>
      <c r="AK682" s="121">
        <f>AK683+AK692+AK694</f>
        <v>0</v>
      </c>
      <c r="AL682" s="121">
        <f>AL683+AL692+AL694</f>
        <v>0</v>
      </c>
      <c r="AM682" s="121">
        <f>AM683+AM692+AM694</f>
        <v>-86</v>
      </c>
      <c r="AN682" s="121">
        <f>AN683+AN692+AN694</f>
        <v>-172</v>
      </c>
      <c r="AO682" s="121">
        <f>AO683+AO692+AO694</f>
        <v>-86</v>
      </c>
      <c r="AP682" s="121">
        <f>AP683+AP692+AP694</f>
        <v>8028</v>
      </c>
      <c r="AQ682" s="121">
        <f>AQ683+AQ692+AQ694</f>
        <v>1546</v>
      </c>
      <c r="AR682" s="121">
        <f>AR683+AR692+AR694</f>
        <v>2830</v>
      </c>
      <c r="AS682" s="121">
        <f>AS683+AS692+AS694</f>
        <v>2850</v>
      </c>
      <c r="AT682" s="121">
        <f>AT683+AT692+AT694</f>
        <v>802</v>
      </c>
      <c r="AU682" s="121">
        <f>AU683+AU692+AU694</f>
        <v>0</v>
      </c>
      <c r="AV682" s="121">
        <f>AV683+AV692+AV694</f>
        <v>0</v>
      </c>
      <c r="AW682" s="121">
        <f>AW683+AW692+AW694</f>
        <v>0</v>
      </c>
      <c r="AX682" s="121">
        <f>AX683+AX692+AX694</f>
        <v>-1490</v>
      </c>
      <c r="AY682" s="121">
        <f>AY683+AY692+AY694</f>
        <v>0</v>
      </c>
      <c r="AZ682" s="121">
        <f>AZ683+AZ692+AZ694</f>
        <v>0</v>
      </c>
      <c r="BA682" s="121">
        <f>BA683+BA692+BA694</f>
        <v>-688</v>
      </c>
      <c r="BB682" s="121"/>
      <c r="BC682" s="121">
        <f>BC683+BC692+BC694</f>
        <v>-802</v>
      </c>
      <c r="BD682" s="121"/>
      <c r="BE682" s="121">
        <f>BE683+BE692+BE694</f>
        <v>6538</v>
      </c>
      <c r="BF682" s="121">
        <f>BF683+BF692+BF694</f>
        <v>1546</v>
      </c>
      <c r="BG682" s="121">
        <f>BG683+BG692+BG694</f>
        <v>2830</v>
      </c>
      <c r="BH682" s="121">
        <f>BH683+BH692+BH694</f>
        <v>2162</v>
      </c>
      <c r="BI682" s="121">
        <f>BI683+BI692+BI694</f>
        <v>0</v>
      </c>
      <c r="BJ682" s="121">
        <f>BJ683+BJ692+BJ694</f>
        <v>0</v>
      </c>
      <c r="BK682" s="121">
        <f>BK683+BK692+BK694</f>
        <v>0</v>
      </c>
      <c r="BL682" s="121">
        <f>BL683+BL692+BL694</f>
        <v>0</v>
      </c>
      <c r="BM682" s="121">
        <f>BM683+BM692+BM694</f>
        <v>0</v>
      </c>
      <c r="BN682" s="121">
        <f>BN683+BN692+BN694</f>
        <v>0</v>
      </c>
      <c r="BO682" s="121">
        <f>BO683+BO692+BO694</f>
        <v>0</v>
      </c>
      <c r="BP682" s="121">
        <f>BP683+BP692+BP694</f>
        <v>0</v>
      </c>
      <c r="BQ682" s="121">
        <f>BQ683+BQ692+BQ694</f>
        <v>0</v>
      </c>
      <c r="BR682" s="121">
        <f>BR683+BR692+BR694</f>
        <v>6538</v>
      </c>
      <c r="BS682" s="121">
        <f>BS683+BS692+BS694</f>
        <v>1546</v>
      </c>
      <c r="BT682" s="121">
        <f>BT683+BT692+BT694</f>
        <v>2830</v>
      </c>
      <c r="BU682" s="121">
        <f>BU683+BU692+BU694</f>
        <v>2162</v>
      </c>
      <c r="BV682" s="121">
        <f>BV683+BV692+BV694</f>
        <v>0</v>
      </c>
      <c r="BW682" s="121">
        <f>BW683+BW692+BW694</f>
        <v>0</v>
      </c>
      <c r="BX682" s="121">
        <f>BX683+BX692+BX694</f>
        <v>0</v>
      </c>
      <c r="BY682" s="121">
        <f>BY683+BY692+BY694</f>
        <v>0</v>
      </c>
      <c r="BZ682" s="121">
        <f>BZ683+BZ692+BZ694</f>
        <v>0</v>
      </c>
      <c r="CA682" s="121">
        <f>CA683+CA692+CA694</f>
        <v>0</v>
      </c>
      <c r="CB682" s="121">
        <f>CB683+CB692+CB694</f>
        <v>6538</v>
      </c>
      <c r="CC682" s="121">
        <f>CC683+CC692+CC694</f>
        <v>1546</v>
      </c>
      <c r="CD682" s="121">
        <f>CD683+CD692+CD694</f>
        <v>2830</v>
      </c>
      <c r="CE682" s="121">
        <f>CE683+CE692+CE694</f>
        <v>2162</v>
      </c>
      <c r="CF682" s="121">
        <f>CF683+CF692+CF694</f>
        <v>0</v>
      </c>
      <c r="CG682" s="121">
        <f>CG683+CG692+CG694</f>
        <v>0</v>
      </c>
      <c r="CH682" s="121">
        <f>CH683+CH692+CH694</f>
        <v>0</v>
      </c>
      <c r="CI682" s="121">
        <f>CI683+CI692+CI694</f>
        <v>0</v>
      </c>
      <c r="CJ682" s="121">
        <f>CJ683+CJ692+CJ694</f>
        <v>0</v>
      </c>
      <c r="CK682" s="121">
        <f>CK683+CK692+CK694</f>
        <v>0</v>
      </c>
      <c r="CL682" s="121">
        <f>CL683+CL692+CL694</f>
        <v>6538</v>
      </c>
      <c r="CM682" s="121">
        <f>CM683+CM692+CM694</f>
        <v>1546</v>
      </c>
      <c r="CN682" s="121">
        <f>CN683+CN692+CN694</f>
        <v>2830</v>
      </c>
      <c r="CO682" s="121">
        <f>CO683+CO692+CO694</f>
        <v>2162</v>
      </c>
      <c r="CP682" s="121">
        <f>CP683+CP692+CP694</f>
        <v>0</v>
      </c>
      <c r="CQ682" s="121">
        <f>CQ683+CQ692+CQ694</f>
        <v>0</v>
      </c>
      <c r="CR682" s="121">
        <f>CR683+CR692+CR694</f>
        <v>0</v>
      </c>
      <c r="CS682" s="121">
        <f>CS683+CS692+CS694</f>
        <v>0</v>
      </c>
      <c r="CT682" s="121">
        <f>CT683+CT692+CT694</f>
        <v>0</v>
      </c>
      <c r="CU682" s="121">
        <f>CU683+CU692+CU694</f>
        <v>0</v>
      </c>
      <c r="CV682" s="121">
        <f>CV683+CV692+CV694</f>
        <v>6538</v>
      </c>
      <c r="CW682" s="121">
        <f>CW683+CW692+CW694</f>
        <v>1546</v>
      </c>
      <c r="CX682" s="121">
        <f>CX683+CX692+CX694</f>
        <v>2830</v>
      </c>
      <c r="CY682" s="121">
        <f>CY683+CY692+CY694</f>
        <v>2162</v>
      </c>
      <c r="CZ682" s="121">
        <f>CZ683+CZ692+CZ694</f>
        <v>0</v>
      </c>
      <c r="DA682" s="61"/>
      <c r="DB682" s="56">
        <f>K682-CV682</f>
        <v>3462</v>
      </c>
      <c r="DC682" s="81"/>
      <c r="DD682" s="7">
        <f>CV682/12</f>
        <v>544.83333333333337</v>
      </c>
      <c r="DE682" s="81"/>
    </row>
    <row r="683" spans="1:109" s="80" customFormat="1" ht="11.25" hidden="1" customHeight="1" x14ac:dyDescent="0.2">
      <c r="A683" s="115"/>
      <c r="B683" s="66"/>
      <c r="C683" s="66"/>
      <c r="D683" s="66"/>
      <c r="E683" s="66"/>
      <c r="F683" s="66"/>
      <c r="G683" s="65"/>
      <c r="H683" s="61" t="s">
        <v>91</v>
      </c>
      <c r="I683" s="64" t="s">
        <v>90</v>
      </c>
      <c r="J683" s="121">
        <f>SUM(J684:J691)</f>
        <v>6538</v>
      </c>
      <c r="K683" s="121">
        <f>SUM(K684:K691)</f>
        <v>10000</v>
      </c>
      <c r="L683" s="121">
        <f>SUM(L684:L691)</f>
        <v>1546</v>
      </c>
      <c r="M683" s="121">
        <f>SUM(M684:M691)</f>
        <v>2830</v>
      </c>
      <c r="N683" s="121">
        <f>SUM(N684:N691)</f>
        <v>2850</v>
      </c>
      <c r="O683" s="121">
        <f>SUM(O684:O691)</f>
        <v>2774</v>
      </c>
      <c r="P683" s="121">
        <f>SUM(P684:P691)</f>
        <v>86</v>
      </c>
      <c r="Q683" s="121">
        <f>SUM(Q684:Q691)</f>
        <v>86</v>
      </c>
      <c r="R683" s="121">
        <f>SUM(R684:R691)</f>
        <v>172</v>
      </c>
      <c r="S683" s="121">
        <f>SUM(S684:S691)</f>
        <v>-1800</v>
      </c>
      <c r="T683" s="121">
        <f>SUM(T684:T691)</f>
        <v>0</v>
      </c>
      <c r="U683" s="121">
        <f>SUM(U684:U691)</f>
        <v>0</v>
      </c>
      <c r="V683" s="121">
        <f>SUM(V684:V691)</f>
        <v>0</v>
      </c>
      <c r="W683" s="121">
        <f>SUM(W684:W691)</f>
        <v>0</v>
      </c>
      <c r="X683" s="121">
        <f>SUM(X684:X691)</f>
        <v>0</v>
      </c>
      <c r="Y683" s="121">
        <f>SUM(Y684:Y691)</f>
        <v>-1800</v>
      </c>
      <c r="Z683" s="121">
        <f>SUM(Z684:Z691)</f>
        <v>0</v>
      </c>
      <c r="AA683" s="121">
        <f>SUM(AA684:AA691)</f>
        <v>8200</v>
      </c>
      <c r="AB683" s="121">
        <f>SUM(AB684:AB691)</f>
        <v>1546</v>
      </c>
      <c r="AC683" s="121">
        <f>SUM(AC684:AC691)</f>
        <v>2830</v>
      </c>
      <c r="AD683" s="121">
        <f>SUM(AD684:AD691)</f>
        <v>2850</v>
      </c>
      <c r="AE683" s="121">
        <f>SUM(AE684:AE691)</f>
        <v>974</v>
      </c>
      <c r="AF683" s="121">
        <f>SUM(AF684:AF691)</f>
        <v>86</v>
      </c>
      <c r="AG683" s="121">
        <f>SUM(AG684:AG691)</f>
        <v>86</v>
      </c>
      <c r="AH683" s="121">
        <f>SUM(AH684:AH691)</f>
        <v>172</v>
      </c>
      <c r="AI683" s="121">
        <f>SUM(AI684:AI691)</f>
        <v>-172</v>
      </c>
      <c r="AJ683" s="121">
        <f>SUM(AJ684:AJ691)</f>
        <v>0</v>
      </c>
      <c r="AK683" s="121">
        <f>SUM(AK684:AK691)</f>
        <v>0</v>
      </c>
      <c r="AL683" s="121">
        <f>SUM(AL684:AL691)</f>
        <v>0</v>
      </c>
      <c r="AM683" s="121">
        <f>SUM(AM684:AM691)</f>
        <v>-86</v>
      </c>
      <c r="AN683" s="121">
        <f>SUM(AN684:AN691)</f>
        <v>-172</v>
      </c>
      <c r="AO683" s="121">
        <f>SUM(AO684:AO691)</f>
        <v>-86</v>
      </c>
      <c r="AP683" s="121">
        <f>SUM(AP684:AP691)</f>
        <v>8028</v>
      </c>
      <c r="AQ683" s="121">
        <f>SUM(AQ684:AQ691)</f>
        <v>1546</v>
      </c>
      <c r="AR683" s="121">
        <f>SUM(AR684:AR691)</f>
        <v>2830</v>
      </c>
      <c r="AS683" s="121">
        <f>SUM(AS684:AS691)</f>
        <v>2850</v>
      </c>
      <c r="AT683" s="121">
        <f>SUM(AT684:AT691)</f>
        <v>802</v>
      </c>
      <c r="AU683" s="121">
        <f>SUM(AU684:AU691)</f>
        <v>0</v>
      </c>
      <c r="AV683" s="121">
        <f>SUM(AV684:AV691)</f>
        <v>0</v>
      </c>
      <c r="AW683" s="121">
        <f>SUM(AW684:AW691)</f>
        <v>0</v>
      </c>
      <c r="AX683" s="121">
        <f>SUM(AX684:AX691)</f>
        <v>-1490</v>
      </c>
      <c r="AY683" s="121">
        <f>SUM(AY684:AY691)</f>
        <v>0</v>
      </c>
      <c r="AZ683" s="121">
        <f>SUM(AZ684:AZ691)</f>
        <v>0</v>
      </c>
      <c r="BA683" s="121">
        <f>SUM(BA684:BA691)</f>
        <v>-688</v>
      </c>
      <c r="BB683" s="121"/>
      <c r="BC683" s="121">
        <f>SUM(BC684:BC691)</f>
        <v>-802</v>
      </c>
      <c r="BD683" s="121"/>
      <c r="BE683" s="121">
        <f>SUM(BE684:BE691)</f>
        <v>6538</v>
      </c>
      <c r="BF683" s="121">
        <f>SUM(BF684:BF691)</f>
        <v>1546</v>
      </c>
      <c r="BG683" s="121">
        <f>SUM(BG684:BG691)</f>
        <v>2830</v>
      </c>
      <c r="BH683" s="121">
        <f>SUM(BH684:BH691)</f>
        <v>2162</v>
      </c>
      <c r="BI683" s="121">
        <f>SUM(BI684:BI691)</f>
        <v>0</v>
      </c>
      <c r="BJ683" s="121">
        <f>SUM(BJ684:BJ691)</f>
        <v>0</v>
      </c>
      <c r="BK683" s="121">
        <f>SUM(BK684:BK691)</f>
        <v>0</v>
      </c>
      <c r="BL683" s="121">
        <f>SUM(BL684:BL691)</f>
        <v>0</v>
      </c>
      <c r="BM683" s="121">
        <f>SUM(BM684:BM691)</f>
        <v>0</v>
      </c>
      <c r="BN683" s="121">
        <f>SUM(BN684:BN691)</f>
        <v>0</v>
      </c>
      <c r="BO683" s="121">
        <f>SUM(BO684:BO691)</f>
        <v>0</v>
      </c>
      <c r="BP683" s="121">
        <f>SUM(BP684:BP691)</f>
        <v>0</v>
      </c>
      <c r="BQ683" s="121">
        <f>SUM(BQ684:BQ691)</f>
        <v>0</v>
      </c>
      <c r="BR683" s="121">
        <f>SUM(BR684:BR691)</f>
        <v>6538</v>
      </c>
      <c r="BS683" s="121">
        <f>SUM(BS684:BS691)</f>
        <v>1546</v>
      </c>
      <c r="BT683" s="121">
        <f>SUM(BT684:BT691)</f>
        <v>2830</v>
      </c>
      <c r="BU683" s="121">
        <f>SUM(BU684:BU691)</f>
        <v>2162</v>
      </c>
      <c r="BV683" s="121">
        <f>SUM(BV684:BV691)</f>
        <v>0</v>
      </c>
      <c r="BW683" s="121">
        <f>SUM(BW684:BW691)</f>
        <v>0</v>
      </c>
      <c r="BX683" s="121">
        <f>SUM(BX684:BX691)</f>
        <v>0</v>
      </c>
      <c r="BY683" s="121">
        <f>SUM(BY684:BY691)</f>
        <v>0</v>
      </c>
      <c r="BZ683" s="121">
        <f>SUM(BZ684:BZ691)</f>
        <v>0</v>
      </c>
      <c r="CA683" s="121">
        <f>SUM(CA684:CA691)</f>
        <v>0</v>
      </c>
      <c r="CB683" s="121">
        <f>SUM(CB684:CB691)</f>
        <v>6538</v>
      </c>
      <c r="CC683" s="121">
        <f>SUM(CC684:CC691)</f>
        <v>1546</v>
      </c>
      <c r="CD683" s="121">
        <f>SUM(CD684:CD691)</f>
        <v>2830</v>
      </c>
      <c r="CE683" s="121">
        <f>SUM(CE684:CE691)</f>
        <v>2162</v>
      </c>
      <c r="CF683" s="121">
        <f>SUM(CF684:CF691)</f>
        <v>0</v>
      </c>
      <c r="CG683" s="121">
        <f>SUM(CG684:CG691)</f>
        <v>0</v>
      </c>
      <c r="CH683" s="121">
        <f>SUM(CH684:CH691)</f>
        <v>0</v>
      </c>
      <c r="CI683" s="121">
        <f>SUM(CI684:CI691)</f>
        <v>0</v>
      </c>
      <c r="CJ683" s="121">
        <f>SUM(CJ684:CJ691)</f>
        <v>0</v>
      </c>
      <c r="CK683" s="121">
        <f>SUM(CK684:CK691)</f>
        <v>0</v>
      </c>
      <c r="CL683" s="121">
        <f>SUM(CL684:CL691)</f>
        <v>6538</v>
      </c>
      <c r="CM683" s="121">
        <f>SUM(CM684:CM691)</f>
        <v>1546</v>
      </c>
      <c r="CN683" s="121">
        <f>SUM(CN684:CN691)</f>
        <v>2830</v>
      </c>
      <c r="CO683" s="121">
        <f>SUM(CO684:CO691)</f>
        <v>2162</v>
      </c>
      <c r="CP683" s="121">
        <f>SUM(CP684:CP691)</f>
        <v>0</v>
      </c>
      <c r="CQ683" s="121">
        <f>SUM(CQ684:CQ691)</f>
        <v>0</v>
      </c>
      <c r="CR683" s="121">
        <f>SUM(CR684:CR691)</f>
        <v>0</v>
      </c>
      <c r="CS683" s="121">
        <f>SUM(CS684:CS691)</f>
        <v>0</v>
      </c>
      <c r="CT683" s="121">
        <f>SUM(CT684:CT691)</f>
        <v>0</v>
      </c>
      <c r="CU683" s="121">
        <f>SUM(CU684:CU691)</f>
        <v>0</v>
      </c>
      <c r="CV683" s="121">
        <f>SUM(CV684:CV691)</f>
        <v>6538</v>
      </c>
      <c r="CW683" s="121">
        <f>SUM(CW684:CW691)</f>
        <v>1546</v>
      </c>
      <c r="CX683" s="121">
        <f>SUM(CX684:CX691)</f>
        <v>2830</v>
      </c>
      <c r="CY683" s="121">
        <f>SUM(CY684:CY691)</f>
        <v>2162</v>
      </c>
      <c r="CZ683" s="121">
        <f>SUM(CZ684:CZ691)</f>
        <v>0</v>
      </c>
      <c r="DA683" s="61"/>
      <c r="DB683" s="56">
        <f>K683-CV683</f>
        <v>3462</v>
      </c>
      <c r="DC683" s="81"/>
      <c r="DD683" s="7">
        <f>CV683/12</f>
        <v>544.83333333333337</v>
      </c>
      <c r="DE683" s="81"/>
    </row>
    <row r="684" spans="1:109" s="80" customFormat="1" ht="11.25" hidden="1" customHeight="1" x14ac:dyDescent="0.2">
      <c r="A684" s="115"/>
      <c r="B684" s="66"/>
      <c r="C684" s="66"/>
      <c r="D684" s="66"/>
      <c r="E684" s="88"/>
      <c r="F684" s="66"/>
      <c r="G684" s="65"/>
      <c r="H684" s="61" t="s">
        <v>89</v>
      </c>
      <c r="I684" s="64" t="s">
        <v>88</v>
      </c>
      <c r="J684" s="121">
        <f>J698</f>
        <v>0</v>
      </c>
      <c r="K684" s="121">
        <f>K698+K803</f>
        <v>0</v>
      </c>
      <c r="L684" s="121">
        <f>L698+L803</f>
        <v>0</v>
      </c>
      <c r="M684" s="121">
        <f>M698+M803</f>
        <v>0</v>
      </c>
      <c r="N684" s="121">
        <f>N698+N803</f>
        <v>0</v>
      </c>
      <c r="O684" s="121">
        <f>O698+O803</f>
        <v>0</v>
      </c>
      <c r="P684" s="121">
        <f>P698+P803</f>
        <v>0</v>
      </c>
      <c r="Q684" s="121">
        <f>Q698+Q803</f>
        <v>0</v>
      </c>
      <c r="R684" s="121">
        <f>R698+R803</f>
        <v>0</v>
      </c>
      <c r="S684" s="121">
        <f>S698+S803</f>
        <v>0</v>
      </c>
      <c r="T684" s="121">
        <f>T698+T803</f>
        <v>0</v>
      </c>
      <c r="U684" s="121">
        <f>U698+U803</f>
        <v>0</v>
      </c>
      <c r="V684" s="121">
        <f>V698+V803</f>
        <v>0</v>
      </c>
      <c r="W684" s="121">
        <f>W698+W803</f>
        <v>0</v>
      </c>
      <c r="X684" s="121">
        <f>X698+X803</f>
        <v>0</v>
      </c>
      <c r="Y684" s="121">
        <f>Y698+Y803</f>
        <v>0</v>
      </c>
      <c r="Z684" s="121">
        <f>Z698+Z803</f>
        <v>0</v>
      </c>
      <c r="AA684" s="121">
        <f>AA698+AA803</f>
        <v>0</v>
      </c>
      <c r="AB684" s="121">
        <f>AB698+AB803</f>
        <v>0</v>
      </c>
      <c r="AC684" s="121">
        <f>AC698+AC803</f>
        <v>0</v>
      </c>
      <c r="AD684" s="121">
        <f>AD698+AD803</f>
        <v>0</v>
      </c>
      <c r="AE684" s="121">
        <f>AE698+AE803</f>
        <v>0</v>
      </c>
      <c r="AF684" s="121">
        <f>AF698+AF803</f>
        <v>0</v>
      </c>
      <c r="AG684" s="121">
        <f>AG698+AG803</f>
        <v>0</v>
      </c>
      <c r="AH684" s="121">
        <f>AH698+AH803</f>
        <v>0</v>
      </c>
      <c r="AI684" s="121">
        <f>AI698+AI803</f>
        <v>0</v>
      </c>
      <c r="AJ684" s="121">
        <f>AJ698+AJ803</f>
        <v>0</v>
      </c>
      <c r="AK684" s="121">
        <f>AK698+AK803</f>
        <v>0</v>
      </c>
      <c r="AL684" s="121">
        <f>AL698+AL803</f>
        <v>0</v>
      </c>
      <c r="AM684" s="121">
        <f>AM698+AM803</f>
        <v>0</v>
      </c>
      <c r="AN684" s="121">
        <f>AN698+AN803</f>
        <v>0</v>
      </c>
      <c r="AO684" s="121">
        <f>AO698+AO803</f>
        <v>0</v>
      </c>
      <c r="AP684" s="121">
        <f>AP698+AP803</f>
        <v>0</v>
      </c>
      <c r="AQ684" s="121">
        <f>AQ698+AQ803</f>
        <v>0</v>
      </c>
      <c r="AR684" s="121">
        <f>AR698+AR803</f>
        <v>0</v>
      </c>
      <c r="AS684" s="121">
        <f>AS698+AS803</f>
        <v>0</v>
      </c>
      <c r="AT684" s="121">
        <f>AT698+AT803</f>
        <v>0</v>
      </c>
      <c r="AU684" s="121">
        <f>AU698+AU803</f>
        <v>0</v>
      </c>
      <c r="AV684" s="121">
        <f>AV698+AV803</f>
        <v>0</v>
      </c>
      <c r="AW684" s="121">
        <f>AW698+AW803</f>
        <v>0</v>
      </c>
      <c r="AX684" s="121">
        <f>AX698+AX803</f>
        <v>0</v>
      </c>
      <c r="AY684" s="121">
        <f>AY698+AY803</f>
        <v>0</v>
      </c>
      <c r="AZ684" s="121">
        <f>AZ698+AZ803</f>
        <v>0</v>
      </c>
      <c r="BA684" s="121">
        <f>BA698+BA803</f>
        <v>0</v>
      </c>
      <c r="BB684" s="121"/>
      <c r="BC684" s="121">
        <f>BC698+BC803</f>
        <v>0</v>
      </c>
      <c r="BD684" s="121"/>
      <c r="BE684" s="121">
        <f>BE698+BE803</f>
        <v>0</v>
      </c>
      <c r="BF684" s="121">
        <f>BF698+BF803</f>
        <v>0</v>
      </c>
      <c r="BG684" s="121">
        <f>BG698+BG803</f>
        <v>0</v>
      </c>
      <c r="BH684" s="121">
        <f>BH698+BH803</f>
        <v>0</v>
      </c>
      <c r="BI684" s="121">
        <f>BI698+BI803</f>
        <v>0</v>
      </c>
      <c r="BJ684" s="121">
        <f>BJ698+BJ803</f>
        <v>0</v>
      </c>
      <c r="BK684" s="121">
        <f>BK698+BK803</f>
        <v>0</v>
      </c>
      <c r="BL684" s="121">
        <f>BL698+BL803</f>
        <v>0</v>
      </c>
      <c r="BM684" s="121">
        <f>BM698+BM803</f>
        <v>0</v>
      </c>
      <c r="BN684" s="121">
        <f>BN698+BN803</f>
        <v>0</v>
      </c>
      <c r="BO684" s="121">
        <f>BO698+BO803</f>
        <v>0</v>
      </c>
      <c r="BP684" s="121">
        <f>BP698+BP803</f>
        <v>0</v>
      </c>
      <c r="BQ684" s="121">
        <f>BQ698+BQ803</f>
        <v>0</v>
      </c>
      <c r="BR684" s="121">
        <f>BR698+BR803</f>
        <v>0</v>
      </c>
      <c r="BS684" s="121">
        <f>BS698+BS803</f>
        <v>0</v>
      </c>
      <c r="BT684" s="121">
        <f>BT698+BT803</f>
        <v>0</v>
      </c>
      <c r="BU684" s="121">
        <f>BU698+BU803</f>
        <v>0</v>
      </c>
      <c r="BV684" s="121">
        <f>BV698+BV803</f>
        <v>0</v>
      </c>
      <c r="BW684" s="121">
        <f>BW698+BW803</f>
        <v>0</v>
      </c>
      <c r="BX684" s="121">
        <f>BX698+BX803</f>
        <v>0</v>
      </c>
      <c r="BY684" s="121">
        <f>BY698+BY803</f>
        <v>0</v>
      </c>
      <c r="BZ684" s="121">
        <f>BZ698+BZ803</f>
        <v>0</v>
      </c>
      <c r="CA684" s="121">
        <f>CA698+CA803</f>
        <v>0</v>
      </c>
      <c r="CB684" s="121">
        <f>CB698+CB803</f>
        <v>0</v>
      </c>
      <c r="CC684" s="121">
        <f>CC698+CC803</f>
        <v>0</v>
      </c>
      <c r="CD684" s="121">
        <f>CD698+CD803</f>
        <v>0</v>
      </c>
      <c r="CE684" s="121">
        <f>CE698+CE803</f>
        <v>0</v>
      </c>
      <c r="CF684" s="121">
        <f>CF698+CF803</f>
        <v>0</v>
      </c>
      <c r="CG684" s="121">
        <f>CG698+CG803</f>
        <v>0</v>
      </c>
      <c r="CH684" s="121">
        <f>CH698+CH803</f>
        <v>0</v>
      </c>
      <c r="CI684" s="121">
        <f>CI698+CI803</f>
        <v>0</v>
      </c>
      <c r="CJ684" s="121">
        <f>CJ698+CJ803</f>
        <v>0</v>
      </c>
      <c r="CK684" s="121">
        <f>CK698+CK803</f>
        <v>0</v>
      </c>
      <c r="CL684" s="121">
        <f>CL698+CL803</f>
        <v>0</v>
      </c>
      <c r="CM684" s="121">
        <f>CM698+CM803</f>
        <v>0</v>
      </c>
      <c r="CN684" s="121">
        <f>CN698+CN803</f>
        <v>0</v>
      </c>
      <c r="CO684" s="121">
        <f>CO698+CO803</f>
        <v>0</v>
      </c>
      <c r="CP684" s="121">
        <f>CP698+CP803</f>
        <v>0</v>
      </c>
      <c r="CQ684" s="121">
        <f>CQ698+CQ803</f>
        <v>0</v>
      </c>
      <c r="CR684" s="121">
        <f>CR698+CR803</f>
        <v>0</v>
      </c>
      <c r="CS684" s="121">
        <f>CS698+CS803</f>
        <v>0</v>
      </c>
      <c r="CT684" s="121">
        <f>CT698+CT803</f>
        <v>0</v>
      </c>
      <c r="CU684" s="121">
        <f>CU698+CU803</f>
        <v>0</v>
      </c>
      <c r="CV684" s="121">
        <f>CV698+CV803</f>
        <v>0</v>
      </c>
      <c r="CW684" s="121">
        <f>CW698+CW803</f>
        <v>0</v>
      </c>
      <c r="CX684" s="121">
        <f>CX698+CX803</f>
        <v>0</v>
      </c>
      <c r="CY684" s="121">
        <f>CY698+CY803</f>
        <v>0</v>
      </c>
      <c r="CZ684" s="121">
        <f>CZ698+CZ803</f>
        <v>0</v>
      </c>
      <c r="DA684" s="61"/>
      <c r="DB684" s="56">
        <f>K684-CV684</f>
        <v>0</v>
      </c>
      <c r="DC684" s="81"/>
      <c r="DD684" s="7">
        <f>CV684/12</f>
        <v>0</v>
      </c>
      <c r="DE684" s="81"/>
    </row>
    <row r="685" spans="1:109" s="80" customFormat="1" ht="11.25" hidden="1" customHeight="1" x14ac:dyDescent="0.2">
      <c r="A685" s="115"/>
      <c r="B685" s="66"/>
      <c r="C685" s="66"/>
      <c r="D685" s="66"/>
      <c r="E685" s="88"/>
      <c r="F685" s="66"/>
      <c r="G685" s="65"/>
      <c r="H685" s="61" t="s">
        <v>73</v>
      </c>
      <c r="I685" s="64" t="s">
        <v>72</v>
      </c>
      <c r="J685" s="121">
        <f>J724</f>
        <v>0</v>
      </c>
      <c r="K685" s="121">
        <f>K724+K826</f>
        <v>0</v>
      </c>
      <c r="L685" s="121">
        <f>L724+L826</f>
        <v>0</v>
      </c>
      <c r="M685" s="121">
        <f>M724+M826</f>
        <v>0</v>
      </c>
      <c r="N685" s="121">
        <f>N724+N826</f>
        <v>0</v>
      </c>
      <c r="O685" s="121">
        <f>O724+O826</f>
        <v>0</v>
      </c>
      <c r="P685" s="121">
        <f>P724+P826</f>
        <v>0</v>
      </c>
      <c r="Q685" s="121">
        <f>Q724+Q826</f>
        <v>0</v>
      </c>
      <c r="R685" s="121">
        <f>R724+R826</f>
        <v>0</v>
      </c>
      <c r="S685" s="121">
        <f>S724+S826</f>
        <v>0</v>
      </c>
      <c r="T685" s="121">
        <f>T724+T826</f>
        <v>0</v>
      </c>
      <c r="U685" s="121">
        <f>U724+U826</f>
        <v>0</v>
      </c>
      <c r="V685" s="121">
        <f>V724+V826</f>
        <v>0</v>
      </c>
      <c r="W685" s="121">
        <f>W724+W826</f>
        <v>0</v>
      </c>
      <c r="X685" s="121">
        <f>X724+X826</f>
        <v>0</v>
      </c>
      <c r="Y685" s="121">
        <f>Y724+Y826</f>
        <v>0</v>
      </c>
      <c r="Z685" s="121">
        <f>Z724+Z826</f>
        <v>0</v>
      </c>
      <c r="AA685" s="121">
        <f>AA724+AA826</f>
        <v>0</v>
      </c>
      <c r="AB685" s="121">
        <f>AB724+AB826</f>
        <v>0</v>
      </c>
      <c r="AC685" s="121">
        <f>AC724+AC826</f>
        <v>0</v>
      </c>
      <c r="AD685" s="121">
        <f>AD724+AD826</f>
        <v>0</v>
      </c>
      <c r="AE685" s="121">
        <f>AE724+AE826</f>
        <v>0</v>
      </c>
      <c r="AF685" s="121">
        <f>AF724+AF826</f>
        <v>0</v>
      </c>
      <c r="AG685" s="121">
        <f>AG724+AG826</f>
        <v>0</v>
      </c>
      <c r="AH685" s="121">
        <f>AH724+AH826</f>
        <v>0</v>
      </c>
      <c r="AI685" s="121">
        <f>AI724+AI826</f>
        <v>0</v>
      </c>
      <c r="AJ685" s="121">
        <f>AJ724+AJ826</f>
        <v>0</v>
      </c>
      <c r="AK685" s="121">
        <f>AK724+AK826</f>
        <v>0</v>
      </c>
      <c r="AL685" s="121">
        <f>AL724+AL826</f>
        <v>0</v>
      </c>
      <c r="AM685" s="121">
        <f>AM724+AM826</f>
        <v>0</v>
      </c>
      <c r="AN685" s="121">
        <f>AN724+AN826</f>
        <v>0</v>
      </c>
      <c r="AO685" s="121">
        <f>AO724+AO826</f>
        <v>0</v>
      </c>
      <c r="AP685" s="121">
        <f>AP724+AP826</f>
        <v>0</v>
      </c>
      <c r="AQ685" s="121">
        <f>AQ724+AQ826</f>
        <v>0</v>
      </c>
      <c r="AR685" s="121">
        <f>AR724+AR826</f>
        <v>0</v>
      </c>
      <c r="AS685" s="121">
        <f>AS724+AS826</f>
        <v>0</v>
      </c>
      <c r="AT685" s="121">
        <f>AT724+AT826</f>
        <v>0</v>
      </c>
      <c r="AU685" s="121">
        <f>AU724+AU826</f>
        <v>0</v>
      </c>
      <c r="AV685" s="121">
        <f>AV724+AV826</f>
        <v>0</v>
      </c>
      <c r="AW685" s="121">
        <f>AW724+AW826</f>
        <v>0</v>
      </c>
      <c r="AX685" s="121">
        <f>AX724+AX826</f>
        <v>0</v>
      </c>
      <c r="AY685" s="121">
        <f>AY724+AY826</f>
        <v>0</v>
      </c>
      <c r="AZ685" s="121">
        <f>AZ724+AZ826</f>
        <v>0</v>
      </c>
      <c r="BA685" s="121">
        <f>BA724+BA826</f>
        <v>0</v>
      </c>
      <c r="BB685" s="121"/>
      <c r="BC685" s="121">
        <f>BC724+BC826</f>
        <v>0</v>
      </c>
      <c r="BD685" s="121"/>
      <c r="BE685" s="121">
        <f>BE724+BE826</f>
        <v>0</v>
      </c>
      <c r="BF685" s="121">
        <f>BF724+BF826</f>
        <v>0</v>
      </c>
      <c r="BG685" s="121">
        <f>BG724+BG826</f>
        <v>0</v>
      </c>
      <c r="BH685" s="121">
        <f>BH724+BH826</f>
        <v>0</v>
      </c>
      <c r="BI685" s="121">
        <f>BI724+BI826</f>
        <v>0</v>
      </c>
      <c r="BJ685" s="121">
        <f>BJ724+BJ826</f>
        <v>0</v>
      </c>
      <c r="BK685" s="121">
        <f>BK724+BK826</f>
        <v>0</v>
      </c>
      <c r="BL685" s="121">
        <f>BL724+BL826</f>
        <v>0</v>
      </c>
      <c r="BM685" s="121">
        <f>BM724+BM826</f>
        <v>0</v>
      </c>
      <c r="BN685" s="121">
        <f>BN724+BN826</f>
        <v>0</v>
      </c>
      <c r="BO685" s="121">
        <f>BO724+BO826</f>
        <v>0</v>
      </c>
      <c r="BP685" s="121">
        <f>BP724+BP826</f>
        <v>0</v>
      </c>
      <c r="BQ685" s="121">
        <f>BQ724+BQ826</f>
        <v>0</v>
      </c>
      <c r="BR685" s="121">
        <f>BR724+BR826</f>
        <v>0</v>
      </c>
      <c r="BS685" s="121">
        <f>BS724+BS826</f>
        <v>0</v>
      </c>
      <c r="BT685" s="121">
        <f>BT724+BT826</f>
        <v>0</v>
      </c>
      <c r="BU685" s="121">
        <f>BU724+BU826</f>
        <v>0</v>
      </c>
      <c r="BV685" s="121">
        <f>BV724+BV826</f>
        <v>0</v>
      </c>
      <c r="BW685" s="121">
        <f>BW724+BW826</f>
        <v>0</v>
      </c>
      <c r="BX685" s="121">
        <f>BX724+BX826</f>
        <v>0</v>
      </c>
      <c r="BY685" s="121">
        <f>BY724+BY826</f>
        <v>0</v>
      </c>
      <c r="BZ685" s="121">
        <f>BZ724+BZ826</f>
        <v>0</v>
      </c>
      <c r="CA685" s="121">
        <f>CA724+CA826</f>
        <v>0</v>
      </c>
      <c r="CB685" s="121">
        <f>CB724+CB826</f>
        <v>0</v>
      </c>
      <c r="CC685" s="121">
        <f>CC724+CC826</f>
        <v>0</v>
      </c>
      <c r="CD685" s="121">
        <f>CD724+CD826</f>
        <v>0</v>
      </c>
      <c r="CE685" s="121">
        <f>CE724+CE826</f>
        <v>0</v>
      </c>
      <c r="CF685" s="121">
        <f>CF724+CF826</f>
        <v>0</v>
      </c>
      <c r="CG685" s="121">
        <f>CG724+CG826</f>
        <v>0</v>
      </c>
      <c r="CH685" s="121">
        <f>CH724+CH826</f>
        <v>0</v>
      </c>
      <c r="CI685" s="121">
        <f>CI724+CI826</f>
        <v>0</v>
      </c>
      <c r="CJ685" s="121">
        <f>CJ724+CJ826</f>
        <v>0</v>
      </c>
      <c r="CK685" s="121">
        <f>CK724+CK826</f>
        <v>0</v>
      </c>
      <c r="CL685" s="121">
        <f>CL724+CL826</f>
        <v>0</v>
      </c>
      <c r="CM685" s="121">
        <f>CM724+CM826</f>
        <v>0</v>
      </c>
      <c r="CN685" s="121">
        <f>CN724+CN826</f>
        <v>0</v>
      </c>
      <c r="CO685" s="121">
        <f>CO724+CO826</f>
        <v>0</v>
      </c>
      <c r="CP685" s="121">
        <f>CP724+CP826</f>
        <v>0</v>
      </c>
      <c r="CQ685" s="121">
        <f>CQ724+CQ826</f>
        <v>0</v>
      </c>
      <c r="CR685" s="121">
        <f>CR724+CR826</f>
        <v>0</v>
      </c>
      <c r="CS685" s="121">
        <f>CS724+CS826</f>
        <v>0</v>
      </c>
      <c r="CT685" s="121">
        <f>CT724+CT826</f>
        <v>0</v>
      </c>
      <c r="CU685" s="121">
        <f>CU724+CU826</f>
        <v>0</v>
      </c>
      <c r="CV685" s="121">
        <f>CV724+CV826</f>
        <v>0</v>
      </c>
      <c r="CW685" s="121">
        <f>CW724+CW826</f>
        <v>0</v>
      </c>
      <c r="CX685" s="121">
        <f>CX724+CX826</f>
        <v>0</v>
      </c>
      <c r="CY685" s="121">
        <f>CY724+CY826</f>
        <v>0</v>
      </c>
      <c r="CZ685" s="121">
        <f>CZ724+CZ826</f>
        <v>0</v>
      </c>
      <c r="DA685" s="61"/>
      <c r="DB685" s="56">
        <f>K685-CV685</f>
        <v>0</v>
      </c>
      <c r="DC685" s="81"/>
      <c r="DD685" s="7">
        <f>CV685/12</f>
        <v>0</v>
      </c>
      <c r="DE685" s="81"/>
    </row>
    <row r="686" spans="1:109" s="80" customFormat="1" ht="11.25" hidden="1" customHeight="1" x14ac:dyDescent="0.2">
      <c r="A686" s="115"/>
      <c r="B686" s="66"/>
      <c r="C686" s="66"/>
      <c r="D686" s="66"/>
      <c r="E686" s="88"/>
      <c r="F686" s="66"/>
      <c r="G686" s="65"/>
      <c r="H686" s="61" t="s">
        <v>213</v>
      </c>
      <c r="I686" s="84" t="s">
        <v>214</v>
      </c>
      <c r="J686" s="121"/>
      <c r="K686" s="121">
        <f>K857</f>
        <v>0</v>
      </c>
      <c r="L686" s="121">
        <f>L857</f>
        <v>0</v>
      </c>
      <c r="M686" s="121">
        <f>M857</f>
        <v>0</v>
      </c>
      <c r="N686" s="121">
        <f>N857</f>
        <v>0</v>
      </c>
      <c r="O686" s="121">
        <f>O857</f>
        <v>0</v>
      </c>
      <c r="P686" s="121">
        <f>P857</f>
        <v>0</v>
      </c>
      <c r="Q686" s="121">
        <f>Q857</f>
        <v>0</v>
      </c>
      <c r="R686" s="121">
        <f>R857</f>
        <v>0</v>
      </c>
      <c r="S686" s="121">
        <f>S857</f>
        <v>0</v>
      </c>
      <c r="T686" s="121">
        <f>T857</f>
        <v>0</v>
      </c>
      <c r="U686" s="121">
        <f>U857</f>
        <v>0</v>
      </c>
      <c r="V686" s="121">
        <f>V857</f>
        <v>0</v>
      </c>
      <c r="W686" s="121">
        <f>W857</f>
        <v>0</v>
      </c>
      <c r="X686" s="121">
        <f>X857</f>
        <v>0</v>
      </c>
      <c r="Y686" s="121">
        <f>Y857</f>
        <v>0</v>
      </c>
      <c r="Z686" s="121">
        <f>Z857</f>
        <v>0</v>
      </c>
      <c r="AA686" s="121">
        <f>AA857</f>
        <v>0</v>
      </c>
      <c r="AB686" s="121">
        <f>AB857</f>
        <v>0</v>
      </c>
      <c r="AC686" s="121">
        <f>AC857</f>
        <v>0</v>
      </c>
      <c r="AD686" s="121">
        <f>AD857</f>
        <v>0</v>
      </c>
      <c r="AE686" s="121">
        <f>AE857</f>
        <v>0</v>
      </c>
      <c r="AF686" s="121">
        <f>AF857</f>
        <v>0</v>
      </c>
      <c r="AG686" s="121">
        <f>AG857</f>
        <v>0</v>
      </c>
      <c r="AH686" s="121">
        <f>AH857</f>
        <v>0</v>
      </c>
      <c r="AI686" s="121">
        <f>AI857</f>
        <v>0</v>
      </c>
      <c r="AJ686" s="121">
        <f>AJ857</f>
        <v>0</v>
      </c>
      <c r="AK686" s="121">
        <f>AK857</f>
        <v>0</v>
      </c>
      <c r="AL686" s="121">
        <f>AL857</f>
        <v>0</v>
      </c>
      <c r="AM686" s="121">
        <f>AM857</f>
        <v>0</v>
      </c>
      <c r="AN686" s="121">
        <f>AN857</f>
        <v>0</v>
      </c>
      <c r="AO686" s="121">
        <f>AO857</f>
        <v>0</v>
      </c>
      <c r="AP686" s="121">
        <f>AP857</f>
        <v>0</v>
      </c>
      <c r="AQ686" s="121">
        <f>AQ857</f>
        <v>0</v>
      </c>
      <c r="AR686" s="121">
        <f>AR857</f>
        <v>0</v>
      </c>
      <c r="AS686" s="121">
        <f>AS857</f>
        <v>0</v>
      </c>
      <c r="AT686" s="121">
        <f>AT857</f>
        <v>0</v>
      </c>
      <c r="AU686" s="121">
        <f>AU857</f>
        <v>0</v>
      </c>
      <c r="AV686" s="121">
        <f>AV857</f>
        <v>0</v>
      </c>
      <c r="AW686" s="121">
        <f>AW857</f>
        <v>0</v>
      </c>
      <c r="AX686" s="121">
        <f>AX857</f>
        <v>0</v>
      </c>
      <c r="AY686" s="121">
        <f>AY857</f>
        <v>0</v>
      </c>
      <c r="AZ686" s="121">
        <f>AZ857</f>
        <v>0</v>
      </c>
      <c r="BA686" s="121">
        <f>BA857</f>
        <v>0</v>
      </c>
      <c r="BB686" s="121"/>
      <c r="BC686" s="121">
        <f>BC857</f>
        <v>0</v>
      </c>
      <c r="BD686" s="121"/>
      <c r="BE686" s="121">
        <f>BE857</f>
        <v>0</v>
      </c>
      <c r="BF686" s="121">
        <f>BF857</f>
        <v>0</v>
      </c>
      <c r="BG686" s="121">
        <f>BG857</f>
        <v>0</v>
      </c>
      <c r="BH686" s="121">
        <f>BH857</f>
        <v>0</v>
      </c>
      <c r="BI686" s="121">
        <f>BI857</f>
        <v>0</v>
      </c>
      <c r="BJ686" s="121">
        <f>BJ857</f>
        <v>0</v>
      </c>
      <c r="BK686" s="121">
        <f>BK857</f>
        <v>0</v>
      </c>
      <c r="BL686" s="121">
        <f>BL857</f>
        <v>0</v>
      </c>
      <c r="BM686" s="121">
        <f>BM857</f>
        <v>0</v>
      </c>
      <c r="BN686" s="121">
        <f>BN857</f>
        <v>0</v>
      </c>
      <c r="BO686" s="121">
        <f>BO857</f>
        <v>0</v>
      </c>
      <c r="BP686" s="121">
        <f>BP857</f>
        <v>0</v>
      </c>
      <c r="BQ686" s="121">
        <f>BQ857</f>
        <v>0</v>
      </c>
      <c r="BR686" s="121">
        <f>BR857</f>
        <v>0</v>
      </c>
      <c r="BS686" s="121">
        <f>BS857</f>
        <v>0</v>
      </c>
      <c r="BT686" s="121">
        <f>BT857</f>
        <v>0</v>
      </c>
      <c r="BU686" s="121">
        <f>BU857</f>
        <v>0</v>
      </c>
      <c r="BV686" s="121">
        <f>BV857</f>
        <v>0</v>
      </c>
      <c r="BW686" s="121">
        <f>BW857</f>
        <v>0</v>
      </c>
      <c r="BX686" s="121">
        <f>BX857</f>
        <v>0</v>
      </c>
      <c r="BY686" s="121">
        <f>BY857</f>
        <v>0</v>
      </c>
      <c r="BZ686" s="121">
        <f>BZ857</f>
        <v>0</v>
      </c>
      <c r="CA686" s="121">
        <f>CA857</f>
        <v>0</v>
      </c>
      <c r="CB686" s="121">
        <f>CB857</f>
        <v>0</v>
      </c>
      <c r="CC686" s="121">
        <f>CC857</f>
        <v>0</v>
      </c>
      <c r="CD686" s="121">
        <f>CD857</f>
        <v>0</v>
      </c>
      <c r="CE686" s="121">
        <f>CE857</f>
        <v>0</v>
      </c>
      <c r="CF686" s="121">
        <f>CF857</f>
        <v>0</v>
      </c>
      <c r="CG686" s="121">
        <f>CG857</f>
        <v>0</v>
      </c>
      <c r="CH686" s="121">
        <f>CH857</f>
        <v>0</v>
      </c>
      <c r="CI686" s="121">
        <f>CI857</f>
        <v>0</v>
      </c>
      <c r="CJ686" s="121">
        <f>CJ857</f>
        <v>0</v>
      </c>
      <c r="CK686" s="121">
        <f>CK857</f>
        <v>0</v>
      </c>
      <c r="CL686" s="121">
        <f>CL857</f>
        <v>0</v>
      </c>
      <c r="CM686" s="121">
        <f>CM857</f>
        <v>0</v>
      </c>
      <c r="CN686" s="121">
        <f>CN857</f>
        <v>0</v>
      </c>
      <c r="CO686" s="121">
        <f>CO857</f>
        <v>0</v>
      </c>
      <c r="CP686" s="121">
        <f>CP857</f>
        <v>0</v>
      </c>
      <c r="CQ686" s="121">
        <f>CQ857</f>
        <v>0</v>
      </c>
      <c r="CR686" s="121">
        <f>CR857</f>
        <v>0</v>
      </c>
      <c r="CS686" s="121">
        <f>CS857</f>
        <v>0</v>
      </c>
      <c r="CT686" s="121">
        <f>CT857</f>
        <v>0</v>
      </c>
      <c r="CU686" s="121">
        <f>CU857</f>
        <v>0</v>
      </c>
      <c r="CV686" s="121">
        <f>CV857</f>
        <v>0</v>
      </c>
      <c r="CW686" s="121">
        <f>CW857</f>
        <v>0</v>
      </c>
      <c r="CX686" s="121">
        <f>CX857</f>
        <v>0</v>
      </c>
      <c r="CY686" s="121">
        <f>CY857</f>
        <v>0</v>
      </c>
      <c r="CZ686" s="121">
        <f>CZ857</f>
        <v>0</v>
      </c>
      <c r="DA686" s="61"/>
      <c r="DB686" s="56">
        <f>K686-CV686</f>
        <v>0</v>
      </c>
      <c r="DC686" s="81"/>
      <c r="DD686" s="7">
        <f>CV686/12</f>
        <v>0</v>
      </c>
      <c r="DE686" s="81"/>
    </row>
    <row r="687" spans="1:109" s="80" customFormat="1" ht="11.25" hidden="1" customHeight="1" x14ac:dyDescent="0.2">
      <c r="A687" s="115"/>
      <c r="B687" s="66"/>
      <c r="C687" s="66"/>
      <c r="D687" s="66"/>
      <c r="E687" s="88"/>
      <c r="F687" s="66"/>
      <c r="G687" s="65"/>
      <c r="H687" s="61" t="s">
        <v>207</v>
      </c>
      <c r="I687" s="64" t="s">
        <v>294</v>
      </c>
      <c r="J687" s="121">
        <f>J754</f>
        <v>6538</v>
      </c>
      <c r="K687" s="121">
        <f>K754</f>
        <v>10000</v>
      </c>
      <c r="L687" s="121">
        <f>L754</f>
        <v>1546</v>
      </c>
      <c r="M687" s="121">
        <f>M754</f>
        <v>2830</v>
      </c>
      <c r="N687" s="121">
        <f>N754</f>
        <v>2850</v>
      </c>
      <c r="O687" s="121">
        <f>O754</f>
        <v>2774</v>
      </c>
      <c r="P687" s="121">
        <f>P754</f>
        <v>86</v>
      </c>
      <c r="Q687" s="121">
        <f>Q754</f>
        <v>86</v>
      </c>
      <c r="R687" s="121">
        <f>R754</f>
        <v>172</v>
      </c>
      <c r="S687" s="121">
        <f>S754</f>
        <v>-1800</v>
      </c>
      <c r="T687" s="121">
        <f>T754</f>
        <v>0</v>
      </c>
      <c r="U687" s="121">
        <f>U754</f>
        <v>0</v>
      </c>
      <c r="V687" s="121">
        <f>V754</f>
        <v>0</v>
      </c>
      <c r="W687" s="121">
        <f>W754</f>
        <v>0</v>
      </c>
      <c r="X687" s="121">
        <f>X754</f>
        <v>0</v>
      </c>
      <c r="Y687" s="121">
        <f>Y754</f>
        <v>-1800</v>
      </c>
      <c r="Z687" s="121">
        <f>Z754</f>
        <v>0</v>
      </c>
      <c r="AA687" s="121">
        <f>AA754</f>
        <v>8200</v>
      </c>
      <c r="AB687" s="121">
        <f>AB754</f>
        <v>1546</v>
      </c>
      <c r="AC687" s="121">
        <f>AC754</f>
        <v>2830</v>
      </c>
      <c r="AD687" s="121">
        <f>AD754</f>
        <v>2850</v>
      </c>
      <c r="AE687" s="121">
        <f>AE754</f>
        <v>974</v>
      </c>
      <c r="AF687" s="121">
        <f>AF754</f>
        <v>86</v>
      </c>
      <c r="AG687" s="121">
        <f>AG754</f>
        <v>86</v>
      </c>
      <c r="AH687" s="121">
        <f>AH754</f>
        <v>172</v>
      </c>
      <c r="AI687" s="121">
        <f>AI754</f>
        <v>-172</v>
      </c>
      <c r="AJ687" s="121">
        <f>AJ754</f>
        <v>0</v>
      </c>
      <c r="AK687" s="121">
        <f>AK754</f>
        <v>0</v>
      </c>
      <c r="AL687" s="121">
        <f>AL754</f>
        <v>0</v>
      </c>
      <c r="AM687" s="121">
        <f>AM754</f>
        <v>-86</v>
      </c>
      <c r="AN687" s="121">
        <f>AN754</f>
        <v>-172</v>
      </c>
      <c r="AO687" s="121">
        <f>AO754</f>
        <v>-86</v>
      </c>
      <c r="AP687" s="121">
        <f>AP754</f>
        <v>8028</v>
      </c>
      <c r="AQ687" s="121">
        <f>AQ754</f>
        <v>1546</v>
      </c>
      <c r="AR687" s="121">
        <f>AR754</f>
        <v>2830</v>
      </c>
      <c r="AS687" s="121">
        <f>AS754</f>
        <v>2850</v>
      </c>
      <c r="AT687" s="121">
        <f>AT754</f>
        <v>802</v>
      </c>
      <c r="AU687" s="121">
        <f>AU754</f>
        <v>0</v>
      </c>
      <c r="AV687" s="121">
        <f>AV754</f>
        <v>0</v>
      </c>
      <c r="AW687" s="121">
        <f>AW754</f>
        <v>0</v>
      </c>
      <c r="AX687" s="121">
        <f>AX754</f>
        <v>-1490</v>
      </c>
      <c r="AY687" s="121">
        <f>AY754</f>
        <v>0</v>
      </c>
      <c r="AZ687" s="121">
        <f>AZ754</f>
        <v>0</v>
      </c>
      <c r="BA687" s="121">
        <f>BA754</f>
        <v>-688</v>
      </c>
      <c r="BB687" s="121"/>
      <c r="BC687" s="121">
        <f>BC754</f>
        <v>-802</v>
      </c>
      <c r="BD687" s="121"/>
      <c r="BE687" s="121">
        <f>BE754</f>
        <v>6538</v>
      </c>
      <c r="BF687" s="121">
        <f>BF754</f>
        <v>1546</v>
      </c>
      <c r="BG687" s="121">
        <f>BG754</f>
        <v>2830</v>
      </c>
      <c r="BH687" s="121">
        <f>BH754</f>
        <v>2162</v>
      </c>
      <c r="BI687" s="121">
        <f>BI754</f>
        <v>0</v>
      </c>
      <c r="BJ687" s="121">
        <f>BJ754</f>
        <v>0</v>
      </c>
      <c r="BK687" s="121">
        <f>BK754</f>
        <v>0</v>
      </c>
      <c r="BL687" s="121">
        <f>BL754</f>
        <v>0</v>
      </c>
      <c r="BM687" s="121">
        <f>BM754</f>
        <v>0</v>
      </c>
      <c r="BN687" s="121">
        <f>BN754</f>
        <v>0</v>
      </c>
      <c r="BO687" s="121">
        <f>BO754</f>
        <v>0</v>
      </c>
      <c r="BP687" s="121">
        <f>BP754</f>
        <v>0</v>
      </c>
      <c r="BQ687" s="121">
        <f>BQ754</f>
        <v>0</v>
      </c>
      <c r="BR687" s="121">
        <f>BR754</f>
        <v>6538</v>
      </c>
      <c r="BS687" s="121">
        <f>BS754</f>
        <v>1546</v>
      </c>
      <c r="BT687" s="121">
        <f>BT754</f>
        <v>2830</v>
      </c>
      <c r="BU687" s="121">
        <f>BU754</f>
        <v>2162</v>
      </c>
      <c r="BV687" s="121">
        <f>BV754</f>
        <v>0</v>
      </c>
      <c r="BW687" s="121">
        <f>BW754</f>
        <v>0</v>
      </c>
      <c r="BX687" s="121">
        <f>BX754</f>
        <v>0</v>
      </c>
      <c r="BY687" s="121">
        <f>BY754</f>
        <v>0</v>
      </c>
      <c r="BZ687" s="121">
        <f>BZ754</f>
        <v>0</v>
      </c>
      <c r="CA687" s="121">
        <f>CA754</f>
        <v>0</v>
      </c>
      <c r="CB687" s="121">
        <f>CB754</f>
        <v>6538</v>
      </c>
      <c r="CC687" s="121">
        <f>CC754</f>
        <v>1546</v>
      </c>
      <c r="CD687" s="121">
        <f>CD754</f>
        <v>2830</v>
      </c>
      <c r="CE687" s="121">
        <f>CE754</f>
        <v>2162</v>
      </c>
      <c r="CF687" s="121">
        <f>CF754</f>
        <v>0</v>
      </c>
      <c r="CG687" s="121">
        <f>CG754</f>
        <v>0</v>
      </c>
      <c r="CH687" s="121">
        <f>CH754</f>
        <v>0</v>
      </c>
      <c r="CI687" s="121">
        <f>CI754</f>
        <v>0</v>
      </c>
      <c r="CJ687" s="121">
        <f>CJ754</f>
        <v>0</v>
      </c>
      <c r="CK687" s="121">
        <f>CK754</f>
        <v>0</v>
      </c>
      <c r="CL687" s="121">
        <f>CL754</f>
        <v>6538</v>
      </c>
      <c r="CM687" s="121">
        <f>CM754</f>
        <v>1546</v>
      </c>
      <c r="CN687" s="121">
        <f>CN754</f>
        <v>2830</v>
      </c>
      <c r="CO687" s="121">
        <f>CO754</f>
        <v>2162</v>
      </c>
      <c r="CP687" s="121">
        <f>CP754</f>
        <v>0</v>
      </c>
      <c r="CQ687" s="121">
        <f>CQ754</f>
        <v>0</v>
      </c>
      <c r="CR687" s="121">
        <f>CR754</f>
        <v>0</v>
      </c>
      <c r="CS687" s="121">
        <f>CS754</f>
        <v>0</v>
      </c>
      <c r="CT687" s="121">
        <f>CT754</f>
        <v>0</v>
      </c>
      <c r="CU687" s="121">
        <f>CU754</f>
        <v>0</v>
      </c>
      <c r="CV687" s="121">
        <f>CV754</f>
        <v>6538</v>
      </c>
      <c r="CW687" s="121">
        <f>CW754</f>
        <v>1546</v>
      </c>
      <c r="CX687" s="121">
        <f>CX754</f>
        <v>2830</v>
      </c>
      <c r="CY687" s="121">
        <f>CY754</f>
        <v>2162</v>
      </c>
      <c r="CZ687" s="121">
        <f>CZ754</f>
        <v>0</v>
      </c>
      <c r="DA687" s="61"/>
      <c r="DB687" s="56">
        <f>K687-CV687</f>
        <v>3462</v>
      </c>
      <c r="DC687" s="81"/>
      <c r="DD687" s="7">
        <f>CV687/12</f>
        <v>544.83333333333337</v>
      </c>
      <c r="DE687" s="81"/>
    </row>
    <row r="688" spans="1:109" s="80" customFormat="1" ht="11.25" hidden="1" customHeight="1" x14ac:dyDescent="0.2">
      <c r="A688" s="115"/>
      <c r="B688" s="66"/>
      <c r="C688" s="66"/>
      <c r="D688" s="66"/>
      <c r="E688" s="88"/>
      <c r="F688" s="66"/>
      <c r="G688" s="65"/>
      <c r="H688" s="61" t="s">
        <v>28</v>
      </c>
      <c r="I688" s="84" t="s">
        <v>27</v>
      </c>
      <c r="J688" s="121">
        <f>J757</f>
        <v>0</v>
      </c>
      <c r="K688" s="121">
        <f>K757+K860</f>
        <v>0</v>
      </c>
      <c r="L688" s="121">
        <f>L757+L860</f>
        <v>0</v>
      </c>
      <c r="M688" s="121">
        <f>M757+M860</f>
        <v>0</v>
      </c>
      <c r="N688" s="121">
        <f>N757+N860</f>
        <v>0</v>
      </c>
      <c r="O688" s="121">
        <f>O757+O860</f>
        <v>0</v>
      </c>
      <c r="P688" s="121">
        <f>P757+P860</f>
        <v>0</v>
      </c>
      <c r="Q688" s="121">
        <f>Q757+Q860</f>
        <v>0</v>
      </c>
      <c r="R688" s="121">
        <f>R757+R860</f>
        <v>0</v>
      </c>
      <c r="S688" s="121">
        <f>S757+S860</f>
        <v>0</v>
      </c>
      <c r="T688" s="121">
        <f>T757+T860</f>
        <v>0</v>
      </c>
      <c r="U688" s="121">
        <f>U757+U860</f>
        <v>0</v>
      </c>
      <c r="V688" s="121">
        <f>V757+V860</f>
        <v>0</v>
      </c>
      <c r="W688" s="121">
        <f>W757+W860</f>
        <v>0</v>
      </c>
      <c r="X688" s="121">
        <f>X757+X860</f>
        <v>0</v>
      </c>
      <c r="Y688" s="121">
        <f>Y757+Y860</f>
        <v>0</v>
      </c>
      <c r="Z688" s="121">
        <f>Z757+Z860</f>
        <v>0</v>
      </c>
      <c r="AA688" s="121">
        <f>AA757+AA860</f>
        <v>0</v>
      </c>
      <c r="AB688" s="121">
        <f>AB757+AB860</f>
        <v>0</v>
      </c>
      <c r="AC688" s="121">
        <f>AC757+AC860</f>
        <v>0</v>
      </c>
      <c r="AD688" s="121">
        <f>AD757+AD860</f>
        <v>0</v>
      </c>
      <c r="AE688" s="121">
        <f>AE757+AE860</f>
        <v>0</v>
      </c>
      <c r="AF688" s="121">
        <f>AF757+AF860</f>
        <v>0</v>
      </c>
      <c r="AG688" s="121">
        <f>AG757+AG860</f>
        <v>0</v>
      </c>
      <c r="AH688" s="121">
        <f>AH757+AH860</f>
        <v>0</v>
      </c>
      <c r="AI688" s="121">
        <f>AI757+AI860</f>
        <v>0</v>
      </c>
      <c r="AJ688" s="121">
        <f>AJ757+AJ860</f>
        <v>0</v>
      </c>
      <c r="AK688" s="121">
        <f>AK757+AK860</f>
        <v>0</v>
      </c>
      <c r="AL688" s="121">
        <f>AL757+AL860</f>
        <v>0</v>
      </c>
      <c r="AM688" s="121">
        <f>AM757+AM860</f>
        <v>0</v>
      </c>
      <c r="AN688" s="121">
        <f>AN757+AN860</f>
        <v>0</v>
      </c>
      <c r="AO688" s="121">
        <f>AO757+AO860</f>
        <v>0</v>
      </c>
      <c r="AP688" s="121">
        <f>AP757+AP860</f>
        <v>0</v>
      </c>
      <c r="AQ688" s="121">
        <f>AQ757+AQ860</f>
        <v>0</v>
      </c>
      <c r="AR688" s="121">
        <f>AR757+AR860</f>
        <v>0</v>
      </c>
      <c r="AS688" s="121">
        <f>AS757+AS860</f>
        <v>0</v>
      </c>
      <c r="AT688" s="121">
        <f>AT757+AT860</f>
        <v>0</v>
      </c>
      <c r="AU688" s="121">
        <f>AU757+AU860</f>
        <v>0</v>
      </c>
      <c r="AV688" s="121">
        <f>AV757+AV860</f>
        <v>0</v>
      </c>
      <c r="AW688" s="121">
        <f>AW757+AW860</f>
        <v>0</v>
      </c>
      <c r="AX688" s="121">
        <f>AX757+AX860</f>
        <v>0</v>
      </c>
      <c r="AY688" s="121">
        <f>AY757+AY860</f>
        <v>0</v>
      </c>
      <c r="AZ688" s="121">
        <f>AZ757+AZ860</f>
        <v>0</v>
      </c>
      <c r="BA688" s="121">
        <f>BA757+BA860</f>
        <v>0</v>
      </c>
      <c r="BB688" s="121"/>
      <c r="BC688" s="121">
        <f>BC757+BC860</f>
        <v>0</v>
      </c>
      <c r="BD688" s="121"/>
      <c r="BE688" s="121">
        <f>BE757+BE860</f>
        <v>0</v>
      </c>
      <c r="BF688" s="121">
        <f>BF757+BF860</f>
        <v>0</v>
      </c>
      <c r="BG688" s="121">
        <f>BG757+BG860</f>
        <v>0</v>
      </c>
      <c r="BH688" s="121">
        <f>BH757+BH860</f>
        <v>0</v>
      </c>
      <c r="BI688" s="121">
        <f>BI757+BI860</f>
        <v>0</v>
      </c>
      <c r="BJ688" s="121">
        <f>BJ757+BJ860</f>
        <v>0</v>
      </c>
      <c r="BK688" s="121">
        <f>BK757+BK860</f>
        <v>0</v>
      </c>
      <c r="BL688" s="121">
        <f>BL757+BL860</f>
        <v>0</v>
      </c>
      <c r="BM688" s="121">
        <f>BM757+BM860</f>
        <v>0</v>
      </c>
      <c r="BN688" s="121">
        <f>BN757+BN860</f>
        <v>0</v>
      </c>
      <c r="BO688" s="121">
        <f>BO757+BO860</f>
        <v>0</v>
      </c>
      <c r="BP688" s="121">
        <f>BP757+BP860</f>
        <v>0</v>
      </c>
      <c r="BQ688" s="121">
        <f>BQ757+BQ860</f>
        <v>0</v>
      </c>
      <c r="BR688" s="121">
        <f>BR757+BR860</f>
        <v>0</v>
      </c>
      <c r="BS688" s="121">
        <f>BS757+BS860</f>
        <v>0</v>
      </c>
      <c r="BT688" s="121">
        <f>BT757+BT860</f>
        <v>0</v>
      </c>
      <c r="BU688" s="121">
        <f>BU757+BU860</f>
        <v>0</v>
      </c>
      <c r="BV688" s="121">
        <f>BV757+BV860</f>
        <v>0</v>
      </c>
      <c r="BW688" s="121">
        <f>BW757+BW860</f>
        <v>0</v>
      </c>
      <c r="BX688" s="121">
        <f>BX757+BX860</f>
        <v>0</v>
      </c>
      <c r="BY688" s="121">
        <f>BY757+BY860</f>
        <v>0</v>
      </c>
      <c r="BZ688" s="121">
        <f>BZ757+BZ860</f>
        <v>0</v>
      </c>
      <c r="CA688" s="121">
        <f>CA757+CA860</f>
        <v>0</v>
      </c>
      <c r="CB688" s="121">
        <f>CB757+CB860</f>
        <v>0</v>
      </c>
      <c r="CC688" s="121">
        <f>CC757+CC860</f>
        <v>0</v>
      </c>
      <c r="CD688" s="121">
        <f>CD757+CD860</f>
        <v>0</v>
      </c>
      <c r="CE688" s="121">
        <f>CE757+CE860</f>
        <v>0</v>
      </c>
      <c r="CF688" s="121">
        <f>CF757+CF860</f>
        <v>0</v>
      </c>
      <c r="CG688" s="121">
        <f>CG757+CG860</f>
        <v>0</v>
      </c>
      <c r="CH688" s="121">
        <f>CH757+CH860</f>
        <v>0</v>
      </c>
      <c r="CI688" s="121">
        <f>CI757+CI860</f>
        <v>0</v>
      </c>
      <c r="CJ688" s="121">
        <f>CJ757+CJ860</f>
        <v>0</v>
      </c>
      <c r="CK688" s="121">
        <f>CK757+CK860</f>
        <v>0</v>
      </c>
      <c r="CL688" s="121">
        <f>CL757+CL860</f>
        <v>0</v>
      </c>
      <c r="CM688" s="121">
        <f>CM757+CM860</f>
        <v>0</v>
      </c>
      <c r="CN688" s="121">
        <f>CN757+CN860</f>
        <v>0</v>
      </c>
      <c r="CO688" s="121">
        <f>CO757+CO860</f>
        <v>0</v>
      </c>
      <c r="CP688" s="121">
        <f>CP757+CP860</f>
        <v>0</v>
      </c>
      <c r="CQ688" s="121">
        <f>CQ757+CQ860</f>
        <v>0</v>
      </c>
      <c r="CR688" s="121">
        <f>CR757+CR860</f>
        <v>0</v>
      </c>
      <c r="CS688" s="121">
        <f>CS757+CS860</f>
        <v>0</v>
      </c>
      <c r="CT688" s="121">
        <f>CT757+CT860</f>
        <v>0</v>
      </c>
      <c r="CU688" s="121">
        <f>CU757+CU860</f>
        <v>0</v>
      </c>
      <c r="CV688" s="121">
        <f>CV757+CV860</f>
        <v>0</v>
      </c>
      <c r="CW688" s="121">
        <f>CW757+CW860</f>
        <v>0</v>
      </c>
      <c r="CX688" s="121">
        <f>CX757+CX860</f>
        <v>0</v>
      </c>
      <c r="CY688" s="121">
        <f>CY757+CY860</f>
        <v>0</v>
      </c>
      <c r="CZ688" s="121">
        <f>CZ757+CZ860</f>
        <v>0</v>
      </c>
      <c r="DA688" s="61"/>
      <c r="DB688" s="56">
        <f>K688-CV688</f>
        <v>0</v>
      </c>
      <c r="DC688" s="81"/>
      <c r="DD688" s="7">
        <f>CV688/12</f>
        <v>0</v>
      </c>
      <c r="DE688" s="81"/>
    </row>
    <row r="689" spans="1:109" s="80" customFormat="1" ht="11.25" hidden="1" customHeight="1" x14ac:dyDescent="0.2">
      <c r="A689" s="115"/>
      <c r="B689" s="66"/>
      <c r="C689" s="66"/>
      <c r="D689" s="66"/>
      <c r="E689" s="88"/>
      <c r="F689" s="66"/>
      <c r="G689" s="65"/>
      <c r="H689" s="61" t="s">
        <v>118</v>
      </c>
      <c r="I689" s="84" t="s">
        <v>117</v>
      </c>
      <c r="J689" s="121">
        <f>J764</f>
        <v>0</v>
      </c>
      <c r="K689" s="121">
        <f>K764+K867</f>
        <v>0</v>
      </c>
      <c r="L689" s="121">
        <f>L764+L867</f>
        <v>0</v>
      </c>
      <c r="M689" s="121">
        <f>M764+M867</f>
        <v>0</v>
      </c>
      <c r="N689" s="121">
        <f>N764+N867</f>
        <v>0</v>
      </c>
      <c r="O689" s="121">
        <f>O764+O867</f>
        <v>0</v>
      </c>
      <c r="P689" s="121">
        <f>P764+P867</f>
        <v>0</v>
      </c>
      <c r="Q689" s="121">
        <f>Q764+Q867</f>
        <v>0</v>
      </c>
      <c r="R689" s="121">
        <f>R764+R867</f>
        <v>0</v>
      </c>
      <c r="S689" s="121">
        <f>S764+S867</f>
        <v>0</v>
      </c>
      <c r="T689" s="121">
        <f>T764+T867</f>
        <v>0</v>
      </c>
      <c r="U689" s="121">
        <f>U764+U867</f>
        <v>0</v>
      </c>
      <c r="V689" s="121">
        <f>V764+V867</f>
        <v>0</v>
      </c>
      <c r="W689" s="121">
        <f>W764+W867</f>
        <v>0</v>
      </c>
      <c r="X689" s="121">
        <f>X764+X867</f>
        <v>0</v>
      </c>
      <c r="Y689" s="121">
        <f>Y764+Y867</f>
        <v>0</v>
      </c>
      <c r="Z689" s="121">
        <f>Z764+Z867</f>
        <v>0</v>
      </c>
      <c r="AA689" s="121">
        <f>AA764+AA867</f>
        <v>0</v>
      </c>
      <c r="AB689" s="121">
        <f>AB764+AB867</f>
        <v>0</v>
      </c>
      <c r="AC689" s="121">
        <f>AC764+AC867</f>
        <v>0</v>
      </c>
      <c r="AD689" s="121">
        <f>AD764+AD867</f>
        <v>0</v>
      </c>
      <c r="AE689" s="121">
        <f>AE764+AE867</f>
        <v>0</v>
      </c>
      <c r="AF689" s="121">
        <f>AF764+AF867</f>
        <v>0</v>
      </c>
      <c r="AG689" s="121">
        <f>AG764+AG867</f>
        <v>0</v>
      </c>
      <c r="AH689" s="121">
        <f>AH764+AH867</f>
        <v>0</v>
      </c>
      <c r="AI689" s="121">
        <f>AI764+AI867</f>
        <v>0</v>
      </c>
      <c r="AJ689" s="121">
        <f>AJ764+AJ867</f>
        <v>0</v>
      </c>
      <c r="AK689" s="121">
        <f>AK764+AK867</f>
        <v>0</v>
      </c>
      <c r="AL689" s="121">
        <f>AL764+AL867</f>
        <v>0</v>
      </c>
      <c r="AM689" s="121">
        <f>AM764+AM867</f>
        <v>0</v>
      </c>
      <c r="AN689" s="121">
        <f>AN764+AN867</f>
        <v>0</v>
      </c>
      <c r="AO689" s="121">
        <f>AO764+AO867</f>
        <v>0</v>
      </c>
      <c r="AP689" s="121">
        <f>AP764+AP867</f>
        <v>0</v>
      </c>
      <c r="AQ689" s="121">
        <f>AQ764+AQ867</f>
        <v>0</v>
      </c>
      <c r="AR689" s="121">
        <f>AR764+AR867</f>
        <v>0</v>
      </c>
      <c r="AS689" s="121">
        <f>AS764+AS867</f>
        <v>0</v>
      </c>
      <c r="AT689" s="121">
        <f>AT764+AT867</f>
        <v>0</v>
      </c>
      <c r="AU689" s="121">
        <f>AU764+AU867</f>
        <v>0</v>
      </c>
      <c r="AV689" s="121">
        <f>AV764+AV867</f>
        <v>0</v>
      </c>
      <c r="AW689" s="121">
        <f>AW764+AW867</f>
        <v>0</v>
      </c>
      <c r="AX689" s="121">
        <f>AX764+AX867</f>
        <v>0</v>
      </c>
      <c r="AY689" s="121">
        <f>AY764+AY867</f>
        <v>0</v>
      </c>
      <c r="AZ689" s="121">
        <f>AZ764+AZ867</f>
        <v>0</v>
      </c>
      <c r="BA689" s="121">
        <f>BA764+BA867</f>
        <v>0</v>
      </c>
      <c r="BB689" s="121"/>
      <c r="BC689" s="121">
        <f>BC764+BC867</f>
        <v>0</v>
      </c>
      <c r="BD689" s="121"/>
      <c r="BE689" s="121">
        <f>BE764+BE867</f>
        <v>0</v>
      </c>
      <c r="BF689" s="121">
        <f>BF764+BF867</f>
        <v>0</v>
      </c>
      <c r="BG689" s="121">
        <f>BG764+BG867</f>
        <v>0</v>
      </c>
      <c r="BH689" s="121">
        <f>BH764+BH867</f>
        <v>0</v>
      </c>
      <c r="BI689" s="121">
        <f>BI764+BI867</f>
        <v>0</v>
      </c>
      <c r="BJ689" s="121">
        <f>BJ764+BJ867</f>
        <v>0</v>
      </c>
      <c r="BK689" s="121">
        <f>BK764+BK867</f>
        <v>0</v>
      </c>
      <c r="BL689" s="121">
        <f>BL764+BL867</f>
        <v>0</v>
      </c>
      <c r="BM689" s="121">
        <f>BM764+BM867</f>
        <v>0</v>
      </c>
      <c r="BN689" s="121">
        <f>BN764+BN867</f>
        <v>0</v>
      </c>
      <c r="BO689" s="121">
        <f>BO764+BO867</f>
        <v>0</v>
      </c>
      <c r="BP689" s="121">
        <f>BP764+BP867</f>
        <v>0</v>
      </c>
      <c r="BQ689" s="121">
        <f>BQ764+BQ867</f>
        <v>0</v>
      </c>
      <c r="BR689" s="121">
        <f>BR764+BR867</f>
        <v>0</v>
      </c>
      <c r="BS689" s="121">
        <f>BS764+BS867</f>
        <v>0</v>
      </c>
      <c r="BT689" s="121">
        <f>BT764+BT867</f>
        <v>0</v>
      </c>
      <c r="BU689" s="121">
        <f>BU764+BU867</f>
        <v>0</v>
      </c>
      <c r="BV689" s="121">
        <f>BV764+BV867</f>
        <v>0</v>
      </c>
      <c r="BW689" s="121">
        <f>BW764+BW867</f>
        <v>0</v>
      </c>
      <c r="BX689" s="121">
        <f>BX764+BX867</f>
        <v>0</v>
      </c>
      <c r="BY689" s="121">
        <f>BY764+BY867</f>
        <v>0</v>
      </c>
      <c r="BZ689" s="121">
        <f>BZ764+BZ867</f>
        <v>0</v>
      </c>
      <c r="CA689" s="121">
        <f>CA764+CA867</f>
        <v>0</v>
      </c>
      <c r="CB689" s="121">
        <f>CB764+CB867</f>
        <v>0</v>
      </c>
      <c r="CC689" s="121">
        <f>CC764+CC867</f>
        <v>0</v>
      </c>
      <c r="CD689" s="121">
        <f>CD764+CD867</f>
        <v>0</v>
      </c>
      <c r="CE689" s="121">
        <f>CE764+CE867</f>
        <v>0</v>
      </c>
      <c r="CF689" s="121">
        <f>CF764+CF867</f>
        <v>0</v>
      </c>
      <c r="CG689" s="121">
        <f>CG764+CG867</f>
        <v>0</v>
      </c>
      <c r="CH689" s="121">
        <f>CH764+CH867</f>
        <v>0</v>
      </c>
      <c r="CI689" s="121">
        <f>CI764+CI867</f>
        <v>0</v>
      </c>
      <c r="CJ689" s="121">
        <f>CJ764+CJ867</f>
        <v>0</v>
      </c>
      <c r="CK689" s="121">
        <f>CK764+CK867</f>
        <v>0</v>
      </c>
      <c r="CL689" s="121">
        <f>CL764+CL867</f>
        <v>0</v>
      </c>
      <c r="CM689" s="121">
        <f>CM764+CM867</f>
        <v>0</v>
      </c>
      <c r="CN689" s="121">
        <f>CN764+CN867</f>
        <v>0</v>
      </c>
      <c r="CO689" s="121">
        <f>CO764+CO867</f>
        <v>0</v>
      </c>
      <c r="CP689" s="121">
        <f>CP764+CP867</f>
        <v>0</v>
      </c>
      <c r="CQ689" s="121">
        <f>CQ764+CQ867</f>
        <v>0</v>
      </c>
      <c r="CR689" s="121">
        <f>CR764+CR867</f>
        <v>0</v>
      </c>
      <c r="CS689" s="121">
        <f>CS764+CS867</f>
        <v>0</v>
      </c>
      <c r="CT689" s="121">
        <f>CT764+CT867</f>
        <v>0</v>
      </c>
      <c r="CU689" s="121">
        <f>CU764+CU867</f>
        <v>0</v>
      </c>
      <c r="CV689" s="121">
        <f>CV764+CV867</f>
        <v>0</v>
      </c>
      <c r="CW689" s="121">
        <f>CW764+CW867</f>
        <v>0</v>
      </c>
      <c r="CX689" s="121">
        <f>CX764+CX867</f>
        <v>0</v>
      </c>
      <c r="CY689" s="121">
        <f>CY764+CY867</f>
        <v>0</v>
      </c>
      <c r="CZ689" s="121">
        <f>CZ764+CZ867</f>
        <v>0</v>
      </c>
      <c r="DA689" s="61"/>
      <c r="DB689" s="56">
        <f>K689-CV689</f>
        <v>0</v>
      </c>
      <c r="DC689" s="81"/>
      <c r="DD689" s="7">
        <f>CV689/12</f>
        <v>0</v>
      </c>
      <c r="DE689" s="81"/>
    </row>
    <row r="690" spans="1:109" s="80" customFormat="1" ht="11.25" hidden="1" customHeight="1" x14ac:dyDescent="0.2">
      <c r="A690" s="115"/>
      <c r="B690" s="66"/>
      <c r="C690" s="66"/>
      <c r="D690" s="66"/>
      <c r="E690" s="88" t="s">
        <v>106</v>
      </c>
      <c r="F690" s="66"/>
      <c r="G690" s="65"/>
      <c r="H690" s="61" t="s">
        <v>106</v>
      </c>
      <c r="I690" s="64" t="s">
        <v>293</v>
      </c>
      <c r="J690" s="121">
        <f>J783</f>
        <v>0</v>
      </c>
      <c r="K690" s="121">
        <f>K870</f>
        <v>0</v>
      </c>
      <c r="L690" s="121">
        <f>L870</f>
        <v>0</v>
      </c>
      <c r="M690" s="121">
        <f>M870</f>
        <v>0</v>
      </c>
      <c r="N690" s="121">
        <f>N870</f>
        <v>0</v>
      </c>
      <c r="O690" s="121">
        <f>O870</f>
        <v>0</v>
      </c>
      <c r="P690" s="121">
        <f>P870</f>
        <v>0</v>
      </c>
      <c r="Q690" s="121">
        <f>Q870</f>
        <v>0</v>
      </c>
      <c r="R690" s="121">
        <f>R870</f>
        <v>0</v>
      </c>
      <c r="S690" s="121">
        <f>S870</f>
        <v>0</v>
      </c>
      <c r="T690" s="121">
        <f>T870</f>
        <v>0</v>
      </c>
      <c r="U690" s="121">
        <f>U870</f>
        <v>0</v>
      </c>
      <c r="V690" s="121">
        <f>V870</f>
        <v>0</v>
      </c>
      <c r="W690" s="121">
        <f>W870</f>
        <v>0</v>
      </c>
      <c r="X690" s="121">
        <f>X870</f>
        <v>0</v>
      </c>
      <c r="Y690" s="121">
        <f>Y870</f>
        <v>0</v>
      </c>
      <c r="Z690" s="121">
        <f>Z870</f>
        <v>0</v>
      </c>
      <c r="AA690" s="121">
        <f>AA870</f>
        <v>0</v>
      </c>
      <c r="AB690" s="121">
        <f>AB870</f>
        <v>0</v>
      </c>
      <c r="AC690" s="121">
        <f>AC870</f>
        <v>0</v>
      </c>
      <c r="AD690" s="121">
        <f>AD870</f>
        <v>0</v>
      </c>
      <c r="AE690" s="121">
        <f>AE870</f>
        <v>0</v>
      </c>
      <c r="AF690" s="121">
        <f>AF870</f>
        <v>0</v>
      </c>
      <c r="AG690" s="121">
        <f>AG870</f>
        <v>0</v>
      </c>
      <c r="AH690" s="121">
        <f>AH870</f>
        <v>0</v>
      </c>
      <c r="AI690" s="121">
        <f>AI870</f>
        <v>0</v>
      </c>
      <c r="AJ690" s="121">
        <f>AJ870</f>
        <v>0</v>
      </c>
      <c r="AK690" s="121">
        <f>AK870</f>
        <v>0</v>
      </c>
      <c r="AL690" s="121">
        <f>AL870</f>
        <v>0</v>
      </c>
      <c r="AM690" s="121">
        <f>AM870</f>
        <v>0</v>
      </c>
      <c r="AN690" s="121">
        <f>AN870</f>
        <v>0</v>
      </c>
      <c r="AO690" s="121">
        <f>AO870</f>
        <v>0</v>
      </c>
      <c r="AP690" s="121">
        <f>AP870</f>
        <v>0</v>
      </c>
      <c r="AQ690" s="121">
        <f>AQ870</f>
        <v>0</v>
      </c>
      <c r="AR690" s="121">
        <f>AR870</f>
        <v>0</v>
      </c>
      <c r="AS690" s="121">
        <f>AS870</f>
        <v>0</v>
      </c>
      <c r="AT690" s="121">
        <f>AT870</f>
        <v>0</v>
      </c>
      <c r="AU690" s="121">
        <f>AU870</f>
        <v>0</v>
      </c>
      <c r="AV690" s="121">
        <f>AV870</f>
        <v>0</v>
      </c>
      <c r="AW690" s="121">
        <f>AW870</f>
        <v>0</v>
      </c>
      <c r="AX690" s="121">
        <f>AX870</f>
        <v>0</v>
      </c>
      <c r="AY690" s="121">
        <f>AY870</f>
        <v>0</v>
      </c>
      <c r="AZ690" s="121">
        <f>AZ870</f>
        <v>0</v>
      </c>
      <c r="BA690" s="121">
        <f>BA870</f>
        <v>0</v>
      </c>
      <c r="BB690" s="121"/>
      <c r="BC690" s="121">
        <f>BC870</f>
        <v>0</v>
      </c>
      <c r="BD690" s="121"/>
      <c r="BE690" s="121">
        <f>BE870</f>
        <v>0</v>
      </c>
      <c r="BF690" s="121">
        <f>BF870</f>
        <v>0</v>
      </c>
      <c r="BG690" s="121">
        <f>BG870</f>
        <v>0</v>
      </c>
      <c r="BH690" s="121">
        <f>BH870</f>
        <v>0</v>
      </c>
      <c r="BI690" s="121">
        <f>BI870</f>
        <v>0</v>
      </c>
      <c r="BJ690" s="121">
        <f>BJ870</f>
        <v>0</v>
      </c>
      <c r="BK690" s="121">
        <f>BK870</f>
        <v>0</v>
      </c>
      <c r="BL690" s="121">
        <f>BL870</f>
        <v>0</v>
      </c>
      <c r="BM690" s="121">
        <f>BM870</f>
        <v>0</v>
      </c>
      <c r="BN690" s="121">
        <f>BN870</f>
        <v>0</v>
      </c>
      <c r="BO690" s="121">
        <f>BO870</f>
        <v>0</v>
      </c>
      <c r="BP690" s="121">
        <f>BP870</f>
        <v>0</v>
      </c>
      <c r="BQ690" s="121">
        <f>BQ870</f>
        <v>0</v>
      </c>
      <c r="BR690" s="121">
        <f>BR870</f>
        <v>0</v>
      </c>
      <c r="BS690" s="121">
        <f>BS870</f>
        <v>0</v>
      </c>
      <c r="BT690" s="121">
        <f>BT870</f>
        <v>0</v>
      </c>
      <c r="BU690" s="121">
        <f>BU870</f>
        <v>0</v>
      </c>
      <c r="BV690" s="121">
        <f>BV870</f>
        <v>0</v>
      </c>
      <c r="BW690" s="121">
        <f>BW870</f>
        <v>0</v>
      </c>
      <c r="BX690" s="121">
        <f>BX870</f>
        <v>0</v>
      </c>
      <c r="BY690" s="121">
        <f>BY870</f>
        <v>0</v>
      </c>
      <c r="BZ690" s="121">
        <f>BZ870</f>
        <v>0</v>
      </c>
      <c r="CA690" s="121">
        <f>CA870</f>
        <v>0</v>
      </c>
      <c r="CB690" s="121">
        <f>CB870</f>
        <v>0</v>
      </c>
      <c r="CC690" s="121">
        <f>CC870</f>
        <v>0</v>
      </c>
      <c r="CD690" s="121">
        <f>CD870</f>
        <v>0</v>
      </c>
      <c r="CE690" s="121">
        <f>CE870</f>
        <v>0</v>
      </c>
      <c r="CF690" s="121">
        <f>CF870</f>
        <v>0</v>
      </c>
      <c r="CG690" s="121">
        <f>CG870</f>
        <v>0</v>
      </c>
      <c r="CH690" s="121">
        <f>CH870</f>
        <v>0</v>
      </c>
      <c r="CI690" s="121">
        <f>CI870</f>
        <v>0</v>
      </c>
      <c r="CJ690" s="121">
        <f>CJ870</f>
        <v>0</v>
      </c>
      <c r="CK690" s="121">
        <f>CK870</f>
        <v>0</v>
      </c>
      <c r="CL690" s="121">
        <f>CL870</f>
        <v>0</v>
      </c>
      <c r="CM690" s="121">
        <f>CM870</f>
        <v>0</v>
      </c>
      <c r="CN690" s="121">
        <f>CN870</f>
        <v>0</v>
      </c>
      <c r="CO690" s="121">
        <f>CO870</f>
        <v>0</v>
      </c>
      <c r="CP690" s="121">
        <f>CP870</f>
        <v>0</v>
      </c>
      <c r="CQ690" s="121">
        <f>CQ870</f>
        <v>0</v>
      </c>
      <c r="CR690" s="121">
        <f>CR870</f>
        <v>0</v>
      </c>
      <c r="CS690" s="121">
        <f>CS870</f>
        <v>0</v>
      </c>
      <c r="CT690" s="121">
        <f>CT870</f>
        <v>0</v>
      </c>
      <c r="CU690" s="121">
        <f>CU870</f>
        <v>0</v>
      </c>
      <c r="CV690" s="121">
        <f>CV870</f>
        <v>0</v>
      </c>
      <c r="CW690" s="121">
        <f>CW870</f>
        <v>0</v>
      </c>
      <c r="CX690" s="121">
        <f>CX870</f>
        <v>0</v>
      </c>
      <c r="CY690" s="121">
        <f>CY870</f>
        <v>0</v>
      </c>
      <c r="CZ690" s="121">
        <f>CZ870</f>
        <v>0</v>
      </c>
      <c r="DA690" s="61"/>
      <c r="DB690" s="56">
        <f>K690-CV690</f>
        <v>0</v>
      </c>
      <c r="DC690" s="81"/>
      <c r="DD690" s="7">
        <f>CV690/12</f>
        <v>0</v>
      </c>
      <c r="DE690" s="81"/>
    </row>
    <row r="691" spans="1:109" s="80" customFormat="1" ht="11.25" hidden="1" customHeight="1" x14ac:dyDescent="0.2">
      <c r="A691" s="115"/>
      <c r="B691" s="66"/>
      <c r="C691" s="66"/>
      <c r="D691" s="66"/>
      <c r="E691" s="88" t="s">
        <v>229</v>
      </c>
      <c r="F691" s="66"/>
      <c r="G691" s="65"/>
      <c r="H691" s="61" t="s">
        <v>229</v>
      </c>
      <c r="I691" s="64" t="s">
        <v>293</v>
      </c>
      <c r="J691" s="121">
        <f>J783</f>
        <v>0</v>
      </c>
      <c r="K691" s="121">
        <f>K783</f>
        <v>0</v>
      </c>
      <c r="L691" s="121">
        <f>L783</f>
        <v>0</v>
      </c>
      <c r="M691" s="121">
        <f>M783</f>
        <v>0</v>
      </c>
      <c r="N691" s="121">
        <f>N783</f>
        <v>0</v>
      </c>
      <c r="O691" s="121">
        <f>O783</f>
        <v>0</v>
      </c>
      <c r="P691" s="121">
        <f>P783</f>
        <v>0</v>
      </c>
      <c r="Q691" s="121">
        <f>Q783</f>
        <v>0</v>
      </c>
      <c r="R691" s="121">
        <f>R783</f>
        <v>0</v>
      </c>
      <c r="S691" s="121">
        <f>S783</f>
        <v>0</v>
      </c>
      <c r="T691" s="121">
        <f>T783</f>
        <v>0</v>
      </c>
      <c r="U691" s="121">
        <f>U783</f>
        <v>0</v>
      </c>
      <c r="V691" s="121">
        <f>V783</f>
        <v>0</v>
      </c>
      <c r="W691" s="121">
        <f>W783</f>
        <v>0</v>
      </c>
      <c r="X691" s="121">
        <f>X783</f>
        <v>0</v>
      </c>
      <c r="Y691" s="121">
        <f>Y783</f>
        <v>0</v>
      </c>
      <c r="Z691" s="121">
        <f>Z783</f>
        <v>0</v>
      </c>
      <c r="AA691" s="121">
        <f>AA783</f>
        <v>0</v>
      </c>
      <c r="AB691" s="121">
        <f>AB783</f>
        <v>0</v>
      </c>
      <c r="AC691" s="121">
        <f>AC783</f>
        <v>0</v>
      </c>
      <c r="AD691" s="121">
        <f>AD783</f>
        <v>0</v>
      </c>
      <c r="AE691" s="121">
        <f>AE783</f>
        <v>0</v>
      </c>
      <c r="AF691" s="121">
        <f>AF783</f>
        <v>0</v>
      </c>
      <c r="AG691" s="121">
        <f>AG783</f>
        <v>0</v>
      </c>
      <c r="AH691" s="121">
        <f>AH783</f>
        <v>0</v>
      </c>
      <c r="AI691" s="121">
        <f>AI783</f>
        <v>0</v>
      </c>
      <c r="AJ691" s="121">
        <f>AJ783</f>
        <v>0</v>
      </c>
      <c r="AK691" s="121">
        <f>AK783</f>
        <v>0</v>
      </c>
      <c r="AL691" s="121">
        <f>AL783</f>
        <v>0</v>
      </c>
      <c r="AM691" s="121">
        <f>AM783</f>
        <v>0</v>
      </c>
      <c r="AN691" s="121">
        <f>AN783</f>
        <v>0</v>
      </c>
      <c r="AO691" s="121">
        <f>AO783</f>
        <v>0</v>
      </c>
      <c r="AP691" s="121">
        <f>AP783</f>
        <v>0</v>
      </c>
      <c r="AQ691" s="121">
        <f>AQ783</f>
        <v>0</v>
      </c>
      <c r="AR691" s="121">
        <f>AR783</f>
        <v>0</v>
      </c>
      <c r="AS691" s="121">
        <f>AS783</f>
        <v>0</v>
      </c>
      <c r="AT691" s="121">
        <f>AT783</f>
        <v>0</v>
      </c>
      <c r="AU691" s="121">
        <f>AU783</f>
        <v>0</v>
      </c>
      <c r="AV691" s="121">
        <f>AV783</f>
        <v>0</v>
      </c>
      <c r="AW691" s="121">
        <f>AW783</f>
        <v>0</v>
      </c>
      <c r="AX691" s="121">
        <f>AX783</f>
        <v>0</v>
      </c>
      <c r="AY691" s="121">
        <f>AY783</f>
        <v>0</v>
      </c>
      <c r="AZ691" s="121">
        <f>AZ783</f>
        <v>0</v>
      </c>
      <c r="BA691" s="121">
        <f>BA783</f>
        <v>0</v>
      </c>
      <c r="BB691" s="121"/>
      <c r="BC691" s="121">
        <f>BC783</f>
        <v>0</v>
      </c>
      <c r="BD691" s="121"/>
      <c r="BE691" s="121">
        <f>BE783</f>
        <v>0</v>
      </c>
      <c r="BF691" s="121">
        <f>BF783</f>
        <v>0</v>
      </c>
      <c r="BG691" s="121">
        <f>BG783</f>
        <v>0</v>
      </c>
      <c r="BH691" s="121">
        <f>BH783</f>
        <v>0</v>
      </c>
      <c r="BI691" s="121">
        <f>BI783</f>
        <v>0</v>
      </c>
      <c r="BJ691" s="121">
        <f>BJ783</f>
        <v>0</v>
      </c>
      <c r="BK691" s="121">
        <f>BK783</f>
        <v>0</v>
      </c>
      <c r="BL691" s="121">
        <f>BL783</f>
        <v>0</v>
      </c>
      <c r="BM691" s="121">
        <f>BM783</f>
        <v>0</v>
      </c>
      <c r="BN691" s="121">
        <f>BN783</f>
        <v>0</v>
      </c>
      <c r="BO691" s="121">
        <f>BO783</f>
        <v>0</v>
      </c>
      <c r="BP691" s="121">
        <f>BP783</f>
        <v>0</v>
      </c>
      <c r="BQ691" s="121">
        <f>BQ783</f>
        <v>0</v>
      </c>
      <c r="BR691" s="121">
        <f>BR783</f>
        <v>0</v>
      </c>
      <c r="BS691" s="121">
        <f>BS783</f>
        <v>0</v>
      </c>
      <c r="BT691" s="121">
        <f>BT783</f>
        <v>0</v>
      </c>
      <c r="BU691" s="121">
        <f>BU783</f>
        <v>0</v>
      </c>
      <c r="BV691" s="121">
        <f>BV783</f>
        <v>0</v>
      </c>
      <c r="BW691" s="121">
        <f>BW783</f>
        <v>0</v>
      </c>
      <c r="BX691" s="121">
        <f>BX783</f>
        <v>0</v>
      </c>
      <c r="BY691" s="121">
        <f>BY783</f>
        <v>0</v>
      </c>
      <c r="BZ691" s="121">
        <f>BZ783</f>
        <v>0</v>
      </c>
      <c r="CA691" s="121">
        <f>CA783</f>
        <v>0</v>
      </c>
      <c r="CB691" s="121">
        <f>CB783</f>
        <v>0</v>
      </c>
      <c r="CC691" s="121">
        <f>CC783</f>
        <v>0</v>
      </c>
      <c r="CD691" s="121">
        <f>CD783</f>
        <v>0</v>
      </c>
      <c r="CE691" s="121">
        <f>CE783</f>
        <v>0</v>
      </c>
      <c r="CF691" s="121">
        <f>CF783</f>
        <v>0</v>
      </c>
      <c r="CG691" s="121">
        <f>CG783</f>
        <v>0</v>
      </c>
      <c r="CH691" s="121">
        <f>CH783</f>
        <v>0</v>
      </c>
      <c r="CI691" s="121">
        <f>CI783</f>
        <v>0</v>
      </c>
      <c r="CJ691" s="121">
        <f>CJ783</f>
        <v>0</v>
      </c>
      <c r="CK691" s="121">
        <f>CK783</f>
        <v>0</v>
      </c>
      <c r="CL691" s="121">
        <f>CL783</f>
        <v>0</v>
      </c>
      <c r="CM691" s="121">
        <f>CM783</f>
        <v>0</v>
      </c>
      <c r="CN691" s="121">
        <f>CN783</f>
        <v>0</v>
      </c>
      <c r="CO691" s="121">
        <f>CO783</f>
        <v>0</v>
      </c>
      <c r="CP691" s="121">
        <f>CP783</f>
        <v>0</v>
      </c>
      <c r="CQ691" s="121">
        <f>CQ783</f>
        <v>0</v>
      </c>
      <c r="CR691" s="121">
        <f>CR783</f>
        <v>0</v>
      </c>
      <c r="CS691" s="121">
        <f>CS783</f>
        <v>0</v>
      </c>
      <c r="CT691" s="121">
        <f>CT783</f>
        <v>0</v>
      </c>
      <c r="CU691" s="121">
        <f>CU783</f>
        <v>0</v>
      </c>
      <c r="CV691" s="121">
        <f>CV783</f>
        <v>0</v>
      </c>
      <c r="CW691" s="121">
        <f>CW783</f>
        <v>0</v>
      </c>
      <c r="CX691" s="121">
        <f>CX783</f>
        <v>0</v>
      </c>
      <c r="CY691" s="121">
        <f>CY783</f>
        <v>0</v>
      </c>
      <c r="CZ691" s="121">
        <f>CZ783</f>
        <v>0</v>
      </c>
      <c r="DA691" s="61"/>
      <c r="DB691" s="56">
        <f>K691-CV691</f>
        <v>0</v>
      </c>
      <c r="DC691" s="81"/>
      <c r="DD691" s="7">
        <f>CV691/12</f>
        <v>0</v>
      </c>
      <c r="DE691" s="81"/>
    </row>
    <row r="692" spans="1:109" s="80" customFormat="1" ht="11.25" hidden="1" customHeight="1" x14ac:dyDescent="0.2">
      <c r="A692" s="115"/>
      <c r="B692" s="66"/>
      <c r="C692" s="66"/>
      <c r="D692" s="66"/>
      <c r="E692" s="88"/>
      <c r="F692" s="66"/>
      <c r="G692" s="65"/>
      <c r="H692" s="61" t="s">
        <v>22</v>
      </c>
      <c r="I692" s="64" t="s">
        <v>21</v>
      </c>
      <c r="J692" s="121">
        <f>J693</f>
        <v>0</v>
      </c>
      <c r="K692" s="121">
        <f>K693</f>
        <v>0</v>
      </c>
      <c r="L692" s="121">
        <f>L693</f>
        <v>0</v>
      </c>
      <c r="M692" s="121">
        <f>M693</f>
        <v>0</v>
      </c>
      <c r="N692" s="121">
        <f>N693</f>
        <v>0</v>
      </c>
      <c r="O692" s="121">
        <f>O693</f>
        <v>0</v>
      </c>
      <c r="P692" s="121">
        <f>P693</f>
        <v>0</v>
      </c>
      <c r="Q692" s="121">
        <f>Q693</f>
        <v>0</v>
      </c>
      <c r="R692" s="121">
        <f>R693</f>
        <v>0</v>
      </c>
      <c r="S692" s="121">
        <f>S693</f>
        <v>0</v>
      </c>
      <c r="T692" s="121">
        <f>T693</f>
        <v>0</v>
      </c>
      <c r="U692" s="121">
        <f>U693</f>
        <v>0</v>
      </c>
      <c r="V692" s="121">
        <f>V693</f>
        <v>0</v>
      </c>
      <c r="W692" s="121">
        <f>W693</f>
        <v>0</v>
      </c>
      <c r="X692" s="121">
        <f>X693</f>
        <v>0</v>
      </c>
      <c r="Y692" s="121">
        <f>Y693</f>
        <v>0</v>
      </c>
      <c r="Z692" s="121">
        <f>Z693</f>
        <v>0</v>
      </c>
      <c r="AA692" s="121">
        <f>AA693</f>
        <v>0</v>
      </c>
      <c r="AB692" s="121">
        <f>AB693</f>
        <v>0</v>
      </c>
      <c r="AC692" s="121">
        <f>AC693</f>
        <v>0</v>
      </c>
      <c r="AD692" s="121">
        <f>AD693</f>
        <v>0</v>
      </c>
      <c r="AE692" s="121">
        <f>AE693</f>
        <v>0</v>
      </c>
      <c r="AF692" s="121">
        <f>AF693</f>
        <v>0</v>
      </c>
      <c r="AG692" s="121">
        <f>AG693</f>
        <v>0</v>
      </c>
      <c r="AH692" s="121">
        <f>AH693</f>
        <v>0</v>
      </c>
      <c r="AI692" s="121">
        <f>AI693</f>
        <v>0</v>
      </c>
      <c r="AJ692" s="121">
        <f>AJ693</f>
        <v>0</v>
      </c>
      <c r="AK692" s="121">
        <f>AK693</f>
        <v>0</v>
      </c>
      <c r="AL692" s="121">
        <f>AL693</f>
        <v>0</v>
      </c>
      <c r="AM692" s="121">
        <f>AM693</f>
        <v>0</v>
      </c>
      <c r="AN692" s="121">
        <f>AN693</f>
        <v>0</v>
      </c>
      <c r="AO692" s="121">
        <f>AO693</f>
        <v>0</v>
      </c>
      <c r="AP692" s="121">
        <f>AP693</f>
        <v>0</v>
      </c>
      <c r="AQ692" s="121">
        <f>AQ693</f>
        <v>0</v>
      </c>
      <c r="AR692" s="121">
        <f>AR693</f>
        <v>0</v>
      </c>
      <c r="AS692" s="121">
        <f>AS693</f>
        <v>0</v>
      </c>
      <c r="AT692" s="121">
        <f>AT693</f>
        <v>0</v>
      </c>
      <c r="AU692" s="121">
        <f>AU693</f>
        <v>0</v>
      </c>
      <c r="AV692" s="121">
        <f>AV693</f>
        <v>0</v>
      </c>
      <c r="AW692" s="121">
        <f>AW693</f>
        <v>0</v>
      </c>
      <c r="AX692" s="121">
        <f>AX693</f>
        <v>0</v>
      </c>
      <c r="AY692" s="121">
        <f>AY693</f>
        <v>0</v>
      </c>
      <c r="AZ692" s="121">
        <f>AZ693</f>
        <v>0</v>
      </c>
      <c r="BA692" s="121">
        <f>BA693</f>
        <v>0</v>
      </c>
      <c r="BB692" s="121"/>
      <c r="BC692" s="121">
        <f>BC693</f>
        <v>0</v>
      </c>
      <c r="BD692" s="121"/>
      <c r="BE692" s="121">
        <f>BE693</f>
        <v>0</v>
      </c>
      <c r="BF692" s="121">
        <f>BF693</f>
        <v>0</v>
      </c>
      <c r="BG692" s="121">
        <f>BG693</f>
        <v>0</v>
      </c>
      <c r="BH692" s="121">
        <f>BH693</f>
        <v>0</v>
      </c>
      <c r="BI692" s="121">
        <f>BI693</f>
        <v>0</v>
      </c>
      <c r="BJ692" s="121">
        <f>BJ693</f>
        <v>0</v>
      </c>
      <c r="BK692" s="121">
        <f>BK693</f>
        <v>0</v>
      </c>
      <c r="BL692" s="121">
        <f>BL693</f>
        <v>0</v>
      </c>
      <c r="BM692" s="121">
        <f>BM693</f>
        <v>0</v>
      </c>
      <c r="BN692" s="121">
        <f>BN693</f>
        <v>0</v>
      </c>
      <c r="BO692" s="121">
        <f>BO693</f>
        <v>0</v>
      </c>
      <c r="BP692" s="121">
        <f>BP693</f>
        <v>0</v>
      </c>
      <c r="BQ692" s="121">
        <f>BQ693</f>
        <v>0</v>
      </c>
      <c r="BR692" s="121">
        <f>BR693</f>
        <v>0</v>
      </c>
      <c r="BS692" s="121">
        <f>BS693</f>
        <v>0</v>
      </c>
      <c r="BT692" s="121">
        <f>BT693</f>
        <v>0</v>
      </c>
      <c r="BU692" s="121">
        <f>BU693</f>
        <v>0</v>
      </c>
      <c r="BV692" s="121">
        <f>BV693</f>
        <v>0</v>
      </c>
      <c r="BW692" s="121">
        <f>BW693</f>
        <v>0</v>
      </c>
      <c r="BX692" s="121">
        <f>BX693</f>
        <v>0</v>
      </c>
      <c r="BY692" s="121">
        <f>BY693</f>
        <v>0</v>
      </c>
      <c r="BZ692" s="121">
        <f>BZ693</f>
        <v>0</v>
      </c>
      <c r="CA692" s="121">
        <f>CA693</f>
        <v>0</v>
      </c>
      <c r="CB692" s="121">
        <f>CB693</f>
        <v>0</v>
      </c>
      <c r="CC692" s="121">
        <f>CC693</f>
        <v>0</v>
      </c>
      <c r="CD692" s="121">
        <f>CD693</f>
        <v>0</v>
      </c>
      <c r="CE692" s="121">
        <f>CE693</f>
        <v>0</v>
      </c>
      <c r="CF692" s="121">
        <f>CF693</f>
        <v>0</v>
      </c>
      <c r="CG692" s="121">
        <f>CG693</f>
        <v>0</v>
      </c>
      <c r="CH692" s="121">
        <f>CH693</f>
        <v>0</v>
      </c>
      <c r="CI692" s="121">
        <f>CI693</f>
        <v>0</v>
      </c>
      <c r="CJ692" s="121">
        <f>CJ693</f>
        <v>0</v>
      </c>
      <c r="CK692" s="121">
        <f>CK693</f>
        <v>0</v>
      </c>
      <c r="CL692" s="121">
        <f>CL693</f>
        <v>0</v>
      </c>
      <c r="CM692" s="121">
        <f>CM693</f>
        <v>0</v>
      </c>
      <c r="CN692" s="121">
        <f>CN693</f>
        <v>0</v>
      </c>
      <c r="CO692" s="121">
        <f>CO693</f>
        <v>0</v>
      </c>
      <c r="CP692" s="121">
        <f>CP693</f>
        <v>0</v>
      </c>
      <c r="CQ692" s="121">
        <f>CQ693</f>
        <v>0</v>
      </c>
      <c r="CR692" s="121">
        <f>CR693</f>
        <v>0</v>
      </c>
      <c r="CS692" s="121">
        <f>CS693</f>
        <v>0</v>
      </c>
      <c r="CT692" s="121">
        <f>CT693</f>
        <v>0</v>
      </c>
      <c r="CU692" s="121">
        <f>CU693</f>
        <v>0</v>
      </c>
      <c r="CV692" s="121">
        <f>CV693</f>
        <v>0</v>
      </c>
      <c r="CW692" s="121">
        <f>CW693</f>
        <v>0</v>
      </c>
      <c r="CX692" s="121">
        <f>CX693</f>
        <v>0</v>
      </c>
      <c r="CY692" s="121">
        <f>CY693</f>
        <v>0</v>
      </c>
      <c r="CZ692" s="121">
        <f>CZ693</f>
        <v>0</v>
      </c>
      <c r="DA692" s="61"/>
      <c r="DB692" s="56">
        <f>K692-CV692</f>
        <v>0</v>
      </c>
      <c r="DC692" s="81"/>
      <c r="DD692" s="7">
        <f>CV692/12</f>
        <v>0</v>
      </c>
      <c r="DE692" s="81"/>
    </row>
    <row r="693" spans="1:109" s="80" customFormat="1" ht="11.25" hidden="1" customHeight="1" x14ac:dyDescent="0.2">
      <c r="A693" s="115"/>
      <c r="B693" s="66"/>
      <c r="C693" s="66"/>
      <c r="D693" s="66"/>
      <c r="E693" s="88"/>
      <c r="F693" s="66"/>
      <c r="G693" s="65"/>
      <c r="H693" s="61" t="s">
        <v>20</v>
      </c>
      <c r="I693" s="64" t="s">
        <v>292</v>
      </c>
      <c r="J693" s="121">
        <f>J785+J872</f>
        <v>0</v>
      </c>
      <c r="K693" s="121">
        <f>K785+K872</f>
        <v>0</v>
      </c>
      <c r="L693" s="121">
        <f>L785+L872</f>
        <v>0</v>
      </c>
      <c r="M693" s="121">
        <f>M785+M872</f>
        <v>0</v>
      </c>
      <c r="N693" s="121">
        <f>N785+N872</f>
        <v>0</v>
      </c>
      <c r="O693" s="121">
        <f>O785+O872</f>
        <v>0</v>
      </c>
      <c r="P693" s="121">
        <f>P785+P872</f>
        <v>0</v>
      </c>
      <c r="Q693" s="121">
        <f>Q785+Q872</f>
        <v>0</v>
      </c>
      <c r="R693" s="121">
        <f>R785+R872</f>
        <v>0</v>
      </c>
      <c r="S693" s="121">
        <f>S785+S872</f>
        <v>0</v>
      </c>
      <c r="T693" s="121">
        <f>T785+T872</f>
        <v>0</v>
      </c>
      <c r="U693" s="121">
        <f>U785+U872</f>
        <v>0</v>
      </c>
      <c r="V693" s="121">
        <f>V785+V872</f>
        <v>0</v>
      </c>
      <c r="W693" s="121">
        <f>W785+W872</f>
        <v>0</v>
      </c>
      <c r="X693" s="121">
        <f>X785+X872</f>
        <v>0</v>
      </c>
      <c r="Y693" s="121">
        <f>Y785+Y872</f>
        <v>0</v>
      </c>
      <c r="Z693" s="121">
        <f>Z785+Z872</f>
        <v>0</v>
      </c>
      <c r="AA693" s="121">
        <f>AA785+AA872</f>
        <v>0</v>
      </c>
      <c r="AB693" s="121">
        <f>AB785+AB872</f>
        <v>0</v>
      </c>
      <c r="AC693" s="121">
        <f>AC785+AC872</f>
        <v>0</v>
      </c>
      <c r="AD693" s="121">
        <f>AD785+AD872</f>
        <v>0</v>
      </c>
      <c r="AE693" s="121">
        <f>AE785+AE872</f>
        <v>0</v>
      </c>
      <c r="AF693" s="121">
        <f>AF785+AF872</f>
        <v>0</v>
      </c>
      <c r="AG693" s="121">
        <f>AG785+AG872</f>
        <v>0</v>
      </c>
      <c r="AH693" s="121">
        <f>AH785+AH872</f>
        <v>0</v>
      </c>
      <c r="AI693" s="121">
        <f>AI785+AI872</f>
        <v>0</v>
      </c>
      <c r="AJ693" s="121">
        <f>AJ785+AJ872</f>
        <v>0</v>
      </c>
      <c r="AK693" s="121">
        <f>AK785+AK872</f>
        <v>0</v>
      </c>
      <c r="AL693" s="121">
        <f>AL785+AL872</f>
        <v>0</v>
      </c>
      <c r="AM693" s="121">
        <f>AM785+AM872</f>
        <v>0</v>
      </c>
      <c r="AN693" s="121">
        <f>AN785+AN872</f>
        <v>0</v>
      </c>
      <c r="AO693" s="121">
        <f>AO785+AO872</f>
        <v>0</v>
      </c>
      <c r="AP693" s="121">
        <f>AP785+AP872</f>
        <v>0</v>
      </c>
      <c r="AQ693" s="121">
        <f>AQ785+AQ872</f>
        <v>0</v>
      </c>
      <c r="AR693" s="121">
        <f>AR785+AR872</f>
        <v>0</v>
      </c>
      <c r="AS693" s="121">
        <f>AS785+AS872</f>
        <v>0</v>
      </c>
      <c r="AT693" s="121">
        <f>AT785+AT872</f>
        <v>0</v>
      </c>
      <c r="AU693" s="121">
        <f>AU785+AU872</f>
        <v>0</v>
      </c>
      <c r="AV693" s="121">
        <f>AV785+AV872</f>
        <v>0</v>
      </c>
      <c r="AW693" s="121">
        <f>AW785+AW872</f>
        <v>0</v>
      </c>
      <c r="AX693" s="121">
        <f>AX785+AX872</f>
        <v>0</v>
      </c>
      <c r="AY693" s="121">
        <f>AY785+AY872</f>
        <v>0</v>
      </c>
      <c r="AZ693" s="121">
        <f>AZ785+AZ872</f>
        <v>0</v>
      </c>
      <c r="BA693" s="121">
        <f>BA785+BA872</f>
        <v>0</v>
      </c>
      <c r="BB693" s="121"/>
      <c r="BC693" s="121">
        <f>BC785+BC872</f>
        <v>0</v>
      </c>
      <c r="BD693" s="121"/>
      <c r="BE693" s="121">
        <f>BE785+BE872</f>
        <v>0</v>
      </c>
      <c r="BF693" s="121">
        <f>BF785+BF872</f>
        <v>0</v>
      </c>
      <c r="BG693" s="121">
        <f>BG785+BG872</f>
        <v>0</v>
      </c>
      <c r="BH693" s="121">
        <f>BH785+BH872</f>
        <v>0</v>
      </c>
      <c r="BI693" s="121">
        <f>BI785+BI872</f>
        <v>0</v>
      </c>
      <c r="BJ693" s="121">
        <f>BJ785+BJ872</f>
        <v>0</v>
      </c>
      <c r="BK693" s="121">
        <f>BK785+BK872</f>
        <v>0</v>
      </c>
      <c r="BL693" s="121">
        <f>BL785+BL872</f>
        <v>0</v>
      </c>
      <c r="BM693" s="121">
        <f>BM785+BM872</f>
        <v>0</v>
      </c>
      <c r="BN693" s="121">
        <f>BN785+BN872</f>
        <v>0</v>
      </c>
      <c r="BO693" s="121">
        <f>BO785+BO872</f>
        <v>0</v>
      </c>
      <c r="BP693" s="121">
        <f>BP785+BP872</f>
        <v>0</v>
      </c>
      <c r="BQ693" s="121">
        <f>BQ785+BQ872</f>
        <v>0</v>
      </c>
      <c r="BR693" s="121">
        <f>BR785+BR872</f>
        <v>0</v>
      </c>
      <c r="BS693" s="121">
        <f>BS785+BS872</f>
        <v>0</v>
      </c>
      <c r="BT693" s="121">
        <f>BT785+BT872</f>
        <v>0</v>
      </c>
      <c r="BU693" s="121">
        <f>BU785+BU872</f>
        <v>0</v>
      </c>
      <c r="BV693" s="121">
        <f>BV785+BV872</f>
        <v>0</v>
      </c>
      <c r="BW693" s="121">
        <f>BW785+BW872</f>
        <v>0</v>
      </c>
      <c r="BX693" s="121">
        <f>BX785+BX872</f>
        <v>0</v>
      </c>
      <c r="BY693" s="121">
        <f>BY785+BY872</f>
        <v>0</v>
      </c>
      <c r="BZ693" s="121">
        <f>BZ785+BZ872</f>
        <v>0</v>
      </c>
      <c r="CA693" s="121">
        <f>CA785+CA872</f>
        <v>0</v>
      </c>
      <c r="CB693" s="121">
        <f>CB785+CB872</f>
        <v>0</v>
      </c>
      <c r="CC693" s="121">
        <f>CC785+CC872</f>
        <v>0</v>
      </c>
      <c r="CD693" s="121">
        <f>CD785+CD872</f>
        <v>0</v>
      </c>
      <c r="CE693" s="121">
        <f>CE785+CE872</f>
        <v>0</v>
      </c>
      <c r="CF693" s="121">
        <f>CF785+CF872</f>
        <v>0</v>
      </c>
      <c r="CG693" s="121">
        <f>CG785+CG872</f>
        <v>0</v>
      </c>
      <c r="CH693" s="121">
        <f>CH785+CH872</f>
        <v>0</v>
      </c>
      <c r="CI693" s="121">
        <f>CI785+CI872</f>
        <v>0</v>
      </c>
      <c r="CJ693" s="121">
        <f>CJ785+CJ872</f>
        <v>0</v>
      </c>
      <c r="CK693" s="121">
        <f>CK785+CK872</f>
        <v>0</v>
      </c>
      <c r="CL693" s="121">
        <f>CL785+CL872</f>
        <v>0</v>
      </c>
      <c r="CM693" s="121">
        <f>CM785+CM872</f>
        <v>0</v>
      </c>
      <c r="CN693" s="121">
        <f>CN785+CN872</f>
        <v>0</v>
      </c>
      <c r="CO693" s="121">
        <f>CO785+CO872</f>
        <v>0</v>
      </c>
      <c r="CP693" s="121">
        <f>CP785+CP872</f>
        <v>0</v>
      </c>
      <c r="CQ693" s="121">
        <f>CQ785+CQ872</f>
        <v>0</v>
      </c>
      <c r="CR693" s="121">
        <f>CR785+CR872</f>
        <v>0</v>
      </c>
      <c r="CS693" s="121">
        <f>CS785+CS872</f>
        <v>0</v>
      </c>
      <c r="CT693" s="121">
        <f>CT785+CT872</f>
        <v>0</v>
      </c>
      <c r="CU693" s="121">
        <f>CU785+CU872</f>
        <v>0</v>
      </c>
      <c r="CV693" s="121">
        <f>CV785+CV872</f>
        <v>0</v>
      </c>
      <c r="CW693" s="121">
        <f>CW785+CW872</f>
        <v>0</v>
      </c>
      <c r="CX693" s="121">
        <f>CX785+CX872</f>
        <v>0</v>
      </c>
      <c r="CY693" s="121">
        <f>CY785+CY872</f>
        <v>0</v>
      </c>
      <c r="CZ693" s="121">
        <f>CZ785+CZ872</f>
        <v>0</v>
      </c>
      <c r="DA693" s="61"/>
      <c r="DB693" s="56">
        <f>K693-CV693</f>
        <v>0</v>
      </c>
      <c r="DC693" s="81"/>
      <c r="DD693" s="7">
        <f>CV693/12</f>
        <v>0</v>
      </c>
      <c r="DE693" s="81"/>
    </row>
    <row r="694" spans="1:109" s="80" customFormat="1" ht="11.25" hidden="1" customHeight="1" x14ac:dyDescent="0.2">
      <c r="A694" s="115"/>
      <c r="B694" s="66"/>
      <c r="C694" s="66"/>
      <c r="D694" s="66"/>
      <c r="E694" s="88"/>
      <c r="F694" s="66"/>
      <c r="G694" s="65"/>
      <c r="H694" s="61" t="s">
        <v>170</v>
      </c>
      <c r="I694" s="64" t="s">
        <v>171</v>
      </c>
      <c r="J694" s="121">
        <f>J695</f>
        <v>0</v>
      </c>
      <c r="K694" s="121">
        <f>K695</f>
        <v>0</v>
      </c>
      <c r="L694" s="121">
        <f>L695</f>
        <v>0</v>
      </c>
      <c r="M694" s="121">
        <f>M695</f>
        <v>0</v>
      </c>
      <c r="N694" s="121">
        <f>N695</f>
        <v>0</v>
      </c>
      <c r="O694" s="121">
        <f>O695</f>
        <v>0</v>
      </c>
      <c r="P694" s="121">
        <f>P695</f>
        <v>0</v>
      </c>
      <c r="Q694" s="121">
        <f>Q695</f>
        <v>0</v>
      </c>
      <c r="R694" s="121">
        <f>R695</f>
        <v>0</v>
      </c>
      <c r="S694" s="121">
        <f>S695</f>
        <v>0</v>
      </c>
      <c r="T694" s="121">
        <f>T695</f>
        <v>0</v>
      </c>
      <c r="U694" s="121">
        <f>U695</f>
        <v>0</v>
      </c>
      <c r="V694" s="121">
        <f>V695</f>
        <v>0</v>
      </c>
      <c r="W694" s="121">
        <f>W695</f>
        <v>0</v>
      </c>
      <c r="X694" s="121">
        <f>X695</f>
        <v>0</v>
      </c>
      <c r="Y694" s="121">
        <f>Y695</f>
        <v>0</v>
      </c>
      <c r="Z694" s="121">
        <f>Z695</f>
        <v>0</v>
      </c>
      <c r="AA694" s="121">
        <f>AA695</f>
        <v>0</v>
      </c>
      <c r="AB694" s="121">
        <f>AB695</f>
        <v>0</v>
      </c>
      <c r="AC694" s="121">
        <f>AC695</f>
        <v>0</v>
      </c>
      <c r="AD694" s="121">
        <f>AD695</f>
        <v>0</v>
      </c>
      <c r="AE694" s="121">
        <f>AE695</f>
        <v>0</v>
      </c>
      <c r="AF694" s="121">
        <f>AF695</f>
        <v>0</v>
      </c>
      <c r="AG694" s="121">
        <f>AG695</f>
        <v>0</v>
      </c>
      <c r="AH694" s="121">
        <f>AH695</f>
        <v>0</v>
      </c>
      <c r="AI694" s="121">
        <f>AI695</f>
        <v>0</v>
      </c>
      <c r="AJ694" s="121">
        <f>AJ695</f>
        <v>0</v>
      </c>
      <c r="AK694" s="121">
        <f>AK695</f>
        <v>0</v>
      </c>
      <c r="AL694" s="121">
        <f>AL695</f>
        <v>0</v>
      </c>
      <c r="AM694" s="121">
        <f>AM695</f>
        <v>0</v>
      </c>
      <c r="AN694" s="121">
        <f>AN695</f>
        <v>0</v>
      </c>
      <c r="AO694" s="121">
        <f>AO695</f>
        <v>0</v>
      </c>
      <c r="AP694" s="121">
        <f>AP695</f>
        <v>0</v>
      </c>
      <c r="AQ694" s="121">
        <f>AQ695</f>
        <v>0</v>
      </c>
      <c r="AR694" s="121">
        <f>AR695</f>
        <v>0</v>
      </c>
      <c r="AS694" s="121">
        <f>AS695</f>
        <v>0</v>
      </c>
      <c r="AT694" s="121">
        <f>AT695</f>
        <v>0</v>
      </c>
      <c r="AU694" s="121">
        <f>AU695</f>
        <v>0</v>
      </c>
      <c r="AV694" s="121">
        <f>AV695</f>
        <v>0</v>
      </c>
      <c r="AW694" s="121">
        <f>AW695</f>
        <v>0</v>
      </c>
      <c r="AX694" s="121">
        <f>AX695</f>
        <v>0</v>
      </c>
      <c r="AY694" s="121">
        <f>AY695</f>
        <v>0</v>
      </c>
      <c r="AZ694" s="121">
        <f>AZ695</f>
        <v>0</v>
      </c>
      <c r="BA694" s="121">
        <f>BA695</f>
        <v>0</v>
      </c>
      <c r="BB694" s="121"/>
      <c r="BC694" s="121">
        <f>BC695</f>
        <v>0</v>
      </c>
      <c r="BD694" s="121"/>
      <c r="BE694" s="121">
        <f>BE695</f>
        <v>0</v>
      </c>
      <c r="BF694" s="121">
        <f>BF695</f>
        <v>0</v>
      </c>
      <c r="BG694" s="121">
        <f>BG695</f>
        <v>0</v>
      </c>
      <c r="BH694" s="121">
        <f>BH695</f>
        <v>0</v>
      </c>
      <c r="BI694" s="121">
        <f>BI695</f>
        <v>0</v>
      </c>
      <c r="BJ694" s="121">
        <f>BJ695</f>
        <v>0</v>
      </c>
      <c r="BK694" s="121">
        <f>BK695</f>
        <v>0</v>
      </c>
      <c r="BL694" s="121">
        <f>BL695</f>
        <v>0</v>
      </c>
      <c r="BM694" s="121">
        <f>BM695</f>
        <v>0</v>
      </c>
      <c r="BN694" s="121">
        <f>BN695</f>
        <v>0</v>
      </c>
      <c r="BO694" s="121">
        <f>BO695</f>
        <v>0</v>
      </c>
      <c r="BP694" s="121">
        <f>BP695</f>
        <v>0</v>
      </c>
      <c r="BQ694" s="121">
        <f>BQ695</f>
        <v>0</v>
      </c>
      <c r="BR694" s="121">
        <f>BR695</f>
        <v>0</v>
      </c>
      <c r="BS694" s="121">
        <f>BS695</f>
        <v>0</v>
      </c>
      <c r="BT694" s="121">
        <f>BT695</f>
        <v>0</v>
      </c>
      <c r="BU694" s="121">
        <f>BU695</f>
        <v>0</v>
      </c>
      <c r="BV694" s="121">
        <f>BV695</f>
        <v>0</v>
      </c>
      <c r="BW694" s="121">
        <f>BW695</f>
        <v>0</v>
      </c>
      <c r="BX694" s="121">
        <f>BX695</f>
        <v>0</v>
      </c>
      <c r="BY694" s="121">
        <f>BY695</f>
        <v>0</v>
      </c>
      <c r="BZ694" s="121">
        <f>BZ695</f>
        <v>0</v>
      </c>
      <c r="CA694" s="121">
        <f>CA695</f>
        <v>0</v>
      </c>
      <c r="CB694" s="121">
        <f>CB695</f>
        <v>0</v>
      </c>
      <c r="CC694" s="121">
        <f>CC695</f>
        <v>0</v>
      </c>
      <c r="CD694" s="121">
        <f>CD695</f>
        <v>0</v>
      </c>
      <c r="CE694" s="121">
        <f>CE695</f>
        <v>0</v>
      </c>
      <c r="CF694" s="121">
        <f>CF695</f>
        <v>0</v>
      </c>
      <c r="CG694" s="121">
        <f>CG695</f>
        <v>0</v>
      </c>
      <c r="CH694" s="121">
        <f>CH695</f>
        <v>0</v>
      </c>
      <c r="CI694" s="121">
        <f>CI695</f>
        <v>0</v>
      </c>
      <c r="CJ694" s="121">
        <f>CJ695</f>
        <v>0</v>
      </c>
      <c r="CK694" s="121">
        <f>CK695</f>
        <v>0</v>
      </c>
      <c r="CL694" s="121">
        <f>CL695</f>
        <v>0</v>
      </c>
      <c r="CM694" s="121">
        <f>CM695</f>
        <v>0</v>
      </c>
      <c r="CN694" s="121">
        <f>CN695</f>
        <v>0</v>
      </c>
      <c r="CO694" s="121">
        <f>CO695</f>
        <v>0</v>
      </c>
      <c r="CP694" s="121">
        <f>CP695</f>
        <v>0</v>
      </c>
      <c r="CQ694" s="121">
        <f>CQ695</f>
        <v>0</v>
      </c>
      <c r="CR694" s="121">
        <f>CR695</f>
        <v>0</v>
      </c>
      <c r="CS694" s="121">
        <f>CS695</f>
        <v>0</v>
      </c>
      <c r="CT694" s="121">
        <f>CT695</f>
        <v>0</v>
      </c>
      <c r="CU694" s="121">
        <f>CU695</f>
        <v>0</v>
      </c>
      <c r="CV694" s="121">
        <f>CV695</f>
        <v>0</v>
      </c>
      <c r="CW694" s="121">
        <f>CW695</f>
        <v>0</v>
      </c>
      <c r="CX694" s="121">
        <f>CX695</f>
        <v>0</v>
      </c>
      <c r="CY694" s="121">
        <f>CY695</f>
        <v>0</v>
      </c>
      <c r="CZ694" s="121">
        <f>CZ695</f>
        <v>0</v>
      </c>
      <c r="DA694" s="61"/>
      <c r="DB694" s="56">
        <f>K694-CV694</f>
        <v>0</v>
      </c>
      <c r="DC694" s="81"/>
      <c r="DD694" s="7">
        <f>CV694/12</f>
        <v>0</v>
      </c>
      <c r="DE694" s="81"/>
    </row>
    <row r="695" spans="1:109" s="80" customFormat="1" ht="11.25" hidden="1" customHeight="1" x14ac:dyDescent="0.2">
      <c r="A695" s="115"/>
      <c r="B695" s="66"/>
      <c r="C695" s="66"/>
      <c r="D695" s="66"/>
      <c r="E695" s="88"/>
      <c r="F695" s="66"/>
      <c r="G695" s="65"/>
      <c r="H695" s="61" t="s">
        <v>168</v>
      </c>
      <c r="I695" s="64" t="s">
        <v>169</v>
      </c>
      <c r="J695" s="121">
        <f>J880</f>
        <v>0</v>
      </c>
      <c r="K695" s="121">
        <f>K880</f>
        <v>0</v>
      </c>
      <c r="L695" s="121">
        <f>L880</f>
        <v>0</v>
      </c>
      <c r="M695" s="121">
        <f>M880</f>
        <v>0</v>
      </c>
      <c r="N695" s="121">
        <f>N880</f>
        <v>0</v>
      </c>
      <c r="O695" s="121">
        <f>O880</f>
        <v>0</v>
      </c>
      <c r="P695" s="121">
        <f>P880</f>
        <v>0</v>
      </c>
      <c r="Q695" s="121">
        <f>Q880</f>
        <v>0</v>
      </c>
      <c r="R695" s="121">
        <f>R880</f>
        <v>0</v>
      </c>
      <c r="S695" s="121">
        <f>S880</f>
        <v>0</v>
      </c>
      <c r="T695" s="121">
        <f>T880</f>
        <v>0</v>
      </c>
      <c r="U695" s="121">
        <f>U880</f>
        <v>0</v>
      </c>
      <c r="V695" s="121">
        <f>V880</f>
        <v>0</v>
      </c>
      <c r="W695" s="121">
        <f>W880</f>
        <v>0</v>
      </c>
      <c r="X695" s="121">
        <f>X880</f>
        <v>0</v>
      </c>
      <c r="Y695" s="121">
        <f>Y880</f>
        <v>0</v>
      </c>
      <c r="Z695" s="121">
        <f>Z880</f>
        <v>0</v>
      </c>
      <c r="AA695" s="121">
        <f>AA880</f>
        <v>0</v>
      </c>
      <c r="AB695" s="121">
        <f>AB880</f>
        <v>0</v>
      </c>
      <c r="AC695" s="121">
        <f>AC880</f>
        <v>0</v>
      </c>
      <c r="AD695" s="121">
        <f>AD880</f>
        <v>0</v>
      </c>
      <c r="AE695" s="121">
        <f>AE880</f>
        <v>0</v>
      </c>
      <c r="AF695" s="121">
        <f>AF880</f>
        <v>0</v>
      </c>
      <c r="AG695" s="121">
        <f>AG880</f>
        <v>0</v>
      </c>
      <c r="AH695" s="121">
        <f>AH880</f>
        <v>0</v>
      </c>
      <c r="AI695" s="121">
        <f>AI880</f>
        <v>0</v>
      </c>
      <c r="AJ695" s="121">
        <f>AJ880</f>
        <v>0</v>
      </c>
      <c r="AK695" s="121">
        <f>AK880</f>
        <v>0</v>
      </c>
      <c r="AL695" s="121">
        <f>AL880</f>
        <v>0</v>
      </c>
      <c r="AM695" s="121">
        <f>AM880</f>
        <v>0</v>
      </c>
      <c r="AN695" s="121">
        <f>AN880</f>
        <v>0</v>
      </c>
      <c r="AO695" s="121">
        <f>AO880</f>
        <v>0</v>
      </c>
      <c r="AP695" s="121">
        <f>AP880</f>
        <v>0</v>
      </c>
      <c r="AQ695" s="121">
        <f>AQ880</f>
        <v>0</v>
      </c>
      <c r="AR695" s="121">
        <f>AR880</f>
        <v>0</v>
      </c>
      <c r="AS695" s="121">
        <f>AS880</f>
        <v>0</v>
      </c>
      <c r="AT695" s="121">
        <f>AT880</f>
        <v>0</v>
      </c>
      <c r="AU695" s="121">
        <f>AU880</f>
        <v>0</v>
      </c>
      <c r="AV695" s="121">
        <f>AV880</f>
        <v>0</v>
      </c>
      <c r="AW695" s="121">
        <f>AW880</f>
        <v>0</v>
      </c>
      <c r="AX695" s="121">
        <f>AX880</f>
        <v>0</v>
      </c>
      <c r="AY695" s="121">
        <f>AY880</f>
        <v>0</v>
      </c>
      <c r="AZ695" s="121">
        <f>AZ880</f>
        <v>0</v>
      </c>
      <c r="BA695" s="121">
        <f>BA880</f>
        <v>0</v>
      </c>
      <c r="BB695" s="121"/>
      <c r="BC695" s="121">
        <f>BC880</f>
        <v>0</v>
      </c>
      <c r="BD695" s="121"/>
      <c r="BE695" s="121">
        <f>BE880</f>
        <v>0</v>
      </c>
      <c r="BF695" s="121">
        <f>BF880</f>
        <v>0</v>
      </c>
      <c r="BG695" s="121">
        <f>BG880</f>
        <v>0</v>
      </c>
      <c r="BH695" s="121">
        <f>BH880</f>
        <v>0</v>
      </c>
      <c r="BI695" s="121">
        <f>BI880</f>
        <v>0</v>
      </c>
      <c r="BJ695" s="121">
        <f>BJ880</f>
        <v>0</v>
      </c>
      <c r="BK695" s="121">
        <f>BK880</f>
        <v>0</v>
      </c>
      <c r="BL695" s="121">
        <f>BL880</f>
        <v>0</v>
      </c>
      <c r="BM695" s="121">
        <f>BM880</f>
        <v>0</v>
      </c>
      <c r="BN695" s="121">
        <f>BN880</f>
        <v>0</v>
      </c>
      <c r="BO695" s="121">
        <f>BO880</f>
        <v>0</v>
      </c>
      <c r="BP695" s="121">
        <f>BP880</f>
        <v>0</v>
      </c>
      <c r="BQ695" s="121">
        <f>BQ880</f>
        <v>0</v>
      </c>
      <c r="BR695" s="121">
        <f>BR880</f>
        <v>0</v>
      </c>
      <c r="BS695" s="121">
        <f>BS880</f>
        <v>0</v>
      </c>
      <c r="BT695" s="121">
        <f>BT880</f>
        <v>0</v>
      </c>
      <c r="BU695" s="121">
        <f>BU880</f>
        <v>0</v>
      </c>
      <c r="BV695" s="121">
        <f>BV880</f>
        <v>0</v>
      </c>
      <c r="BW695" s="121">
        <f>BW880</f>
        <v>0</v>
      </c>
      <c r="BX695" s="121">
        <f>BX880</f>
        <v>0</v>
      </c>
      <c r="BY695" s="121">
        <f>BY880</f>
        <v>0</v>
      </c>
      <c r="BZ695" s="121">
        <f>BZ880</f>
        <v>0</v>
      </c>
      <c r="CA695" s="121">
        <f>CA880</f>
        <v>0</v>
      </c>
      <c r="CB695" s="121">
        <f>CB880</f>
        <v>0</v>
      </c>
      <c r="CC695" s="121">
        <f>CC880</f>
        <v>0</v>
      </c>
      <c r="CD695" s="121">
        <f>CD880</f>
        <v>0</v>
      </c>
      <c r="CE695" s="121">
        <f>CE880</f>
        <v>0</v>
      </c>
      <c r="CF695" s="121">
        <f>CF880</f>
        <v>0</v>
      </c>
      <c r="CG695" s="121">
        <f>CG880</f>
        <v>0</v>
      </c>
      <c r="CH695" s="121">
        <f>CH880</f>
        <v>0</v>
      </c>
      <c r="CI695" s="121">
        <f>CI880</f>
        <v>0</v>
      </c>
      <c r="CJ695" s="121">
        <f>CJ880</f>
        <v>0</v>
      </c>
      <c r="CK695" s="121">
        <f>CK880</f>
        <v>0</v>
      </c>
      <c r="CL695" s="121">
        <f>CL880</f>
        <v>0</v>
      </c>
      <c r="CM695" s="121">
        <f>CM880</f>
        <v>0</v>
      </c>
      <c r="CN695" s="121">
        <f>CN880</f>
        <v>0</v>
      </c>
      <c r="CO695" s="121">
        <f>CO880</f>
        <v>0</v>
      </c>
      <c r="CP695" s="121">
        <f>CP880</f>
        <v>0</v>
      </c>
      <c r="CQ695" s="121">
        <f>CQ880</f>
        <v>0</v>
      </c>
      <c r="CR695" s="121">
        <f>CR880</f>
        <v>0</v>
      </c>
      <c r="CS695" s="121">
        <f>CS880</f>
        <v>0</v>
      </c>
      <c r="CT695" s="121">
        <f>CT880</f>
        <v>0</v>
      </c>
      <c r="CU695" s="121">
        <f>CU880</f>
        <v>0</v>
      </c>
      <c r="CV695" s="121">
        <f>CV880</f>
        <v>0</v>
      </c>
      <c r="CW695" s="121">
        <f>CW880</f>
        <v>0</v>
      </c>
      <c r="CX695" s="121">
        <f>CX880</f>
        <v>0</v>
      </c>
      <c r="CY695" s="121">
        <f>CY880</f>
        <v>0</v>
      </c>
      <c r="CZ695" s="121">
        <f>CZ880</f>
        <v>0</v>
      </c>
      <c r="DA695" s="61"/>
      <c r="DB695" s="56">
        <f>K695-CV695</f>
        <v>0</v>
      </c>
      <c r="DC695" s="81"/>
      <c r="DD695" s="7">
        <f>CV695/12</f>
        <v>0</v>
      </c>
      <c r="DE695" s="81"/>
    </row>
    <row r="696" spans="1:109" s="80" customFormat="1" ht="26.25" customHeight="1" x14ac:dyDescent="0.2">
      <c r="A696" s="118" t="str">
        <f>CONCATENATE("8001",H696)</f>
        <v>80018001</v>
      </c>
      <c r="B696" s="66" t="s">
        <v>291</v>
      </c>
      <c r="C696" s="66"/>
      <c r="D696" s="66"/>
      <c r="E696" s="66"/>
      <c r="F696" s="66"/>
      <c r="G696" s="65"/>
      <c r="H696" s="61" t="s">
        <v>291</v>
      </c>
      <c r="I696" s="64" t="s">
        <v>290</v>
      </c>
      <c r="J696" s="121">
        <f>J697+J785</f>
        <v>6538</v>
      </c>
      <c r="K696" s="121">
        <f>K697+K785</f>
        <v>10000</v>
      </c>
      <c r="L696" s="121">
        <f>L697+L785</f>
        <v>1546</v>
      </c>
      <c r="M696" s="121">
        <f>M697+M785</f>
        <v>2830</v>
      </c>
      <c r="N696" s="121">
        <f>N697+N785</f>
        <v>2850</v>
      </c>
      <c r="O696" s="121">
        <f>O697+O785</f>
        <v>2774</v>
      </c>
      <c r="P696" s="121">
        <f>P697+P785</f>
        <v>86</v>
      </c>
      <c r="Q696" s="121">
        <f>Q697+Q785</f>
        <v>86</v>
      </c>
      <c r="R696" s="121">
        <f>R697+R785</f>
        <v>172</v>
      </c>
      <c r="S696" s="121">
        <f>S697+S785</f>
        <v>-1800</v>
      </c>
      <c r="T696" s="121">
        <f>T697+T785</f>
        <v>0</v>
      </c>
      <c r="U696" s="121">
        <f>U697+U785</f>
        <v>0</v>
      </c>
      <c r="V696" s="121">
        <f>V697+V785</f>
        <v>0</v>
      </c>
      <c r="W696" s="121">
        <f>W697+W785</f>
        <v>0</v>
      </c>
      <c r="X696" s="121">
        <f>X697+X785</f>
        <v>0</v>
      </c>
      <c r="Y696" s="121">
        <f>Y697+Y785</f>
        <v>-1800</v>
      </c>
      <c r="Z696" s="121">
        <f>Z697+Z785</f>
        <v>0</v>
      </c>
      <c r="AA696" s="121">
        <f>AA697+AA785</f>
        <v>8200</v>
      </c>
      <c r="AB696" s="121">
        <f>AB697+AB785</f>
        <v>1546</v>
      </c>
      <c r="AC696" s="121">
        <f>AC697+AC785</f>
        <v>2830</v>
      </c>
      <c r="AD696" s="121">
        <f>AD697+AD785</f>
        <v>2850</v>
      </c>
      <c r="AE696" s="121">
        <f>AE697+AE785</f>
        <v>974</v>
      </c>
      <c r="AF696" s="121">
        <f>AF697+AF785</f>
        <v>86</v>
      </c>
      <c r="AG696" s="121">
        <f>AG697+AG785</f>
        <v>86</v>
      </c>
      <c r="AH696" s="121">
        <f>AH697+AH785</f>
        <v>172</v>
      </c>
      <c r="AI696" s="121">
        <f>AI697+AI785</f>
        <v>-172</v>
      </c>
      <c r="AJ696" s="121">
        <f>AJ697+AJ785</f>
        <v>0</v>
      </c>
      <c r="AK696" s="121">
        <f>AK697+AK785</f>
        <v>0</v>
      </c>
      <c r="AL696" s="121">
        <f>AL697+AL785</f>
        <v>0</v>
      </c>
      <c r="AM696" s="121">
        <f>AM697+AM785</f>
        <v>-86</v>
      </c>
      <c r="AN696" s="121">
        <f>AN697+AN785</f>
        <v>-172</v>
      </c>
      <c r="AO696" s="121">
        <f>AO697+AO785</f>
        <v>-86</v>
      </c>
      <c r="AP696" s="121">
        <f>AP697+AP785</f>
        <v>8028</v>
      </c>
      <c r="AQ696" s="121">
        <f>AQ697+AQ785</f>
        <v>1546</v>
      </c>
      <c r="AR696" s="121">
        <f>AR697+AR785</f>
        <v>2830</v>
      </c>
      <c r="AS696" s="121">
        <f>AS697+AS785</f>
        <v>2850</v>
      </c>
      <c r="AT696" s="121">
        <f>AT697+AT785</f>
        <v>802</v>
      </c>
      <c r="AU696" s="121">
        <f>AU697+AU785</f>
        <v>0</v>
      </c>
      <c r="AV696" s="121">
        <f>AV697+AV785</f>
        <v>0</v>
      </c>
      <c r="AW696" s="121">
        <f>AW697+AW785</f>
        <v>0</v>
      </c>
      <c r="AX696" s="121">
        <f>AX697+AX785</f>
        <v>-1490</v>
      </c>
      <c r="AY696" s="121">
        <f>AY697+AY785</f>
        <v>0</v>
      </c>
      <c r="AZ696" s="121">
        <f>AZ697+AZ785</f>
        <v>0</v>
      </c>
      <c r="BA696" s="121">
        <f>BA697+BA785</f>
        <v>-688</v>
      </c>
      <c r="BB696" s="121"/>
      <c r="BC696" s="121">
        <f>BC697+BC785</f>
        <v>-802</v>
      </c>
      <c r="BD696" s="121"/>
      <c r="BE696" s="121">
        <f>BE697+BE785</f>
        <v>6538</v>
      </c>
      <c r="BF696" s="121">
        <f>BF697+BF785</f>
        <v>1546</v>
      </c>
      <c r="BG696" s="121">
        <f>BG697+BG785</f>
        <v>2830</v>
      </c>
      <c r="BH696" s="121">
        <f>BH697+BH785</f>
        <v>2162</v>
      </c>
      <c r="BI696" s="121">
        <f>BI697+BI785</f>
        <v>0</v>
      </c>
      <c r="BJ696" s="121">
        <f>BJ697+BJ785</f>
        <v>0</v>
      </c>
      <c r="BK696" s="121">
        <f>BK697+BK785</f>
        <v>0</v>
      </c>
      <c r="BL696" s="121">
        <f>BL697+BL785</f>
        <v>0</v>
      </c>
      <c r="BM696" s="121">
        <f>BM697+BM785</f>
        <v>0</v>
      </c>
      <c r="BN696" s="121">
        <f>BN697+BN785</f>
        <v>0</v>
      </c>
      <c r="BO696" s="121">
        <f>BO697+BO785</f>
        <v>0</v>
      </c>
      <c r="BP696" s="121">
        <f>BP697+BP785</f>
        <v>0</v>
      </c>
      <c r="BQ696" s="121">
        <f>BQ697+BQ785</f>
        <v>0</v>
      </c>
      <c r="BR696" s="121">
        <f>BR697+BR785</f>
        <v>6538</v>
      </c>
      <c r="BS696" s="121">
        <f>BS697+BS785</f>
        <v>1546</v>
      </c>
      <c r="BT696" s="121">
        <f>BT697+BT785</f>
        <v>2830</v>
      </c>
      <c r="BU696" s="121">
        <f>BU697+BU785</f>
        <v>2162</v>
      </c>
      <c r="BV696" s="121">
        <f>BV697+BV785</f>
        <v>0</v>
      </c>
      <c r="BW696" s="121">
        <f>BW697+BW785</f>
        <v>0</v>
      </c>
      <c r="BX696" s="121">
        <f>BX697+BX785</f>
        <v>0</v>
      </c>
      <c r="BY696" s="121">
        <f>BY697+BY785</f>
        <v>0</v>
      </c>
      <c r="BZ696" s="121">
        <f>BZ697+BZ785</f>
        <v>0</v>
      </c>
      <c r="CA696" s="121">
        <f>CA697+CA785</f>
        <v>0</v>
      </c>
      <c r="CB696" s="121">
        <f>CB697+CB785</f>
        <v>6538</v>
      </c>
      <c r="CC696" s="121">
        <f>CC697+CC785</f>
        <v>1546</v>
      </c>
      <c r="CD696" s="121">
        <f>CD697+CD785</f>
        <v>2830</v>
      </c>
      <c r="CE696" s="121">
        <f>CE697+CE785</f>
        <v>2162</v>
      </c>
      <c r="CF696" s="121">
        <f>CF697+CF785</f>
        <v>0</v>
      </c>
      <c r="CG696" s="121">
        <f>CG697+CG785</f>
        <v>0</v>
      </c>
      <c r="CH696" s="121">
        <f>CH697+CH785</f>
        <v>0</v>
      </c>
      <c r="CI696" s="121">
        <f>CI697+CI785</f>
        <v>0</v>
      </c>
      <c r="CJ696" s="121">
        <f>CJ697+CJ785</f>
        <v>0</v>
      </c>
      <c r="CK696" s="121">
        <f>CK697+CK785</f>
        <v>0</v>
      </c>
      <c r="CL696" s="121">
        <f>CL697+CL785</f>
        <v>6538</v>
      </c>
      <c r="CM696" s="121">
        <f>CM697+CM785</f>
        <v>1546</v>
      </c>
      <c r="CN696" s="121">
        <f>CN697+CN785</f>
        <v>2830</v>
      </c>
      <c r="CO696" s="121">
        <f>CO697+CO785</f>
        <v>2162</v>
      </c>
      <c r="CP696" s="121">
        <f>CP697+CP785</f>
        <v>0</v>
      </c>
      <c r="CQ696" s="121">
        <f>CQ697+CQ785</f>
        <v>0</v>
      </c>
      <c r="CR696" s="121">
        <f>CR697+CR785</f>
        <v>0</v>
      </c>
      <c r="CS696" s="121">
        <f>CS697+CS785</f>
        <v>0</v>
      </c>
      <c r="CT696" s="121">
        <f>CT697+CT785</f>
        <v>0</v>
      </c>
      <c r="CU696" s="121">
        <f>CU697+CU785</f>
        <v>0</v>
      </c>
      <c r="CV696" s="121">
        <f>CV697+CV785</f>
        <v>6538</v>
      </c>
      <c r="CW696" s="121">
        <f>CW697+CW785</f>
        <v>1546</v>
      </c>
      <c r="CX696" s="121">
        <f>CX697+CX785</f>
        <v>2830</v>
      </c>
      <c r="CY696" s="121">
        <f>CY697+CY785</f>
        <v>2162</v>
      </c>
      <c r="CZ696" s="121">
        <f>CZ697+CZ785</f>
        <v>0</v>
      </c>
      <c r="DA696" s="61"/>
      <c r="DB696" s="56">
        <f>K696-CV696</f>
        <v>3462</v>
      </c>
      <c r="DC696" s="81"/>
      <c r="DD696" s="7">
        <f>CV696/12</f>
        <v>544.83333333333337</v>
      </c>
      <c r="DE696" s="81"/>
    </row>
    <row r="697" spans="1:109" s="80" customFormat="1" ht="15" customHeight="1" x14ac:dyDescent="0.2">
      <c r="A697" s="118" t="str">
        <f>CONCATENATE("8001",H697)</f>
        <v>800101</v>
      </c>
      <c r="B697" s="66"/>
      <c r="C697" s="66"/>
      <c r="D697" s="66"/>
      <c r="E697" s="66" t="s">
        <v>91</v>
      </c>
      <c r="F697" s="66"/>
      <c r="G697" s="65"/>
      <c r="H697" s="61" t="s">
        <v>91</v>
      </c>
      <c r="I697" s="64" t="s">
        <v>90</v>
      </c>
      <c r="J697" s="121">
        <f>J698+J724+J754+J757+J764+J783</f>
        <v>6538</v>
      </c>
      <c r="K697" s="121">
        <f>K698+K724+K754+K757+K764+K783</f>
        <v>10000</v>
      </c>
      <c r="L697" s="121">
        <f>L698+L724+L754+L757+L764+L783</f>
        <v>1546</v>
      </c>
      <c r="M697" s="121">
        <f>M698+M724+M754+M757+M764+M783</f>
        <v>2830</v>
      </c>
      <c r="N697" s="121">
        <f>N698+N724+N754+N757+N764+N783</f>
        <v>2850</v>
      </c>
      <c r="O697" s="121">
        <f>O698+O724+O754+O757+O764+O783</f>
        <v>2774</v>
      </c>
      <c r="P697" s="121">
        <f>P698+P724+P754+P757+P764+P783</f>
        <v>86</v>
      </c>
      <c r="Q697" s="121">
        <f>Q698+Q724+Q754+Q757+Q764+Q783</f>
        <v>86</v>
      </c>
      <c r="R697" s="121">
        <f>R698+R724+R754+R757+R764+R783</f>
        <v>172</v>
      </c>
      <c r="S697" s="121">
        <f>S698+S724+S754+S757+S764+S783</f>
        <v>-1800</v>
      </c>
      <c r="T697" s="121">
        <f>T698+T724+T754+T757+T764+T783</f>
        <v>0</v>
      </c>
      <c r="U697" s="121">
        <f>U698+U724+U754+U757+U764+U783</f>
        <v>0</v>
      </c>
      <c r="V697" s="121">
        <f>V698+V724+V754+V757+V764+V783</f>
        <v>0</v>
      </c>
      <c r="W697" s="121">
        <f>W698+W724+W754+W757+W764+W783</f>
        <v>0</v>
      </c>
      <c r="X697" s="121">
        <f>X698+X724+X754+X757+X764+X783</f>
        <v>0</v>
      </c>
      <c r="Y697" s="121">
        <f>Y698+Y724+Y754+Y757+Y764+Y783</f>
        <v>-1800</v>
      </c>
      <c r="Z697" s="121">
        <f>Z698+Z724+Z754+Z757+Z764+Z783</f>
        <v>0</v>
      </c>
      <c r="AA697" s="121">
        <f>AA698+AA724+AA754+AA757+AA764+AA783</f>
        <v>8200</v>
      </c>
      <c r="AB697" s="121">
        <f>AB698+AB724+AB754+AB757+AB764+AB783</f>
        <v>1546</v>
      </c>
      <c r="AC697" s="121">
        <f>AC698+AC724+AC754+AC757+AC764+AC783</f>
        <v>2830</v>
      </c>
      <c r="AD697" s="121">
        <f>AD698+AD724+AD754+AD757+AD764+AD783</f>
        <v>2850</v>
      </c>
      <c r="AE697" s="121">
        <f>AE698+AE724+AE754+AE757+AE764+AE783</f>
        <v>974</v>
      </c>
      <c r="AF697" s="121">
        <f>AF698+AF724+AF754+AF757+AF764+AF783</f>
        <v>86</v>
      </c>
      <c r="AG697" s="121">
        <f>AG698+AG724+AG754+AG757+AG764+AG783</f>
        <v>86</v>
      </c>
      <c r="AH697" s="121">
        <f>AH698+AH724+AH754+AH757+AH764+AH783</f>
        <v>172</v>
      </c>
      <c r="AI697" s="121">
        <f>AI698+AI724+AI754+AI757+AI764+AI783</f>
        <v>-172</v>
      </c>
      <c r="AJ697" s="121">
        <f>AJ698+AJ724+AJ754+AJ757+AJ764+AJ783</f>
        <v>0</v>
      </c>
      <c r="AK697" s="121">
        <f>AK698+AK724+AK754+AK757+AK764+AK783</f>
        <v>0</v>
      </c>
      <c r="AL697" s="121">
        <f>AL698+AL724+AL754+AL757+AL764+AL783</f>
        <v>0</v>
      </c>
      <c r="AM697" s="121">
        <f>AM698+AM724+AM754+AM757+AM764+AM783</f>
        <v>-86</v>
      </c>
      <c r="AN697" s="121">
        <f>AN698+AN724+AN754+AN757+AN764+AN783</f>
        <v>-172</v>
      </c>
      <c r="AO697" s="121">
        <f>AO698+AO724+AO754+AO757+AO764+AO783</f>
        <v>-86</v>
      </c>
      <c r="AP697" s="121">
        <f>AP698+AP724+AP754+AP757+AP764+AP783</f>
        <v>8028</v>
      </c>
      <c r="AQ697" s="121">
        <f>AQ698+AQ724+AQ754+AQ757+AQ764+AQ783</f>
        <v>1546</v>
      </c>
      <c r="AR697" s="121">
        <f>AR698+AR724+AR754+AR757+AR764+AR783</f>
        <v>2830</v>
      </c>
      <c r="AS697" s="121">
        <f>AS698+AS724+AS754+AS757+AS764+AS783</f>
        <v>2850</v>
      </c>
      <c r="AT697" s="121">
        <f>AT698+AT724+AT754+AT757+AT764+AT783</f>
        <v>802</v>
      </c>
      <c r="AU697" s="121">
        <f>AU698+AU724+AU754+AU757+AU764+AU783</f>
        <v>0</v>
      </c>
      <c r="AV697" s="121">
        <f>AV698+AV724+AV754+AV757+AV764+AV783</f>
        <v>0</v>
      </c>
      <c r="AW697" s="121">
        <f>AW698+AW724+AW754+AW757+AW764+AW783</f>
        <v>0</v>
      </c>
      <c r="AX697" s="121">
        <f>AX698+AX724+AX754+AX757+AX764+AX783</f>
        <v>-1490</v>
      </c>
      <c r="AY697" s="121">
        <f>AY698+AY724+AY754+AY757+AY764+AY783</f>
        <v>0</v>
      </c>
      <c r="AZ697" s="121">
        <f>AZ698+AZ724+AZ754+AZ757+AZ764+AZ783</f>
        <v>0</v>
      </c>
      <c r="BA697" s="121">
        <f>BA698+BA724+BA754+BA757+BA764+BA783</f>
        <v>-688</v>
      </c>
      <c r="BB697" s="121"/>
      <c r="BC697" s="121">
        <f>BC698+BC724+BC754+BC757+BC764+BC783</f>
        <v>-802</v>
      </c>
      <c r="BD697" s="121"/>
      <c r="BE697" s="121">
        <f>BE698+BE724+BE754+BE757+BE764+BE783</f>
        <v>6538</v>
      </c>
      <c r="BF697" s="121">
        <f>BF698+BF724+BF754+BF757+BF764+BF783</f>
        <v>1546</v>
      </c>
      <c r="BG697" s="121">
        <f>BG698+BG724+BG754+BG757+BG764+BG783</f>
        <v>2830</v>
      </c>
      <c r="BH697" s="121">
        <f>BH698+BH724+BH754+BH757+BH764+BH783</f>
        <v>2162</v>
      </c>
      <c r="BI697" s="121">
        <f>BI698+BI724+BI754+BI757+BI764+BI783</f>
        <v>0</v>
      </c>
      <c r="BJ697" s="121">
        <f>BJ698+BJ724+BJ754+BJ757+BJ764+BJ783</f>
        <v>0</v>
      </c>
      <c r="BK697" s="121">
        <f>BK698+BK724+BK754+BK757+BK764+BK783</f>
        <v>0</v>
      </c>
      <c r="BL697" s="121">
        <f>BL698+BL724+BL754+BL757+BL764+BL783</f>
        <v>0</v>
      </c>
      <c r="BM697" s="121">
        <f>BM698+BM724+BM754+BM757+BM764+BM783</f>
        <v>0</v>
      </c>
      <c r="BN697" s="121">
        <f>BN698+BN724+BN754+BN757+BN764+BN783</f>
        <v>0</v>
      </c>
      <c r="BO697" s="121">
        <f>BO698+BO724+BO754+BO757+BO764+BO783</f>
        <v>0</v>
      </c>
      <c r="BP697" s="121">
        <f>BP698+BP724+BP754+BP757+BP764+BP783</f>
        <v>0</v>
      </c>
      <c r="BQ697" s="121">
        <f>BQ698+BQ724+BQ754+BQ757+BQ764+BQ783</f>
        <v>0</v>
      </c>
      <c r="BR697" s="121">
        <f>BR698+BR724+BR754+BR757+BR764+BR783</f>
        <v>6538</v>
      </c>
      <c r="BS697" s="121">
        <f>BS698+BS724+BS754+BS757+BS764+BS783</f>
        <v>1546</v>
      </c>
      <c r="BT697" s="121">
        <f>BT698+BT724+BT754+BT757+BT764+BT783</f>
        <v>2830</v>
      </c>
      <c r="BU697" s="121">
        <f>BU698+BU724+BU754+BU757+BU764+BU783</f>
        <v>2162</v>
      </c>
      <c r="BV697" s="121">
        <f>BV698+BV724+BV754+BV757+BV764+BV783</f>
        <v>0</v>
      </c>
      <c r="BW697" s="121">
        <f>BW698+BW724+BW754+BW757+BW764+BW783</f>
        <v>0</v>
      </c>
      <c r="BX697" s="121">
        <f>BX698+BX724+BX754+BX757+BX764+BX783</f>
        <v>0</v>
      </c>
      <c r="BY697" s="121">
        <f>BY698+BY724+BY754+BY757+BY764+BY783</f>
        <v>0</v>
      </c>
      <c r="BZ697" s="121">
        <f>BZ698+BZ724+BZ754+BZ757+BZ764+BZ783</f>
        <v>0</v>
      </c>
      <c r="CA697" s="121">
        <f>CA698+CA724+CA754+CA757+CA764+CA783</f>
        <v>0</v>
      </c>
      <c r="CB697" s="121">
        <f>CB698+CB724+CB754+CB757+CB764+CB783</f>
        <v>6538</v>
      </c>
      <c r="CC697" s="121">
        <f>CC698+CC724+CC754+CC757+CC764+CC783</f>
        <v>1546</v>
      </c>
      <c r="CD697" s="121">
        <f>CD698+CD724+CD754+CD757+CD764+CD783</f>
        <v>2830</v>
      </c>
      <c r="CE697" s="121">
        <f>CE698+CE724+CE754+CE757+CE764+CE783</f>
        <v>2162</v>
      </c>
      <c r="CF697" s="121">
        <f>CF698+CF724+CF754+CF757+CF764+CF783</f>
        <v>0</v>
      </c>
      <c r="CG697" s="121">
        <f>CG698+CG724+CG754+CG757+CG764+CG783</f>
        <v>0</v>
      </c>
      <c r="CH697" s="121">
        <f>CH698+CH724+CH754+CH757+CH764+CH783</f>
        <v>0</v>
      </c>
      <c r="CI697" s="121">
        <f>CI698+CI724+CI754+CI757+CI764+CI783</f>
        <v>0</v>
      </c>
      <c r="CJ697" s="121">
        <f>CJ698+CJ724+CJ754+CJ757+CJ764+CJ783</f>
        <v>0</v>
      </c>
      <c r="CK697" s="121">
        <f>CK698+CK724+CK754+CK757+CK764+CK783</f>
        <v>0</v>
      </c>
      <c r="CL697" s="121">
        <f>CL698+CL724+CL754+CL757+CL764+CL783</f>
        <v>6538</v>
      </c>
      <c r="CM697" s="121">
        <f>CM698+CM724+CM754+CM757+CM764+CM783</f>
        <v>1546</v>
      </c>
      <c r="CN697" s="121">
        <f>CN698+CN724+CN754+CN757+CN764+CN783</f>
        <v>2830</v>
      </c>
      <c r="CO697" s="121">
        <f>CO698+CO724+CO754+CO757+CO764+CO783</f>
        <v>2162</v>
      </c>
      <c r="CP697" s="121">
        <f>CP698+CP724+CP754+CP757+CP764+CP783</f>
        <v>0</v>
      </c>
      <c r="CQ697" s="121">
        <f>CQ698+CQ724+CQ754+CQ757+CQ764+CQ783</f>
        <v>0</v>
      </c>
      <c r="CR697" s="121">
        <f>CR698+CR724+CR754+CR757+CR764+CR783</f>
        <v>0</v>
      </c>
      <c r="CS697" s="121">
        <f>CS698+CS724+CS754+CS757+CS764+CS783</f>
        <v>0</v>
      </c>
      <c r="CT697" s="121">
        <f>CT698+CT724+CT754+CT757+CT764+CT783</f>
        <v>0</v>
      </c>
      <c r="CU697" s="121">
        <f>CU698+CU724+CU754+CU757+CU764+CU783</f>
        <v>0</v>
      </c>
      <c r="CV697" s="121">
        <f>CV698+CV724+CV754+CV757+CV764+CV783</f>
        <v>6538</v>
      </c>
      <c r="CW697" s="121">
        <f>CW698+CW724+CW754+CW757+CW764+CW783</f>
        <v>1546</v>
      </c>
      <c r="CX697" s="121">
        <f>CX698+CX724+CX754+CX757+CX764+CX783</f>
        <v>2830</v>
      </c>
      <c r="CY697" s="121">
        <f>CY698+CY724+CY754+CY757+CY764+CY783</f>
        <v>2162</v>
      </c>
      <c r="CZ697" s="121">
        <f>CZ698+CZ724+CZ754+CZ757+CZ764+CZ783</f>
        <v>0</v>
      </c>
      <c r="DA697" s="61"/>
      <c r="DB697" s="56">
        <f>K697-CV697</f>
        <v>3462</v>
      </c>
      <c r="DC697" s="81"/>
      <c r="DD697" s="7">
        <f>CV697/12</f>
        <v>544.83333333333337</v>
      </c>
      <c r="DE697" s="81"/>
    </row>
    <row r="698" spans="1:109" s="80" customFormat="1" ht="11.25" hidden="1" customHeight="1" x14ac:dyDescent="0.2">
      <c r="A698" s="118" t="str">
        <f>CONCATENATE("8001",H698)</f>
        <v>800110</v>
      </c>
      <c r="B698" s="66"/>
      <c r="C698" s="66"/>
      <c r="D698" s="66"/>
      <c r="E698" s="66" t="s">
        <v>89</v>
      </c>
      <c r="F698" s="66"/>
      <c r="G698" s="65"/>
      <c r="H698" s="61" t="s">
        <v>89</v>
      </c>
      <c r="I698" s="64" t="s">
        <v>88</v>
      </c>
      <c r="J698" s="121">
        <f>J699+J712+J716</f>
        <v>0</v>
      </c>
      <c r="K698" s="121">
        <f>K699+K712+K716</f>
        <v>0</v>
      </c>
      <c r="L698" s="121">
        <f>L699+L712+L716</f>
        <v>0</v>
      </c>
      <c r="M698" s="121">
        <f>M699+M712+M716</f>
        <v>0</v>
      </c>
      <c r="N698" s="121">
        <f>N699+N712+N716</f>
        <v>0</v>
      </c>
      <c r="O698" s="121">
        <f>O699+O712+O716</f>
        <v>0</v>
      </c>
      <c r="P698" s="121">
        <f>P699+P712+P716</f>
        <v>0</v>
      </c>
      <c r="Q698" s="121">
        <f>Q699+Q712+Q716</f>
        <v>0</v>
      </c>
      <c r="R698" s="121">
        <f>R699+R712+R716</f>
        <v>0</v>
      </c>
      <c r="S698" s="121">
        <f>S699+S712+S716</f>
        <v>0</v>
      </c>
      <c r="T698" s="121">
        <f>T699+T712+T716</f>
        <v>0</v>
      </c>
      <c r="U698" s="121">
        <f>U699+U712+U716</f>
        <v>0</v>
      </c>
      <c r="V698" s="121">
        <f>V699+V712+V716</f>
        <v>0</v>
      </c>
      <c r="W698" s="121">
        <f>W699+W712+W716</f>
        <v>0</v>
      </c>
      <c r="X698" s="121">
        <f>X699+X712+X716</f>
        <v>0</v>
      </c>
      <c r="Y698" s="121">
        <f>Y699+Y712+Y716</f>
        <v>0</v>
      </c>
      <c r="Z698" s="121">
        <f>Z699+Z712+Z716</f>
        <v>0</v>
      </c>
      <c r="AA698" s="121">
        <f>AA699+AA712+AA716</f>
        <v>0</v>
      </c>
      <c r="AB698" s="121">
        <f>AB699+AB712+AB716</f>
        <v>0</v>
      </c>
      <c r="AC698" s="121">
        <f>AC699+AC712+AC716</f>
        <v>0</v>
      </c>
      <c r="AD698" s="121">
        <f>AD699+AD712+AD716</f>
        <v>0</v>
      </c>
      <c r="AE698" s="121">
        <f>AE699+AE712+AE716</f>
        <v>0</v>
      </c>
      <c r="AF698" s="121">
        <f>AF699+AF712+AF716</f>
        <v>0</v>
      </c>
      <c r="AG698" s="121">
        <f>AG699+AG712+AG716</f>
        <v>0</v>
      </c>
      <c r="AH698" s="121">
        <f>AH699+AH712+AH716</f>
        <v>0</v>
      </c>
      <c r="AI698" s="121">
        <f>AI699+AI712+AI716</f>
        <v>0</v>
      </c>
      <c r="AJ698" s="121">
        <f>AJ699+AJ712+AJ716</f>
        <v>0</v>
      </c>
      <c r="AK698" s="121">
        <f>AK699+AK712+AK716</f>
        <v>0</v>
      </c>
      <c r="AL698" s="121">
        <f>AL699+AL712+AL716</f>
        <v>0</v>
      </c>
      <c r="AM698" s="121">
        <f>AM699+AM712+AM716</f>
        <v>0</v>
      </c>
      <c r="AN698" s="121">
        <f>AN699+AN712+AN716</f>
        <v>0</v>
      </c>
      <c r="AO698" s="121">
        <f>AO699+AO712+AO716</f>
        <v>0</v>
      </c>
      <c r="AP698" s="121">
        <f>AP699+AP712+AP716</f>
        <v>0</v>
      </c>
      <c r="AQ698" s="121">
        <f>AQ699+AQ712+AQ716</f>
        <v>0</v>
      </c>
      <c r="AR698" s="121">
        <f>AR699+AR712+AR716</f>
        <v>0</v>
      </c>
      <c r="AS698" s="121">
        <f>AS699+AS712+AS716</f>
        <v>0</v>
      </c>
      <c r="AT698" s="121">
        <f>AT699+AT712+AT716</f>
        <v>0</v>
      </c>
      <c r="AU698" s="121">
        <f>AU699+AU712+AU716</f>
        <v>0</v>
      </c>
      <c r="AV698" s="121">
        <f>AV699+AV712+AV716</f>
        <v>0</v>
      </c>
      <c r="AW698" s="121">
        <f>AW699+AW712+AW716</f>
        <v>0</v>
      </c>
      <c r="AX698" s="121">
        <f>AX699+AX712+AX716</f>
        <v>0</v>
      </c>
      <c r="AY698" s="121">
        <f>AY699+AY712+AY716</f>
        <v>0</v>
      </c>
      <c r="AZ698" s="121">
        <f>AZ699+AZ712+AZ716</f>
        <v>0</v>
      </c>
      <c r="BA698" s="121">
        <f>BA699+BA712+BA716</f>
        <v>0</v>
      </c>
      <c r="BB698" s="121"/>
      <c r="BC698" s="121">
        <f>BC699+BC712+BC716</f>
        <v>0</v>
      </c>
      <c r="BD698" s="121"/>
      <c r="BE698" s="121">
        <f>BE699+BE712+BE716</f>
        <v>0</v>
      </c>
      <c r="BF698" s="121">
        <f>BF699+BF712+BF716</f>
        <v>0</v>
      </c>
      <c r="BG698" s="121">
        <f>BG699+BG712+BG716</f>
        <v>0</v>
      </c>
      <c r="BH698" s="121">
        <f>BH699+BH712+BH716</f>
        <v>0</v>
      </c>
      <c r="BI698" s="121">
        <f>BI699+BI712+BI716</f>
        <v>0</v>
      </c>
      <c r="BJ698" s="121">
        <f>BJ699+BJ712+BJ716</f>
        <v>0</v>
      </c>
      <c r="BK698" s="121">
        <f>BK699+BK712+BK716</f>
        <v>0</v>
      </c>
      <c r="BL698" s="121">
        <f>BL699+BL712+BL716</f>
        <v>0</v>
      </c>
      <c r="BM698" s="121">
        <f>BM699+BM712+BM716</f>
        <v>0</v>
      </c>
      <c r="BN698" s="121">
        <f>BN699+BN712+BN716</f>
        <v>0</v>
      </c>
      <c r="BO698" s="121">
        <f>BO699+BO712+BO716</f>
        <v>0</v>
      </c>
      <c r="BP698" s="121">
        <f>BP699+BP712+BP716</f>
        <v>0</v>
      </c>
      <c r="BQ698" s="121">
        <f>BQ699+BQ712+BQ716</f>
        <v>0</v>
      </c>
      <c r="BR698" s="121">
        <f>BR699+BR712+BR716</f>
        <v>0</v>
      </c>
      <c r="BS698" s="121">
        <f>BS699+BS712+BS716</f>
        <v>0</v>
      </c>
      <c r="BT698" s="121">
        <f>BT699+BT712+BT716</f>
        <v>0</v>
      </c>
      <c r="BU698" s="121">
        <f>BU699+BU712+BU716</f>
        <v>0</v>
      </c>
      <c r="BV698" s="121">
        <f>BV699+BV712+BV716</f>
        <v>0</v>
      </c>
      <c r="BW698" s="121">
        <f>BW699+BW712+BW716</f>
        <v>0</v>
      </c>
      <c r="BX698" s="121">
        <f>BX699+BX712+BX716</f>
        <v>0</v>
      </c>
      <c r="BY698" s="121">
        <f>BY699+BY712+BY716</f>
        <v>0</v>
      </c>
      <c r="BZ698" s="121">
        <f>BZ699+BZ712+BZ716</f>
        <v>0</v>
      </c>
      <c r="CA698" s="121">
        <f>CA699+CA712+CA716</f>
        <v>0</v>
      </c>
      <c r="CB698" s="121">
        <f>CB699+CB712+CB716</f>
        <v>0</v>
      </c>
      <c r="CC698" s="121">
        <f>CC699+CC712+CC716</f>
        <v>0</v>
      </c>
      <c r="CD698" s="121">
        <f>CD699+CD712+CD716</f>
        <v>0</v>
      </c>
      <c r="CE698" s="121">
        <f>CE699+CE712+CE716</f>
        <v>0</v>
      </c>
      <c r="CF698" s="121">
        <f>CF699+CF712+CF716</f>
        <v>0</v>
      </c>
      <c r="CG698" s="121">
        <f>CG699+CG712+CG716</f>
        <v>0</v>
      </c>
      <c r="CH698" s="121">
        <f>CH699+CH712+CH716</f>
        <v>0</v>
      </c>
      <c r="CI698" s="121">
        <f>CI699+CI712+CI716</f>
        <v>0</v>
      </c>
      <c r="CJ698" s="121">
        <f>CJ699+CJ712+CJ716</f>
        <v>0</v>
      </c>
      <c r="CK698" s="121">
        <f>CK699+CK712+CK716</f>
        <v>0</v>
      </c>
      <c r="CL698" s="121">
        <f>CL699+CL712+CL716</f>
        <v>0</v>
      </c>
      <c r="CM698" s="121">
        <f>CM699+CM712+CM716</f>
        <v>0</v>
      </c>
      <c r="CN698" s="121">
        <f>CN699+CN712+CN716</f>
        <v>0</v>
      </c>
      <c r="CO698" s="121">
        <f>CO699+CO712+CO716</f>
        <v>0</v>
      </c>
      <c r="CP698" s="121">
        <f>CP699+CP712+CP716</f>
        <v>0</v>
      </c>
      <c r="CQ698" s="121">
        <f>CQ699+CQ712+CQ716</f>
        <v>0</v>
      </c>
      <c r="CR698" s="121">
        <f>CR699+CR712+CR716</f>
        <v>0</v>
      </c>
      <c r="CS698" s="121">
        <f>CS699+CS712+CS716</f>
        <v>0</v>
      </c>
      <c r="CT698" s="121">
        <f>CT699+CT712+CT716</f>
        <v>0</v>
      </c>
      <c r="CU698" s="121">
        <f>CU699+CU712+CU716</f>
        <v>0</v>
      </c>
      <c r="CV698" s="121">
        <f>CV699+CV712+CV716</f>
        <v>0</v>
      </c>
      <c r="CW698" s="121">
        <f>CW699+CW712+CW716</f>
        <v>0</v>
      </c>
      <c r="CX698" s="121">
        <f>CX699+CX712+CX716</f>
        <v>0</v>
      </c>
      <c r="CY698" s="121">
        <f>CY699+CY712+CY716</f>
        <v>0</v>
      </c>
      <c r="CZ698" s="121">
        <f>CZ699+CZ712+CZ716</f>
        <v>0</v>
      </c>
      <c r="DA698" s="61"/>
      <c r="DB698" s="56">
        <f>K698-CV698</f>
        <v>0</v>
      </c>
      <c r="DC698" s="81"/>
      <c r="DD698" s="7">
        <f>CV698/12</f>
        <v>0</v>
      </c>
      <c r="DE698" s="81"/>
    </row>
    <row r="699" spans="1:109" s="80" customFormat="1" ht="11.25" hidden="1" customHeight="1" x14ac:dyDescent="0.2">
      <c r="A699" s="118" t="str">
        <f>CONCATENATE("8001",H699)</f>
        <v>80011001</v>
      </c>
      <c r="B699" s="66"/>
      <c r="C699" s="66"/>
      <c r="D699" s="66"/>
      <c r="E699" s="66"/>
      <c r="F699" s="66" t="s">
        <v>91</v>
      </c>
      <c r="G699" s="65"/>
      <c r="H699" s="61">
        <v>1001</v>
      </c>
      <c r="I699" s="86" t="s">
        <v>289</v>
      </c>
      <c r="J699" s="121">
        <f>SUM(J700:J711)</f>
        <v>0</v>
      </c>
      <c r="K699" s="121">
        <f>SUM(K700:K711)</f>
        <v>0</v>
      </c>
      <c r="L699" s="121">
        <f>SUM(L700:L711)</f>
        <v>0</v>
      </c>
      <c r="M699" s="121">
        <f>SUM(M700:M711)</f>
        <v>0</v>
      </c>
      <c r="N699" s="121">
        <f>SUM(N700:N711)</f>
        <v>0</v>
      </c>
      <c r="O699" s="121">
        <f>SUM(O700:O711)</f>
        <v>0</v>
      </c>
      <c r="P699" s="121">
        <f>SUM(P700:P711)</f>
        <v>0</v>
      </c>
      <c r="Q699" s="121">
        <f>SUM(Q700:Q711)</f>
        <v>0</v>
      </c>
      <c r="R699" s="121">
        <f>SUM(R700:R711)</f>
        <v>0</v>
      </c>
      <c r="S699" s="121">
        <f>SUM(S700:S711)</f>
        <v>0</v>
      </c>
      <c r="T699" s="121">
        <f>SUM(T700:T711)</f>
        <v>0</v>
      </c>
      <c r="U699" s="121">
        <f>SUM(U700:U711)</f>
        <v>0</v>
      </c>
      <c r="V699" s="121">
        <f>SUM(V700:V711)</f>
        <v>0</v>
      </c>
      <c r="W699" s="121">
        <f>SUM(W700:W711)</f>
        <v>0</v>
      </c>
      <c r="X699" s="121">
        <f>SUM(X700:X711)</f>
        <v>0</v>
      </c>
      <c r="Y699" s="121">
        <f>SUM(Y700:Y711)</f>
        <v>0</v>
      </c>
      <c r="Z699" s="121">
        <f>SUM(Z700:Z711)</f>
        <v>0</v>
      </c>
      <c r="AA699" s="121">
        <f>SUM(AA700:AA711)</f>
        <v>0</v>
      </c>
      <c r="AB699" s="121">
        <f>SUM(AB700:AB711)</f>
        <v>0</v>
      </c>
      <c r="AC699" s="121">
        <f>SUM(AC700:AC711)</f>
        <v>0</v>
      </c>
      <c r="AD699" s="121">
        <f>SUM(AD700:AD711)</f>
        <v>0</v>
      </c>
      <c r="AE699" s="121">
        <f>SUM(AE700:AE711)</f>
        <v>0</v>
      </c>
      <c r="AF699" s="121">
        <f>SUM(AF700:AF711)</f>
        <v>0</v>
      </c>
      <c r="AG699" s="121">
        <f>SUM(AG700:AG711)</f>
        <v>0</v>
      </c>
      <c r="AH699" s="121">
        <f>SUM(AH700:AH711)</f>
        <v>0</v>
      </c>
      <c r="AI699" s="121">
        <f>SUM(AI700:AI711)</f>
        <v>0</v>
      </c>
      <c r="AJ699" s="121">
        <f>SUM(AJ700:AJ711)</f>
        <v>0</v>
      </c>
      <c r="AK699" s="121">
        <f>SUM(AK700:AK711)</f>
        <v>0</v>
      </c>
      <c r="AL699" s="121">
        <f>SUM(AL700:AL711)</f>
        <v>0</v>
      </c>
      <c r="AM699" s="121">
        <f>SUM(AM700:AM711)</f>
        <v>0</v>
      </c>
      <c r="AN699" s="121">
        <f>SUM(AN700:AN711)</f>
        <v>0</v>
      </c>
      <c r="AO699" s="121">
        <f>SUM(AO700:AO711)</f>
        <v>0</v>
      </c>
      <c r="AP699" s="121">
        <f>SUM(AP700:AP711)</f>
        <v>0</v>
      </c>
      <c r="AQ699" s="121">
        <f>SUM(AQ700:AQ711)</f>
        <v>0</v>
      </c>
      <c r="AR699" s="121">
        <f>SUM(AR700:AR711)</f>
        <v>0</v>
      </c>
      <c r="AS699" s="121">
        <f>SUM(AS700:AS711)</f>
        <v>0</v>
      </c>
      <c r="AT699" s="121">
        <f>SUM(AT700:AT711)</f>
        <v>0</v>
      </c>
      <c r="AU699" s="121">
        <f>SUM(AU700:AU711)</f>
        <v>0</v>
      </c>
      <c r="AV699" s="121">
        <f>SUM(AV700:AV711)</f>
        <v>0</v>
      </c>
      <c r="AW699" s="121">
        <f>SUM(AW700:AW711)</f>
        <v>0</v>
      </c>
      <c r="AX699" s="121">
        <f>SUM(AX700:AX711)</f>
        <v>0</v>
      </c>
      <c r="AY699" s="121">
        <f>SUM(AY700:AY711)</f>
        <v>0</v>
      </c>
      <c r="AZ699" s="121">
        <f>SUM(AZ700:AZ711)</f>
        <v>0</v>
      </c>
      <c r="BA699" s="121">
        <f>SUM(BA700:BA711)</f>
        <v>0</v>
      </c>
      <c r="BB699" s="121"/>
      <c r="BC699" s="121">
        <f>SUM(BC700:BC711)</f>
        <v>0</v>
      </c>
      <c r="BD699" s="121"/>
      <c r="BE699" s="121">
        <f>SUM(BE700:BE711)</f>
        <v>0</v>
      </c>
      <c r="BF699" s="121">
        <f>SUM(BF700:BF711)</f>
        <v>0</v>
      </c>
      <c r="BG699" s="121">
        <f>SUM(BG700:BG711)</f>
        <v>0</v>
      </c>
      <c r="BH699" s="121">
        <f>SUM(BH700:BH711)</f>
        <v>0</v>
      </c>
      <c r="BI699" s="121">
        <f>SUM(BI700:BI711)</f>
        <v>0</v>
      </c>
      <c r="BJ699" s="121">
        <f>SUM(BJ700:BJ711)</f>
        <v>0</v>
      </c>
      <c r="BK699" s="121">
        <f>SUM(BK700:BK711)</f>
        <v>0</v>
      </c>
      <c r="BL699" s="121">
        <f>SUM(BL700:BL711)</f>
        <v>0</v>
      </c>
      <c r="BM699" s="121">
        <f>SUM(BM700:BM711)</f>
        <v>0</v>
      </c>
      <c r="BN699" s="121">
        <f>SUM(BN700:BN711)</f>
        <v>0</v>
      </c>
      <c r="BO699" s="121">
        <f>SUM(BO700:BO711)</f>
        <v>0</v>
      </c>
      <c r="BP699" s="121">
        <f>SUM(BP700:BP711)</f>
        <v>0</v>
      </c>
      <c r="BQ699" s="121">
        <f>SUM(BQ700:BQ711)</f>
        <v>0</v>
      </c>
      <c r="BR699" s="121">
        <f>SUM(BR700:BR711)</f>
        <v>0</v>
      </c>
      <c r="BS699" s="121">
        <f>SUM(BS700:BS711)</f>
        <v>0</v>
      </c>
      <c r="BT699" s="121">
        <f>SUM(BT700:BT711)</f>
        <v>0</v>
      </c>
      <c r="BU699" s="121">
        <f>SUM(BU700:BU711)</f>
        <v>0</v>
      </c>
      <c r="BV699" s="121">
        <f>SUM(BV700:BV711)</f>
        <v>0</v>
      </c>
      <c r="BW699" s="121">
        <f>SUM(BW700:BW711)</f>
        <v>0</v>
      </c>
      <c r="BX699" s="121">
        <f>SUM(BX700:BX711)</f>
        <v>0</v>
      </c>
      <c r="BY699" s="121">
        <f>SUM(BY700:BY711)</f>
        <v>0</v>
      </c>
      <c r="BZ699" s="121">
        <f>SUM(BZ700:BZ711)</f>
        <v>0</v>
      </c>
      <c r="CA699" s="121">
        <f>SUM(CA700:CA711)</f>
        <v>0</v>
      </c>
      <c r="CB699" s="121">
        <f>SUM(CB700:CB711)</f>
        <v>0</v>
      </c>
      <c r="CC699" s="121">
        <f>SUM(CC700:CC711)</f>
        <v>0</v>
      </c>
      <c r="CD699" s="121">
        <f>SUM(CD700:CD711)</f>
        <v>0</v>
      </c>
      <c r="CE699" s="121">
        <f>SUM(CE700:CE711)</f>
        <v>0</v>
      </c>
      <c r="CF699" s="121">
        <f>SUM(CF700:CF711)</f>
        <v>0</v>
      </c>
      <c r="CG699" s="121">
        <f>SUM(CG700:CG711)</f>
        <v>0</v>
      </c>
      <c r="CH699" s="121">
        <f>SUM(CH700:CH711)</f>
        <v>0</v>
      </c>
      <c r="CI699" s="121">
        <f>SUM(CI700:CI711)</f>
        <v>0</v>
      </c>
      <c r="CJ699" s="121">
        <f>SUM(CJ700:CJ711)</f>
        <v>0</v>
      </c>
      <c r="CK699" s="121">
        <f>SUM(CK700:CK711)</f>
        <v>0</v>
      </c>
      <c r="CL699" s="121">
        <f>SUM(CL700:CL711)</f>
        <v>0</v>
      </c>
      <c r="CM699" s="121">
        <f>SUM(CM700:CM711)</f>
        <v>0</v>
      </c>
      <c r="CN699" s="121">
        <f>SUM(CN700:CN711)</f>
        <v>0</v>
      </c>
      <c r="CO699" s="121">
        <f>SUM(CO700:CO711)</f>
        <v>0</v>
      </c>
      <c r="CP699" s="121">
        <f>SUM(CP700:CP711)</f>
        <v>0</v>
      </c>
      <c r="CQ699" s="121">
        <f>SUM(CQ700:CQ711)</f>
        <v>0</v>
      </c>
      <c r="CR699" s="121">
        <f>SUM(CR700:CR711)</f>
        <v>0</v>
      </c>
      <c r="CS699" s="121">
        <f>SUM(CS700:CS711)</f>
        <v>0</v>
      </c>
      <c r="CT699" s="121">
        <f>SUM(CT700:CT711)</f>
        <v>0</v>
      </c>
      <c r="CU699" s="121">
        <f>SUM(CU700:CU711)</f>
        <v>0</v>
      </c>
      <c r="CV699" s="121">
        <f>SUM(CV700:CV711)</f>
        <v>0</v>
      </c>
      <c r="CW699" s="121">
        <f>SUM(CW700:CW711)</f>
        <v>0</v>
      </c>
      <c r="CX699" s="121">
        <f>SUM(CX700:CX711)</f>
        <v>0</v>
      </c>
      <c r="CY699" s="121">
        <f>SUM(CY700:CY711)</f>
        <v>0</v>
      </c>
      <c r="CZ699" s="121">
        <f>SUM(CZ700:CZ711)</f>
        <v>0</v>
      </c>
      <c r="DA699" s="61"/>
      <c r="DB699" s="56">
        <f>K699-CV699</f>
        <v>0</v>
      </c>
      <c r="DC699" s="81"/>
      <c r="DD699" s="7">
        <f>CV699/12</f>
        <v>0</v>
      </c>
      <c r="DE699" s="81"/>
    </row>
    <row r="700" spans="1:109" s="80" customFormat="1" ht="11.25" hidden="1" customHeight="1" x14ac:dyDescent="0.2">
      <c r="A700" s="118" t="str">
        <f>CONCATENATE("8001",H700)</f>
        <v>8001100101</v>
      </c>
      <c r="B700" s="66"/>
      <c r="C700" s="66"/>
      <c r="D700" s="66"/>
      <c r="E700" s="66"/>
      <c r="F700" s="66"/>
      <c r="G700" s="65" t="s">
        <v>91</v>
      </c>
      <c r="H700" s="70" t="s">
        <v>288</v>
      </c>
      <c r="I700" s="87" t="s">
        <v>86</v>
      </c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  <c r="AA700" s="62"/>
      <c r="AB700" s="62"/>
      <c r="AC700" s="62"/>
      <c r="AD700" s="62"/>
      <c r="AE700" s="62"/>
      <c r="AF700" s="62"/>
      <c r="AG700" s="62"/>
      <c r="AH700" s="62"/>
      <c r="AI700" s="62"/>
      <c r="AJ700" s="62"/>
      <c r="AK700" s="62"/>
      <c r="AL700" s="62"/>
      <c r="AM700" s="62"/>
      <c r="AN700" s="62"/>
      <c r="AO700" s="62"/>
      <c r="AP700" s="62"/>
      <c r="AQ700" s="62"/>
      <c r="AR700" s="62"/>
      <c r="AS700" s="62"/>
      <c r="AT700" s="62"/>
      <c r="AU700" s="62"/>
      <c r="AV700" s="62"/>
      <c r="AW700" s="62"/>
      <c r="AX700" s="62"/>
      <c r="AY700" s="62"/>
      <c r="AZ700" s="62"/>
      <c r="BA700" s="62"/>
      <c r="BB700" s="62"/>
      <c r="BC700" s="62"/>
      <c r="BD700" s="62"/>
      <c r="BE700" s="62"/>
      <c r="BF700" s="62"/>
      <c r="BG700" s="62"/>
      <c r="BH700" s="62"/>
      <c r="BI700" s="62"/>
      <c r="BJ700" s="62"/>
      <c r="BK700" s="62"/>
      <c r="BL700" s="62"/>
      <c r="BM700" s="62"/>
      <c r="BN700" s="62"/>
      <c r="BO700" s="62"/>
      <c r="BP700" s="62"/>
      <c r="BQ700" s="62"/>
      <c r="BR700" s="62"/>
      <c r="BS700" s="62"/>
      <c r="BT700" s="62"/>
      <c r="BU700" s="62"/>
      <c r="BV700" s="62"/>
      <c r="BW700" s="62"/>
      <c r="BX700" s="62"/>
      <c r="BY700" s="62"/>
      <c r="BZ700" s="62"/>
      <c r="CA700" s="62"/>
      <c r="CB700" s="62"/>
      <c r="CC700" s="62"/>
      <c r="CD700" s="62"/>
      <c r="CE700" s="62"/>
      <c r="CF700" s="62"/>
      <c r="CG700" s="62"/>
      <c r="CH700" s="62"/>
      <c r="CI700" s="62"/>
      <c r="CJ700" s="62"/>
      <c r="CK700" s="62"/>
      <c r="CL700" s="62"/>
      <c r="CM700" s="62"/>
      <c r="CN700" s="62"/>
      <c r="CO700" s="62"/>
      <c r="CP700" s="62"/>
      <c r="CQ700" s="62"/>
      <c r="CR700" s="62"/>
      <c r="CS700" s="62"/>
      <c r="CT700" s="62"/>
      <c r="CU700" s="62"/>
      <c r="CV700" s="62"/>
      <c r="CW700" s="62"/>
      <c r="CX700" s="62"/>
      <c r="CY700" s="62"/>
      <c r="CZ700" s="62"/>
      <c r="DA700" s="61"/>
      <c r="DB700" s="56">
        <f>K700-CV700</f>
        <v>0</v>
      </c>
      <c r="DC700" s="81"/>
      <c r="DD700" s="7">
        <f>CV700/12</f>
        <v>0</v>
      </c>
      <c r="DE700" s="81"/>
    </row>
    <row r="701" spans="1:109" s="80" customFormat="1" ht="11.25" hidden="1" customHeight="1" x14ac:dyDescent="0.2">
      <c r="A701" s="118" t="str">
        <f>CONCATENATE("8001",H701)</f>
        <v>8001100105</v>
      </c>
      <c r="B701" s="66"/>
      <c r="C701" s="66"/>
      <c r="D701" s="66"/>
      <c r="E701" s="66"/>
      <c r="F701" s="66"/>
      <c r="G701" s="65" t="s">
        <v>254</v>
      </c>
      <c r="H701" s="70" t="s">
        <v>287</v>
      </c>
      <c r="I701" s="87" t="s">
        <v>286</v>
      </c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  <c r="AA701" s="62"/>
      <c r="AB701" s="62"/>
      <c r="AC701" s="62"/>
      <c r="AD701" s="62"/>
      <c r="AE701" s="62"/>
      <c r="AF701" s="62"/>
      <c r="AG701" s="62"/>
      <c r="AH701" s="62"/>
      <c r="AI701" s="62"/>
      <c r="AJ701" s="62"/>
      <c r="AK701" s="62"/>
      <c r="AL701" s="62"/>
      <c r="AM701" s="62"/>
      <c r="AN701" s="62"/>
      <c r="AO701" s="62"/>
      <c r="AP701" s="62"/>
      <c r="AQ701" s="62"/>
      <c r="AR701" s="62"/>
      <c r="AS701" s="62"/>
      <c r="AT701" s="62"/>
      <c r="AU701" s="62"/>
      <c r="AV701" s="62"/>
      <c r="AW701" s="62"/>
      <c r="AX701" s="62"/>
      <c r="AY701" s="62"/>
      <c r="AZ701" s="62"/>
      <c r="BA701" s="62"/>
      <c r="BB701" s="62"/>
      <c r="BC701" s="62"/>
      <c r="BD701" s="62"/>
      <c r="BE701" s="62"/>
      <c r="BF701" s="62"/>
      <c r="BG701" s="62"/>
      <c r="BH701" s="62"/>
      <c r="BI701" s="62"/>
      <c r="BJ701" s="62"/>
      <c r="BK701" s="62"/>
      <c r="BL701" s="62"/>
      <c r="BM701" s="62"/>
      <c r="BN701" s="62"/>
      <c r="BO701" s="62"/>
      <c r="BP701" s="62"/>
      <c r="BQ701" s="62"/>
      <c r="BR701" s="62"/>
      <c r="BS701" s="62"/>
      <c r="BT701" s="62"/>
      <c r="BU701" s="62"/>
      <c r="BV701" s="62"/>
      <c r="BW701" s="62"/>
      <c r="BX701" s="62"/>
      <c r="BY701" s="62"/>
      <c r="BZ701" s="62"/>
      <c r="CA701" s="62"/>
      <c r="CB701" s="62"/>
      <c r="CC701" s="62"/>
      <c r="CD701" s="62"/>
      <c r="CE701" s="62"/>
      <c r="CF701" s="62"/>
      <c r="CG701" s="62"/>
      <c r="CH701" s="62"/>
      <c r="CI701" s="62"/>
      <c r="CJ701" s="62"/>
      <c r="CK701" s="62"/>
      <c r="CL701" s="62"/>
      <c r="CM701" s="62"/>
      <c r="CN701" s="62"/>
      <c r="CO701" s="62"/>
      <c r="CP701" s="62"/>
      <c r="CQ701" s="62"/>
      <c r="CR701" s="62"/>
      <c r="CS701" s="62"/>
      <c r="CT701" s="62"/>
      <c r="CU701" s="62"/>
      <c r="CV701" s="62"/>
      <c r="CW701" s="62"/>
      <c r="CX701" s="62"/>
      <c r="CY701" s="62"/>
      <c r="CZ701" s="62"/>
      <c r="DA701" s="61"/>
      <c r="DB701" s="56">
        <f>K701-CV701</f>
        <v>0</v>
      </c>
      <c r="DC701" s="81"/>
      <c r="DD701" s="7">
        <f>CV701/12</f>
        <v>0</v>
      </c>
      <c r="DE701" s="81"/>
    </row>
    <row r="702" spans="1:109" s="80" customFormat="1" ht="11.25" hidden="1" customHeight="1" x14ac:dyDescent="0.2">
      <c r="A702" s="118" t="str">
        <f>CONCATENATE("8001",H702)</f>
        <v>8001100106</v>
      </c>
      <c r="B702" s="66"/>
      <c r="C702" s="66"/>
      <c r="D702" s="66"/>
      <c r="E702" s="66"/>
      <c r="F702" s="66"/>
      <c r="G702" s="65" t="s">
        <v>253</v>
      </c>
      <c r="H702" s="70" t="s">
        <v>153</v>
      </c>
      <c r="I702" s="87" t="s">
        <v>154</v>
      </c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  <c r="AA702" s="62"/>
      <c r="AB702" s="62"/>
      <c r="AC702" s="62"/>
      <c r="AD702" s="62"/>
      <c r="AE702" s="62"/>
      <c r="AF702" s="62"/>
      <c r="AG702" s="62"/>
      <c r="AH702" s="62"/>
      <c r="AI702" s="62"/>
      <c r="AJ702" s="62"/>
      <c r="AK702" s="62"/>
      <c r="AL702" s="62"/>
      <c r="AM702" s="62"/>
      <c r="AN702" s="62"/>
      <c r="AO702" s="62"/>
      <c r="AP702" s="62"/>
      <c r="AQ702" s="62"/>
      <c r="AR702" s="62"/>
      <c r="AS702" s="62"/>
      <c r="AT702" s="62"/>
      <c r="AU702" s="62"/>
      <c r="AV702" s="62"/>
      <c r="AW702" s="62"/>
      <c r="AX702" s="62"/>
      <c r="AY702" s="62"/>
      <c r="AZ702" s="62"/>
      <c r="BA702" s="62"/>
      <c r="BB702" s="62"/>
      <c r="BC702" s="62"/>
      <c r="BD702" s="62"/>
      <c r="BE702" s="62"/>
      <c r="BF702" s="62"/>
      <c r="BG702" s="62"/>
      <c r="BH702" s="62"/>
      <c r="BI702" s="62"/>
      <c r="BJ702" s="62"/>
      <c r="BK702" s="62"/>
      <c r="BL702" s="62"/>
      <c r="BM702" s="62"/>
      <c r="BN702" s="62"/>
      <c r="BO702" s="62"/>
      <c r="BP702" s="62"/>
      <c r="BQ702" s="62"/>
      <c r="BR702" s="62"/>
      <c r="BS702" s="62"/>
      <c r="BT702" s="62"/>
      <c r="BU702" s="62"/>
      <c r="BV702" s="62"/>
      <c r="BW702" s="62"/>
      <c r="BX702" s="62"/>
      <c r="BY702" s="62"/>
      <c r="BZ702" s="62"/>
      <c r="CA702" s="62"/>
      <c r="CB702" s="62"/>
      <c r="CC702" s="62"/>
      <c r="CD702" s="62"/>
      <c r="CE702" s="62"/>
      <c r="CF702" s="62"/>
      <c r="CG702" s="62"/>
      <c r="CH702" s="62"/>
      <c r="CI702" s="62"/>
      <c r="CJ702" s="62"/>
      <c r="CK702" s="62"/>
      <c r="CL702" s="62"/>
      <c r="CM702" s="62"/>
      <c r="CN702" s="62"/>
      <c r="CO702" s="62"/>
      <c r="CP702" s="62"/>
      <c r="CQ702" s="62"/>
      <c r="CR702" s="62"/>
      <c r="CS702" s="62"/>
      <c r="CT702" s="62"/>
      <c r="CU702" s="62"/>
      <c r="CV702" s="62"/>
      <c r="CW702" s="62"/>
      <c r="CX702" s="62"/>
      <c r="CY702" s="62"/>
      <c r="CZ702" s="62"/>
      <c r="DA702" s="61"/>
      <c r="DB702" s="56">
        <f>K702-CV702</f>
        <v>0</v>
      </c>
      <c r="DC702" s="81"/>
      <c r="DD702" s="7">
        <f>CV702/12</f>
        <v>0</v>
      </c>
      <c r="DE702" s="81"/>
    </row>
    <row r="703" spans="1:109" s="80" customFormat="1" ht="11.25" hidden="1" customHeight="1" x14ac:dyDescent="0.2">
      <c r="A703" s="118" t="str">
        <f>CONCATENATE("8001",H703)</f>
        <v>8001100107</v>
      </c>
      <c r="B703" s="66"/>
      <c r="C703" s="66"/>
      <c r="D703" s="66"/>
      <c r="E703" s="66"/>
      <c r="F703" s="66"/>
      <c r="G703" s="65" t="s">
        <v>242</v>
      </c>
      <c r="H703" s="70" t="s">
        <v>285</v>
      </c>
      <c r="I703" s="87" t="s">
        <v>152</v>
      </c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  <c r="AA703" s="62"/>
      <c r="AB703" s="62"/>
      <c r="AC703" s="62"/>
      <c r="AD703" s="62"/>
      <c r="AE703" s="62"/>
      <c r="AF703" s="62"/>
      <c r="AG703" s="62"/>
      <c r="AH703" s="62"/>
      <c r="AI703" s="62"/>
      <c r="AJ703" s="62"/>
      <c r="AK703" s="62"/>
      <c r="AL703" s="62"/>
      <c r="AM703" s="62"/>
      <c r="AN703" s="62"/>
      <c r="AO703" s="62"/>
      <c r="AP703" s="62"/>
      <c r="AQ703" s="62"/>
      <c r="AR703" s="62"/>
      <c r="AS703" s="62"/>
      <c r="AT703" s="62"/>
      <c r="AU703" s="62"/>
      <c r="AV703" s="62"/>
      <c r="AW703" s="62"/>
      <c r="AX703" s="62"/>
      <c r="AY703" s="62"/>
      <c r="AZ703" s="62"/>
      <c r="BA703" s="62"/>
      <c r="BB703" s="62"/>
      <c r="BC703" s="62"/>
      <c r="BD703" s="62"/>
      <c r="BE703" s="62"/>
      <c r="BF703" s="62"/>
      <c r="BG703" s="62"/>
      <c r="BH703" s="62"/>
      <c r="BI703" s="62"/>
      <c r="BJ703" s="62"/>
      <c r="BK703" s="62"/>
      <c r="BL703" s="62"/>
      <c r="BM703" s="62"/>
      <c r="BN703" s="62"/>
      <c r="BO703" s="62"/>
      <c r="BP703" s="62"/>
      <c r="BQ703" s="62"/>
      <c r="BR703" s="62"/>
      <c r="BS703" s="62"/>
      <c r="BT703" s="62"/>
      <c r="BU703" s="62"/>
      <c r="BV703" s="62"/>
      <c r="BW703" s="62"/>
      <c r="BX703" s="62"/>
      <c r="BY703" s="62"/>
      <c r="BZ703" s="62"/>
      <c r="CA703" s="62"/>
      <c r="CB703" s="62"/>
      <c r="CC703" s="62"/>
      <c r="CD703" s="62"/>
      <c r="CE703" s="62"/>
      <c r="CF703" s="62"/>
      <c r="CG703" s="62"/>
      <c r="CH703" s="62"/>
      <c r="CI703" s="62"/>
      <c r="CJ703" s="62"/>
      <c r="CK703" s="62"/>
      <c r="CL703" s="62"/>
      <c r="CM703" s="62"/>
      <c r="CN703" s="62"/>
      <c r="CO703" s="62"/>
      <c r="CP703" s="62"/>
      <c r="CQ703" s="62"/>
      <c r="CR703" s="62"/>
      <c r="CS703" s="62"/>
      <c r="CT703" s="62"/>
      <c r="CU703" s="62"/>
      <c r="CV703" s="62"/>
      <c r="CW703" s="62"/>
      <c r="CX703" s="62"/>
      <c r="CY703" s="62"/>
      <c r="CZ703" s="62"/>
      <c r="DA703" s="61"/>
      <c r="DB703" s="56">
        <f>K703-CV703</f>
        <v>0</v>
      </c>
      <c r="DC703" s="81"/>
      <c r="DD703" s="7">
        <f>CV703/12</f>
        <v>0</v>
      </c>
      <c r="DE703" s="81"/>
    </row>
    <row r="704" spans="1:109" s="80" customFormat="1" ht="11.25" hidden="1" customHeight="1" x14ac:dyDescent="0.2">
      <c r="A704" s="118" t="str">
        <f>CONCATENATE("8001",H704)</f>
        <v>8001100108</v>
      </c>
      <c r="B704" s="66"/>
      <c r="C704" s="66"/>
      <c r="D704" s="66"/>
      <c r="E704" s="66"/>
      <c r="F704" s="66"/>
      <c r="G704" s="65" t="s">
        <v>116</v>
      </c>
      <c r="H704" s="70" t="s">
        <v>284</v>
      </c>
      <c r="I704" s="87" t="s">
        <v>283</v>
      </c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  <c r="AA704" s="62"/>
      <c r="AB704" s="62"/>
      <c r="AC704" s="62"/>
      <c r="AD704" s="62"/>
      <c r="AE704" s="62"/>
      <c r="AF704" s="62"/>
      <c r="AG704" s="62"/>
      <c r="AH704" s="62"/>
      <c r="AI704" s="62"/>
      <c r="AJ704" s="62"/>
      <c r="AK704" s="62"/>
      <c r="AL704" s="62"/>
      <c r="AM704" s="62"/>
      <c r="AN704" s="62"/>
      <c r="AO704" s="62"/>
      <c r="AP704" s="62"/>
      <c r="AQ704" s="62"/>
      <c r="AR704" s="62"/>
      <c r="AS704" s="62"/>
      <c r="AT704" s="62"/>
      <c r="AU704" s="62"/>
      <c r="AV704" s="62"/>
      <c r="AW704" s="62"/>
      <c r="AX704" s="62"/>
      <c r="AY704" s="62"/>
      <c r="AZ704" s="62"/>
      <c r="BA704" s="62"/>
      <c r="BB704" s="62"/>
      <c r="BC704" s="62"/>
      <c r="BD704" s="62"/>
      <c r="BE704" s="62"/>
      <c r="BF704" s="62"/>
      <c r="BG704" s="62"/>
      <c r="BH704" s="62"/>
      <c r="BI704" s="62"/>
      <c r="BJ704" s="62"/>
      <c r="BK704" s="62"/>
      <c r="BL704" s="62"/>
      <c r="BM704" s="62"/>
      <c r="BN704" s="62"/>
      <c r="BO704" s="62"/>
      <c r="BP704" s="62"/>
      <c r="BQ704" s="62"/>
      <c r="BR704" s="62"/>
      <c r="BS704" s="62"/>
      <c r="BT704" s="62"/>
      <c r="BU704" s="62"/>
      <c r="BV704" s="62"/>
      <c r="BW704" s="62"/>
      <c r="BX704" s="62"/>
      <c r="BY704" s="62"/>
      <c r="BZ704" s="62"/>
      <c r="CA704" s="62"/>
      <c r="CB704" s="62"/>
      <c r="CC704" s="62"/>
      <c r="CD704" s="62"/>
      <c r="CE704" s="62"/>
      <c r="CF704" s="62"/>
      <c r="CG704" s="62"/>
      <c r="CH704" s="62"/>
      <c r="CI704" s="62"/>
      <c r="CJ704" s="62"/>
      <c r="CK704" s="62"/>
      <c r="CL704" s="62"/>
      <c r="CM704" s="62"/>
      <c r="CN704" s="62"/>
      <c r="CO704" s="62"/>
      <c r="CP704" s="62"/>
      <c r="CQ704" s="62"/>
      <c r="CR704" s="62"/>
      <c r="CS704" s="62"/>
      <c r="CT704" s="62"/>
      <c r="CU704" s="62"/>
      <c r="CV704" s="62"/>
      <c r="CW704" s="62"/>
      <c r="CX704" s="62"/>
      <c r="CY704" s="62"/>
      <c r="CZ704" s="62"/>
      <c r="DA704" s="61"/>
      <c r="DB704" s="56">
        <f>K704-CV704</f>
        <v>0</v>
      </c>
      <c r="DC704" s="81"/>
      <c r="DD704" s="7">
        <f>CV704/12</f>
        <v>0</v>
      </c>
      <c r="DE704" s="81"/>
    </row>
    <row r="705" spans="1:109" s="80" customFormat="1" ht="11.25" hidden="1" customHeight="1" x14ac:dyDescent="0.2">
      <c r="A705" s="118" t="str">
        <f>CONCATENATE("8001",H705)</f>
        <v>8001100109</v>
      </c>
      <c r="B705" s="66"/>
      <c r="C705" s="66"/>
      <c r="D705" s="66"/>
      <c r="E705" s="66"/>
      <c r="F705" s="66"/>
      <c r="G705" s="65" t="s">
        <v>255</v>
      </c>
      <c r="H705" s="70" t="s">
        <v>282</v>
      </c>
      <c r="I705" s="87" t="s">
        <v>281</v>
      </c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  <c r="AA705" s="62"/>
      <c r="AB705" s="62"/>
      <c r="AC705" s="62"/>
      <c r="AD705" s="62"/>
      <c r="AE705" s="62"/>
      <c r="AF705" s="62"/>
      <c r="AG705" s="62"/>
      <c r="AH705" s="62"/>
      <c r="AI705" s="62"/>
      <c r="AJ705" s="62"/>
      <c r="AK705" s="62"/>
      <c r="AL705" s="62"/>
      <c r="AM705" s="62"/>
      <c r="AN705" s="62"/>
      <c r="AO705" s="62"/>
      <c r="AP705" s="62"/>
      <c r="AQ705" s="62"/>
      <c r="AR705" s="62"/>
      <c r="AS705" s="62"/>
      <c r="AT705" s="62"/>
      <c r="AU705" s="62"/>
      <c r="AV705" s="62"/>
      <c r="AW705" s="62"/>
      <c r="AX705" s="62"/>
      <c r="AY705" s="62"/>
      <c r="AZ705" s="62"/>
      <c r="BA705" s="62"/>
      <c r="BB705" s="62"/>
      <c r="BC705" s="62"/>
      <c r="BD705" s="62"/>
      <c r="BE705" s="62"/>
      <c r="BF705" s="62"/>
      <c r="BG705" s="62"/>
      <c r="BH705" s="62"/>
      <c r="BI705" s="62"/>
      <c r="BJ705" s="62"/>
      <c r="BK705" s="62"/>
      <c r="BL705" s="62"/>
      <c r="BM705" s="62"/>
      <c r="BN705" s="62"/>
      <c r="BO705" s="62"/>
      <c r="BP705" s="62"/>
      <c r="BQ705" s="62"/>
      <c r="BR705" s="62"/>
      <c r="BS705" s="62"/>
      <c r="BT705" s="62"/>
      <c r="BU705" s="62"/>
      <c r="BV705" s="62"/>
      <c r="BW705" s="62"/>
      <c r="BX705" s="62"/>
      <c r="BY705" s="62"/>
      <c r="BZ705" s="62"/>
      <c r="CA705" s="62"/>
      <c r="CB705" s="62"/>
      <c r="CC705" s="62"/>
      <c r="CD705" s="62"/>
      <c r="CE705" s="62"/>
      <c r="CF705" s="62"/>
      <c r="CG705" s="62"/>
      <c r="CH705" s="62"/>
      <c r="CI705" s="62"/>
      <c r="CJ705" s="62"/>
      <c r="CK705" s="62"/>
      <c r="CL705" s="62"/>
      <c r="CM705" s="62"/>
      <c r="CN705" s="62"/>
      <c r="CO705" s="62"/>
      <c r="CP705" s="62"/>
      <c r="CQ705" s="62"/>
      <c r="CR705" s="62"/>
      <c r="CS705" s="62"/>
      <c r="CT705" s="62"/>
      <c r="CU705" s="62"/>
      <c r="CV705" s="62"/>
      <c r="CW705" s="62"/>
      <c r="CX705" s="62"/>
      <c r="CY705" s="62"/>
      <c r="CZ705" s="62"/>
      <c r="DA705" s="61"/>
      <c r="DB705" s="56">
        <f>K705-CV705</f>
        <v>0</v>
      </c>
      <c r="DC705" s="81"/>
      <c r="DD705" s="7">
        <f>CV705/12</f>
        <v>0</v>
      </c>
      <c r="DE705" s="81"/>
    </row>
    <row r="706" spans="1:109" s="80" customFormat="1" ht="11.25" hidden="1" customHeight="1" x14ac:dyDescent="0.2">
      <c r="A706" s="118" t="str">
        <f>CONCATENATE("8001",H706)</f>
        <v>8001100110</v>
      </c>
      <c r="B706" s="66"/>
      <c r="C706" s="66"/>
      <c r="D706" s="66"/>
      <c r="E706" s="66"/>
      <c r="F706" s="66"/>
      <c r="G706" s="65" t="s">
        <v>89</v>
      </c>
      <c r="H706" s="70" t="s">
        <v>280</v>
      </c>
      <c r="I706" s="75" t="s">
        <v>279</v>
      </c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  <c r="AA706" s="62"/>
      <c r="AB706" s="62"/>
      <c r="AC706" s="62"/>
      <c r="AD706" s="62"/>
      <c r="AE706" s="62"/>
      <c r="AF706" s="62"/>
      <c r="AG706" s="62"/>
      <c r="AH706" s="62"/>
      <c r="AI706" s="62"/>
      <c r="AJ706" s="62"/>
      <c r="AK706" s="62"/>
      <c r="AL706" s="62"/>
      <c r="AM706" s="62"/>
      <c r="AN706" s="62"/>
      <c r="AO706" s="62"/>
      <c r="AP706" s="62"/>
      <c r="AQ706" s="62"/>
      <c r="AR706" s="62"/>
      <c r="AS706" s="62"/>
      <c r="AT706" s="62"/>
      <c r="AU706" s="62"/>
      <c r="AV706" s="62"/>
      <c r="AW706" s="62"/>
      <c r="AX706" s="62"/>
      <c r="AY706" s="62"/>
      <c r="AZ706" s="62"/>
      <c r="BA706" s="62"/>
      <c r="BB706" s="62"/>
      <c r="BC706" s="62"/>
      <c r="BD706" s="62"/>
      <c r="BE706" s="62"/>
      <c r="BF706" s="62"/>
      <c r="BG706" s="62"/>
      <c r="BH706" s="62"/>
      <c r="BI706" s="62"/>
      <c r="BJ706" s="62"/>
      <c r="BK706" s="62"/>
      <c r="BL706" s="62"/>
      <c r="BM706" s="62"/>
      <c r="BN706" s="62"/>
      <c r="BO706" s="62"/>
      <c r="BP706" s="62"/>
      <c r="BQ706" s="62"/>
      <c r="BR706" s="62"/>
      <c r="BS706" s="62"/>
      <c r="BT706" s="62"/>
      <c r="BU706" s="62"/>
      <c r="BV706" s="62"/>
      <c r="BW706" s="62"/>
      <c r="BX706" s="62"/>
      <c r="BY706" s="62"/>
      <c r="BZ706" s="62"/>
      <c r="CA706" s="62"/>
      <c r="CB706" s="62"/>
      <c r="CC706" s="62"/>
      <c r="CD706" s="62"/>
      <c r="CE706" s="62"/>
      <c r="CF706" s="62"/>
      <c r="CG706" s="62"/>
      <c r="CH706" s="62"/>
      <c r="CI706" s="62"/>
      <c r="CJ706" s="62"/>
      <c r="CK706" s="62"/>
      <c r="CL706" s="62"/>
      <c r="CM706" s="62"/>
      <c r="CN706" s="62"/>
      <c r="CO706" s="62"/>
      <c r="CP706" s="62"/>
      <c r="CQ706" s="62"/>
      <c r="CR706" s="62"/>
      <c r="CS706" s="62"/>
      <c r="CT706" s="62"/>
      <c r="CU706" s="62"/>
      <c r="CV706" s="62"/>
      <c r="CW706" s="62"/>
      <c r="CX706" s="62"/>
      <c r="CY706" s="62"/>
      <c r="CZ706" s="62"/>
      <c r="DA706" s="61"/>
      <c r="DB706" s="56">
        <f>K706-CV706</f>
        <v>0</v>
      </c>
      <c r="DC706" s="81"/>
      <c r="DD706" s="7">
        <f>CV706/12</f>
        <v>0</v>
      </c>
      <c r="DE706" s="81"/>
    </row>
    <row r="707" spans="1:109" s="80" customFormat="1" ht="11.25" hidden="1" customHeight="1" x14ac:dyDescent="0.2">
      <c r="A707" s="118" t="str">
        <f>CONCATENATE("8001",H707)</f>
        <v>8001100112</v>
      </c>
      <c r="B707" s="66"/>
      <c r="C707" s="66"/>
      <c r="D707" s="66"/>
      <c r="E707" s="66"/>
      <c r="F707" s="66"/>
      <c r="G707" s="65" t="s">
        <v>192</v>
      </c>
      <c r="H707" s="70" t="s">
        <v>278</v>
      </c>
      <c r="I707" s="87" t="s">
        <v>277</v>
      </c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  <c r="AA707" s="62"/>
      <c r="AB707" s="62"/>
      <c r="AC707" s="62"/>
      <c r="AD707" s="62"/>
      <c r="AE707" s="62"/>
      <c r="AF707" s="62"/>
      <c r="AG707" s="62"/>
      <c r="AH707" s="62"/>
      <c r="AI707" s="62"/>
      <c r="AJ707" s="62"/>
      <c r="AK707" s="62"/>
      <c r="AL707" s="62"/>
      <c r="AM707" s="62"/>
      <c r="AN707" s="62"/>
      <c r="AO707" s="62"/>
      <c r="AP707" s="62"/>
      <c r="AQ707" s="62"/>
      <c r="AR707" s="62"/>
      <c r="AS707" s="62"/>
      <c r="AT707" s="62"/>
      <c r="AU707" s="62"/>
      <c r="AV707" s="62"/>
      <c r="AW707" s="62"/>
      <c r="AX707" s="62"/>
      <c r="AY707" s="62"/>
      <c r="AZ707" s="62"/>
      <c r="BA707" s="62"/>
      <c r="BB707" s="62"/>
      <c r="BC707" s="62"/>
      <c r="BD707" s="62"/>
      <c r="BE707" s="62"/>
      <c r="BF707" s="62"/>
      <c r="BG707" s="62"/>
      <c r="BH707" s="62"/>
      <c r="BI707" s="62"/>
      <c r="BJ707" s="62"/>
      <c r="BK707" s="62"/>
      <c r="BL707" s="62"/>
      <c r="BM707" s="62"/>
      <c r="BN707" s="62"/>
      <c r="BO707" s="62"/>
      <c r="BP707" s="62"/>
      <c r="BQ707" s="62"/>
      <c r="BR707" s="62"/>
      <c r="BS707" s="62"/>
      <c r="BT707" s="62"/>
      <c r="BU707" s="62"/>
      <c r="BV707" s="62"/>
      <c r="BW707" s="62"/>
      <c r="BX707" s="62"/>
      <c r="BY707" s="62"/>
      <c r="BZ707" s="62"/>
      <c r="CA707" s="62"/>
      <c r="CB707" s="62"/>
      <c r="CC707" s="62"/>
      <c r="CD707" s="62"/>
      <c r="CE707" s="62"/>
      <c r="CF707" s="62"/>
      <c r="CG707" s="62"/>
      <c r="CH707" s="62"/>
      <c r="CI707" s="62"/>
      <c r="CJ707" s="62"/>
      <c r="CK707" s="62"/>
      <c r="CL707" s="62"/>
      <c r="CM707" s="62"/>
      <c r="CN707" s="62"/>
      <c r="CO707" s="62"/>
      <c r="CP707" s="62"/>
      <c r="CQ707" s="62"/>
      <c r="CR707" s="62"/>
      <c r="CS707" s="62"/>
      <c r="CT707" s="62"/>
      <c r="CU707" s="62"/>
      <c r="CV707" s="62"/>
      <c r="CW707" s="62"/>
      <c r="CX707" s="62"/>
      <c r="CY707" s="62"/>
      <c r="CZ707" s="62"/>
      <c r="DA707" s="61"/>
      <c r="DB707" s="56">
        <f>K707-CV707</f>
        <v>0</v>
      </c>
      <c r="DC707" s="81"/>
      <c r="DD707" s="7">
        <f>CV707/12</f>
        <v>0</v>
      </c>
      <c r="DE707" s="81"/>
    </row>
    <row r="708" spans="1:109" s="80" customFormat="1" ht="11.25" hidden="1" customHeight="1" x14ac:dyDescent="0.2">
      <c r="A708" s="118" t="str">
        <f>CONCATENATE("8001",H708)</f>
        <v>8001100113</v>
      </c>
      <c r="B708" s="66"/>
      <c r="C708" s="66"/>
      <c r="D708" s="66"/>
      <c r="E708" s="66"/>
      <c r="F708" s="66"/>
      <c r="G708" s="65" t="s">
        <v>200</v>
      </c>
      <c r="H708" s="70" t="s">
        <v>276</v>
      </c>
      <c r="I708" s="87" t="s">
        <v>150</v>
      </c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  <c r="AA708" s="62"/>
      <c r="AB708" s="62"/>
      <c r="AC708" s="62"/>
      <c r="AD708" s="62"/>
      <c r="AE708" s="62"/>
      <c r="AF708" s="62"/>
      <c r="AG708" s="62"/>
      <c r="AH708" s="62"/>
      <c r="AI708" s="62"/>
      <c r="AJ708" s="62"/>
      <c r="AK708" s="62"/>
      <c r="AL708" s="62"/>
      <c r="AM708" s="62"/>
      <c r="AN708" s="62"/>
      <c r="AO708" s="62"/>
      <c r="AP708" s="62"/>
      <c r="AQ708" s="62"/>
      <c r="AR708" s="62"/>
      <c r="AS708" s="62"/>
      <c r="AT708" s="62"/>
      <c r="AU708" s="62"/>
      <c r="AV708" s="62"/>
      <c r="AW708" s="62"/>
      <c r="AX708" s="62"/>
      <c r="AY708" s="62"/>
      <c r="AZ708" s="62"/>
      <c r="BA708" s="62"/>
      <c r="BB708" s="62"/>
      <c r="BC708" s="62"/>
      <c r="BD708" s="62"/>
      <c r="BE708" s="62"/>
      <c r="BF708" s="62"/>
      <c r="BG708" s="62"/>
      <c r="BH708" s="62"/>
      <c r="BI708" s="62"/>
      <c r="BJ708" s="62"/>
      <c r="BK708" s="62"/>
      <c r="BL708" s="62"/>
      <c r="BM708" s="62"/>
      <c r="BN708" s="62"/>
      <c r="BO708" s="62"/>
      <c r="BP708" s="62"/>
      <c r="BQ708" s="62"/>
      <c r="BR708" s="62"/>
      <c r="BS708" s="62"/>
      <c r="BT708" s="62"/>
      <c r="BU708" s="62"/>
      <c r="BV708" s="62"/>
      <c r="BW708" s="62"/>
      <c r="BX708" s="62"/>
      <c r="BY708" s="62"/>
      <c r="BZ708" s="62"/>
      <c r="CA708" s="62"/>
      <c r="CB708" s="62"/>
      <c r="CC708" s="62"/>
      <c r="CD708" s="62"/>
      <c r="CE708" s="62"/>
      <c r="CF708" s="62"/>
      <c r="CG708" s="62"/>
      <c r="CH708" s="62"/>
      <c r="CI708" s="62"/>
      <c r="CJ708" s="62"/>
      <c r="CK708" s="62"/>
      <c r="CL708" s="62"/>
      <c r="CM708" s="62"/>
      <c r="CN708" s="62"/>
      <c r="CO708" s="62"/>
      <c r="CP708" s="62"/>
      <c r="CQ708" s="62"/>
      <c r="CR708" s="62"/>
      <c r="CS708" s="62"/>
      <c r="CT708" s="62"/>
      <c r="CU708" s="62"/>
      <c r="CV708" s="62"/>
      <c r="CW708" s="62"/>
      <c r="CX708" s="62"/>
      <c r="CY708" s="62"/>
      <c r="CZ708" s="62"/>
      <c r="DA708" s="61"/>
      <c r="DB708" s="56">
        <f>K708-CV708</f>
        <v>0</v>
      </c>
      <c r="DC708" s="81"/>
      <c r="DD708" s="7">
        <f>CV708/12</f>
        <v>0</v>
      </c>
      <c r="DE708" s="81"/>
    </row>
    <row r="709" spans="1:109" s="80" customFormat="1" ht="11.25" hidden="1" customHeight="1" x14ac:dyDescent="0.2">
      <c r="A709" s="118" t="str">
        <f>CONCATENATE("8001",H709)</f>
        <v>8001100114</v>
      </c>
      <c r="B709" s="66"/>
      <c r="C709" s="66"/>
      <c r="D709" s="66"/>
      <c r="E709" s="66"/>
      <c r="F709" s="66"/>
      <c r="G709" s="65" t="s">
        <v>251</v>
      </c>
      <c r="H709" s="70" t="s">
        <v>275</v>
      </c>
      <c r="I709" s="87" t="s">
        <v>274</v>
      </c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  <c r="AA709" s="62"/>
      <c r="AB709" s="62"/>
      <c r="AC709" s="62"/>
      <c r="AD709" s="62"/>
      <c r="AE709" s="62"/>
      <c r="AF709" s="62"/>
      <c r="AG709" s="62"/>
      <c r="AH709" s="62"/>
      <c r="AI709" s="62"/>
      <c r="AJ709" s="62"/>
      <c r="AK709" s="62"/>
      <c r="AL709" s="62"/>
      <c r="AM709" s="62"/>
      <c r="AN709" s="62"/>
      <c r="AO709" s="62"/>
      <c r="AP709" s="62"/>
      <c r="AQ709" s="62"/>
      <c r="AR709" s="62"/>
      <c r="AS709" s="62"/>
      <c r="AT709" s="62"/>
      <c r="AU709" s="62"/>
      <c r="AV709" s="62"/>
      <c r="AW709" s="62"/>
      <c r="AX709" s="62"/>
      <c r="AY709" s="62"/>
      <c r="AZ709" s="62"/>
      <c r="BA709" s="62"/>
      <c r="BB709" s="62"/>
      <c r="BC709" s="62"/>
      <c r="BD709" s="62"/>
      <c r="BE709" s="62"/>
      <c r="BF709" s="62"/>
      <c r="BG709" s="62"/>
      <c r="BH709" s="62"/>
      <c r="BI709" s="62"/>
      <c r="BJ709" s="62"/>
      <c r="BK709" s="62"/>
      <c r="BL709" s="62"/>
      <c r="BM709" s="62"/>
      <c r="BN709" s="62"/>
      <c r="BO709" s="62"/>
      <c r="BP709" s="62"/>
      <c r="BQ709" s="62"/>
      <c r="BR709" s="62"/>
      <c r="BS709" s="62"/>
      <c r="BT709" s="62"/>
      <c r="BU709" s="62"/>
      <c r="BV709" s="62"/>
      <c r="BW709" s="62"/>
      <c r="BX709" s="62"/>
      <c r="BY709" s="62"/>
      <c r="BZ709" s="62"/>
      <c r="CA709" s="62"/>
      <c r="CB709" s="62"/>
      <c r="CC709" s="62"/>
      <c r="CD709" s="62"/>
      <c r="CE709" s="62"/>
      <c r="CF709" s="62"/>
      <c r="CG709" s="62"/>
      <c r="CH709" s="62"/>
      <c r="CI709" s="62"/>
      <c r="CJ709" s="62"/>
      <c r="CK709" s="62"/>
      <c r="CL709" s="62"/>
      <c r="CM709" s="62"/>
      <c r="CN709" s="62"/>
      <c r="CO709" s="62"/>
      <c r="CP709" s="62"/>
      <c r="CQ709" s="62"/>
      <c r="CR709" s="62"/>
      <c r="CS709" s="62"/>
      <c r="CT709" s="62"/>
      <c r="CU709" s="62"/>
      <c r="CV709" s="62"/>
      <c r="CW709" s="62"/>
      <c r="CX709" s="62"/>
      <c r="CY709" s="62"/>
      <c r="CZ709" s="62"/>
      <c r="DA709" s="61"/>
      <c r="DB709" s="56">
        <f>K709-CV709</f>
        <v>0</v>
      </c>
      <c r="DC709" s="81"/>
      <c r="DD709" s="7">
        <f>CV709/12</f>
        <v>0</v>
      </c>
      <c r="DE709" s="81"/>
    </row>
    <row r="710" spans="1:109" s="80" customFormat="1" ht="11.25" hidden="1" customHeight="1" x14ac:dyDescent="0.2">
      <c r="A710" s="118" t="str">
        <f>CONCATENATE("8001",H710)</f>
        <v>8001100116</v>
      </c>
      <c r="B710" s="66"/>
      <c r="C710" s="66"/>
      <c r="D710" s="66"/>
      <c r="E710" s="66"/>
      <c r="F710" s="66"/>
      <c r="G710" s="65" t="s">
        <v>104</v>
      </c>
      <c r="H710" s="70" t="s">
        <v>273</v>
      </c>
      <c r="I710" s="87" t="s">
        <v>272</v>
      </c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  <c r="AA710" s="62"/>
      <c r="AB710" s="62"/>
      <c r="AC710" s="62"/>
      <c r="AD710" s="62"/>
      <c r="AE710" s="62"/>
      <c r="AF710" s="62"/>
      <c r="AG710" s="62"/>
      <c r="AH710" s="62"/>
      <c r="AI710" s="62"/>
      <c r="AJ710" s="62"/>
      <c r="AK710" s="62"/>
      <c r="AL710" s="62"/>
      <c r="AM710" s="62"/>
      <c r="AN710" s="62"/>
      <c r="AO710" s="62"/>
      <c r="AP710" s="62"/>
      <c r="AQ710" s="62"/>
      <c r="AR710" s="62"/>
      <c r="AS710" s="62"/>
      <c r="AT710" s="62"/>
      <c r="AU710" s="62"/>
      <c r="AV710" s="62"/>
      <c r="AW710" s="62"/>
      <c r="AX710" s="62"/>
      <c r="AY710" s="62"/>
      <c r="AZ710" s="62"/>
      <c r="BA710" s="62"/>
      <c r="BB710" s="62"/>
      <c r="BC710" s="62"/>
      <c r="BD710" s="62"/>
      <c r="BE710" s="62"/>
      <c r="BF710" s="62"/>
      <c r="BG710" s="62"/>
      <c r="BH710" s="62"/>
      <c r="BI710" s="62"/>
      <c r="BJ710" s="62"/>
      <c r="BK710" s="62"/>
      <c r="BL710" s="62"/>
      <c r="BM710" s="62"/>
      <c r="BN710" s="62"/>
      <c r="BO710" s="62"/>
      <c r="BP710" s="62"/>
      <c r="BQ710" s="62"/>
      <c r="BR710" s="62"/>
      <c r="BS710" s="62"/>
      <c r="BT710" s="62"/>
      <c r="BU710" s="62"/>
      <c r="BV710" s="62"/>
      <c r="BW710" s="62"/>
      <c r="BX710" s="62"/>
      <c r="BY710" s="62"/>
      <c r="BZ710" s="62"/>
      <c r="CA710" s="62"/>
      <c r="CB710" s="62"/>
      <c r="CC710" s="62"/>
      <c r="CD710" s="62"/>
      <c r="CE710" s="62"/>
      <c r="CF710" s="62"/>
      <c r="CG710" s="62"/>
      <c r="CH710" s="62"/>
      <c r="CI710" s="62"/>
      <c r="CJ710" s="62"/>
      <c r="CK710" s="62"/>
      <c r="CL710" s="62"/>
      <c r="CM710" s="62"/>
      <c r="CN710" s="62"/>
      <c r="CO710" s="62"/>
      <c r="CP710" s="62"/>
      <c r="CQ710" s="62"/>
      <c r="CR710" s="62"/>
      <c r="CS710" s="62"/>
      <c r="CT710" s="62"/>
      <c r="CU710" s="62"/>
      <c r="CV710" s="62"/>
      <c r="CW710" s="62"/>
      <c r="CX710" s="62"/>
      <c r="CY710" s="62"/>
      <c r="CZ710" s="62"/>
      <c r="DA710" s="61"/>
      <c r="DB710" s="56">
        <f>K710-CV710</f>
        <v>0</v>
      </c>
      <c r="DC710" s="81"/>
      <c r="DD710" s="7">
        <f>CV710/12</f>
        <v>0</v>
      </c>
      <c r="DE710" s="81"/>
    </row>
    <row r="711" spans="1:109" s="80" customFormat="1" ht="11.25" hidden="1" customHeight="1" x14ac:dyDescent="0.2">
      <c r="A711" s="118" t="str">
        <f>CONCATENATE("8001",H711)</f>
        <v>8001100130</v>
      </c>
      <c r="B711" s="66"/>
      <c r="C711" s="66"/>
      <c r="D711" s="66"/>
      <c r="E711" s="66"/>
      <c r="F711" s="66"/>
      <c r="G711" s="65" t="s">
        <v>213</v>
      </c>
      <c r="H711" s="70" t="s">
        <v>271</v>
      </c>
      <c r="I711" s="87" t="s">
        <v>149</v>
      </c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  <c r="AA711" s="62"/>
      <c r="AB711" s="62"/>
      <c r="AC711" s="62"/>
      <c r="AD711" s="62"/>
      <c r="AE711" s="62"/>
      <c r="AF711" s="62"/>
      <c r="AG711" s="62"/>
      <c r="AH711" s="62"/>
      <c r="AI711" s="62"/>
      <c r="AJ711" s="62"/>
      <c r="AK711" s="62"/>
      <c r="AL711" s="62"/>
      <c r="AM711" s="62"/>
      <c r="AN711" s="62"/>
      <c r="AO711" s="62"/>
      <c r="AP711" s="62"/>
      <c r="AQ711" s="62"/>
      <c r="AR711" s="62"/>
      <c r="AS711" s="62"/>
      <c r="AT711" s="62"/>
      <c r="AU711" s="62"/>
      <c r="AV711" s="62"/>
      <c r="AW711" s="62"/>
      <c r="AX711" s="62"/>
      <c r="AY711" s="62"/>
      <c r="AZ711" s="62"/>
      <c r="BA711" s="62"/>
      <c r="BB711" s="62"/>
      <c r="BC711" s="62"/>
      <c r="BD711" s="62"/>
      <c r="BE711" s="62"/>
      <c r="BF711" s="62"/>
      <c r="BG711" s="62"/>
      <c r="BH711" s="62"/>
      <c r="BI711" s="62"/>
      <c r="BJ711" s="62"/>
      <c r="BK711" s="62"/>
      <c r="BL711" s="62"/>
      <c r="BM711" s="62"/>
      <c r="BN711" s="62"/>
      <c r="BO711" s="62"/>
      <c r="BP711" s="62"/>
      <c r="BQ711" s="62"/>
      <c r="BR711" s="62"/>
      <c r="BS711" s="62"/>
      <c r="BT711" s="62"/>
      <c r="BU711" s="62"/>
      <c r="BV711" s="62"/>
      <c r="BW711" s="62"/>
      <c r="BX711" s="62"/>
      <c r="BY711" s="62"/>
      <c r="BZ711" s="62"/>
      <c r="CA711" s="62"/>
      <c r="CB711" s="62"/>
      <c r="CC711" s="62"/>
      <c r="CD711" s="62"/>
      <c r="CE711" s="62"/>
      <c r="CF711" s="62"/>
      <c r="CG711" s="62"/>
      <c r="CH711" s="62"/>
      <c r="CI711" s="62"/>
      <c r="CJ711" s="62"/>
      <c r="CK711" s="62"/>
      <c r="CL711" s="62"/>
      <c r="CM711" s="62"/>
      <c r="CN711" s="62"/>
      <c r="CO711" s="62"/>
      <c r="CP711" s="62"/>
      <c r="CQ711" s="62"/>
      <c r="CR711" s="62"/>
      <c r="CS711" s="62"/>
      <c r="CT711" s="62"/>
      <c r="CU711" s="62"/>
      <c r="CV711" s="62"/>
      <c r="CW711" s="62"/>
      <c r="CX711" s="62"/>
      <c r="CY711" s="62"/>
      <c r="CZ711" s="62"/>
      <c r="DA711" s="61"/>
      <c r="DB711" s="56">
        <f>K711-CV711</f>
        <v>0</v>
      </c>
      <c r="DC711" s="81"/>
      <c r="DD711" s="7">
        <f>CV711/12</f>
        <v>0</v>
      </c>
      <c r="DE711" s="81"/>
    </row>
    <row r="712" spans="1:109" s="80" customFormat="1" ht="11.25" hidden="1" customHeight="1" x14ac:dyDescent="0.2">
      <c r="A712" s="118" t="str">
        <f>CONCATENATE("8001",H712)</f>
        <v>80011002</v>
      </c>
      <c r="B712" s="66"/>
      <c r="C712" s="66"/>
      <c r="D712" s="66"/>
      <c r="E712" s="66"/>
      <c r="F712" s="66" t="s">
        <v>101</v>
      </c>
      <c r="G712" s="65"/>
      <c r="H712" s="61" t="s">
        <v>85</v>
      </c>
      <c r="I712" s="86" t="s">
        <v>84</v>
      </c>
      <c r="J712" s="62">
        <f>SUM(J713:J715)</f>
        <v>0</v>
      </c>
      <c r="K712" s="62">
        <f>SUM(K713:K715)</f>
        <v>0</v>
      </c>
      <c r="L712" s="62">
        <f>SUM(L713:L715)</f>
        <v>0</v>
      </c>
      <c r="M712" s="62">
        <f>SUM(M713:M715)</f>
        <v>0</v>
      </c>
      <c r="N712" s="62">
        <f>SUM(N713:N715)</f>
        <v>0</v>
      </c>
      <c r="O712" s="62">
        <f>SUM(O713:O715)</f>
        <v>0</v>
      </c>
      <c r="P712" s="62">
        <f>SUM(P713:P715)</f>
        <v>0</v>
      </c>
      <c r="Q712" s="62">
        <f>SUM(Q713:Q715)</f>
        <v>0</v>
      </c>
      <c r="R712" s="62">
        <f>SUM(R713:R715)</f>
        <v>0</v>
      </c>
      <c r="S712" s="62">
        <f>SUM(S713:S715)</f>
        <v>0</v>
      </c>
      <c r="T712" s="62">
        <f>SUM(T713:T715)</f>
        <v>0</v>
      </c>
      <c r="U712" s="62">
        <f>SUM(U713:U715)</f>
        <v>0</v>
      </c>
      <c r="V712" s="62">
        <f>SUM(V713:V715)</f>
        <v>0</v>
      </c>
      <c r="W712" s="62">
        <f>SUM(W713:W715)</f>
        <v>0</v>
      </c>
      <c r="X712" s="62">
        <f>SUM(X713:X715)</f>
        <v>0</v>
      </c>
      <c r="Y712" s="62">
        <f>SUM(Y713:Y715)</f>
        <v>0</v>
      </c>
      <c r="Z712" s="62">
        <f>SUM(Z713:Z715)</f>
        <v>0</v>
      </c>
      <c r="AA712" s="62">
        <f>SUM(AA713:AA715)</f>
        <v>0</v>
      </c>
      <c r="AB712" s="62">
        <f>SUM(AB713:AB715)</f>
        <v>0</v>
      </c>
      <c r="AC712" s="62">
        <f>SUM(AC713:AC715)</f>
        <v>0</v>
      </c>
      <c r="AD712" s="62">
        <f>SUM(AD713:AD715)</f>
        <v>0</v>
      </c>
      <c r="AE712" s="62">
        <f>SUM(AE713:AE715)</f>
        <v>0</v>
      </c>
      <c r="AF712" s="62">
        <f>SUM(AF713:AF715)</f>
        <v>0</v>
      </c>
      <c r="AG712" s="62">
        <f>SUM(AG713:AG715)</f>
        <v>0</v>
      </c>
      <c r="AH712" s="62">
        <f>SUM(AH713:AH715)</f>
        <v>0</v>
      </c>
      <c r="AI712" s="62">
        <f>SUM(AI713:AI715)</f>
        <v>0</v>
      </c>
      <c r="AJ712" s="62">
        <f>SUM(AJ713:AJ715)</f>
        <v>0</v>
      </c>
      <c r="AK712" s="62">
        <f>SUM(AK713:AK715)</f>
        <v>0</v>
      </c>
      <c r="AL712" s="62">
        <f>SUM(AL713:AL715)</f>
        <v>0</v>
      </c>
      <c r="AM712" s="62">
        <f>SUM(AM713:AM715)</f>
        <v>0</v>
      </c>
      <c r="AN712" s="62">
        <f>SUM(AN713:AN715)</f>
        <v>0</v>
      </c>
      <c r="AO712" s="62">
        <f>SUM(AO713:AO715)</f>
        <v>0</v>
      </c>
      <c r="AP712" s="62">
        <f>SUM(AP713:AP715)</f>
        <v>0</v>
      </c>
      <c r="AQ712" s="62">
        <f>SUM(AQ713:AQ715)</f>
        <v>0</v>
      </c>
      <c r="AR712" s="62">
        <f>SUM(AR713:AR715)</f>
        <v>0</v>
      </c>
      <c r="AS712" s="62">
        <f>SUM(AS713:AS715)</f>
        <v>0</v>
      </c>
      <c r="AT712" s="62">
        <f>SUM(AT713:AT715)</f>
        <v>0</v>
      </c>
      <c r="AU712" s="62">
        <f>SUM(AU713:AU715)</f>
        <v>0</v>
      </c>
      <c r="AV712" s="62">
        <f>SUM(AV713:AV715)</f>
        <v>0</v>
      </c>
      <c r="AW712" s="62">
        <f>SUM(AW713:AW715)</f>
        <v>0</v>
      </c>
      <c r="AX712" s="62">
        <f>SUM(AX713:AX715)</f>
        <v>0</v>
      </c>
      <c r="AY712" s="62">
        <f>SUM(AY713:AY715)</f>
        <v>0</v>
      </c>
      <c r="AZ712" s="62">
        <f>SUM(AZ713:AZ715)</f>
        <v>0</v>
      </c>
      <c r="BA712" s="62">
        <f>SUM(BA713:BA715)</f>
        <v>0</v>
      </c>
      <c r="BB712" s="62">
        <f>SUM(BB713:BB715)</f>
        <v>0</v>
      </c>
      <c r="BC712" s="62">
        <f>SUM(BC713:BC715)</f>
        <v>0</v>
      </c>
      <c r="BD712" s="62">
        <f>SUM(BD713:BD715)</f>
        <v>0</v>
      </c>
      <c r="BE712" s="62">
        <f>SUM(BE713:BE715)</f>
        <v>0</v>
      </c>
      <c r="BF712" s="62">
        <f>SUM(BF713:BF715)</f>
        <v>0</v>
      </c>
      <c r="BG712" s="62">
        <f>SUM(BG713:BG715)</f>
        <v>0</v>
      </c>
      <c r="BH712" s="62">
        <f>SUM(BH713:BH715)</f>
        <v>0</v>
      </c>
      <c r="BI712" s="62">
        <f>SUM(BI713:BI715)</f>
        <v>0</v>
      </c>
      <c r="BJ712" s="62">
        <f>SUM(BJ713:BJ715)</f>
        <v>0</v>
      </c>
      <c r="BK712" s="62">
        <f>SUM(BK713:BK715)</f>
        <v>0</v>
      </c>
      <c r="BL712" s="62">
        <f>SUM(BL713:BL715)</f>
        <v>0</v>
      </c>
      <c r="BM712" s="62">
        <f>SUM(BM713:BM715)</f>
        <v>0</v>
      </c>
      <c r="BN712" s="62">
        <f>SUM(BN713:BN715)</f>
        <v>0</v>
      </c>
      <c r="BO712" s="62">
        <f>SUM(BO713:BO715)</f>
        <v>0</v>
      </c>
      <c r="BP712" s="62">
        <f>SUM(BP713:BP715)</f>
        <v>0</v>
      </c>
      <c r="BQ712" s="62">
        <f>SUM(BQ713:BQ715)</f>
        <v>0</v>
      </c>
      <c r="BR712" s="62">
        <f>SUM(BR713:BR715)</f>
        <v>0</v>
      </c>
      <c r="BS712" s="62">
        <f>SUM(BS713:BS715)</f>
        <v>0</v>
      </c>
      <c r="BT712" s="62">
        <f>SUM(BT713:BT715)</f>
        <v>0</v>
      </c>
      <c r="BU712" s="62">
        <f>SUM(BU713:BU715)</f>
        <v>0</v>
      </c>
      <c r="BV712" s="62">
        <f>SUM(BV713:BV715)</f>
        <v>0</v>
      </c>
      <c r="BW712" s="62">
        <f>SUM(BW713:BW715)</f>
        <v>0</v>
      </c>
      <c r="BX712" s="62">
        <f>SUM(BX713:BX715)</f>
        <v>0</v>
      </c>
      <c r="BY712" s="62">
        <f>SUM(BY713:BY715)</f>
        <v>0</v>
      </c>
      <c r="BZ712" s="62">
        <f>SUM(BZ713:BZ715)</f>
        <v>0</v>
      </c>
      <c r="CA712" s="62">
        <f>SUM(CA713:CA715)</f>
        <v>0</v>
      </c>
      <c r="CB712" s="62">
        <f>SUM(CB713:CB715)</f>
        <v>0</v>
      </c>
      <c r="CC712" s="62">
        <f>SUM(CC713:CC715)</f>
        <v>0</v>
      </c>
      <c r="CD712" s="62">
        <f>SUM(CD713:CD715)</f>
        <v>0</v>
      </c>
      <c r="CE712" s="62">
        <f>SUM(CE713:CE715)</f>
        <v>0</v>
      </c>
      <c r="CF712" s="62">
        <f>SUM(CF713:CF715)</f>
        <v>0</v>
      </c>
      <c r="CG712" s="62">
        <f>SUM(CG713:CG715)</f>
        <v>0</v>
      </c>
      <c r="CH712" s="62">
        <f>SUM(CH713:CH715)</f>
        <v>0</v>
      </c>
      <c r="CI712" s="62">
        <f>SUM(CI713:CI715)</f>
        <v>0</v>
      </c>
      <c r="CJ712" s="62">
        <f>SUM(CJ713:CJ715)</f>
        <v>0</v>
      </c>
      <c r="CK712" s="62">
        <f>SUM(CK713:CK715)</f>
        <v>0</v>
      </c>
      <c r="CL712" s="62">
        <f>SUM(CL713:CL715)</f>
        <v>0</v>
      </c>
      <c r="CM712" s="62">
        <f>SUM(CM713:CM715)</f>
        <v>0</v>
      </c>
      <c r="CN712" s="62">
        <f>SUM(CN713:CN715)</f>
        <v>0</v>
      </c>
      <c r="CO712" s="62">
        <f>SUM(CO713:CO715)</f>
        <v>0</v>
      </c>
      <c r="CP712" s="62">
        <f>SUM(CP713:CP715)</f>
        <v>0</v>
      </c>
      <c r="CQ712" s="62">
        <f>SUM(CQ713:CQ715)</f>
        <v>0</v>
      </c>
      <c r="CR712" s="62">
        <f>SUM(CR713:CR715)</f>
        <v>0</v>
      </c>
      <c r="CS712" s="62">
        <f>SUM(CS713:CS715)</f>
        <v>0</v>
      </c>
      <c r="CT712" s="62">
        <f>SUM(CT713:CT715)</f>
        <v>0</v>
      </c>
      <c r="CU712" s="62">
        <f>SUM(CU713:CU715)</f>
        <v>0</v>
      </c>
      <c r="CV712" s="62">
        <f>SUM(CV713:CV715)</f>
        <v>0</v>
      </c>
      <c r="CW712" s="62">
        <f>SUM(CW713:CW715)</f>
        <v>0</v>
      </c>
      <c r="CX712" s="62">
        <f>SUM(CX713:CX715)</f>
        <v>0</v>
      </c>
      <c r="CY712" s="62">
        <f>SUM(CY713:CY715)</f>
        <v>0</v>
      </c>
      <c r="CZ712" s="62">
        <f>SUM(CZ713:CZ715)</f>
        <v>0</v>
      </c>
      <c r="DA712" s="61"/>
      <c r="DB712" s="56">
        <f>K712-CV712</f>
        <v>0</v>
      </c>
      <c r="DC712" s="81"/>
      <c r="DD712" s="7">
        <f>CV712/12</f>
        <v>0</v>
      </c>
      <c r="DE712" s="81"/>
    </row>
    <row r="713" spans="1:109" s="80" customFormat="1" ht="11.25" hidden="1" customHeight="1" x14ac:dyDescent="0.2">
      <c r="A713" s="118" t="str">
        <f>CONCATENATE("8001",H713)</f>
        <v>8001100202</v>
      </c>
      <c r="B713" s="66"/>
      <c r="C713" s="66"/>
      <c r="D713" s="66"/>
      <c r="E713" s="66"/>
      <c r="F713" s="66"/>
      <c r="G713" s="65" t="s">
        <v>101</v>
      </c>
      <c r="H713" s="70" t="s">
        <v>270</v>
      </c>
      <c r="I713" s="87" t="s">
        <v>269</v>
      </c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  <c r="AA713" s="62"/>
      <c r="AB713" s="62"/>
      <c r="AC713" s="62"/>
      <c r="AD713" s="62"/>
      <c r="AE713" s="62"/>
      <c r="AF713" s="62"/>
      <c r="AG713" s="62"/>
      <c r="AH713" s="62"/>
      <c r="AI713" s="62"/>
      <c r="AJ713" s="62"/>
      <c r="AK713" s="62"/>
      <c r="AL713" s="62"/>
      <c r="AM713" s="62"/>
      <c r="AN713" s="62"/>
      <c r="AO713" s="62"/>
      <c r="AP713" s="62"/>
      <c r="AQ713" s="62"/>
      <c r="AR713" s="62"/>
      <c r="AS713" s="62"/>
      <c r="AT713" s="62"/>
      <c r="AU713" s="62"/>
      <c r="AV713" s="62"/>
      <c r="AW713" s="62"/>
      <c r="AX713" s="62"/>
      <c r="AY713" s="62"/>
      <c r="AZ713" s="62"/>
      <c r="BA713" s="62"/>
      <c r="BB713" s="62"/>
      <c r="BC713" s="62"/>
      <c r="BD713" s="62"/>
      <c r="BE713" s="62"/>
      <c r="BF713" s="62"/>
      <c r="BG713" s="62"/>
      <c r="BH713" s="62"/>
      <c r="BI713" s="62"/>
      <c r="BJ713" s="62"/>
      <c r="BK713" s="62"/>
      <c r="BL713" s="62"/>
      <c r="BM713" s="62"/>
      <c r="BN713" s="62"/>
      <c r="BO713" s="62"/>
      <c r="BP713" s="62"/>
      <c r="BQ713" s="62"/>
      <c r="BR713" s="62"/>
      <c r="BS713" s="62"/>
      <c r="BT713" s="62"/>
      <c r="BU713" s="62"/>
      <c r="BV713" s="62"/>
      <c r="BW713" s="62"/>
      <c r="BX713" s="62"/>
      <c r="BY713" s="62"/>
      <c r="BZ713" s="62"/>
      <c r="CA713" s="62"/>
      <c r="CB713" s="62"/>
      <c r="CC713" s="62"/>
      <c r="CD713" s="62"/>
      <c r="CE713" s="62"/>
      <c r="CF713" s="62"/>
      <c r="CG713" s="62"/>
      <c r="CH713" s="62"/>
      <c r="CI713" s="62"/>
      <c r="CJ713" s="62"/>
      <c r="CK713" s="62"/>
      <c r="CL713" s="62"/>
      <c r="CM713" s="62"/>
      <c r="CN713" s="62"/>
      <c r="CO713" s="62"/>
      <c r="CP713" s="62"/>
      <c r="CQ713" s="62"/>
      <c r="CR713" s="62"/>
      <c r="CS713" s="62"/>
      <c r="CT713" s="62"/>
      <c r="CU713" s="62"/>
      <c r="CV713" s="62"/>
      <c r="CW713" s="62"/>
      <c r="CX713" s="62"/>
      <c r="CY713" s="62"/>
      <c r="CZ713" s="62"/>
      <c r="DA713" s="61"/>
      <c r="DB713" s="56">
        <f>K713-CV713</f>
        <v>0</v>
      </c>
      <c r="DC713" s="81"/>
      <c r="DD713" s="7">
        <f>CV713/12</f>
        <v>0</v>
      </c>
      <c r="DE713" s="81"/>
    </row>
    <row r="714" spans="1:109" s="80" customFormat="1" ht="11.25" hidden="1" customHeight="1" x14ac:dyDescent="0.2">
      <c r="A714" s="118" t="str">
        <f>CONCATENATE("8001",H714)</f>
        <v>8001100204</v>
      </c>
      <c r="B714" s="66"/>
      <c r="C714" s="66"/>
      <c r="D714" s="66"/>
      <c r="E714" s="66"/>
      <c r="F714" s="66"/>
      <c r="G714" s="65" t="s">
        <v>245</v>
      </c>
      <c r="H714" s="70" t="s">
        <v>83</v>
      </c>
      <c r="I714" s="87" t="s">
        <v>82</v>
      </c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  <c r="AA714" s="62"/>
      <c r="AB714" s="62"/>
      <c r="AC714" s="62"/>
      <c r="AD714" s="62"/>
      <c r="AE714" s="62"/>
      <c r="AF714" s="62"/>
      <c r="AG714" s="62"/>
      <c r="AH714" s="62"/>
      <c r="AI714" s="62"/>
      <c r="AJ714" s="62"/>
      <c r="AK714" s="62"/>
      <c r="AL714" s="62"/>
      <c r="AM714" s="62"/>
      <c r="AN714" s="62"/>
      <c r="AO714" s="62"/>
      <c r="AP714" s="62"/>
      <c r="AQ714" s="62"/>
      <c r="AR714" s="62"/>
      <c r="AS714" s="62"/>
      <c r="AT714" s="62"/>
      <c r="AU714" s="62"/>
      <c r="AV714" s="62"/>
      <c r="AW714" s="62"/>
      <c r="AX714" s="62"/>
      <c r="AY714" s="62"/>
      <c r="AZ714" s="62"/>
      <c r="BA714" s="62"/>
      <c r="BB714" s="62"/>
      <c r="BC714" s="62"/>
      <c r="BD714" s="62"/>
      <c r="BE714" s="62"/>
      <c r="BF714" s="62"/>
      <c r="BG714" s="62"/>
      <c r="BH714" s="62"/>
      <c r="BI714" s="62"/>
      <c r="BJ714" s="62"/>
      <c r="BK714" s="62"/>
      <c r="BL714" s="62"/>
      <c r="BM714" s="62"/>
      <c r="BN714" s="62"/>
      <c r="BO714" s="62"/>
      <c r="BP714" s="62"/>
      <c r="BQ714" s="62"/>
      <c r="BR714" s="62"/>
      <c r="BS714" s="62"/>
      <c r="BT714" s="62"/>
      <c r="BU714" s="62"/>
      <c r="BV714" s="62"/>
      <c r="BW714" s="62"/>
      <c r="BX714" s="62"/>
      <c r="BY714" s="62"/>
      <c r="BZ714" s="62"/>
      <c r="CA714" s="62"/>
      <c r="CB714" s="62"/>
      <c r="CC714" s="62"/>
      <c r="CD714" s="62"/>
      <c r="CE714" s="62"/>
      <c r="CF714" s="62"/>
      <c r="CG714" s="62"/>
      <c r="CH714" s="62"/>
      <c r="CI714" s="62"/>
      <c r="CJ714" s="62"/>
      <c r="CK714" s="62"/>
      <c r="CL714" s="62"/>
      <c r="CM714" s="62"/>
      <c r="CN714" s="62"/>
      <c r="CO714" s="62"/>
      <c r="CP714" s="62"/>
      <c r="CQ714" s="62"/>
      <c r="CR714" s="62"/>
      <c r="CS714" s="62"/>
      <c r="CT714" s="62"/>
      <c r="CU714" s="62"/>
      <c r="CV714" s="62"/>
      <c r="CW714" s="62"/>
      <c r="CX714" s="62"/>
      <c r="CY714" s="62"/>
      <c r="CZ714" s="62"/>
      <c r="DA714" s="61"/>
      <c r="DB714" s="56">
        <f>K714-CV714</f>
        <v>0</v>
      </c>
      <c r="DC714" s="81"/>
      <c r="DD714" s="7">
        <f>CV714/12</f>
        <v>0</v>
      </c>
      <c r="DE714" s="81"/>
    </row>
    <row r="715" spans="1:109" s="80" customFormat="1" ht="11.25" hidden="1" customHeight="1" x14ac:dyDescent="0.2">
      <c r="A715" s="118" t="str">
        <f>CONCATENATE("8001",H715)</f>
        <v>8001100206</v>
      </c>
      <c r="B715" s="66"/>
      <c r="C715" s="66"/>
      <c r="D715" s="66"/>
      <c r="E715" s="66"/>
      <c r="F715" s="66"/>
      <c r="G715" s="65" t="s">
        <v>253</v>
      </c>
      <c r="H715" s="70" t="s">
        <v>268</v>
      </c>
      <c r="I715" s="112" t="s">
        <v>267</v>
      </c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  <c r="AA715" s="62"/>
      <c r="AB715" s="62"/>
      <c r="AC715" s="62"/>
      <c r="AD715" s="62"/>
      <c r="AE715" s="62"/>
      <c r="AF715" s="62"/>
      <c r="AG715" s="62"/>
      <c r="AH715" s="62"/>
      <c r="AI715" s="62"/>
      <c r="AJ715" s="62"/>
      <c r="AK715" s="62"/>
      <c r="AL715" s="62"/>
      <c r="AM715" s="62"/>
      <c r="AN715" s="62"/>
      <c r="AO715" s="62"/>
      <c r="AP715" s="62"/>
      <c r="AQ715" s="62"/>
      <c r="AR715" s="62"/>
      <c r="AS715" s="62"/>
      <c r="AT715" s="62"/>
      <c r="AU715" s="62"/>
      <c r="AV715" s="62"/>
      <c r="AW715" s="62"/>
      <c r="AX715" s="62"/>
      <c r="AY715" s="62"/>
      <c r="AZ715" s="62"/>
      <c r="BA715" s="62"/>
      <c r="BB715" s="62"/>
      <c r="BC715" s="62"/>
      <c r="BD715" s="62"/>
      <c r="BE715" s="62"/>
      <c r="BF715" s="62"/>
      <c r="BG715" s="62"/>
      <c r="BH715" s="62"/>
      <c r="BI715" s="62"/>
      <c r="BJ715" s="62"/>
      <c r="BK715" s="62"/>
      <c r="BL715" s="62"/>
      <c r="BM715" s="62"/>
      <c r="BN715" s="62"/>
      <c r="BO715" s="62"/>
      <c r="BP715" s="62"/>
      <c r="BQ715" s="62"/>
      <c r="BR715" s="62"/>
      <c r="BS715" s="62"/>
      <c r="BT715" s="62"/>
      <c r="BU715" s="62"/>
      <c r="BV715" s="62"/>
      <c r="BW715" s="62"/>
      <c r="BX715" s="62"/>
      <c r="BY715" s="62"/>
      <c r="BZ715" s="62"/>
      <c r="CA715" s="62"/>
      <c r="CB715" s="62"/>
      <c r="CC715" s="62"/>
      <c r="CD715" s="62"/>
      <c r="CE715" s="62"/>
      <c r="CF715" s="62"/>
      <c r="CG715" s="62"/>
      <c r="CH715" s="62"/>
      <c r="CI715" s="62"/>
      <c r="CJ715" s="62"/>
      <c r="CK715" s="62"/>
      <c r="CL715" s="62"/>
      <c r="CM715" s="62"/>
      <c r="CN715" s="62"/>
      <c r="CO715" s="62"/>
      <c r="CP715" s="62"/>
      <c r="CQ715" s="62"/>
      <c r="CR715" s="62"/>
      <c r="CS715" s="62"/>
      <c r="CT715" s="62"/>
      <c r="CU715" s="62"/>
      <c r="CV715" s="62"/>
      <c r="CW715" s="62"/>
      <c r="CX715" s="62"/>
      <c r="CY715" s="62"/>
      <c r="CZ715" s="62"/>
      <c r="DA715" s="61"/>
      <c r="DB715" s="56"/>
      <c r="DC715" s="81"/>
      <c r="DD715" s="7">
        <f>CV715/12</f>
        <v>0</v>
      </c>
      <c r="DE715" s="81"/>
    </row>
    <row r="716" spans="1:109" s="80" customFormat="1" ht="11.25" hidden="1" customHeight="1" x14ac:dyDescent="0.2">
      <c r="A716" s="118" t="str">
        <f>CONCATENATE("8001",H716)</f>
        <v>80011003</v>
      </c>
      <c r="B716" s="66"/>
      <c r="C716" s="66"/>
      <c r="D716" s="66"/>
      <c r="E716" s="66"/>
      <c r="F716" s="66" t="s">
        <v>129</v>
      </c>
      <c r="G716" s="65"/>
      <c r="H716" s="61">
        <v>1003</v>
      </c>
      <c r="I716" s="86" t="s">
        <v>266</v>
      </c>
      <c r="J716" s="62">
        <f>SUM(J717:J722)</f>
        <v>0</v>
      </c>
      <c r="K716" s="62">
        <f>SUM(K717:K722)</f>
        <v>0</v>
      </c>
      <c r="L716" s="62">
        <f>SUM(L717:L722)</f>
        <v>0</v>
      </c>
      <c r="M716" s="62">
        <f>SUM(M717:M722)</f>
        <v>0</v>
      </c>
      <c r="N716" s="62">
        <f>SUM(N717:N722)</f>
        <v>0</v>
      </c>
      <c r="O716" s="62">
        <f>SUM(O717:O722)</f>
        <v>0</v>
      </c>
      <c r="P716" s="62">
        <f>SUM(P717:P722)</f>
        <v>0</v>
      </c>
      <c r="Q716" s="62">
        <f>SUM(Q717:Q722)</f>
        <v>0</v>
      </c>
      <c r="R716" s="62">
        <f>SUM(R717:R722)</f>
        <v>0</v>
      </c>
      <c r="S716" s="62">
        <f>SUM(S717:S722)</f>
        <v>0</v>
      </c>
      <c r="T716" s="62">
        <f>SUM(T717:T722)</f>
        <v>0</v>
      </c>
      <c r="U716" s="62">
        <f>SUM(U717:U722)</f>
        <v>0</v>
      </c>
      <c r="V716" s="62">
        <f>SUM(V717:V722)</f>
        <v>0</v>
      </c>
      <c r="W716" s="62">
        <f>SUM(W717:W722)</f>
        <v>0</v>
      </c>
      <c r="X716" s="62">
        <f>SUM(X717:X722)</f>
        <v>0</v>
      </c>
      <c r="Y716" s="62">
        <f>SUM(Y717:Y722)</f>
        <v>0</v>
      </c>
      <c r="Z716" s="62">
        <f>SUM(Z717:Z722)</f>
        <v>0</v>
      </c>
      <c r="AA716" s="62">
        <f>SUM(AA717:AA722)</f>
        <v>0</v>
      </c>
      <c r="AB716" s="62">
        <f>SUM(AB717:AB722)</f>
        <v>0</v>
      </c>
      <c r="AC716" s="62">
        <f>SUM(AC717:AC722)</f>
        <v>0</v>
      </c>
      <c r="AD716" s="62">
        <f>SUM(AD717:AD722)</f>
        <v>0</v>
      </c>
      <c r="AE716" s="62">
        <f>SUM(AE717:AE722)</f>
        <v>0</v>
      </c>
      <c r="AF716" s="62">
        <f>SUM(AF717:AF722)</f>
        <v>0</v>
      </c>
      <c r="AG716" s="62">
        <f>SUM(AG717:AG722)</f>
        <v>0</v>
      </c>
      <c r="AH716" s="62">
        <f>SUM(AH717:AH722)</f>
        <v>0</v>
      </c>
      <c r="AI716" s="62">
        <f>SUM(AI717:AI722)</f>
        <v>0</v>
      </c>
      <c r="AJ716" s="62">
        <f>SUM(AJ717:AJ722)</f>
        <v>0</v>
      </c>
      <c r="AK716" s="62">
        <f>SUM(AK717:AK722)</f>
        <v>0</v>
      </c>
      <c r="AL716" s="62">
        <f>SUM(AL717:AL722)</f>
        <v>0</v>
      </c>
      <c r="AM716" s="62">
        <f>SUM(AM717:AM722)</f>
        <v>0</v>
      </c>
      <c r="AN716" s="62">
        <f>SUM(AN717:AN722)</f>
        <v>0</v>
      </c>
      <c r="AO716" s="62">
        <f>SUM(AO717:AO722)</f>
        <v>0</v>
      </c>
      <c r="AP716" s="62">
        <f>SUM(AP717:AP722)</f>
        <v>0</v>
      </c>
      <c r="AQ716" s="62">
        <f>SUM(AQ717:AQ722)</f>
        <v>0</v>
      </c>
      <c r="AR716" s="62">
        <f>SUM(AR717:AR722)</f>
        <v>0</v>
      </c>
      <c r="AS716" s="62">
        <f>SUM(AS717:AS722)</f>
        <v>0</v>
      </c>
      <c r="AT716" s="62">
        <f>SUM(AT717:AT722)</f>
        <v>0</v>
      </c>
      <c r="AU716" s="62">
        <f>SUM(AU717:AU722)</f>
        <v>0</v>
      </c>
      <c r="AV716" s="62">
        <f>SUM(AV717:AV722)</f>
        <v>0</v>
      </c>
      <c r="AW716" s="62">
        <f>SUM(AW717:AW722)</f>
        <v>0</v>
      </c>
      <c r="AX716" s="62">
        <f>SUM(AX717:AX722)</f>
        <v>0</v>
      </c>
      <c r="AY716" s="62">
        <f>SUM(AY717:AY722)</f>
        <v>0</v>
      </c>
      <c r="AZ716" s="62">
        <f>SUM(AZ717:AZ722)</f>
        <v>0</v>
      </c>
      <c r="BA716" s="62">
        <f>SUM(BA717:BA722)</f>
        <v>0</v>
      </c>
      <c r="BB716" s="62">
        <f>SUM(BB717:BB722)</f>
        <v>0</v>
      </c>
      <c r="BC716" s="62">
        <f>SUM(BC717:BC722)</f>
        <v>0</v>
      </c>
      <c r="BD716" s="62">
        <f>SUM(BD717:BD722)</f>
        <v>0</v>
      </c>
      <c r="BE716" s="62">
        <f>SUM(BE717:BE722)</f>
        <v>0</v>
      </c>
      <c r="BF716" s="62">
        <f>SUM(BF717:BF722)</f>
        <v>0</v>
      </c>
      <c r="BG716" s="62">
        <f>SUM(BG717:BG722)</f>
        <v>0</v>
      </c>
      <c r="BH716" s="62">
        <f>SUM(BH717:BH722)</f>
        <v>0</v>
      </c>
      <c r="BI716" s="62">
        <f>SUM(BI717:BI722)</f>
        <v>0</v>
      </c>
      <c r="BJ716" s="62">
        <f>SUM(BJ717:BJ722)</f>
        <v>0</v>
      </c>
      <c r="BK716" s="62">
        <f>SUM(BK717:BK722)</f>
        <v>0</v>
      </c>
      <c r="BL716" s="62">
        <f>SUM(BL717:BL722)</f>
        <v>0</v>
      </c>
      <c r="BM716" s="62">
        <f>SUM(BM717:BM722)</f>
        <v>0</v>
      </c>
      <c r="BN716" s="62">
        <f>SUM(BN717:BN722)</f>
        <v>0</v>
      </c>
      <c r="BO716" s="62">
        <f>SUM(BO717:BO722)</f>
        <v>0</v>
      </c>
      <c r="BP716" s="62">
        <f>SUM(BP717:BP722)</f>
        <v>0</v>
      </c>
      <c r="BQ716" s="62">
        <f>SUM(BQ717:BQ722)</f>
        <v>0</v>
      </c>
      <c r="BR716" s="62">
        <f>SUM(BR717:BR722)</f>
        <v>0</v>
      </c>
      <c r="BS716" s="62">
        <f>SUM(BS717:BS722)</f>
        <v>0</v>
      </c>
      <c r="BT716" s="62">
        <f>SUM(BT717:BT722)</f>
        <v>0</v>
      </c>
      <c r="BU716" s="62">
        <f>SUM(BU717:BU722)</f>
        <v>0</v>
      </c>
      <c r="BV716" s="62">
        <f>SUM(BV717:BV722)</f>
        <v>0</v>
      </c>
      <c r="BW716" s="62">
        <f>SUM(BW717:BW722)</f>
        <v>0</v>
      </c>
      <c r="BX716" s="62">
        <f>SUM(BX717:BX722)</f>
        <v>0</v>
      </c>
      <c r="BY716" s="62">
        <f>SUM(BY717:BY722)</f>
        <v>0</v>
      </c>
      <c r="BZ716" s="62">
        <f>SUM(BZ717:BZ722)</f>
        <v>0</v>
      </c>
      <c r="CA716" s="62">
        <f>SUM(CA717:CA722)</f>
        <v>0</v>
      </c>
      <c r="CB716" s="62">
        <f>SUM(CB717:CB722)</f>
        <v>0</v>
      </c>
      <c r="CC716" s="62">
        <f>SUM(CC717:CC722)</f>
        <v>0</v>
      </c>
      <c r="CD716" s="62">
        <f>SUM(CD717:CD722)</f>
        <v>0</v>
      </c>
      <c r="CE716" s="62">
        <f>SUM(CE717:CE722)</f>
        <v>0</v>
      </c>
      <c r="CF716" s="62">
        <f>SUM(CF717:CF722)</f>
        <v>0</v>
      </c>
      <c r="CG716" s="62">
        <f>SUM(CG717:CG722)</f>
        <v>0</v>
      </c>
      <c r="CH716" s="62">
        <f>SUM(CH717:CH722)</f>
        <v>0</v>
      </c>
      <c r="CI716" s="62">
        <f>SUM(CI717:CI722)</f>
        <v>0</v>
      </c>
      <c r="CJ716" s="62">
        <f>SUM(CJ717:CJ722)</f>
        <v>0</v>
      </c>
      <c r="CK716" s="62">
        <f>SUM(CK717:CK722)</f>
        <v>0</v>
      </c>
      <c r="CL716" s="62">
        <f>SUM(CL717:CL722)</f>
        <v>0</v>
      </c>
      <c r="CM716" s="62">
        <f>SUM(CM717:CM722)</f>
        <v>0</v>
      </c>
      <c r="CN716" s="62">
        <f>SUM(CN717:CN722)</f>
        <v>0</v>
      </c>
      <c r="CO716" s="62">
        <f>SUM(CO717:CO722)</f>
        <v>0</v>
      </c>
      <c r="CP716" s="62">
        <f>SUM(CP717:CP722)</f>
        <v>0</v>
      </c>
      <c r="CQ716" s="62">
        <f>SUM(CQ717:CQ722)</f>
        <v>0</v>
      </c>
      <c r="CR716" s="62">
        <f>SUM(CR717:CR722)</f>
        <v>0</v>
      </c>
      <c r="CS716" s="62">
        <f>SUM(CS717:CS722)</f>
        <v>0</v>
      </c>
      <c r="CT716" s="62">
        <f>SUM(CT717:CT722)</f>
        <v>0</v>
      </c>
      <c r="CU716" s="62">
        <f>SUM(CU717:CU722)</f>
        <v>0</v>
      </c>
      <c r="CV716" s="62">
        <f>SUM(CV717:CV722)</f>
        <v>0</v>
      </c>
      <c r="CW716" s="62">
        <f>SUM(CW717:CW722)</f>
        <v>0</v>
      </c>
      <c r="CX716" s="62">
        <f>SUM(CX717:CX722)</f>
        <v>0</v>
      </c>
      <c r="CY716" s="62">
        <f>SUM(CY717:CY722)</f>
        <v>0</v>
      </c>
      <c r="CZ716" s="62">
        <f>SUM(CZ717:CZ722)</f>
        <v>0</v>
      </c>
      <c r="DA716" s="61"/>
      <c r="DB716" s="56">
        <f>K716-CV716</f>
        <v>0</v>
      </c>
      <c r="DC716" s="81"/>
      <c r="DD716" s="7">
        <f>CV716/12</f>
        <v>0</v>
      </c>
      <c r="DE716" s="81"/>
    </row>
    <row r="717" spans="1:109" s="80" customFormat="1" ht="11.25" hidden="1" customHeight="1" x14ac:dyDescent="0.2">
      <c r="A717" s="118" t="str">
        <f>CONCATENATE("8001",H717)</f>
        <v>8001100301</v>
      </c>
      <c r="B717" s="66"/>
      <c r="C717" s="66"/>
      <c r="D717" s="66"/>
      <c r="E717" s="66"/>
      <c r="F717" s="66"/>
      <c r="G717" s="65" t="s">
        <v>91</v>
      </c>
      <c r="H717" s="70" t="s">
        <v>265</v>
      </c>
      <c r="I717" s="87" t="s">
        <v>79</v>
      </c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  <c r="AA717" s="62"/>
      <c r="AB717" s="62"/>
      <c r="AC717" s="62"/>
      <c r="AD717" s="62"/>
      <c r="AE717" s="62"/>
      <c r="AF717" s="62"/>
      <c r="AG717" s="62"/>
      <c r="AH717" s="62"/>
      <c r="AI717" s="62"/>
      <c r="AJ717" s="62"/>
      <c r="AK717" s="62"/>
      <c r="AL717" s="62"/>
      <c r="AM717" s="62"/>
      <c r="AN717" s="62"/>
      <c r="AO717" s="62"/>
      <c r="AP717" s="62"/>
      <c r="AQ717" s="62"/>
      <c r="AR717" s="62"/>
      <c r="AS717" s="62"/>
      <c r="AT717" s="62"/>
      <c r="AU717" s="62"/>
      <c r="AV717" s="62"/>
      <c r="AW717" s="62"/>
      <c r="AX717" s="62"/>
      <c r="AY717" s="62"/>
      <c r="AZ717" s="62"/>
      <c r="BA717" s="62"/>
      <c r="BB717" s="62"/>
      <c r="BC717" s="62"/>
      <c r="BD717" s="62"/>
      <c r="BE717" s="62"/>
      <c r="BF717" s="62"/>
      <c r="BG717" s="62"/>
      <c r="BH717" s="62"/>
      <c r="BI717" s="62"/>
      <c r="BJ717" s="62"/>
      <c r="BK717" s="62"/>
      <c r="BL717" s="62"/>
      <c r="BM717" s="62"/>
      <c r="BN717" s="62"/>
      <c r="BO717" s="62"/>
      <c r="BP717" s="62"/>
      <c r="BQ717" s="62"/>
      <c r="BR717" s="62"/>
      <c r="BS717" s="62"/>
      <c r="BT717" s="62"/>
      <c r="BU717" s="62"/>
      <c r="BV717" s="62"/>
      <c r="BW717" s="62"/>
      <c r="BX717" s="62"/>
      <c r="BY717" s="62"/>
      <c r="BZ717" s="62"/>
      <c r="CA717" s="62"/>
      <c r="CB717" s="62"/>
      <c r="CC717" s="62"/>
      <c r="CD717" s="62"/>
      <c r="CE717" s="62"/>
      <c r="CF717" s="62"/>
      <c r="CG717" s="62"/>
      <c r="CH717" s="62"/>
      <c r="CI717" s="62"/>
      <c r="CJ717" s="62"/>
      <c r="CK717" s="62"/>
      <c r="CL717" s="62"/>
      <c r="CM717" s="62"/>
      <c r="CN717" s="62"/>
      <c r="CO717" s="62"/>
      <c r="CP717" s="62"/>
      <c r="CQ717" s="62"/>
      <c r="CR717" s="62"/>
      <c r="CS717" s="62"/>
      <c r="CT717" s="62"/>
      <c r="CU717" s="62"/>
      <c r="CV717" s="62"/>
      <c r="CW717" s="62"/>
      <c r="CX717" s="62"/>
      <c r="CY717" s="62"/>
      <c r="CZ717" s="62"/>
      <c r="DA717" s="61"/>
      <c r="DB717" s="56">
        <f>K717-CV717</f>
        <v>0</v>
      </c>
      <c r="DC717" s="81"/>
      <c r="DD717" s="7">
        <f>CV717/12</f>
        <v>0</v>
      </c>
      <c r="DE717" s="81"/>
    </row>
    <row r="718" spans="1:109" s="80" customFormat="1" ht="11.25" hidden="1" customHeight="1" x14ac:dyDescent="0.2">
      <c r="A718" s="118" t="str">
        <f>CONCATENATE("8001",H718)</f>
        <v>8001100302</v>
      </c>
      <c r="B718" s="66"/>
      <c r="C718" s="66"/>
      <c r="D718" s="66"/>
      <c r="E718" s="66"/>
      <c r="F718" s="66"/>
      <c r="G718" s="65" t="s">
        <v>101</v>
      </c>
      <c r="H718" s="70" t="s">
        <v>264</v>
      </c>
      <c r="I718" s="87" t="s">
        <v>263</v>
      </c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  <c r="AA718" s="62"/>
      <c r="AB718" s="62"/>
      <c r="AC718" s="62"/>
      <c r="AD718" s="62"/>
      <c r="AE718" s="62"/>
      <c r="AF718" s="62"/>
      <c r="AG718" s="62"/>
      <c r="AH718" s="62"/>
      <c r="AI718" s="62"/>
      <c r="AJ718" s="62"/>
      <c r="AK718" s="62"/>
      <c r="AL718" s="62"/>
      <c r="AM718" s="62"/>
      <c r="AN718" s="62"/>
      <c r="AO718" s="62"/>
      <c r="AP718" s="62"/>
      <c r="AQ718" s="62"/>
      <c r="AR718" s="62"/>
      <c r="AS718" s="62"/>
      <c r="AT718" s="62"/>
      <c r="AU718" s="62"/>
      <c r="AV718" s="62"/>
      <c r="AW718" s="62"/>
      <c r="AX718" s="62"/>
      <c r="AY718" s="62"/>
      <c r="AZ718" s="62"/>
      <c r="BA718" s="62"/>
      <c r="BB718" s="62"/>
      <c r="BC718" s="62"/>
      <c r="BD718" s="62"/>
      <c r="BE718" s="62"/>
      <c r="BF718" s="62"/>
      <c r="BG718" s="62"/>
      <c r="BH718" s="62"/>
      <c r="BI718" s="62"/>
      <c r="BJ718" s="62"/>
      <c r="BK718" s="62"/>
      <c r="BL718" s="62"/>
      <c r="BM718" s="62"/>
      <c r="BN718" s="62"/>
      <c r="BO718" s="62"/>
      <c r="BP718" s="62"/>
      <c r="BQ718" s="62"/>
      <c r="BR718" s="62"/>
      <c r="BS718" s="62"/>
      <c r="BT718" s="62"/>
      <c r="BU718" s="62"/>
      <c r="BV718" s="62"/>
      <c r="BW718" s="62"/>
      <c r="BX718" s="62"/>
      <c r="BY718" s="62"/>
      <c r="BZ718" s="62"/>
      <c r="CA718" s="62"/>
      <c r="CB718" s="62"/>
      <c r="CC718" s="62"/>
      <c r="CD718" s="62"/>
      <c r="CE718" s="62"/>
      <c r="CF718" s="62"/>
      <c r="CG718" s="62"/>
      <c r="CH718" s="62"/>
      <c r="CI718" s="62"/>
      <c r="CJ718" s="62"/>
      <c r="CK718" s="62"/>
      <c r="CL718" s="62"/>
      <c r="CM718" s="62"/>
      <c r="CN718" s="62"/>
      <c r="CO718" s="62"/>
      <c r="CP718" s="62"/>
      <c r="CQ718" s="62"/>
      <c r="CR718" s="62"/>
      <c r="CS718" s="62"/>
      <c r="CT718" s="62"/>
      <c r="CU718" s="62"/>
      <c r="CV718" s="62"/>
      <c r="CW718" s="62"/>
      <c r="CX718" s="62"/>
      <c r="CY718" s="62"/>
      <c r="CZ718" s="62"/>
      <c r="DA718" s="61"/>
      <c r="DB718" s="56">
        <f>K718-CV718</f>
        <v>0</v>
      </c>
      <c r="DC718" s="81"/>
      <c r="DD718" s="7">
        <f>CV718/12</f>
        <v>0</v>
      </c>
      <c r="DE718" s="81"/>
    </row>
    <row r="719" spans="1:109" s="80" customFormat="1" ht="11.25" hidden="1" customHeight="1" x14ac:dyDescent="0.2">
      <c r="A719" s="118" t="str">
        <f>CONCATENATE("8001",H719)</f>
        <v>8001100303</v>
      </c>
      <c r="B719" s="66"/>
      <c r="C719" s="66"/>
      <c r="D719" s="66"/>
      <c r="E719" s="66"/>
      <c r="F719" s="66"/>
      <c r="G719" s="65" t="s">
        <v>129</v>
      </c>
      <c r="H719" s="70" t="s">
        <v>262</v>
      </c>
      <c r="I719" s="87" t="s">
        <v>77</v>
      </c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  <c r="AA719" s="62"/>
      <c r="AB719" s="62"/>
      <c r="AC719" s="62"/>
      <c r="AD719" s="62"/>
      <c r="AE719" s="62"/>
      <c r="AF719" s="62"/>
      <c r="AG719" s="62"/>
      <c r="AH719" s="62"/>
      <c r="AI719" s="62"/>
      <c r="AJ719" s="62"/>
      <c r="AK719" s="62"/>
      <c r="AL719" s="62"/>
      <c r="AM719" s="62"/>
      <c r="AN719" s="62"/>
      <c r="AO719" s="62"/>
      <c r="AP719" s="62"/>
      <c r="AQ719" s="62"/>
      <c r="AR719" s="62"/>
      <c r="AS719" s="62"/>
      <c r="AT719" s="62"/>
      <c r="AU719" s="62"/>
      <c r="AV719" s="62"/>
      <c r="AW719" s="62"/>
      <c r="AX719" s="62"/>
      <c r="AY719" s="62"/>
      <c r="AZ719" s="62"/>
      <c r="BA719" s="62"/>
      <c r="BB719" s="62"/>
      <c r="BC719" s="62"/>
      <c r="BD719" s="62"/>
      <c r="BE719" s="62"/>
      <c r="BF719" s="62"/>
      <c r="BG719" s="62"/>
      <c r="BH719" s="62"/>
      <c r="BI719" s="62"/>
      <c r="BJ719" s="62"/>
      <c r="BK719" s="62"/>
      <c r="BL719" s="62"/>
      <c r="BM719" s="62"/>
      <c r="BN719" s="62"/>
      <c r="BO719" s="62"/>
      <c r="BP719" s="62"/>
      <c r="BQ719" s="62"/>
      <c r="BR719" s="62"/>
      <c r="BS719" s="62"/>
      <c r="BT719" s="62"/>
      <c r="BU719" s="62"/>
      <c r="BV719" s="62"/>
      <c r="BW719" s="62"/>
      <c r="BX719" s="62"/>
      <c r="BY719" s="62"/>
      <c r="BZ719" s="62"/>
      <c r="CA719" s="62"/>
      <c r="CB719" s="62"/>
      <c r="CC719" s="62"/>
      <c r="CD719" s="62"/>
      <c r="CE719" s="62"/>
      <c r="CF719" s="62"/>
      <c r="CG719" s="62"/>
      <c r="CH719" s="62"/>
      <c r="CI719" s="62"/>
      <c r="CJ719" s="62"/>
      <c r="CK719" s="62"/>
      <c r="CL719" s="62"/>
      <c r="CM719" s="62"/>
      <c r="CN719" s="62"/>
      <c r="CO719" s="62"/>
      <c r="CP719" s="62"/>
      <c r="CQ719" s="62"/>
      <c r="CR719" s="62"/>
      <c r="CS719" s="62"/>
      <c r="CT719" s="62"/>
      <c r="CU719" s="62"/>
      <c r="CV719" s="62"/>
      <c r="CW719" s="62"/>
      <c r="CX719" s="62"/>
      <c r="CY719" s="62"/>
      <c r="CZ719" s="62"/>
      <c r="DA719" s="61"/>
      <c r="DB719" s="56">
        <f>K719-CV719</f>
        <v>0</v>
      </c>
      <c r="DC719" s="81"/>
      <c r="DD719" s="7">
        <f>CV719/12</f>
        <v>0</v>
      </c>
      <c r="DE719" s="81"/>
    </row>
    <row r="720" spans="1:109" s="80" customFormat="1" ht="11.25" hidden="1" customHeight="1" x14ac:dyDescent="0.2">
      <c r="A720" s="118" t="str">
        <f>CONCATENATE("8001",H720)</f>
        <v>8001100304</v>
      </c>
      <c r="B720" s="66"/>
      <c r="C720" s="66"/>
      <c r="D720" s="66"/>
      <c r="E720" s="66"/>
      <c r="F720" s="66"/>
      <c r="G720" s="65" t="s">
        <v>245</v>
      </c>
      <c r="H720" s="70" t="s">
        <v>261</v>
      </c>
      <c r="I720" s="79" t="s">
        <v>260</v>
      </c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  <c r="AA720" s="62"/>
      <c r="AB720" s="62"/>
      <c r="AC720" s="62"/>
      <c r="AD720" s="62"/>
      <c r="AE720" s="62"/>
      <c r="AF720" s="62"/>
      <c r="AG720" s="62"/>
      <c r="AH720" s="62"/>
      <c r="AI720" s="62"/>
      <c r="AJ720" s="62"/>
      <c r="AK720" s="62"/>
      <c r="AL720" s="62"/>
      <c r="AM720" s="62"/>
      <c r="AN720" s="62"/>
      <c r="AO720" s="62"/>
      <c r="AP720" s="62"/>
      <c r="AQ720" s="62"/>
      <c r="AR720" s="62"/>
      <c r="AS720" s="62"/>
      <c r="AT720" s="62"/>
      <c r="AU720" s="62"/>
      <c r="AV720" s="62"/>
      <c r="AW720" s="62"/>
      <c r="AX720" s="62"/>
      <c r="AY720" s="62"/>
      <c r="AZ720" s="62"/>
      <c r="BA720" s="62"/>
      <c r="BB720" s="62"/>
      <c r="BC720" s="62"/>
      <c r="BD720" s="62"/>
      <c r="BE720" s="62"/>
      <c r="BF720" s="62"/>
      <c r="BG720" s="62"/>
      <c r="BH720" s="62"/>
      <c r="BI720" s="62"/>
      <c r="BJ720" s="62"/>
      <c r="BK720" s="62"/>
      <c r="BL720" s="62"/>
      <c r="BM720" s="62"/>
      <c r="BN720" s="62"/>
      <c r="BO720" s="62"/>
      <c r="BP720" s="62"/>
      <c r="BQ720" s="62"/>
      <c r="BR720" s="62"/>
      <c r="BS720" s="62"/>
      <c r="BT720" s="62"/>
      <c r="BU720" s="62"/>
      <c r="BV720" s="62"/>
      <c r="BW720" s="62"/>
      <c r="BX720" s="62"/>
      <c r="BY720" s="62"/>
      <c r="BZ720" s="62"/>
      <c r="CA720" s="62"/>
      <c r="CB720" s="62"/>
      <c r="CC720" s="62"/>
      <c r="CD720" s="62"/>
      <c r="CE720" s="62"/>
      <c r="CF720" s="62"/>
      <c r="CG720" s="62"/>
      <c r="CH720" s="62"/>
      <c r="CI720" s="62"/>
      <c r="CJ720" s="62"/>
      <c r="CK720" s="62"/>
      <c r="CL720" s="62"/>
      <c r="CM720" s="62"/>
      <c r="CN720" s="62"/>
      <c r="CO720" s="62"/>
      <c r="CP720" s="62"/>
      <c r="CQ720" s="62"/>
      <c r="CR720" s="62"/>
      <c r="CS720" s="62"/>
      <c r="CT720" s="62"/>
      <c r="CU720" s="62"/>
      <c r="CV720" s="62"/>
      <c r="CW720" s="62"/>
      <c r="CX720" s="62"/>
      <c r="CY720" s="62"/>
      <c r="CZ720" s="62"/>
      <c r="DA720" s="61"/>
      <c r="DB720" s="56">
        <f>K720-CV720</f>
        <v>0</v>
      </c>
      <c r="DC720" s="81"/>
      <c r="DD720" s="7">
        <f>CV720/12</f>
        <v>0</v>
      </c>
      <c r="DE720" s="81"/>
    </row>
    <row r="721" spans="1:109" s="80" customFormat="1" ht="11.25" hidden="1" customHeight="1" x14ac:dyDescent="0.2">
      <c r="A721" s="118" t="str">
        <f>CONCATENATE("8001",H721)</f>
        <v>8001100306</v>
      </c>
      <c r="B721" s="66"/>
      <c r="C721" s="66"/>
      <c r="D721" s="66"/>
      <c r="E721" s="66"/>
      <c r="F721" s="66"/>
      <c r="G721" s="65" t="s">
        <v>253</v>
      </c>
      <c r="H721" s="70" t="s">
        <v>75</v>
      </c>
      <c r="I721" s="79" t="s">
        <v>74</v>
      </c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  <c r="AA721" s="62"/>
      <c r="AB721" s="62"/>
      <c r="AC721" s="62"/>
      <c r="AD721" s="62"/>
      <c r="AE721" s="62"/>
      <c r="AF721" s="62"/>
      <c r="AG721" s="62"/>
      <c r="AH721" s="62"/>
      <c r="AI721" s="62"/>
      <c r="AJ721" s="62"/>
      <c r="AK721" s="62"/>
      <c r="AL721" s="62"/>
      <c r="AM721" s="62"/>
      <c r="AN721" s="62"/>
      <c r="AO721" s="62"/>
      <c r="AP721" s="62"/>
      <c r="AQ721" s="62"/>
      <c r="AR721" s="62"/>
      <c r="AS721" s="62"/>
      <c r="AT721" s="62"/>
      <c r="AU721" s="62"/>
      <c r="AV721" s="62"/>
      <c r="AW721" s="62"/>
      <c r="AX721" s="62"/>
      <c r="AY721" s="62"/>
      <c r="AZ721" s="62"/>
      <c r="BA721" s="62"/>
      <c r="BB721" s="62"/>
      <c r="BC721" s="62"/>
      <c r="BD721" s="62"/>
      <c r="BE721" s="62"/>
      <c r="BF721" s="62"/>
      <c r="BG721" s="62"/>
      <c r="BH721" s="62"/>
      <c r="BI721" s="62"/>
      <c r="BJ721" s="62"/>
      <c r="BK721" s="62"/>
      <c r="BL721" s="62"/>
      <c r="BM721" s="62"/>
      <c r="BN721" s="62"/>
      <c r="BO721" s="62"/>
      <c r="BP721" s="62"/>
      <c r="BQ721" s="62"/>
      <c r="BR721" s="62"/>
      <c r="BS721" s="62"/>
      <c r="BT721" s="62"/>
      <c r="BU721" s="62"/>
      <c r="BV721" s="62"/>
      <c r="BW721" s="62"/>
      <c r="BX721" s="62"/>
      <c r="BY721" s="62"/>
      <c r="BZ721" s="62"/>
      <c r="CA721" s="62"/>
      <c r="CB721" s="62"/>
      <c r="CC721" s="62"/>
      <c r="CD721" s="62"/>
      <c r="CE721" s="62"/>
      <c r="CF721" s="62"/>
      <c r="CG721" s="62"/>
      <c r="CH721" s="62"/>
      <c r="CI721" s="62"/>
      <c r="CJ721" s="62"/>
      <c r="CK721" s="62"/>
      <c r="CL721" s="62"/>
      <c r="CM721" s="62"/>
      <c r="CN721" s="62"/>
      <c r="CO721" s="62"/>
      <c r="CP721" s="62"/>
      <c r="CQ721" s="62"/>
      <c r="CR721" s="62"/>
      <c r="CS721" s="62"/>
      <c r="CT721" s="62"/>
      <c r="CU721" s="62"/>
      <c r="CV721" s="62"/>
      <c r="CW721" s="62"/>
      <c r="CX721" s="62"/>
      <c r="CY721" s="62"/>
      <c r="CZ721" s="62"/>
      <c r="DA721" s="61"/>
      <c r="DB721" s="56">
        <f>K721-CV721</f>
        <v>0</v>
      </c>
      <c r="DC721" s="81"/>
      <c r="DD721" s="7">
        <f>CV721/12</f>
        <v>0</v>
      </c>
      <c r="DE721" s="81"/>
    </row>
    <row r="722" spans="1:109" s="80" customFormat="1" ht="11.25" hidden="1" customHeight="1" x14ac:dyDescent="0.2">
      <c r="A722" s="118" t="str">
        <f>CONCATENATE("8001",H722)</f>
        <v>8001100307</v>
      </c>
      <c r="B722" s="66"/>
      <c r="C722" s="66"/>
      <c r="D722" s="66"/>
      <c r="E722" s="66"/>
      <c r="F722" s="66"/>
      <c r="G722" s="65" t="s">
        <v>242</v>
      </c>
      <c r="H722" s="70" t="s">
        <v>259</v>
      </c>
      <c r="I722" s="100" t="s">
        <v>258</v>
      </c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  <c r="AA722" s="62"/>
      <c r="AB722" s="62"/>
      <c r="AC722" s="62"/>
      <c r="AD722" s="62"/>
      <c r="AE722" s="62"/>
      <c r="AF722" s="62"/>
      <c r="AG722" s="62"/>
      <c r="AH722" s="62"/>
      <c r="AI722" s="62"/>
      <c r="AJ722" s="62"/>
      <c r="AK722" s="62"/>
      <c r="AL722" s="62"/>
      <c r="AM722" s="62"/>
      <c r="AN722" s="62"/>
      <c r="AO722" s="62"/>
      <c r="AP722" s="62"/>
      <c r="AQ722" s="62"/>
      <c r="AR722" s="62"/>
      <c r="AS722" s="62"/>
      <c r="AT722" s="62"/>
      <c r="AU722" s="62"/>
      <c r="AV722" s="62"/>
      <c r="AW722" s="62"/>
      <c r="AX722" s="62"/>
      <c r="AY722" s="62"/>
      <c r="AZ722" s="62"/>
      <c r="BA722" s="62"/>
      <c r="BB722" s="62"/>
      <c r="BC722" s="62"/>
      <c r="BD722" s="62"/>
      <c r="BE722" s="62"/>
      <c r="BF722" s="62"/>
      <c r="BG722" s="62"/>
      <c r="BH722" s="62"/>
      <c r="BI722" s="62"/>
      <c r="BJ722" s="62"/>
      <c r="BK722" s="62"/>
      <c r="BL722" s="62"/>
      <c r="BM722" s="62"/>
      <c r="BN722" s="62"/>
      <c r="BO722" s="62"/>
      <c r="BP722" s="62"/>
      <c r="BQ722" s="62"/>
      <c r="BR722" s="62"/>
      <c r="BS722" s="62"/>
      <c r="BT722" s="62"/>
      <c r="BU722" s="62"/>
      <c r="BV722" s="62"/>
      <c r="BW722" s="62"/>
      <c r="BX722" s="62"/>
      <c r="BY722" s="62"/>
      <c r="BZ722" s="62"/>
      <c r="CA722" s="62"/>
      <c r="CB722" s="62"/>
      <c r="CC722" s="62"/>
      <c r="CD722" s="62"/>
      <c r="CE722" s="62"/>
      <c r="CF722" s="62"/>
      <c r="CG722" s="62"/>
      <c r="CH722" s="62"/>
      <c r="CI722" s="62"/>
      <c r="CJ722" s="62"/>
      <c r="CK722" s="62"/>
      <c r="CL722" s="62"/>
      <c r="CM722" s="62"/>
      <c r="CN722" s="62"/>
      <c r="CO722" s="62"/>
      <c r="CP722" s="62"/>
      <c r="CQ722" s="62"/>
      <c r="CR722" s="62"/>
      <c r="CS722" s="62"/>
      <c r="CT722" s="62"/>
      <c r="CU722" s="62"/>
      <c r="CV722" s="62"/>
      <c r="CW722" s="62"/>
      <c r="CX722" s="62"/>
      <c r="CY722" s="62"/>
      <c r="CZ722" s="62"/>
      <c r="DA722" s="61"/>
      <c r="DB722" s="56"/>
      <c r="DC722" s="81"/>
      <c r="DD722" s="7">
        <f>CV722/12</f>
        <v>0</v>
      </c>
      <c r="DE722" s="81"/>
    </row>
    <row r="723" spans="1:109" s="80" customFormat="1" ht="11.25" hidden="1" customHeight="1" x14ac:dyDescent="0.2">
      <c r="A723" s="118"/>
      <c r="B723" s="66"/>
      <c r="C723" s="66"/>
      <c r="D723" s="66"/>
      <c r="E723" s="66"/>
      <c r="F723" s="66"/>
      <c r="G723" s="65"/>
      <c r="H723" s="70"/>
      <c r="I723" s="100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  <c r="AA723" s="62"/>
      <c r="AB723" s="62"/>
      <c r="AC723" s="62"/>
      <c r="AD723" s="62"/>
      <c r="AE723" s="62"/>
      <c r="AF723" s="62"/>
      <c r="AG723" s="62"/>
      <c r="AH723" s="62"/>
      <c r="AI723" s="62"/>
      <c r="AJ723" s="62"/>
      <c r="AK723" s="62"/>
      <c r="AL723" s="62"/>
      <c r="AM723" s="62"/>
      <c r="AN723" s="62"/>
      <c r="AO723" s="62"/>
      <c r="AP723" s="62"/>
      <c r="AQ723" s="62"/>
      <c r="AR723" s="62"/>
      <c r="AS723" s="62"/>
      <c r="AT723" s="62"/>
      <c r="AU723" s="62"/>
      <c r="AV723" s="62"/>
      <c r="AW723" s="62"/>
      <c r="AX723" s="62"/>
      <c r="AY723" s="62"/>
      <c r="AZ723" s="62"/>
      <c r="BA723" s="62"/>
      <c r="BB723" s="62"/>
      <c r="BC723" s="62"/>
      <c r="BD723" s="62"/>
      <c r="BE723" s="62"/>
      <c r="BF723" s="62"/>
      <c r="BG723" s="62"/>
      <c r="BH723" s="62"/>
      <c r="BI723" s="62"/>
      <c r="BJ723" s="62"/>
      <c r="BK723" s="62"/>
      <c r="BL723" s="62"/>
      <c r="BM723" s="62"/>
      <c r="BN723" s="62"/>
      <c r="BO723" s="62"/>
      <c r="BP723" s="62"/>
      <c r="BQ723" s="62"/>
      <c r="BR723" s="62"/>
      <c r="BS723" s="62"/>
      <c r="BT723" s="62"/>
      <c r="BU723" s="62"/>
      <c r="BV723" s="62"/>
      <c r="BW723" s="62"/>
      <c r="BX723" s="62"/>
      <c r="BY723" s="62"/>
      <c r="BZ723" s="62"/>
      <c r="CA723" s="62"/>
      <c r="CB723" s="62"/>
      <c r="CC723" s="62"/>
      <c r="CD723" s="62"/>
      <c r="CE723" s="62"/>
      <c r="CF723" s="62"/>
      <c r="CG723" s="62"/>
      <c r="CH723" s="62"/>
      <c r="CI723" s="62"/>
      <c r="CJ723" s="62"/>
      <c r="CK723" s="62"/>
      <c r="CL723" s="62"/>
      <c r="CM723" s="62"/>
      <c r="CN723" s="62"/>
      <c r="CO723" s="62"/>
      <c r="CP723" s="62"/>
      <c r="CQ723" s="62"/>
      <c r="CR723" s="62"/>
      <c r="CS723" s="62"/>
      <c r="CT723" s="62"/>
      <c r="CU723" s="62"/>
      <c r="CV723" s="62"/>
      <c r="CW723" s="62"/>
      <c r="CX723" s="62"/>
      <c r="CY723" s="62"/>
      <c r="CZ723" s="62"/>
      <c r="DA723" s="61"/>
      <c r="DB723" s="56"/>
      <c r="DC723" s="81"/>
      <c r="DD723" s="7">
        <f>CV723/12</f>
        <v>0</v>
      </c>
      <c r="DE723" s="81"/>
    </row>
    <row r="724" spans="1:109" s="80" customFormat="1" ht="11.25" hidden="1" customHeight="1" x14ac:dyDescent="0.2">
      <c r="A724" s="118" t="str">
        <f>CONCATENATE("8001",H724)</f>
        <v>800120</v>
      </c>
      <c r="B724" s="66"/>
      <c r="C724" s="66"/>
      <c r="D724" s="66"/>
      <c r="E724" s="66" t="s">
        <v>73</v>
      </c>
      <c r="F724" s="66"/>
      <c r="G724" s="65"/>
      <c r="H724" s="61" t="s">
        <v>73</v>
      </c>
      <c r="I724" s="64" t="s">
        <v>72</v>
      </c>
      <c r="J724" s="62">
        <f>J725+J736+J737+J739+SUM(J742:J747)</f>
        <v>0</v>
      </c>
      <c r="K724" s="62">
        <f>K725+K736+K737+K739+SUM(K742:K747)</f>
        <v>0</v>
      </c>
      <c r="L724" s="62">
        <f>L725+L736+L737+L739+SUM(L742:L747)</f>
        <v>0</v>
      </c>
      <c r="M724" s="62">
        <f>M725+M736+M737+M739+SUM(M742:M747)</f>
        <v>0</v>
      </c>
      <c r="N724" s="62">
        <f>N725+N736+N737+N739+SUM(N742:N747)</f>
        <v>0</v>
      </c>
      <c r="O724" s="62">
        <f>O725+O736+O737+O739+SUM(O742:O747)</f>
        <v>0</v>
      </c>
      <c r="P724" s="62">
        <f>P725+P736+P737+P739+SUM(P742:P747)</f>
        <v>0</v>
      </c>
      <c r="Q724" s="62">
        <f>Q725+Q736+Q737+Q739+SUM(Q742:Q747)</f>
        <v>0</v>
      </c>
      <c r="R724" s="62">
        <f>R725+R736+R737+R739+SUM(R742:R747)</f>
        <v>0</v>
      </c>
      <c r="S724" s="62">
        <f>S725+S736+S737+S739+SUM(S742:S747)</f>
        <v>0</v>
      </c>
      <c r="T724" s="62">
        <f>T725+T736+T737+T739+SUM(T742:T747)</f>
        <v>0</v>
      </c>
      <c r="U724" s="62">
        <f>U725+U736+U737+U739+SUM(U742:U747)</f>
        <v>0</v>
      </c>
      <c r="V724" s="62">
        <f>V725+V736+V737+V739+SUM(V742:V747)</f>
        <v>0</v>
      </c>
      <c r="W724" s="62">
        <f>W725+W736+W737+W739+SUM(W742:W747)</f>
        <v>0</v>
      </c>
      <c r="X724" s="62">
        <f>X725+X736+X737+X739+SUM(X742:X747)</f>
        <v>0</v>
      </c>
      <c r="Y724" s="62">
        <f>Y725+Y736+Y737+Y739+SUM(Y742:Y747)</f>
        <v>0</v>
      </c>
      <c r="Z724" s="62">
        <f>Z725+Z736+Z737+Z739+SUM(Z742:Z747)</f>
        <v>0</v>
      </c>
      <c r="AA724" s="62">
        <f>AA725+AA736+AA737+AA739+SUM(AA742:AA747)</f>
        <v>0</v>
      </c>
      <c r="AB724" s="62">
        <f>AB725+AB736+AB737+AB739+SUM(AB742:AB747)</f>
        <v>0</v>
      </c>
      <c r="AC724" s="62">
        <f>AC725+AC736+AC737+AC739+SUM(AC742:AC747)</f>
        <v>0</v>
      </c>
      <c r="AD724" s="62">
        <f>AD725+AD736+AD737+AD739+SUM(AD742:AD747)</f>
        <v>0</v>
      </c>
      <c r="AE724" s="62">
        <f>AE725+AE736+AE737+AE739+SUM(AE742:AE747)</f>
        <v>0</v>
      </c>
      <c r="AF724" s="62">
        <f>AF725+AF736+AF737+AF739+SUM(AF742:AF747)</f>
        <v>0</v>
      </c>
      <c r="AG724" s="62">
        <f>AG725+AG736+AG737+AG739+SUM(AG742:AG747)</f>
        <v>0</v>
      </c>
      <c r="AH724" s="62">
        <f>AH725+AH736+AH737+AH739+SUM(AH742:AH747)</f>
        <v>0</v>
      </c>
      <c r="AI724" s="62">
        <f>AI725+AI736+AI737+AI739+SUM(AI742:AI747)</f>
        <v>0</v>
      </c>
      <c r="AJ724" s="62">
        <f>AJ725+AJ736+AJ737+AJ739+SUM(AJ742:AJ747)</f>
        <v>0</v>
      </c>
      <c r="AK724" s="62">
        <f>AK725+AK736+AK737+AK739+SUM(AK742:AK747)</f>
        <v>0</v>
      </c>
      <c r="AL724" s="62">
        <f>AL725+AL736+AL737+AL739+SUM(AL742:AL747)</f>
        <v>0</v>
      </c>
      <c r="AM724" s="62">
        <f>AM725+AM736+AM737+AM739+SUM(AM742:AM747)</f>
        <v>0</v>
      </c>
      <c r="AN724" s="62">
        <f>AN725+AN736+AN737+AN739+SUM(AN742:AN747)</f>
        <v>0</v>
      </c>
      <c r="AO724" s="62">
        <f>AO725+AO736+AO737+AO739+SUM(AO742:AO747)</f>
        <v>0</v>
      </c>
      <c r="AP724" s="62">
        <f>AP725+AP736+AP737+AP739+SUM(AP742:AP747)</f>
        <v>0</v>
      </c>
      <c r="AQ724" s="62">
        <f>AQ725+AQ736+AQ737+AQ739+SUM(AQ742:AQ747)</f>
        <v>0</v>
      </c>
      <c r="AR724" s="62">
        <f>AR725+AR736+AR737+AR739+SUM(AR742:AR747)</f>
        <v>0</v>
      </c>
      <c r="AS724" s="62">
        <f>AS725+AS736+AS737+AS739+SUM(AS742:AS747)</f>
        <v>0</v>
      </c>
      <c r="AT724" s="62">
        <f>AT725+AT736+AT737+AT739+SUM(AT742:AT747)</f>
        <v>0</v>
      </c>
      <c r="AU724" s="62">
        <f>AU725+AU736+AU737+AU739+SUM(AU742:AU747)</f>
        <v>0</v>
      </c>
      <c r="AV724" s="62">
        <f>AV725+AV736+AV737+AV739+SUM(AV742:AV747)</f>
        <v>0</v>
      </c>
      <c r="AW724" s="62">
        <f>AW725+AW736+AW737+AW739+SUM(AW742:AW747)</f>
        <v>0</v>
      </c>
      <c r="AX724" s="62">
        <f>AX725+AX736+AX737+AX739+SUM(AX742:AX747)</f>
        <v>0</v>
      </c>
      <c r="AY724" s="62">
        <f>AY725+AY736+AY737+AY739+SUM(AY742:AY747)</f>
        <v>0</v>
      </c>
      <c r="AZ724" s="62">
        <f>AZ725+AZ736+AZ737+AZ739+SUM(AZ742:AZ747)</f>
        <v>0</v>
      </c>
      <c r="BA724" s="62">
        <f>BA725+BA736+BA737+BA739+SUM(BA742:BA747)</f>
        <v>0</v>
      </c>
      <c r="BB724" s="62"/>
      <c r="BC724" s="62">
        <f>BC725+BC736+BC737+BC739+SUM(BC742:BC747)</f>
        <v>0</v>
      </c>
      <c r="BD724" s="62"/>
      <c r="BE724" s="62">
        <f>BE725+BE736+BE737+BE739+SUM(BE742:BE747)</f>
        <v>0</v>
      </c>
      <c r="BF724" s="62">
        <f>BF725+BF736+BF737+BF739+SUM(BF742:BF747)</f>
        <v>0</v>
      </c>
      <c r="BG724" s="62">
        <f>BG725+BG736+BG737+BG739+SUM(BG742:BG747)</f>
        <v>0</v>
      </c>
      <c r="BH724" s="62">
        <f>BH725+BH736+BH737+BH739+SUM(BH742:BH747)</f>
        <v>0</v>
      </c>
      <c r="BI724" s="62">
        <f>BI725+BI736+BI737+BI739+SUM(BI742:BI747)</f>
        <v>0</v>
      </c>
      <c r="BJ724" s="62">
        <f>BJ725+BJ736+BJ737+BJ739+SUM(BJ742:BJ747)</f>
        <v>0</v>
      </c>
      <c r="BK724" s="62">
        <f>BK725+BK736+BK737+BK739+SUM(BK742:BK747)</f>
        <v>0</v>
      </c>
      <c r="BL724" s="62">
        <f>BL725+BL736+BL737+BL739+SUM(BL742:BL747)</f>
        <v>0</v>
      </c>
      <c r="BM724" s="62">
        <f>BM725+BM736+BM737+BM739+SUM(BM742:BM747)</f>
        <v>0</v>
      </c>
      <c r="BN724" s="62">
        <f>BN725+BN736+BN737+BN739+SUM(BN742:BN747)</f>
        <v>0</v>
      </c>
      <c r="BO724" s="62">
        <f>BO725+BO736+BO737+BO739+SUM(BO742:BO747)</f>
        <v>0</v>
      </c>
      <c r="BP724" s="62">
        <f>BP725+BP736+BP737+BP739+SUM(BP742:BP747)</f>
        <v>0</v>
      </c>
      <c r="BQ724" s="62">
        <f>BQ725+BQ736+BQ737+BQ739+SUM(BQ742:BQ747)</f>
        <v>0</v>
      </c>
      <c r="BR724" s="62">
        <f>BR725+BR736+BR737+BR739+SUM(BR742:BR747)</f>
        <v>0</v>
      </c>
      <c r="BS724" s="62">
        <f>BS725+BS736+BS737+BS739+SUM(BS742:BS747)</f>
        <v>0</v>
      </c>
      <c r="BT724" s="62">
        <f>BT725+BT736+BT737+BT739+SUM(BT742:BT747)</f>
        <v>0</v>
      </c>
      <c r="BU724" s="62">
        <f>BU725+BU736+BU737+BU739+SUM(BU742:BU747)</f>
        <v>0</v>
      </c>
      <c r="BV724" s="62">
        <f>BV725+BV736+BV737+BV739+SUM(BV742:BV747)</f>
        <v>0</v>
      </c>
      <c r="BW724" s="62">
        <f>BW725+BW736+BW737+BW739+SUM(BW742:BW747)</f>
        <v>0</v>
      </c>
      <c r="BX724" s="62">
        <f>BX725+BX736+BX737+BX739+SUM(BX742:BX747)</f>
        <v>0</v>
      </c>
      <c r="BY724" s="62">
        <f>BY725+BY736+BY737+BY739+SUM(BY742:BY747)</f>
        <v>0</v>
      </c>
      <c r="BZ724" s="62">
        <f>BZ725+BZ736+BZ737+BZ739+SUM(BZ742:BZ747)</f>
        <v>0</v>
      </c>
      <c r="CA724" s="62">
        <f>CA725+CA736+CA737+CA739+SUM(CA742:CA747)</f>
        <v>0</v>
      </c>
      <c r="CB724" s="62">
        <f>CB725+CB736+CB737+CB739+SUM(CB742:CB747)</f>
        <v>0</v>
      </c>
      <c r="CC724" s="62">
        <f>CC725+CC736+CC737+CC739+SUM(CC742:CC747)</f>
        <v>0</v>
      </c>
      <c r="CD724" s="62">
        <f>CD725+CD736+CD737+CD739+SUM(CD742:CD747)</f>
        <v>0</v>
      </c>
      <c r="CE724" s="62">
        <f>CE725+CE736+CE737+CE739+SUM(CE742:CE747)</f>
        <v>0</v>
      </c>
      <c r="CF724" s="62">
        <f>CF725+CF736+CF737+CF739+SUM(CF742:CF747)</f>
        <v>0</v>
      </c>
      <c r="CG724" s="62">
        <f>CG725+CG736+CG737+CG739+SUM(CG742:CG747)</f>
        <v>0</v>
      </c>
      <c r="CH724" s="62">
        <f>CH725+CH736+CH737+CH739+SUM(CH742:CH747)</f>
        <v>0</v>
      </c>
      <c r="CI724" s="62">
        <f>CI725+CI736+CI737+CI739+SUM(CI742:CI747)</f>
        <v>0</v>
      </c>
      <c r="CJ724" s="62">
        <f>CJ725+CJ736+CJ737+CJ739+SUM(CJ742:CJ747)</f>
        <v>0</v>
      </c>
      <c r="CK724" s="62">
        <f>CK725+CK736+CK737+CK739+SUM(CK742:CK747)</f>
        <v>0</v>
      </c>
      <c r="CL724" s="62">
        <f>CL725+CL736+CL737+CL739+SUM(CL742:CL747)</f>
        <v>0</v>
      </c>
      <c r="CM724" s="62">
        <f>CM725+CM736+CM737+CM739+SUM(CM742:CM747)</f>
        <v>0</v>
      </c>
      <c r="CN724" s="62">
        <f>CN725+CN736+CN737+CN739+SUM(CN742:CN747)</f>
        <v>0</v>
      </c>
      <c r="CO724" s="62">
        <f>CO725+CO736+CO737+CO739+SUM(CO742:CO747)</f>
        <v>0</v>
      </c>
      <c r="CP724" s="62">
        <f>CP725+CP736+CP737+CP739+SUM(CP742:CP747)</f>
        <v>0</v>
      </c>
      <c r="CQ724" s="62">
        <f>CQ725+CQ736+CQ737+CQ739+SUM(CQ742:CQ747)</f>
        <v>0</v>
      </c>
      <c r="CR724" s="62">
        <f>CR725+CR736+CR737+CR739+SUM(CR742:CR747)</f>
        <v>0</v>
      </c>
      <c r="CS724" s="62">
        <f>CS725+CS736+CS737+CS739+SUM(CS742:CS747)</f>
        <v>0</v>
      </c>
      <c r="CT724" s="62">
        <f>CT725+CT736+CT737+CT739+SUM(CT742:CT747)</f>
        <v>0</v>
      </c>
      <c r="CU724" s="62">
        <f>CU725+CU736+CU737+CU739+SUM(CU742:CU747)</f>
        <v>0</v>
      </c>
      <c r="CV724" s="62">
        <f>CV725+CV736+CV737+CV739+SUM(CV742:CV747)</f>
        <v>0</v>
      </c>
      <c r="CW724" s="62">
        <f>CW725+CW736+CW737+CW739+SUM(CW742:CW747)</f>
        <v>0</v>
      </c>
      <c r="CX724" s="62">
        <f>CX725+CX736+CX737+CX739+SUM(CX742:CX747)</f>
        <v>0</v>
      </c>
      <c r="CY724" s="62">
        <f>CY725+CY736+CY737+CY739+SUM(CY742:CY747)</f>
        <v>0</v>
      </c>
      <c r="CZ724" s="62">
        <f>CZ725+CZ736+CZ737+CZ739+SUM(CZ742:CZ747)</f>
        <v>0</v>
      </c>
      <c r="DA724" s="61"/>
      <c r="DB724" s="56">
        <f>K724-CV724</f>
        <v>0</v>
      </c>
      <c r="DC724" s="81"/>
      <c r="DD724" s="7">
        <f>CV724/12</f>
        <v>0</v>
      </c>
      <c r="DE724" s="81"/>
    </row>
    <row r="725" spans="1:109" s="80" customFormat="1" ht="11.25" hidden="1" customHeight="1" x14ac:dyDescent="0.2">
      <c r="A725" s="118" t="str">
        <f>CONCATENATE("8001",H725)</f>
        <v>80012001</v>
      </c>
      <c r="B725" s="66"/>
      <c r="C725" s="66"/>
      <c r="D725" s="66"/>
      <c r="E725" s="66"/>
      <c r="F725" s="66" t="s">
        <v>91</v>
      </c>
      <c r="G725" s="65"/>
      <c r="H725" s="61">
        <v>2001</v>
      </c>
      <c r="I725" s="84" t="s">
        <v>71</v>
      </c>
      <c r="J725" s="62">
        <f>SUM(J726:J735)</f>
        <v>0</v>
      </c>
      <c r="K725" s="62">
        <f>SUM(K726:K735)</f>
        <v>0</v>
      </c>
      <c r="L725" s="62">
        <f>SUM(L726:L735)</f>
        <v>0</v>
      </c>
      <c r="M725" s="62">
        <f>SUM(M726:M735)</f>
        <v>0</v>
      </c>
      <c r="N725" s="62">
        <f>SUM(N726:N735)</f>
        <v>0</v>
      </c>
      <c r="O725" s="62">
        <f>SUM(O726:O735)</f>
        <v>0</v>
      </c>
      <c r="P725" s="62">
        <f>SUM(P726:P735)</f>
        <v>0</v>
      </c>
      <c r="Q725" s="62">
        <f>SUM(Q726:Q735)</f>
        <v>0</v>
      </c>
      <c r="R725" s="62">
        <f>SUM(R726:R735)</f>
        <v>0</v>
      </c>
      <c r="S725" s="62">
        <f>SUM(S726:S735)</f>
        <v>0</v>
      </c>
      <c r="T725" s="62">
        <f>SUM(T726:T735)</f>
        <v>0</v>
      </c>
      <c r="U725" s="62">
        <f>SUM(U726:U735)</f>
        <v>0</v>
      </c>
      <c r="V725" s="62">
        <f>SUM(V726:V735)</f>
        <v>0</v>
      </c>
      <c r="W725" s="62">
        <f>SUM(W726:W735)</f>
        <v>0</v>
      </c>
      <c r="X725" s="62">
        <f>SUM(X726:X735)</f>
        <v>0</v>
      </c>
      <c r="Y725" s="62">
        <f>SUM(Y726:Y735)</f>
        <v>0</v>
      </c>
      <c r="Z725" s="62">
        <f>SUM(Z726:Z735)</f>
        <v>0</v>
      </c>
      <c r="AA725" s="62">
        <f>SUM(AA726:AA735)</f>
        <v>0</v>
      </c>
      <c r="AB725" s="62">
        <f>SUM(AB726:AB735)</f>
        <v>0</v>
      </c>
      <c r="AC725" s="62">
        <f>SUM(AC726:AC735)</f>
        <v>0</v>
      </c>
      <c r="AD725" s="62">
        <f>SUM(AD726:AD735)</f>
        <v>0</v>
      </c>
      <c r="AE725" s="62">
        <f>SUM(AE726:AE735)</f>
        <v>0</v>
      </c>
      <c r="AF725" s="62">
        <f>SUM(AF726:AF735)</f>
        <v>0</v>
      </c>
      <c r="AG725" s="62">
        <f>SUM(AG726:AG735)</f>
        <v>0</v>
      </c>
      <c r="AH725" s="62">
        <f>SUM(AH726:AH735)</f>
        <v>0</v>
      </c>
      <c r="AI725" s="62">
        <f>SUM(AI726:AI735)</f>
        <v>0</v>
      </c>
      <c r="AJ725" s="62">
        <f>SUM(AJ726:AJ735)</f>
        <v>0</v>
      </c>
      <c r="AK725" s="62">
        <f>SUM(AK726:AK735)</f>
        <v>0</v>
      </c>
      <c r="AL725" s="62">
        <f>SUM(AL726:AL735)</f>
        <v>0</v>
      </c>
      <c r="AM725" s="62">
        <f>SUM(AM726:AM735)</f>
        <v>0</v>
      </c>
      <c r="AN725" s="62">
        <f>SUM(AN726:AN735)</f>
        <v>0</v>
      </c>
      <c r="AO725" s="62">
        <f>SUM(AO726:AO735)</f>
        <v>0</v>
      </c>
      <c r="AP725" s="62">
        <f>SUM(AP726:AP735)</f>
        <v>0</v>
      </c>
      <c r="AQ725" s="62">
        <f>SUM(AQ726:AQ735)</f>
        <v>0</v>
      </c>
      <c r="AR725" s="62">
        <f>SUM(AR726:AR735)</f>
        <v>0</v>
      </c>
      <c r="AS725" s="62">
        <f>SUM(AS726:AS735)</f>
        <v>0</v>
      </c>
      <c r="AT725" s="62">
        <f>SUM(AT726:AT735)</f>
        <v>0</v>
      </c>
      <c r="AU725" s="62">
        <f>SUM(AU726:AU735)</f>
        <v>0</v>
      </c>
      <c r="AV725" s="62">
        <f>SUM(AV726:AV735)</f>
        <v>0</v>
      </c>
      <c r="AW725" s="62">
        <f>SUM(AW726:AW735)</f>
        <v>0</v>
      </c>
      <c r="AX725" s="62">
        <f>SUM(AX726:AX735)</f>
        <v>0</v>
      </c>
      <c r="AY725" s="62">
        <f>SUM(AY726:AY735)</f>
        <v>0</v>
      </c>
      <c r="AZ725" s="62">
        <f>SUM(AZ726:AZ735)</f>
        <v>0</v>
      </c>
      <c r="BA725" s="62">
        <f>SUM(BA726:BA735)</f>
        <v>0</v>
      </c>
      <c r="BB725" s="62"/>
      <c r="BC725" s="62">
        <f>SUM(BC726:BC735)</f>
        <v>0</v>
      </c>
      <c r="BD725" s="62"/>
      <c r="BE725" s="62">
        <f>SUM(BE726:BE735)</f>
        <v>0</v>
      </c>
      <c r="BF725" s="62">
        <f>SUM(BF726:BF735)</f>
        <v>0</v>
      </c>
      <c r="BG725" s="62">
        <f>SUM(BG726:BG735)</f>
        <v>0</v>
      </c>
      <c r="BH725" s="62">
        <f>SUM(BH726:BH735)</f>
        <v>0</v>
      </c>
      <c r="BI725" s="62">
        <f>SUM(BI726:BI735)</f>
        <v>0</v>
      </c>
      <c r="BJ725" s="62">
        <f>SUM(BJ726:BJ735)</f>
        <v>0</v>
      </c>
      <c r="BK725" s="62">
        <f>SUM(BK726:BK735)</f>
        <v>0</v>
      </c>
      <c r="BL725" s="62">
        <f>SUM(BL726:BL735)</f>
        <v>0</v>
      </c>
      <c r="BM725" s="62">
        <f>SUM(BM726:BM735)</f>
        <v>0</v>
      </c>
      <c r="BN725" s="62">
        <f>SUM(BN726:BN735)</f>
        <v>0</v>
      </c>
      <c r="BO725" s="62">
        <f>SUM(BO726:BO735)</f>
        <v>0</v>
      </c>
      <c r="BP725" s="62">
        <f>SUM(BP726:BP735)</f>
        <v>0</v>
      </c>
      <c r="BQ725" s="62">
        <f>SUM(BQ726:BQ735)</f>
        <v>0</v>
      </c>
      <c r="BR725" s="62">
        <f>SUM(BR726:BR735)</f>
        <v>0</v>
      </c>
      <c r="BS725" s="62">
        <f>SUM(BS726:BS735)</f>
        <v>0</v>
      </c>
      <c r="BT725" s="62">
        <f>SUM(BT726:BT735)</f>
        <v>0</v>
      </c>
      <c r="BU725" s="62">
        <f>SUM(BU726:BU735)</f>
        <v>0</v>
      </c>
      <c r="BV725" s="62">
        <f>SUM(BV726:BV735)</f>
        <v>0</v>
      </c>
      <c r="BW725" s="62">
        <f>SUM(BW726:BW735)</f>
        <v>0</v>
      </c>
      <c r="BX725" s="62">
        <f>SUM(BX726:BX735)</f>
        <v>0</v>
      </c>
      <c r="BY725" s="62">
        <f>SUM(BY726:BY735)</f>
        <v>0</v>
      </c>
      <c r="BZ725" s="62">
        <f>SUM(BZ726:BZ735)</f>
        <v>0</v>
      </c>
      <c r="CA725" s="62">
        <f>SUM(CA726:CA735)</f>
        <v>0</v>
      </c>
      <c r="CB725" s="62">
        <f>SUM(CB726:CB735)</f>
        <v>0</v>
      </c>
      <c r="CC725" s="62">
        <f>SUM(CC726:CC735)</f>
        <v>0</v>
      </c>
      <c r="CD725" s="62">
        <f>SUM(CD726:CD735)</f>
        <v>0</v>
      </c>
      <c r="CE725" s="62">
        <f>SUM(CE726:CE735)</f>
        <v>0</v>
      </c>
      <c r="CF725" s="62">
        <f>SUM(CF726:CF735)</f>
        <v>0</v>
      </c>
      <c r="CG725" s="62">
        <f>SUM(CG726:CG735)</f>
        <v>0</v>
      </c>
      <c r="CH725" s="62">
        <f>SUM(CH726:CH735)</f>
        <v>0</v>
      </c>
      <c r="CI725" s="62">
        <f>SUM(CI726:CI735)</f>
        <v>0</v>
      </c>
      <c r="CJ725" s="62">
        <f>SUM(CJ726:CJ735)</f>
        <v>0</v>
      </c>
      <c r="CK725" s="62">
        <f>SUM(CK726:CK735)</f>
        <v>0</v>
      </c>
      <c r="CL725" s="62">
        <f>SUM(CL726:CL735)</f>
        <v>0</v>
      </c>
      <c r="CM725" s="62">
        <f>SUM(CM726:CM735)</f>
        <v>0</v>
      </c>
      <c r="CN725" s="62">
        <f>SUM(CN726:CN735)</f>
        <v>0</v>
      </c>
      <c r="CO725" s="62">
        <f>SUM(CO726:CO735)</f>
        <v>0</v>
      </c>
      <c r="CP725" s="62">
        <f>SUM(CP726:CP735)</f>
        <v>0</v>
      </c>
      <c r="CQ725" s="62">
        <f>SUM(CQ726:CQ735)</f>
        <v>0</v>
      </c>
      <c r="CR725" s="62">
        <f>SUM(CR726:CR735)</f>
        <v>0</v>
      </c>
      <c r="CS725" s="62">
        <f>SUM(CS726:CS735)</f>
        <v>0</v>
      </c>
      <c r="CT725" s="62">
        <f>SUM(CT726:CT735)</f>
        <v>0</v>
      </c>
      <c r="CU725" s="62">
        <f>SUM(CU726:CU735)</f>
        <v>0</v>
      </c>
      <c r="CV725" s="62">
        <f>SUM(CV726:CV735)</f>
        <v>0</v>
      </c>
      <c r="CW725" s="62">
        <f>SUM(CW726:CW735)</f>
        <v>0</v>
      </c>
      <c r="CX725" s="62">
        <f>SUM(CX726:CX735)</f>
        <v>0</v>
      </c>
      <c r="CY725" s="62">
        <f>SUM(CY726:CY735)</f>
        <v>0</v>
      </c>
      <c r="CZ725" s="62">
        <f>SUM(CZ726:CZ735)</f>
        <v>0</v>
      </c>
      <c r="DA725" s="61"/>
      <c r="DB725" s="56">
        <f>K725-CV725</f>
        <v>0</v>
      </c>
      <c r="DC725" s="81"/>
      <c r="DD725" s="7">
        <f>CV725/12</f>
        <v>0</v>
      </c>
      <c r="DE725" s="81"/>
    </row>
    <row r="726" spans="1:109" s="80" customFormat="1" ht="11.25" hidden="1" customHeight="1" x14ac:dyDescent="0.2">
      <c r="A726" s="118" t="str">
        <f>CONCATENATE("8001",H726)</f>
        <v>8001200101</v>
      </c>
      <c r="B726" s="66"/>
      <c r="C726" s="66"/>
      <c r="D726" s="66"/>
      <c r="E726" s="66"/>
      <c r="F726" s="66"/>
      <c r="G726" s="65" t="s">
        <v>91</v>
      </c>
      <c r="H726" s="70" t="s">
        <v>70</v>
      </c>
      <c r="I726" s="79" t="s">
        <v>69</v>
      </c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  <c r="AA726" s="62"/>
      <c r="AB726" s="62"/>
      <c r="AC726" s="62"/>
      <c r="AD726" s="62"/>
      <c r="AE726" s="62"/>
      <c r="AF726" s="62"/>
      <c r="AG726" s="62"/>
      <c r="AH726" s="62"/>
      <c r="AI726" s="62"/>
      <c r="AJ726" s="62"/>
      <c r="AK726" s="62"/>
      <c r="AL726" s="62"/>
      <c r="AM726" s="62"/>
      <c r="AN726" s="62"/>
      <c r="AO726" s="62"/>
      <c r="AP726" s="62"/>
      <c r="AQ726" s="62"/>
      <c r="AR726" s="62"/>
      <c r="AS726" s="62"/>
      <c r="AT726" s="62"/>
      <c r="AU726" s="62"/>
      <c r="AV726" s="62"/>
      <c r="AW726" s="62"/>
      <c r="AX726" s="62"/>
      <c r="AY726" s="62"/>
      <c r="AZ726" s="62"/>
      <c r="BA726" s="62"/>
      <c r="BB726" s="62"/>
      <c r="BC726" s="62"/>
      <c r="BD726" s="62"/>
      <c r="BE726" s="62"/>
      <c r="BF726" s="62"/>
      <c r="BG726" s="62"/>
      <c r="BH726" s="62"/>
      <c r="BI726" s="62"/>
      <c r="BJ726" s="62"/>
      <c r="BK726" s="62"/>
      <c r="BL726" s="62"/>
      <c r="BM726" s="62"/>
      <c r="BN726" s="62"/>
      <c r="BO726" s="62"/>
      <c r="BP726" s="62"/>
      <c r="BQ726" s="62"/>
      <c r="BR726" s="62"/>
      <c r="BS726" s="62"/>
      <c r="BT726" s="62"/>
      <c r="BU726" s="62"/>
      <c r="BV726" s="62"/>
      <c r="BW726" s="62"/>
      <c r="BX726" s="62"/>
      <c r="BY726" s="62"/>
      <c r="BZ726" s="62"/>
      <c r="CA726" s="62"/>
      <c r="CB726" s="62"/>
      <c r="CC726" s="62"/>
      <c r="CD726" s="62"/>
      <c r="CE726" s="62"/>
      <c r="CF726" s="62"/>
      <c r="CG726" s="62"/>
      <c r="CH726" s="62"/>
      <c r="CI726" s="62"/>
      <c r="CJ726" s="62"/>
      <c r="CK726" s="62"/>
      <c r="CL726" s="62"/>
      <c r="CM726" s="62"/>
      <c r="CN726" s="62"/>
      <c r="CO726" s="62"/>
      <c r="CP726" s="62"/>
      <c r="CQ726" s="62"/>
      <c r="CR726" s="62"/>
      <c r="CS726" s="62"/>
      <c r="CT726" s="62"/>
      <c r="CU726" s="62"/>
      <c r="CV726" s="62"/>
      <c r="CW726" s="62"/>
      <c r="CX726" s="62"/>
      <c r="CY726" s="62"/>
      <c r="CZ726" s="62"/>
      <c r="DA726" s="61"/>
      <c r="DB726" s="56">
        <f>K726-CV726</f>
        <v>0</v>
      </c>
      <c r="DC726" s="81"/>
      <c r="DD726" s="7">
        <f>CV726/12</f>
        <v>0</v>
      </c>
      <c r="DE726" s="81"/>
    </row>
    <row r="727" spans="1:109" s="80" customFormat="1" ht="11.25" hidden="1" customHeight="1" x14ac:dyDescent="0.2">
      <c r="A727" s="118" t="str">
        <f>CONCATENATE("8001",H727)</f>
        <v>8001200102</v>
      </c>
      <c r="B727" s="66"/>
      <c r="C727" s="66"/>
      <c r="D727" s="66"/>
      <c r="E727" s="66"/>
      <c r="F727" s="66"/>
      <c r="G727" s="65" t="s">
        <v>101</v>
      </c>
      <c r="H727" s="70" t="s">
        <v>68</v>
      </c>
      <c r="I727" s="79" t="s">
        <v>67</v>
      </c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  <c r="AA727" s="62"/>
      <c r="AB727" s="62"/>
      <c r="AC727" s="62"/>
      <c r="AD727" s="62"/>
      <c r="AE727" s="62"/>
      <c r="AF727" s="62"/>
      <c r="AG727" s="62"/>
      <c r="AH727" s="62"/>
      <c r="AI727" s="62"/>
      <c r="AJ727" s="62"/>
      <c r="AK727" s="62"/>
      <c r="AL727" s="62"/>
      <c r="AM727" s="62"/>
      <c r="AN727" s="62"/>
      <c r="AO727" s="62"/>
      <c r="AP727" s="62"/>
      <c r="AQ727" s="62"/>
      <c r="AR727" s="62"/>
      <c r="AS727" s="62"/>
      <c r="AT727" s="62"/>
      <c r="AU727" s="62"/>
      <c r="AV727" s="62"/>
      <c r="AW727" s="62"/>
      <c r="AX727" s="62"/>
      <c r="AY727" s="62"/>
      <c r="AZ727" s="62"/>
      <c r="BA727" s="62"/>
      <c r="BB727" s="62"/>
      <c r="BC727" s="62"/>
      <c r="BD727" s="62"/>
      <c r="BE727" s="62"/>
      <c r="BF727" s="62"/>
      <c r="BG727" s="62"/>
      <c r="BH727" s="62"/>
      <c r="BI727" s="62"/>
      <c r="BJ727" s="62"/>
      <c r="BK727" s="62"/>
      <c r="BL727" s="62"/>
      <c r="BM727" s="62"/>
      <c r="BN727" s="62"/>
      <c r="BO727" s="62"/>
      <c r="BP727" s="62"/>
      <c r="BQ727" s="62"/>
      <c r="BR727" s="62"/>
      <c r="BS727" s="62"/>
      <c r="BT727" s="62"/>
      <c r="BU727" s="62"/>
      <c r="BV727" s="62"/>
      <c r="BW727" s="62"/>
      <c r="BX727" s="62"/>
      <c r="BY727" s="62"/>
      <c r="BZ727" s="62"/>
      <c r="CA727" s="62"/>
      <c r="CB727" s="62"/>
      <c r="CC727" s="62"/>
      <c r="CD727" s="62"/>
      <c r="CE727" s="62"/>
      <c r="CF727" s="62"/>
      <c r="CG727" s="62"/>
      <c r="CH727" s="62"/>
      <c r="CI727" s="62"/>
      <c r="CJ727" s="62"/>
      <c r="CK727" s="62"/>
      <c r="CL727" s="62"/>
      <c r="CM727" s="62"/>
      <c r="CN727" s="62"/>
      <c r="CO727" s="62"/>
      <c r="CP727" s="62"/>
      <c r="CQ727" s="62"/>
      <c r="CR727" s="62"/>
      <c r="CS727" s="62"/>
      <c r="CT727" s="62"/>
      <c r="CU727" s="62"/>
      <c r="CV727" s="62"/>
      <c r="CW727" s="62"/>
      <c r="CX727" s="62"/>
      <c r="CY727" s="62"/>
      <c r="CZ727" s="62"/>
      <c r="DA727" s="61"/>
      <c r="DB727" s="56">
        <f>K727-CV727</f>
        <v>0</v>
      </c>
      <c r="DC727" s="81"/>
      <c r="DD727" s="7">
        <f>CV727/12</f>
        <v>0</v>
      </c>
      <c r="DE727" s="81"/>
    </row>
    <row r="728" spans="1:109" s="80" customFormat="1" ht="11.25" hidden="1" customHeight="1" x14ac:dyDescent="0.2">
      <c r="A728" s="118" t="str">
        <f>CONCATENATE("8001",H728)</f>
        <v>8001200103</v>
      </c>
      <c r="B728" s="66"/>
      <c r="C728" s="66"/>
      <c r="D728" s="66"/>
      <c r="E728" s="66"/>
      <c r="F728" s="66"/>
      <c r="G728" s="65" t="s">
        <v>129</v>
      </c>
      <c r="H728" s="70" t="s">
        <v>66</v>
      </c>
      <c r="I728" s="79" t="s">
        <v>65</v>
      </c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  <c r="AA728" s="62"/>
      <c r="AB728" s="62"/>
      <c r="AC728" s="62"/>
      <c r="AD728" s="62"/>
      <c r="AE728" s="62"/>
      <c r="AF728" s="62"/>
      <c r="AG728" s="62"/>
      <c r="AH728" s="62"/>
      <c r="AI728" s="62"/>
      <c r="AJ728" s="62"/>
      <c r="AK728" s="62"/>
      <c r="AL728" s="62"/>
      <c r="AM728" s="62"/>
      <c r="AN728" s="62"/>
      <c r="AO728" s="62"/>
      <c r="AP728" s="62"/>
      <c r="AQ728" s="62"/>
      <c r="AR728" s="62"/>
      <c r="AS728" s="62"/>
      <c r="AT728" s="62"/>
      <c r="AU728" s="62"/>
      <c r="AV728" s="62"/>
      <c r="AW728" s="62"/>
      <c r="AX728" s="62"/>
      <c r="AY728" s="62"/>
      <c r="AZ728" s="62"/>
      <c r="BA728" s="62"/>
      <c r="BB728" s="62"/>
      <c r="BC728" s="62"/>
      <c r="BD728" s="62"/>
      <c r="BE728" s="62"/>
      <c r="BF728" s="62"/>
      <c r="BG728" s="62"/>
      <c r="BH728" s="62"/>
      <c r="BI728" s="62"/>
      <c r="BJ728" s="62"/>
      <c r="BK728" s="62"/>
      <c r="BL728" s="62"/>
      <c r="BM728" s="62"/>
      <c r="BN728" s="62"/>
      <c r="BO728" s="62"/>
      <c r="BP728" s="62"/>
      <c r="BQ728" s="62"/>
      <c r="BR728" s="62"/>
      <c r="BS728" s="62"/>
      <c r="BT728" s="62"/>
      <c r="BU728" s="62"/>
      <c r="BV728" s="62"/>
      <c r="BW728" s="62"/>
      <c r="BX728" s="62"/>
      <c r="BY728" s="62"/>
      <c r="BZ728" s="62"/>
      <c r="CA728" s="62"/>
      <c r="CB728" s="62"/>
      <c r="CC728" s="62"/>
      <c r="CD728" s="62"/>
      <c r="CE728" s="62"/>
      <c r="CF728" s="62"/>
      <c r="CG728" s="62"/>
      <c r="CH728" s="62"/>
      <c r="CI728" s="62"/>
      <c r="CJ728" s="62"/>
      <c r="CK728" s="62"/>
      <c r="CL728" s="62"/>
      <c r="CM728" s="62"/>
      <c r="CN728" s="62"/>
      <c r="CO728" s="62"/>
      <c r="CP728" s="62"/>
      <c r="CQ728" s="62"/>
      <c r="CR728" s="62"/>
      <c r="CS728" s="62"/>
      <c r="CT728" s="62"/>
      <c r="CU728" s="62"/>
      <c r="CV728" s="62"/>
      <c r="CW728" s="62"/>
      <c r="CX728" s="62"/>
      <c r="CY728" s="62"/>
      <c r="CZ728" s="62"/>
      <c r="DA728" s="61"/>
      <c r="DB728" s="56">
        <f>K728-CV728</f>
        <v>0</v>
      </c>
      <c r="DC728" s="81"/>
      <c r="DD728" s="7">
        <f>CV728/12</f>
        <v>0</v>
      </c>
      <c r="DE728" s="81"/>
    </row>
    <row r="729" spans="1:109" s="80" customFormat="1" ht="11.25" hidden="1" customHeight="1" x14ac:dyDescent="0.2">
      <c r="A729" s="118" t="str">
        <f>CONCATENATE("8001",H729)</f>
        <v>8001200104</v>
      </c>
      <c r="B729" s="66"/>
      <c r="C729" s="66"/>
      <c r="D729" s="66"/>
      <c r="E729" s="66"/>
      <c r="F729" s="66"/>
      <c r="G729" s="65" t="s">
        <v>245</v>
      </c>
      <c r="H729" s="70" t="s">
        <v>64</v>
      </c>
      <c r="I729" s="79" t="s">
        <v>63</v>
      </c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  <c r="AA729" s="62"/>
      <c r="AB729" s="62"/>
      <c r="AC729" s="62"/>
      <c r="AD729" s="62"/>
      <c r="AE729" s="62"/>
      <c r="AF729" s="62"/>
      <c r="AG729" s="62"/>
      <c r="AH729" s="62"/>
      <c r="AI729" s="62"/>
      <c r="AJ729" s="62"/>
      <c r="AK729" s="62"/>
      <c r="AL729" s="62"/>
      <c r="AM729" s="62"/>
      <c r="AN729" s="62"/>
      <c r="AO729" s="62"/>
      <c r="AP729" s="62"/>
      <c r="AQ729" s="62"/>
      <c r="AR729" s="62"/>
      <c r="AS729" s="62"/>
      <c r="AT729" s="62"/>
      <c r="AU729" s="62"/>
      <c r="AV729" s="62"/>
      <c r="AW729" s="62"/>
      <c r="AX729" s="62"/>
      <c r="AY729" s="62"/>
      <c r="AZ729" s="62"/>
      <c r="BA729" s="62"/>
      <c r="BB729" s="62"/>
      <c r="BC729" s="62"/>
      <c r="BD729" s="62"/>
      <c r="BE729" s="62"/>
      <c r="BF729" s="62"/>
      <c r="BG729" s="62"/>
      <c r="BH729" s="62"/>
      <c r="BI729" s="62"/>
      <c r="BJ729" s="62"/>
      <c r="BK729" s="62"/>
      <c r="BL729" s="62"/>
      <c r="BM729" s="62"/>
      <c r="BN729" s="62"/>
      <c r="BO729" s="62"/>
      <c r="BP729" s="62"/>
      <c r="BQ729" s="62"/>
      <c r="BR729" s="62"/>
      <c r="BS729" s="62"/>
      <c r="BT729" s="62"/>
      <c r="BU729" s="62"/>
      <c r="BV729" s="62"/>
      <c r="BW729" s="62"/>
      <c r="BX729" s="62"/>
      <c r="BY729" s="62"/>
      <c r="BZ729" s="62"/>
      <c r="CA729" s="62"/>
      <c r="CB729" s="62"/>
      <c r="CC729" s="62"/>
      <c r="CD729" s="62"/>
      <c r="CE729" s="62"/>
      <c r="CF729" s="62"/>
      <c r="CG729" s="62"/>
      <c r="CH729" s="62"/>
      <c r="CI729" s="62"/>
      <c r="CJ729" s="62"/>
      <c r="CK729" s="62"/>
      <c r="CL729" s="62"/>
      <c r="CM729" s="62"/>
      <c r="CN729" s="62"/>
      <c r="CO729" s="62"/>
      <c r="CP729" s="62"/>
      <c r="CQ729" s="62"/>
      <c r="CR729" s="62"/>
      <c r="CS729" s="62"/>
      <c r="CT729" s="62"/>
      <c r="CU729" s="62"/>
      <c r="CV729" s="62"/>
      <c r="CW729" s="62"/>
      <c r="CX729" s="62"/>
      <c r="CY729" s="62"/>
      <c r="CZ729" s="62"/>
      <c r="DA729" s="61"/>
      <c r="DB729" s="56">
        <f>K729-CV729</f>
        <v>0</v>
      </c>
      <c r="DC729" s="81"/>
      <c r="DD729" s="7">
        <f>CV729/12</f>
        <v>0</v>
      </c>
      <c r="DE729" s="81"/>
    </row>
    <row r="730" spans="1:109" s="80" customFormat="1" ht="11.25" hidden="1" customHeight="1" x14ac:dyDescent="0.2">
      <c r="A730" s="118" t="str">
        <f>CONCATENATE("8001",H730)</f>
        <v>8001200105</v>
      </c>
      <c r="B730" s="66"/>
      <c r="C730" s="66"/>
      <c r="D730" s="66"/>
      <c r="E730" s="66"/>
      <c r="F730" s="66"/>
      <c r="G730" s="65" t="s">
        <v>254</v>
      </c>
      <c r="H730" s="70" t="s">
        <v>62</v>
      </c>
      <c r="I730" s="79" t="s">
        <v>61</v>
      </c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62"/>
      <c r="AG730" s="62"/>
      <c r="AH730" s="62"/>
      <c r="AI730" s="62"/>
      <c r="AJ730" s="62"/>
      <c r="AK730" s="62"/>
      <c r="AL730" s="62"/>
      <c r="AM730" s="62"/>
      <c r="AN730" s="62"/>
      <c r="AO730" s="62"/>
      <c r="AP730" s="62"/>
      <c r="AQ730" s="62"/>
      <c r="AR730" s="62"/>
      <c r="AS730" s="62"/>
      <c r="AT730" s="62"/>
      <c r="AU730" s="62"/>
      <c r="AV730" s="62"/>
      <c r="AW730" s="62"/>
      <c r="AX730" s="62"/>
      <c r="AY730" s="62"/>
      <c r="AZ730" s="62"/>
      <c r="BA730" s="62"/>
      <c r="BB730" s="62"/>
      <c r="BC730" s="62"/>
      <c r="BD730" s="62"/>
      <c r="BE730" s="62"/>
      <c r="BF730" s="62"/>
      <c r="BG730" s="62"/>
      <c r="BH730" s="62"/>
      <c r="BI730" s="62"/>
      <c r="BJ730" s="62"/>
      <c r="BK730" s="62"/>
      <c r="BL730" s="62"/>
      <c r="BM730" s="62"/>
      <c r="BN730" s="62"/>
      <c r="BO730" s="62"/>
      <c r="BP730" s="62"/>
      <c r="BQ730" s="62"/>
      <c r="BR730" s="62"/>
      <c r="BS730" s="62"/>
      <c r="BT730" s="62"/>
      <c r="BU730" s="62"/>
      <c r="BV730" s="62"/>
      <c r="BW730" s="62"/>
      <c r="BX730" s="62"/>
      <c r="BY730" s="62"/>
      <c r="BZ730" s="62"/>
      <c r="CA730" s="62"/>
      <c r="CB730" s="62"/>
      <c r="CC730" s="62"/>
      <c r="CD730" s="62"/>
      <c r="CE730" s="62"/>
      <c r="CF730" s="62"/>
      <c r="CG730" s="62"/>
      <c r="CH730" s="62"/>
      <c r="CI730" s="62"/>
      <c r="CJ730" s="62"/>
      <c r="CK730" s="62"/>
      <c r="CL730" s="62"/>
      <c r="CM730" s="62"/>
      <c r="CN730" s="62"/>
      <c r="CO730" s="62"/>
      <c r="CP730" s="62"/>
      <c r="CQ730" s="62"/>
      <c r="CR730" s="62"/>
      <c r="CS730" s="62"/>
      <c r="CT730" s="62"/>
      <c r="CU730" s="62"/>
      <c r="CV730" s="62"/>
      <c r="CW730" s="62"/>
      <c r="CX730" s="62"/>
      <c r="CY730" s="62"/>
      <c r="CZ730" s="62"/>
      <c r="DA730" s="61"/>
      <c r="DB730" s="56">
        <f>K730-CV730</f>
        <v>0</v>
      </c>
      <c r="DC730" s="81"/>
      <c r="DD730" s="7">
        <f>CV730/12</f>
        <v>0</v>
      </c>
      <c r="DE730" s="81"/>
    </row>
    <row r="731" spans="1:109" s="80" customFormat="1" ht="11.25" hidden="1" customHeight="1" x14ac:dyDescent="0.2">
      <c r="A731" s="118" t="str">
        <f>CONCATENATE("8001",H731)</f>
        <v>8001200106</v>
      </c>
      <c r="B731" s="66"/>
      <c r="C731" s="66"/>
      <c r="D731" s="66"/>
      <c r="E731" s="66"/>
      <c r="F731" s="66"/>
      <c r="G731" s="65" t="s">
        <v>253</v>
      </c>
      <c r="H731" s="70" t="s">
        <v>60</v>
      </c>
      <c r="I731" s="79" t="s">
        <v>59</v>
      </c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  <c r="AA731" s="62"/>
      <c r="AB731" s="62"/>
      <c r="AC731" s="62"/>
      <c r="AD731" s="62"/>
      <c r="AE731" s="62"/>
      <c r="AF731" s="62"/>
      <c r="AG731" s="62"/>
      <c r="AH731" s="62"/>
      <c r="AI731" s="62"/>
      <c r="AJ731" s="62"/>
      <c r="AK731" s="62"/>
      <c r="AL731" s="62"/>
      <c r="AM731" s="62"/>
      <c r="AN731" s="62"/>
      <c r="AO731" s="62"/>
      <c r="AP731" s="62"/>
      <c r="AQ731" s="62"/>
      <c r="AR731" s="62"/>
      <c r="AS731" s="62"/>
      <c r="AT731" s="62"/>
      <c r="AU731" s="62"/>
      <c r="AV731" s="62"/>
      <c r="AW731" s="62"/>
      <c r="AX731" s="62"/>
      <c r="AY731" s="62"/>
      <c r="AZ731" s="62"/>
      <c r="BA731" s="62"/>
      <c r="BB731" s="62"/>
      <c r="BC731" s="62"/>
      <c r="BD731" s="62"/>
      <c r="BE731" s="62"/>
      <c r="BF731" s="62"/>
      <c r="BG731" s="62"/>
      <c r="BH731" s="62"/>
      <c r="BI731" s="62"/>
      <c r="BJ731" s="62"/>
      <c r="BK731" s="62"/>
      <c r="BL731" s="62"/>
      <c r="BM731" s="62"/>
      <c r="BN731" s="62"/>
      <c r="BO731" s="62"/>
      <c r="BP731" s="62"/>
      <c r="BQ731" s="62"/>
      <c r="BR731" s="62"/>
      <c r="BS731" s="62"/>
      <c r="BT731" s="62"/>
      <c r="BU731" s="62"/>
      <c r="BV731" s="62"/>
      <c r="BW731" s="62"/>
      <c r="BX731" s="62"/>
      <c r="BY731" s="62"/>
      <c r="BZ731" s="62"/>
      <c r="CA731" s="62"/>
      <c r="CB731" s="62"/>
      <c r="CC731" s="62"/>
      <c r="CD731" s="62"/>
      <c r="CE731" s="62"/>
      <c r="CF731" s="62"/>
      <c r="CG731" s="62"/>
      <c r="CH731" s="62"/>
      <c r="CI731" s="62"/>
      <c r="CJ731" s="62"/>
      <c r="CK731" s="62"/>
      <c r="CL731" s="62"/>
      <c r="CM731" s="62"/>
      <c r="CN731" s="62"/>
      <c r="CO731" s="62"/>
      <c r="CP731" s="62"/>
      <c r="CQ731" s="62"/>
      <c r="CR731" s="62"/>
      <c r="CS731" s="62"/>
      <c r="CT731" s="62"/>
      <c r="CU731" s="62"/>
      <c r="CV731" s="62"/>
      <c r="CW731" s="62"/>
      <c r="CX731" s="62"/>
      <c r="CY731" s="62"/>
      <c r="CZ731" s="62"/>
      <c r="DA731" s="61"/>
      <c r="DB731" s="56">
        <f>K731-CV731</f>
        <v>0</v>
      </c>
      <c r="DC731" s="81"/>
      <c r="DD731" s="7">
        <f>CV731/12</f>
        <v>0</v>
      </c>
      <c r="DE731" s="81"/>
    </row>
    <row r="732" spans="1:109" s="80" customFormat="1" ht="11.25" hidden="1" customHeight="1" x14ac:dyDescent="0.2">
      <c r="A732" s="118" t="str">
        <f>CONCATENATE("8001",H732)</f>
        <v>8001200107</v>
      </c>
      <c r="B732" s="66"/>
      <c r="C732" s="66"/>
      <c r="D732" s="66"/>
      <c r="E732" s="66"/>
      <c r="F732" s="66"/>
      <c r="G732" s="65"/>
      <c r="H732" s="70" t="s">
        <v>257</v>
      </c>
      <c r="I732" s="79" t="s">
        <v>256</v>
      </c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  <c r="AA732" s="62"/>
      <c r="AB732" s="62"/>
      <c r="AC732" s="62"/>
      <c r="AD732" s="62"/>
      <c r="AE732" s="62"/>
      <c r="AF732" s="62"/>
      <c r="AG732" s="62"/>
      <c r="AH732" s="62"/>
      <c r="AI732" s="62"/>
      <c r="AJ732" s="62"/>
      <c r="AK732" s="62"/>
      <c r="AL732" s="62"/>
      <c r="AM732" s="62"/>
      <c r="AN732" s="62"/>
      <c r="AO732" s="62"/>
      <c r="AP732" s="62"/>
      <c r="AQ732" s="62"/>
      <c r="AR732" s="62"/>
      <c r="AS732" s="62"/>
      <c r="AT732" s="62"/>
      <c r="AU732" s="62"/>
      <c r="AV732" s="62"/>
      <c r="AW732" s="62"/>
      <c r="AX732" s="62"/>
      <c r="AY732" s="62"/>
      <c r="AZ732" s="62"/>
      <c r="BA732" s="62"/>
      <c r="BB732" s="62"/>
      <c r="BC732" s="62"/>
      <c r="BD732" s="62"/>
      <c r="BE732" s="62"/>
      <c r="BF732" s="62"/>
      <c r="BG732" s="62"/>
      <c r="BH732" s="62"/>
      <c r="BI732" s="62"/>
      <c r="BJ732" s="62"/>
      <c r="BK732" s="62"/>
      <c r="BL732" s="62"/>
      <c r="BM732" s="62"/>
      <c r="BN732" s="62"/>
      <c r="BO732" s="62"/>
      <c r="BP732" s="62"/>
      <c r="BQ732" s="62"/>
      <c r="BR732" s="62"/>
      <c r="BS732" s="62"/>
      <c r="BT732" s="62"/>
      <c r="BU732" s="62"/>
      <c r="BV732" s="62"/>
      <c r="BW732" s="62"/>
      <c r="BX732" s="62"/>
      <c r="BY732" s="62"/>
      <c r="BZ732" s="62"/>
      <c r="CA732" s="62"/>
      <c r="CB732" s="62"/>
      <c r="CC732" s="62"/>
      <c r="CD732" s="62"/>
      <c r="CE732" s="62"/>
      <c r="CF732" s="62"/>
      <c r="CG732" s="62"/>
      <c r="CH732" s="62"/>
      <c r="CI732" s="62"/>
      <c r="CJ732" s="62"/>
      <c r="CK732" s="62"/>
      <c r="CL732" s="62"/>
      <c r="CM732" s="62"/>
      <c r="CN732" s="62"/>
      <c r="CO732" s="62"/>
      <c r="CP732" s="62"/>
      <c r="CQ732" s="62"/>
      <c r="CR732" s="62"/>
      <c r="CS732" s="62"/>
      <c r="CT732" s="62"/>
      <c r="CU732" s="62"/>
      <c r="CV732" s="62"/>
      <c r="CW732" s="62"/>
      <c r="CX732" s="62"/>
      <c r="CY732" s="62"/>
      <c r="CZ732" s="62"/>
      <c r="DA732" s="61"/>
      <c r="DB732" s="56">
        <f>K732-CV732</f>
        <v>0</v>
      </c>
      <c r="DC732" s="81"/>
      <c r="DD732" s="7">
        <f>CV732/12</f>
        <v>0</v>
      </c>
      <c r="DE732" s="81"/>
    </row>
    <row r="733" spans="1:109" s="80" customFormat="1" ht="11.25" hidden="1" customHeight="1" x14ac:dyDescent="0.2">
      <c r="A733" s="118" t="str">
        <f>CONCATENATE("8001",H733)</f>
        <v>8001200108</v>
      </c>
      <c r="B733" s="66"/>
      <c r="C733" s="66"/>
      <c r="D733" s="66"/>
      <c r="E733" s="66"/>
      <c r="F733" s="66"/>
      <c r="G733" s="65" t="s">
        <v>116</v>
      </c>
      <c r="H733" s="70" t="s">
        <v>58</v>
      </c>
      <c r="I733" s="79" t="s">
        <v>57</v>
      </c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  <c r="AA733" s="62"/>
      <c r="AB733" s="62"/>
      <c r="AC733" s="62"/>
      <c r="AD733" s="62"/>
      <c r="AE733" s="62"/>
      <c r="AF733" s="62"/>
      <c r="AG733" s="62"/>
      <c r="AH733" s="62"/>
      <c r="AI733" s="62"/>
      <c r="AJ733" s="62"/>
      <c r="AK733" s="62"/>
      <c r="AL733" s="62"/>
      <c r="AM733" s="62"/>
      <c r="AN733" s="62"/>
      <c r="AO733" s="62"/>
      <c r="AP733" s="62"/>
      <c r="AQ733" s="62"/>
      <c r="AR733" s="62"/>
      <c r="AS733" s="62"/>
      <c r="AT733" s="62"/>
      <c r="AU733" s="62"/>
      <c r="AV733" s="62"/>
      <c r="AW733" s="62"/>
      <c r="AX733" s="62"/>
      <c r="AY733" s="62"/>
      <c r="AZ733" s="62"/>
      <c r="BA733" s="62"/>
      <c r="BB733" s="62"/>
      <c r="BC733" s="62"/>
      <c r="BD733" s="62"/>
      <c r="BE733" s="62"/>
      <c r="BF733" s="62"/>
      <c r="BG733" s="62"/>
      <c r="BH733" s="62"/>
      <c r="BI733" s="62"/>
      <c r="BJ733" s="62"/>
      <c r="BK733" s="62"/>
      <c r="BL733" s="62"/>
      <c r="BM733" s="62"/>
      <c r="BN733" s="62"/>
      <c r="BO733" s="62"/>
      <c r="BP733" s="62"/>
      <c r="BQ733" s="62"/>
      <c r="BR733" s="62"/>
      <c r="BS733" s="62"/>
      <c r="BT733" s="62"/>
      <c r="BU733" s="62"/>
      <c r="BV733" s="62"/>
      <c r="BW733" s="62"/>
      <c r="BX733" s="62"/>
      <c r="BY733" s="62"/>
      <c r="BZ733" s="62"/>
      <c r="CA733" s="62"/>
      <c r="CB733" s="62"/>
      <c r="CC733" s="62"/>
      <c r="CD733" s="62"/>
      <c r="CE733" s="62"/>
      <c r="CF733" s="62"/>
      <c r="CG733" s="62"/>
      <c r="CH733" s="62"/>
      <c r="CI733" s="62"/>
      <c r="CJ733" s="62"/>
      <c r="CK733" s="62"/>
      <c r="CL733" s="62"/>
      <c r="CM733" s="62"/>
      <c r="CN733" s="62"/>
      <c r="CO733" s="62"/>
      <c r="CP733" s="62"/>
      <c r="CQ733" s="62"/>
      <c r="CR733" s="62"/>
      <c r="CS733" s="62"/>
      <c r="CT733" s="62"/>
      <c r="CU733" s="62"/>
      <c r="CV733" s="62"/>
      <c r="CW733" s="62"/>
      <c r="CX733" s="62"/>
      <c r="CY733" s="62"/>
      <c r="CZ733" s="62"/>
      <c r="DA733" s="61"/>
      <c r="DB733" s="56">
        <f>K733-CV733</f>
        <v>0</v>
      </c>
      <c r="DC733" s="81"/>
      <c r="DD733" s="7">
        <f>CV733/12</f>
        <v>0</v>
      </c>
      <c r="DE733" s="81"/>
    </row>
    <row r="734" spans="1:109" s="80" customFormat="1" ht="11.25" hidden="1" customHeight="1" x14ac:dyDescent="0.2">
      <c r="A734" s="118" t="str">
        <f>CONCATENATE("8001",H734)</f>
        <v>8001200109</v>
      </c>
      <c r="B734" s="66"/>
      <c r="C734" s="66"/>
      <c r="D734" s="66"/>
      <c r="E734" s="66"/>
      <c r="F734" s="66"/>
      <c r="G734" s="65" t="s">
        <v>255</v>
      </c>
      <c r="H734" s="70" t="s">
        <v>56</v>
      </c>
      <c r="I734" s="79" t="s">
        <v>55</v>
      </c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  <c r="AA734" s="62"/>
      <c r="AB734" s="62"/>
      <c r="AC734" s="62"/>
      <c r="AD734" s="62"/>
      <c r="AE734" s="62"/>
      <c r="AF734" s="62"/>
      <c r="AG734" s="62"/>
      <c r="AH734" s="62"/>
      <c r="AI734" s="62"/>
      <c r="AJ734" s="62"/>
      <c r="AK734" s="62"/>
      <c r="AL734" s="62"/>
      <c r="AM734" s="62"/>
      <c r="AN734" s="62"/>
      <c r="AO734" s="62"/>
      <c r="AP734" s="62"/>
      <c r="AQ734" s="62"/>
      <c r="AR734" s="62"/>
      <c r="AS734" s="62"/>
      <c r="AT734" s="62"/>
      <c r="AU734" s="62"/>
      <c r="AV734" s="62"/>
      <c r="AW734" s="62"/>
      <c r="AX734" s="62"/>
      <c r="AY734" s="62"/>
      <c r="AZ734" s="62"/>
      <c r="BA734" s="62"/>
      <c r="BB734" s="62"/>
      <c r="BC734" s="62"/>
      <c r="BD734" s="62"/>
      <c r="BE734" s="62"/>
      <c r="BF734" s="62"/>
      <c r="BG734" s="62"/>
      <c r="BH734" s="62"/>
      <c r="BI734" s="62"/>
      <c r="BJ734" s="62"/>
      <c r="BK734" s="62"/>
      <c r="BL734" s="62"/>
      <c r="BM734" s="62"/>
      <c r="BN734" s="62"/>
      <c r="BO734" s="62"/>
      <c r="BP734" s="62"/>
      <c r="BQ734" s="62"/>
      <c r="BR734" s="62"/>
      <c r="BS734" s="62"/>
      <c r="BT734" s="62"/>
      <c r="BU734" s="62"/>
      <c r="BV734" s="62"/>
      <c r="BW734" s="62"/>
      <c r="BX734" s="62"/>
      <c r="BY734" s="62"/>
      <c r="BZ734" s="62"/>
      <c r="CA734" s="62"/>
      <c r="CB734" s="62"/>
      <c r="CC734" s="62"/>
      <c r="CD734" s="62"/>
      <c r="CE734" s="62"/>
      <c r="CF734" s="62"/>
      <c r="CG734" s="62"/>
      <c r="CH734" s="62"/>
      <c r="CI734" s="62"/>
      <c r="CJ734" s="62"/>
      <c r="CK734" s="62"/>
      <c r="CL734" s="62"/>
      <c r="CM734" s="62"/>
      <c r="CN734" s="62"/>
      <c r="CO734" s="62"/>
      <c r="CP734" s="62"/>
      <c r="CQ734" s="62"/>
      <c r="CR734" s="62"/>
      <c r="CS734" s="62"/>
      <c r="CT734" s="62"/>
      <c r="CU734" s="62"/>
      <c r="CV734" s="62"/>
      <c r="CW734" s="62"/>
      <c r="CX734" s="62"/>
      <c r="CY734" s="62"/>
      <c r="CZ734" s="62"/>
      <c r="DA734" s="61"/>
      <c r="DB734" s="56">
        <f>K734-CV734</f>
        <v>0</v>
      </c>
      <c r="DC734" s="81"/>
      <c r="DD734" s="7">
        <f>CV734/12</f>
        <v>0</v>
      </c>
      <c r="DE734" s="81"/>
    </row>
    <row r="735" spans="1:109" s="80" customFormat="1" ht="11.25" hidden="1" customHeight="1" x14ac:dyDescent="0.2">
      <c r="A735" s="118" t="str">
        <f>CONCATENATE("8001",H735)</f>
        <v>8001200130</v>
      </c>
      <c r="B735" s="66"/>
      <c r="C735" s="66"/>
      <c r="D735" s="66"/>
      <c r="E735" s="66"/>
      <c r="F735" s="66"/>
      <c r="G735" s="65" t="s">
        <v>213</v>
      </c>
      <c r="H735" s="70" t="s">
        <v>54</v>
      </c>
      <c r="I735" s="79" t="s">
        <v>53</v>
      </c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  <c r="AA735" s="62"/>
      <c r="AB735" s="62"/>
      <c r="AC735" s="62"/>
      <c r="AD735" s="62"/>
      <c r="AE735" s="62"/>
      <c r="AF735" s="62"/>
      <c r="AG735" s="62"/>
      <c r="AH735" s="62"/>
      <c r="AI735" s="62"/>
      <c r="AJ735" s="62"/>
      <c r="AK735" s="62"/>
      <c r="AL735" s="62"/>
      <c r="AM735" s="62"/>
      <c r="AN735" s="62"/>
      <c r="AO735" s="62"/>
      <c r="AP735" s="62"/>
      <c r="AQ735" s="62"/>
      <c r="AR735" s="62"/>
      <c r="AS735" s="62"/>
      <c r="AT735" s="62"/>
      <c r="AU735" s="62"/>
      <c r="AV735" s="62"/>
      <c r="AW735" s="62"/>
      <c r="AX735" s="62"/>
      <c r="AY735" s="62"/>
      <c r="AZ735" s="62"/>
      <c r="BA735" s="62"/>
      <c r="BB735" s="62"/>
      <c r="BC735" s="62"/>
      <c r="BD735" s="62"/>
      <c r="BE735" s="62"/>
      <c r="BF735" s="62"/>
      <c r="BG735" s="62"/>
      <c r="BH735" s="62"/>
      <c r="BI735" s="62"/>
      <c r="BJ735" s="62"/>
      <c r="BK735" s="62"/>
      <c r="BL735" s="62"/>
      <c r="BM735" s="62"/>
      <c r="BN735" s="62"/>
      <c r="BO735" s="62"/>
      <c r="BP735" s="62"/>
      <c r="BQ735" s="62"/>
      <c r="BR735" s="62"/>
      <c r="BS735" s="62"/>
      <c r="BT735" s="62"/>
      <c r="BU735" s="62"/>
      <c r="BV735" s="62"/>
      <c r="BW735" s="62"/>
      <c r="BX735" s="62"/>
      <c r="BY735" s="62"/>
      <c r="BZ735" s="62"/>
      <c r="CA735" s="62"/>
      <c r="CB735" s="62"/>
      <c r="CC735" s="62"/>
      <c r="CD735" s="62"/>
      <c r="CE735" s="62"/>
      <c r="CF735" s="62"/>
      <c r="CG735" s="62"/>
      <c r="CH735" s="62"/>
      <c r="CI735" s="62"/>
      <c r="CJ735" s="62"/>
      <c r="CK735" s="62"/>
      <c r="CL735" s="62"/>
      <c r="CM735" s="62"/>
      <c r="CN735" s="62"/>
      <c r="CO735" s="62"/>
      <c r="CP735" s="62"/>
      <c r="CQ735" s="62"/>
      <c r="CR735" s="62"/>
      <c r="CS735" s="62"/>
      <c r="CT735" s="62"/>
      <c r="CU735" s="62"/>
      <c r="CV735" s="62"/>
      <c r="CW735" s="62"/>
      <c r="CX735" s="62"/>
      <c r="CY735" s="62"/>
      <c r="CZ735" s="62"/>
      <c r="DA735" s="61"/>
      <c r="DB735" s="56">
        <f>K735-CV735</f>
        <v>0</v>
      </c>
      <c r="DC735" s="81"/>
      <c r="DD735" s="7">
        <f>CV735/12</f>
        <v>0</v>
      </c>
      <c r="DE735" s="81"/>
    </row>
    <row r="736" spans="1:109" s="80" customFormat="1" ht="11.25" hidden="1" customHeight="1" x14ac:dyDescent="0.2">
      <c r="A736" s="118" t="str">
        <f>CONCATENATE("8001",H736)</f>
        <v>80012002</v>
      </c>
      <c r="B736" s="66"/>
      <c r="C736" s="66"/>
      <c r="D736" s="66"/>
      <c r="E736" s="66"/>
      <c r="F736" s="66" t="s">
        <v>101</v>
      </c>
      <c r="G736" s="65"/>
      <c r="H736" s="61">
        <v>2002</v>
      </c>
      <c r="I736" s="84" t="s">
        <v>52</v>
      </c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  <c r="AA736" s="62"/>
      <c r="AB736" s="62"/>
      <c r="AC736" s="62"/>
      <c r="AD736" s="62"/>
      <c r="AE736" s="62"/>
      <c r="AF736" s="62"/>
      <c r="AG736" s="62"/>
      <c r="AH736" s="62"/>
      <c r="AI736" s="62"/>
      <c r="AJ736" s="62"/>
      <c r="AK736" s="62"/>
      <c r="AL736" s="62"/>
      <c r="AM736" s="62"/>
      <c r="AN736" s="62"/>
      <c r="AO736" s="62"/>
      <c r="AP736" s="62"/>
      <c r="AQ736" s="62"/>
      <c r="AR736" s="62"/>
      <c r="AS736" s="62"/>
      <c r="AT736" s="62"/>
      <c r="AU736" s="62"/>
      <c r="AV736" s="62"/>
      <c r="AW736" s="62"/>
      <c r="AX736" s="62"/>
      <c r="AY736" s="62"/>
      <c r="AZ736" s="62"/>
      <c r="BA736" s="62"/>
      <c r="BB736" s="62"/>
      <c r="BC736" s="62"/>
      <c r="BD736" s="62"/>
      <c r="BE736" s="62"/>
      <c r="BF736" s="62"/>
      <c r="BG736" s="62"/>
      <c r="BH736" s="62"/>
      <c r="BI736" s="62"/>
      <c r="BJ736" s="62"/>
      <c r="BK736" s="62"/>
      <c r="BL736" s="62"/>
      <c r="BM736" s="62"/>
      <c r="BN736" s="62"/>
      <c r="BO736" s="62"/>
      <c r="BP736" s="62"/>
      <c r="BQ736" s="62"/>
      <c r="BR736" s="62"/>
      <c r="BS736" s="62"/>
      <c r="BT736" s="62"/>
      <c r="BU736" s="62"/>
      <c r="BV736" s="62"/>
      <c r="BW736" s="62"/>
      <c r="BX736" s="62"/>
      <c r="BY736" s="62"/>
      <c r="BZ736" s="62"/>
      <c r="CA736" s="62"/>
      <c r="CB736" s="62"/>
      <c r="CC736" s="62"/>
      <c r="CD736" s="62"/>
      <c r="CE736" s="62"/>
      <c r="CF736" s="62"/>
      <c r="CG736" s="62"/>
      <c r="CH736" s="62"/>
      <c r="CI736" s="62"/>
      <c r="CJ736" s="62"/>
      <c r="CK736" s="62"/>
      <c r="CL736" s="62"/>
      <c r="CM736" s="62"/>
      <c r="CN736" s="62"/>
      <c r="CO736" s="62"/>
      <c r="CP736" s="62"/>
      <c r="CQ736" s="62"/>
      <c r="CR736" s="62"/>
      <c r="CS736" s="62"/>
      <c r="CT736" s="62"/>
      <c r="CU736" s="62"/>
      <c r="CV736" s="62"/>
      <c r="CW736" s="62"/>
      <c r="CX736" s="62"/>
      <c r="CY736" s="62"/>
      <c r="CZ736" s="62"/>
      <c r="DA736" s="61"/>
      <c r="DB736" s="56">
        <f>K736-CV736</f>
        <v>0</v>
      </c>
      <c r="DC736" s="81"/>
      <c r="DD736" s="7">
        <f>CV736/12</f>
        <v>0</v>
      </c>
      <c r="DE736" s="81"/>
    </row>
    <row r="737" spans="1:109" s="80" customFormat="1" ht="11.25" hidden="1" customHeight="1" x14ac:dyDescent="0.2">
      <c r="A737" s="118" t="str">
        <f>CONCATENATE("8001",H737)</f>
        <v>80012005</v>
      </c>
      <c r="B737" s="66"/>
      <c r="C737" s="66"/>
      <c r="D737" s="66"/>
      <c r="E737" s="66"/>
      <c r="F737" s="66" t="s">
        <v>254</v>
      </c>
      <c r="G737" s="65"/>
      <c r="H737" s="61">
        <v>2005</v>
      </c>
      <c r="I737" s="84" t="s">
        <v>51</v>
      </c>
      <c r="J737" s="62">
        <f>J738</f>
        <v>0</v>
      </c>
      <c r="K737" s="62">
        <f>K738</f>
        <v>0</v>
      </c>
      <c r="L737" s="62">
        <f>L738</f>
        <v>0</v>
      </c>
      <c r="M737" s="62">
        <f>M738</f>
        <v>0</v>
      </c>
      <c r="N737" s="62">
        <f>N738</f>
        <v>0</v>
      </c>
      <c r="O737" s="62">
        <f>O738</f>
        <v>0</v>
      </c>
      <c r="P737" s="62">
        <f>P738</f>
        <v>0</v>
      </c>
      <c r="Q737" s="62">
        <f>Q738</f>
        <v>0</v>
      </c>
      <c r="R737" s="62">
        <f>R738</f>
        <v>0</v>
      </c>
      <c r="S737" s="62">
        <f>S738</f>
        <v>0</v>
      </c>
      <c r="T737" s="62">
        <f>T738</f>
        <v>0</v>
      </c>
      <c r="U737" s="62">
        <f>U738</f>
        <v>0</v>
      </c>
      <c r="V737" s="62">
        <f>V738</f>
        <v>0</v>
      </c>
      <c r="W737" s="62">
        <f>W738</f>
        <v>0</v>
      </c>
      <c r="X737" s="62">
        <f>X738</f>
        <v>0</v>
      </c>
      <c r="Y737" s="62">
        <f>Y738</f>
        <v>0</v>
      </c>
      <c r="Z737" s="62">
        <f>Z738</f>
        <v>0</v>
      </c>
      <c r="AA737" s="62">
        <f>AA738</f>
        <v>0</v>
      </c>
      <c r="AB737" s="62">
        <f>AB738</f>
        <v>0</v>
      </c>
      <c r="AC737" s="62">
        <f>AC738</f>
        <v>0</v>
      </c>
      <c r="AD737" s="62">
        <f>AD738</f>
        <v>0</v>
      </c>
      <c r="AE737" s="62">
        <f>AE738</f>
        <v>0</v>
      </c>
      <c r="AF737" s="62">
        <f>AF738</f>
        <v>0</v>
      </c>
      <c r="AG737" s="62">
        <f>AG738</f>
        <v>0</v>
      </c>
      <c r="AH737" s="62">
        <f>AH738</f>
        <v>0</v>
      </c>
      <c r="AI737" s="62">
        <f>AI738</f>
        <v>0</v>
      </c>
      <c r="AJ737" s="62">
        <f>AJ738</f>
        <v>0</v>
      </c>
      <c r="AK737" s="62">
        <f>AK738</f>
        <v>0</v>
      </c>
      <c r="AL737" s="62">
        <f>AL738</f>
        <v>0</v>
      </c>
      <c r="AM737" s="62">
        <f>AM738</f>
        <v>0</v>
      </c>
      <c r="AN737" s="62">
        <f>AN738</f>
        <v>0</v>
      </c>
      <c r="AO737" s="62">
        <f>AO738</f>
        <v>0</v>
      </c>
      <c r="AP737" s="62">
        <f>AP738</f>
        <v>0</v>
      </c>
      <c r="AQ737" s="62">
        <f>AQ738</f>
        <v>0</v>
      </c>
      <c r="AR737" s="62">
        <f>AR738</f>
        <v>0</v>
      </c>
      <c r="AS737" s="62">
        <f>AS738</f>
        <v>0</v>
      </c>
      <c r="AT737" s="62">
        <f>AT738</f>
        <v>0</v>
      </c>
      <c r="AU737" s="62">
        <f>AU738</f>
        <v>0</v>
      </c>
      <c r="AV737" s="62">
        <f>AV738</f>
        <v>0</v>
      </c>
      <c r="AW737" s="62">
        <f>AW738</f>
        <v>0</v>
      </c>
      <c r="AX737" s="62">
        <f>AX738</f>
        <v>0</v>
      </c>
      <c r="AY737" s="62">
        <f>AY738</f>
        <v>0</v>
      </c>
      <c r="AZ737" s="62">
        <f>AZ738</f>
        <v>0</v>
      </c>
      <c r="BA737" s="62">
        <f>BA738</f>
        <v>0</v>
      </c>
      <c r="BB737" s="62"/>
      <c r="BC737" s="62">
        <f>BC738</f>
        <v>0</v>
      </c>
      <c r="BD737" s="62"/>
      <c r="BE737" s="62">
        <f>BE738</f>
        <v>0</v>
      </c>
      <c r="BF737" s="62">
        <f>BF738</f>
        <v>0</v>
      </c>
      <c r="BG737" s="62">
        <f>BG738</f>
        <v>0</v>
      </c>
      <c r="BH737" s="62">
        <f>BH738</f>
        <v>0</v>
      </c>
      <c r="BI737" s="62">
        <f>BI738</f>
        <v>0</v>
      </c>
      <c r="BJ737" s="62">
        <f>BJ738</f>
        <v>0</v>
      </c>
      <c r="BK737" s="62">
        <f>BK738</f>
        <v>0</v>
      </c>
      <c r="BL737" s="62">
        <f>BL738</f>
        <v>0</v>
      </c>
      <c r="BM737" s="62">
        <f>BM738</f>
        <v>0</v>
      </c>
      <c r="BN737" s="62">
        <f>BN738</f>
        <v>0</v>
      </c>
      <c r="BO737" s="62">
        <f>BO738</f>
        <v>0</v>
      </c>
      <c r="BP737" s="62">
        <f>BP738</f>
        <v>0</v>
      </c>
      <c r="BQ737" s="62">
        <f>BQ738</f>
        <v>0</v>
      </c>
      <c r="BR737" s="62">
        <f>BR738</f>
        <v>0</v>
      </c>
      <c r="BS737" s="62">
        <f>BS738</f>
        <v>0</v>
      </c>
      <c r="BT737" s="62">
        <f>BT738</f>
        <v>0</v>
      </c>
      <c r="BU737" s="62">
        <f>BU738</f>
        <v>0</v>
      </c>
      <c r="BV737" s="62">
        <f>BV738</f>
        <v>0</v>
      </c>
      <c r="BW737" s="62">
        <f>BW738</f>
        <v>0</v>
      </c>
      <c r="BX737" s="62">
        <f>BX738</f>
        <v>0</v>
      </c>
      <c r="BY737" s="62">
        <f>BY738</f>
        <v>0</v>
      </c>
      <c r="BZ737" s="62">
        <f>BZ738</f>
        <v>0</v>
      </c>
      <c r="CA737" s="62">
        <f>CA738</f>
        <v>0</v>
      </c>
      <c r="CB737" s="62">
        <f>CB738</f>
        <v>0</v>
      </c>
      <c r="CC737" s="62">
        <f>CC738</f>
        <v>0</v>
      </c>
      <c r="CD737" s="62">
        <f>CD738</f>
        <v>0</v>
      </c>
      <c r="CE737" s="62">
        <f>CE738</f>
        <v>0</v>
      </c>
      <c r="CF737" s="62">
        <f>CF738</f>
        <v>0</v>
      </c>
      <c r="CG737" s="62">
        <f>CG738</f>
        <v>0</v>
      </c>
      <c r="CH737" s="62">
        <f>CH738</f>
        <v>0</v>
      </c>
      <c r="CI737" s="62">
        <f>CI738</f>
        <v>0</v>
      </c>
      <c r="CJ737" s="62">
        <f>CJ738</f>
        <v>0</v>
      </c>
      <c r="CK737" s="62">
        <f>CK738</f>
        <v>0</v>
      </c>
      <c r="CL737" s="62">
        <f>CL738</f>
        <v>0</v>
      </c>
      <c r="CM737" s="62">
        <f>CM738</f>
        <v>0</v>
      </c>
      <c r="CN737" s="62">
        <f>CN738</f>
        <v>0</v>
      </c>
      <c r="CO737" s="62">
        <f>CO738</f>
        <v>0</v>
      </c>
      <c r="CP737" s="62">
        <f>CP738</f>
        <v>0</v>
      </c>
      <c r="CQ737" s="62">
        <f>CQ738</f>
        <v>0</v>
      </c>
      <c r="CR737" s="62">
        <f>CR738</f>
        <v>0</v>
      </c>
      <c r="CS737" s="62">
        <f>CS738</f>
        <v>0</v>
      </c>
      <c r="CT737" s="62">
        <f>CT738</f>
        <v>0</v>
      </c>
      <c r="CU737" s="62">
        <f>CU738</f>
        <v>0</v>
      </c>
      <c r="CV737" s="62">
        <f>CV738</f>
        <v>0</v>
      </c>
      <c r="CW737" s="62">
        <f>CW738</f>
        <v>0</v>
      </c>
      <c r="CX737" s="62">
        <f>CX738</f>
        <v>0</v>
      </c>
      <c r="CY737" s="62">
        <f>CY738</f>
        <v>0</v>
      </c>
      <c r="CZ737" s="62">
        <f>CZ738</f>
        <v>0</v>
      </c>
      <c r="DA737" s="61"/>
      <c r="DB737" s="56">
        <f>K737-CV737</f>
        <v>0</v>
      </c>
      <c r="DC737" s="81"/>
      <c r="DD737" s="7">
        <f>CV737/12</f>
        <v>0</v>
      </c>
      <c r="DE737" s="81"/>
    </row>
    <row r="738" spans="1:109" s="80" customFormat="1" ht="11.25" hidden="1" customHeight="1" x14ac:dyDescent="0.2">
      <c r="A738" s="118" t="str">
        <f>CONCATENATE("8001",H738)</f>
        <v>8001200530</v>
      </c>
      <c r="B738" s="66"/>
      <c r="C738" s="66"/>
      <c r="D738" s="66"/>
      <c r="E738" s="66"/>
      <c r="F738" s="66"/>
      <c r="G738" s="65" t="s">
        <v>213</v>
      </c>
      <c r="H738" s="70" t="s">
        <v>50</v>
      </c>
      <c r="I738" s="79" t="s">
        <v>49</v>
      </c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  <c r="AA738" s="62"/>
      <c r="AB738" s="62"/>
      <c r="AC738" s="62"/>
      <c r="AD738" s="62"/>
      <c r="AE738" s="62"/>
      <c r="AF738" s="62"/>
      <c r="AG738" s="62"/>
      <c r="AH738" s="62"/>
      <c r="AI738" s="62"/>
      <c r="AJ738" s="62"/>
      <c r="AK738" s="62"/>
      <c r="AL738" s="62"/>
      <c r="AM738" s="62"/>
      <c r="AN738" s="62"/>
      <c r="AO738" s="62"/>
      <c r="AP738" s="62"/>
      <c r="AQ738" s="62"/>
      <c r="AR738" s="62"/>
      <c r="AS738" s="62"/>
      <c r="AT738" s="62"/>
      <c r="AU738" s="62"/>
      <c r="AV738" s="62"/>
      <c r="AW738" s="62"/>
      <c r="AX738" s="62"/>
      <c r="AY738" s="62"/>
      <c r="AZ738" s="62"/>
      <c r="BA738" s="62"/>
      <c r="BB738" s="62"/>
      <c r="BC738" s="62"/>
      <c r="BD738" s="62"/>
      <c r="BE738" s="62"/>
      <c r="BF738" s="62"/>
      <c r="BG738" s="62"/>
      <c r="BH738" s="62"/>
      <c r="BI738" s="62"/>
      <c r="BJ738" s="62"/>
      <c r="BK738" s="62"/>
      <c r="BL738" s="62"/>
      <c r="BM738" s="62"/>
      <c r="BN738" s="62"/>
      <c r="BO738" s="62"/>
      <c r="BP738" s="62"/>
      <c r="BQ738" s="62"/>
      <c r="BR738" s="62"/>
      <c r="BS738" s="62"/>
      <c r="BT738" s="62"/>
      <c r="BU738" s="62"/>
      <c r="BV738" s="62"/>
      <c r="BW738" s="62"/>
      <c r="BX738" s="62"/>
      <c r="BY738" s="62"/>
      <c r="BZ738" s="62"/>
      <c r="CA738" s="62"/>
      <c r="CB738" s="62"/>
      <c r="CC738" s="62"/>
      <c r="CD738" s="62"/>
      <c r="CE738" s="62"/>
      <c r="CF738" s="62"/>
      <c r="CG738" s="62"/>
      <c r="CH738" s="62"/>
      <c r="CI738" s="62"/>
      <c r="CJ738" s="62"/>
      <c r="CK738" s="62"/>
      <c r="CL738" s="62"/>
      <c r="CM738" s="62"/>
      <c r="CN738" s="62"/>
      <c r="CO738" s="62"/>
      <c r="CP738" s="62"/>
      <c r="CQ738" s="62"/>
      <c r="CR738" s="62"/>
      <c r="CS738" s="62"/>
      <c r="CT738" s="62"/>
      <c r="CU738" s="62"/>
      <c r="CV738" s="62"/>
      <c r="CW738" s="62"/>
      <c r="CX738" s="62"/>
      <c r="CY738" s="62"/>
      <c r="CZ738" s="62"/>
      <c r="DA738" s="61"/>
      <c r="DB738" s="56">
        <f>K738-CV738</f>
        <v>0</v>
      </c>
      <c r="DC738" s="81"/>
      <c r="DD738" s="7">
        <f>CV738/12</f>
        <v>0</v>
      </c>
      <c r="DE738" s="81"/>
    </row>
    <row r="739" spans="1:109" s="80" customFormat="1" ht="11.25" hidden="1" customHeight="1" x14ac:dyDescent="0.2">
      <c r="A739" s="118" t="str">
        <f>CONCATENATE("8001",H739)</f>
        <v>80012006</v>
      </c>
      <c r="B739" s="66"/>
      <c r="C739" s="66"/>
      <c r="D739" s="66"/>
      <c r="E739" s="66"/>
      <c r="F739" s="66" t="s">
        <v>253</v>
      </c>
      <c r="G739" s="65"/>
      <c r="H739" s="61">
        <v>2006</v>
      </c>
      <c r="I739" s="84" t="s">
        <v>48</v>
      </c>
      <c r="J739" s="62">
        <f>J740+J741</f>
        <v>0</v>
      </c>
      <c r="K739" s="62">
        <f>K740+K741</f>
        <v>0</v>
      </c>
      <c r="L739" s="62">
        <f>L740+L741</f>
        <v>0</v>
      </c>
      <c r="M739" s="62">
        <f>M740+M741</f>
        <v>0</v>
      </c>
      <c r="N739" s="62">
        <f>N740+N741</f>
        <v>0</v>
      </c>
      <c r="O739" s="62">
        <f>O740+O741</f>
        <v>0</v>
      </c>
      <c r="P739" s="62">
        <f>P740+P741</f>
        <v>0</v>
      </c>
      <c r="Q739" s="62">
        <f>Q740+Q741</f>
        <v>0</v>
      </c>
      <c r="R739" s="62">
        <f>R740+R741</f>
        <v>0</v>
      </c>
      <c r="S739" s="62">
        <f>S740+S741</f>
        <v>0</v>
      </c>
      <c r="T739" s="62">
        <f>T740+T741</f>
        <v>0</v>
      </c>
      <c r="U739" s="62">
        <f>U740+U741</f>
        <v>0</v>
      </c>
      <c r="V739" s="62">
        <f>V740+V741</f>
        <v>0</v>
      </c>
      <c r="W739" s="62">
        <f>W740+W741</f>
        <v>0</v>
      </c>
      <c r="X739" s="62">
        <f>X740+X741</f>
        <v>0</v>
      </c>
      <c r="Y739" s="62">
        <f>Y740+Y741</f>
        <v>0</v>
      </c>
      <c r="Z739" s="62">
        <f>Z740+Z741</f>
        <v>0</v>
      </c>
      <c r="AA739" s="62">
        <f>AA740+AA741</f>
        <v>0</v>
      </c>
      <c r="AB739" s="62">
        <f>AB740+AB741</f>
        <v>0</v>
      </c>
      <c r="AC739" s="62">
        <f>AC740+AC741</f>
        <v>0</v>
      </c>
      <c r="AD739" s="62">
        <f>AD740+AD741</f>
        <v>0</v>
      </c>
      <c r="AE739" s="62">
        <f>AE740+AE741</f>
        <v>0</v>
      </c>
      <c r="AF739" s="62">
        <f>AF740+AF741</f>
        <v>0</v>
      </c>
      <c r="AG739" s="62">
        <f>AG740+AG741</f>
        <v>0</v>
      </c>
      <c r="AH739" s="62">
        <f>AH740+AH741</f>
        <v>0</v>
      </c>
      <c r="AI739" s="62">
        <f>AI740+AI741</f>
        <v>0</v>
      </c>
      <c r="AJ739" s="62">
        <f>AJ740+AJ741</f>
        <v>0</v>
      </c>
      <c r="AK739" s="62">
        <f>AK740+AK741</f>
        <v>0</v>
      </c>
      <c r="AL739" s="62">
        <f>AL740+AL741</f>
        <v>0</v>
      </c>
      <c r="AM739" s="62">
        <f>AM740+AM741</f>
        <v>0</v>
      </c>
      <c r="AN739" s="62">
        <f>AN740+AN741</f>
        <v>0</v>
      </c>
      <c r="AO739" s="62">
        <f>AO740+AO741</f>
        <v>0</v>
      </c>
      <c r="AP739" s="62">
        <f>AP740+AP741</f>
        <v>0</v>
      </c>
      <c r="AQ739" s="62">
        <f>AQ740+AQ741</f>
        <v>0</v>
      </c>
      <c r="AR739" s="62">
        <f>AR740+AR741</f>
        <v>0</v>
      </c>
      <c r="AS739" s="62">
        <f>AS740+AS741</f>
        <v>0</v>
      </c>
      <c r="AT739" s="62">
        <f>AT740+AT741</f>
        <v>0</v>
      </c>
      <c r="AU739" s="62">
        <f>AU740+AU741</f>
        <v>0</v>
      </c>
      <c r="AV739" s="62">
        <f>AV740+AV741</f>
        <v>0</v>
      </c>
      <c r="AW739" s="62">
        <f>AW740+AW741</f>
        <v>0</v>
      </c>
      <c r="AX739" s="62">
        <f>AX740+AX741</f>
        <v>0</v>
      </c>
      <c r="AY739" s="62">
        <f>AY740+AY741</f>
        <v>0</v>
      </c>
      <c r="AZ739" s="62">
        <f>AZ740+AZ741</f>
        <v>0</v>
      </c>
      <c r="BA739" s="62">
        <f>BA740+BA741</f>
        <v>0</v>
      </c>
      <c r="BB739" s="62"/>
      <c r="BC739" s="62">
        <f>BC740+BC741</f>
        <v>0</v>
      </c>
      <c r="BD739" s="62"/>
      <c r="BE739" s="62">
        <f>BE740+BE741</f>
        <v>0</v>
      </c>
      <c r="BF739" s="62">
        <f>BF740+BF741</f>
        <v>0</v>
      </c>
      <c r="BG739" s="62">
        <f>BG740+BG741</f>
        <v>0</v>
      </c>
      <c r="BH739" s="62">
        <f>BH740+BH741</f>
        <v>0</v>
      </c>
      <c r="BI739" s="62">
        <f>BI740+BI741</f>
        <v>0</v>
      </c>
      <c r="BJ739" s="62">
        <f>BJ740+BJ741</f>
        <v>0</v>
      </c>
      <c r="BK739" s="62">
        <f>BK740+BK741</f>
        <v>0</v>
      </c>
      <c r="BL739" s="62">
        <f>BL740+BL741</f>
        <v>0</v>
      </c>
      <c r="BM739" s="62">
        <f>BM740+BM741</f>
        <v>0</v>
      </c>
      <c r="BN739" s="62">
        <f>BN740+BN741</f>
        <v>0</v>
      </c>
      <c r="BO739" s="62">
        <f>BO740+BO741</f>
        <v>0</v>
      </c>
      <c r="BP739" s="62">
        <f>BP740+BP741</f>
        <v>0</v>
      </c>
      <c r="BQ739" s="62">
        <f>BQ740+BQ741</f>
        <v>0</v>
      </c>
      <c r="BR739" s="62">
        <f>BR740+BR741</f>
        <v>0</v>
      </c>
      <c r="BS739" s="62">
        <f>BS740+BS741</f>
        <v>0</v>
      </c>
      <c r="BT739" s="62">
        <f>BT740+BT741</f>
        <v>0</v>
      </c>
      <c r="BU739" s="62">
        <f>BU740+BU741</f>
        <v>0</v>
      </c>
      <c r="BV739" s="62">
        <f>BV740+BV741</f>
        <v>0</v>
      </c>
      <c r="BW739" s="62">
        <f>BW740+BW741</f>
        <v>0</v>
      </c>
      <c r="BX739" s="62">
        <f>BX740+BX741</f>
        <v>0</v>
      </c>
      <c r="BY739" s="62">
        <f>BY740+BY741</f>
        <v>0</v>
      </c>
      <c r="BZ739" s="62">
        <f>BZ740+BZ741</f>
        <v>0</v>
      </c>
      <c r="CA739" s="62">
        <f>CA740+CA741</f>
        <v>0</v>
      </c>
      <c r="CB739" s="62">
        <f>CB740+CB741</f>
        <v>0</v>
      </c>
      <c r="CC739" s="62">
        <f>CC740+CC741</f>
        <v>0</v>
      </c>
      <c r="CD739" s="62">
        <f>CD740+CD741</f>
        <v>0</v>
      </c>
      <c r="CE739" s="62">
        <f>CE740+CE741</f>
        <v>0</v>
      </c>
      <c r="CF739" s="62">
        <f>CF740+CF741</f>
        <v>0</v>
      </c>
      <c r="CG739" s="62">
        <f>CG740+CG741</f>
        <v>0</v>
      </c>
      <c r="CH739" s="62">
        <f>CH740+CH741</f>
        <v>0</v>
      </c>
      <c r="CI739" s="62">
        <f>CI740+CI741</f>
        <v>0</v>
      </c>
      <c r="CJ739" s="62">
        <f>CJ740+CJ741</f>
        <v>0</v>
      </c>
      <c r="CK739" s="62">
        <f>CK740+CK741</f>
        <v>0</v>
      </c>
      <c r="CL739" s="62">
        <f>CL740+CL741</f>
        <v>0</v>
      </c>
      <c r="CM739" s="62">
        <f>CM740+CM741</f>
        <v>0</v>
      </c>
      <c r="CN739" s="62">
        <f>CN740+CN741</f>
        <v>0</v>
      </c>
      <c r="CO739" s="62">
        <f>CO740+CO741</f>
        <v>0</v>
      </c>
      <c r="CP739" s="62">
        <f>CP740+CP741</f>
        <v>0</v>
      </c>
      <c r="CQ739" s="62">
        <f>CQ740+CQ741</f>
        <v>0</v>
      </c>
      <c r="CR739" s="62">
        <f>CR740+CR741</f>
        <v>0</v>
      </c>
      <c r="CS739" s="62">
        <f>CS740+CS741</f>
        <v>0</v>
      </c>
      <c r="CT739" s="62">
        <f>CT740+CT741</f>
        <v>0</v>
      </c>
      <c r="CU739" s="62">
        <f>CU740+CU741</f>
        <v>0</v>
      </c>
      <c r="CV739" s="62">
        <f>CV740+CV741</f>
        <v>0</v>
      </c>
      <c r="CW739" s="62">
        <f>CW740+CW741</f>
        <v>0</v>
      </c>
      <c r="CX739" s="62">
        <f>CX740+CX741</f>
        <v>0</v>
      </c>
      <c r="CY739" s="62">
        <f>CY740+CY741</f>
        <v>0</v>
      </c>
      <c r="CZ739" s="62">
        <f>CZ740+CZ741</f>
        <v>0</v>
      </c>
      <c r="DA739" s="61"/>
      <c r="DB739" s="56">
        <f>K739-CV739</f>
        <v>0</v>
      </c>
      <c r="DC739" s="81"/>
      <c r="DD739" s="7">
        <f>CV739/12</f>
        <v>0</v>
      </c>
      <c r="DE739" s="81"/>
    </row>
    <row r="740" spans="1:109" s="80" customFormat="1" ht="11.25" hidden="1" customHeight="1" x14ac:dyDescent="0.2">
      <c r="A740" s="118" t="str">
        <f>CONCATENATE("8001",H740)</f>
        <v>8001200601</v>
      </c>
      <c r="B740" s="66"/>
      <c r="C740" s="66"/>
      <c r="D740" s="66"/>
      <c r="E740" s="66"/>
      <c r="F740" s="66"/>
      <c r="G740" s="65" t="s">
        <v>91</v>
      </c>
      <c r="H740" s="70" t="s">
        <v>47</v>
      </c>
      <c r="I740" s="79" t="s">
        <v>46</v>
      </c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  <c r="AA740" s="62"/>
      <c r="AB740" s="62"/>
      <c r="AC740" s="62"/>
      <c r="AD740" s="62"/>
      <c r="AE740" s="62"/>
      <c r="AF740" s="62"/>
      <c r="AG740" s="62"/>
      <c r="AH740" s="62"/>
      <c r="AI740" s="62"/>
      <c r="AJ740" s="62"/>
      <c r="AK740" s="62"/>
      <c r="AL740" s="62"/>
      <c r="AM740" s="62"/>
      <c r="AN740" s="62"/>
      <c r="AO740" s="62"/>
      <c r="AP740" s="62"/>
      <c r="AQ740" s="62"/>
      <c r="AR740" s="62"/>
      <c r="AS740" s="62"/>
      <c r="AT740" s="62"/>
      <c r="AU740" s="62"/>
      <c r="AV740" s="62"/>
      <c r="AW740" s="62"/>
      <c r="AX740" s="62"/>
      <c r="AY740" s="62"/>
      <c r="AZ740" s="62"/>
      <c r="BA740" s="62"/>
      <c r="BB740" s="62"/>
      <c r="BC740" s="62"/>
      <c r="BD740" s="62"/>
      <c r="BE740" s="62"/>
      <c r="BF740" s="62"/>
      <c r="BG740" s="62"/>
      <c r="BH740" s="62"/>
      <c r="BI740" s="62"/>
      <c r="BJ740" s="62"/>
      <c r="BK740" s="62"/>
      <c r="BL740" s="62"/>
      <c r="BM740" s="62"/>
      <c r="BN740" s="62"/>
      <c r="BO740" s="62"/>
      <c r="BP740" s="62"/>
      <c r="BQ740" s="62"/>
      <c r="BR740" s="62"/>
      <c r="BS740" s="62"/>
      <c r="BT740" s="62"/>
      <c r="BU740" s="62"/>
      <c r="BV740" s="62"/>
      <c r="BW740" s="62"/>
      <c r="BX740" s="62"/>
      <c r="BY740" s="62"/>
      <c r="BZ740" s="62"/>
      <c r="CA740" s="62"/>
      <c r="CB740" s="62"/>
      <c r="CC740" s="62"/>
      <c r="CD740" s="62"/>
      <c r="CE740" s="62"/>
      <c r="CF740" s="62"/>
      <c r="CG740" s="62"/>
      <c r="CH740" s="62"/>
      <c r="CI740" s="62"/>
      <c r="CJ740" s="62"/>
      <c r="CK740" s="62"/>
      <c r="CL740" s="62"/>
      <c r="CM740" s="62"/>
      <c r="CN740" s="62"/>
      <c r="CO740" s="62"/>
      <c r="CP740" s="62"/>
      <c r="CQ740" s="62"/>
      <c r="CR740" s="62"/>
      <c r="CS740" s="62"/>
      <c r="CT740" s="62"/>
      <c r="CU740" s="62"/>
      <c r="CV740" s="62"/>
      <c r="CW740" s="62"/>
      <c r="CX740" s="62"/>
      <c r="CY740" s="62"/>
      <c r="CZ740" s="62"/>
      <c r="DA740" s="61"/>
      <c r="DB740" s="56">
        <f>K740-CV740</f>
        <v>0</v>
      </c>
      <c r="DC740" s="81"/>
      <c r="DD740" s="7">
        <f>CV740/12</f>
        <v>0</v>
      </c>
      <c r="DE740" s="81"/>
    </row>
    <row r="741" spans="1:109" s="80" customFormat="1" ht="11.25" hidden="1" customHeight="1" x14ac:dyDescent="0.2">
      <c r="A741" s="118" t="str">
        <f>CONCATENATE("8001",H741)</f>
        <v>8001200602</v>
      </c>
      <c r="B741" s="66"/>
      <c r="C741" s="66"/>
      <c r="D741" s="66"/>
      <c r="E741" s="66"/>
      <c r="F741" s="66"/>
      <c r="G741" s="65" t="s">
        <v>101</v>
      </c>
      <c r="H741" s="70" t="s">
        <v>45</v>
      </c>
      <c r="I741" s="79" t="s">
        <v>44</v>
      </c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  <c r="AA741" s="62"/>
      <c r="AB741" s="62"/>
      <c r="AC741" s="62"/>
      <c r="AD741" s="62"/>
      <c r="AE741" s="62"/>
      <c r="AF741" s="62"/>
      <c r="AG741" s="62"/>
      <c r="AH741" s="62"/>
      <c r="AI741" s="62"/>
      <c r="AJ741" s="62"/>
      <c r="AK741" s="62"/>
      <c r="AL741" s="62"/>
      <c r="AM741" s="62"/>
      <c r="AN741" s="62"/>
      <c r="AO741" s="62"/>
      <c r="AP741" s="62"/>
      <c r="AQ741" s="62"/>
      <c r="AR741" s="62"/>
      <c r="AS741" s="62"/>
      <c r="AT741" s="62"/>
      <c r="AU741" s="62"/>
      <c r="AV741" s="62"/>
      <c r="AW741" s="62"/>
      <c r="AX741" s="62"/>
      <c r="AY741" s="62"/>
      <c r="AZ741" s="62"/>
      <c r="BA741" s="62"/>
      <c r="BB741" s="62"/>
      <c r="BC741" s="62"/>
      <c r="BD741" s="62"/>
      <c r="BE741" s="62"/>
      <c r="BF741" s="62"/>
      <c r="BG741" s="62"/>
      <c r="BH741" s="62"/>
      <c r="BI741" s="62"/>
      <c r="BJ741" s="62"/>
      <c r="BK741" s="62"/>
      <c r="BL741" s="62"/>
      <c r="BM741" s="62"/>
      <c r="BN741" s="62"/>
      <c r="BO741" s="62"/>
      <c r="BP741" s="62"/>
      <c r="BQ741" s="62"/>
      <c r="BR741" s="62"/>
      <c r="BS741" s="62"/>
      <c r="BT741" s="62"/>
      <c r="BU741" s="62"/>
      <c r="BV741" s="62"/>
      <c r="BW741" s="62"/>
      <c r="BX741" s="62"/>
      <c r="BY741" s="62"/>
      <c r="BZ741" s="62"/>
      <c r="CA741" s="62"/>
      <c r="CB741" s="62"/>
      <c r="CC741" s="62"/>
      <c r="CD741" s="62"/>
      <c r="CE741" s="62"/>
      <c r="CF741" s="62"/>
      <c r="CG741" s="62"/>
      <c r="CH741" s="62"/>
      <c r="CI741" s="62"/>
      <c r="CJ741" s="62"/>
      <c r="CK741" s="62"/>
      <c r="CL741" s="62"/>
      <c r="CM741" s="62"/>
      <c r="CN741" s="62"/>
      <c r="CO741" s="62"/>
      <c r="CP741" s="62"/>
      <c r="CQ741" s="62"/>
      <c r="CR741" s="62"/>
      <c r="CS741" s="62"/>
      <c r="CT741" s="62"/>
      <c r="CU741" s="62"/>
      <c r="CV741" s="62"/>
      <c r="CW741" s="62"/>
      <c r="CX741" s="62"/>
      <c r="CY741" s="62"/>
      <c r="CZ741" s="62"/>
      <c r="DA741" s="61"/>
      <c r="DB741" s="56">
        <f>K741-CV741</f>
        <v>0</v>
      </c>
      <c r="DC741" s="81"/>
      <c r="DD741" s="7">
        <f>CV741/12</f>
        <v>0</v>
      </c>
      <c r="DE741" s="81"/>
    </row>
    <row r="742" spans="1:109" s="80" customFormat="1" ht="11.25" hidden="1" customHeight="1" x14ac:dyDescent="0.2">
      <c r="A742" s="118" t="str">
        <f>CONCATENATE("8001",H742)</f>
        <v>80012011</v>
      </c>
      <c r="B742" s="66"/>
      <c r="C742" s="66"/>
      <c r="D742" s="66"/>
      <c r="E742" s="66"/>
      <c r="F742" s="66" t="s">
        <v>252</v>
      </c>
      <c r="G742" s="65"/>
      <c r="H742" s="61">
        <v>2011</v>
      </c>
      <c r="I742" s="84" t="s">
        <v>43</v>
      </c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  <c r="AA742" s="62"/>
      <c r="AB742" s="62"/>
      <c r="AC742" s="62"/>
      <c r="AD742" s="62"/>
      <c r="AE742" s="62"/>
      <c r="AF742" s="62"/>
      <c r="AG742" s="62"/>
      <c r="AH742" s="62"/>
      <c r="AI742" s="62"/>
      <c r="AJ742" s="62"/>
      <c r="AK742" s="62"/>
      <c r="AL742" s="62"/>
      <c r="AM742" s="62"/>
      <c r="AN742" s="62"/>
      <c r="AO742" s="62"/>
      <c r="AP742" s="62"/>
      <c r="AQ742" s="62"/>
      <c r="AR742" s="62"/>
      <c r="AS742" s="62"/>
      <c r="AT742" s="62"/>
      <c r="AU742" s="62"/>
      <c r="AV742" s="62"/>
      <c r="AW742" s="62"/>
      <c r="AX742" s="62"/>
      <c r="AY742" s="62"/>
      <c r="AZ742" s="62"/>
      <c r="BA742" s="62"/>
      <c r="BB742" s="62"/>
      <c r="BC742" s="62"/>
      <c r="BD742" s="62"/>
      <c r="BE742" s="62"/>
      <c r="BF742" s="62"/>
      <c r="BG742" s="62"/>
      <c r="BH742" s="62"/>
      <c r="BI742" s="62"/>
      <c r="BJ742" s="62"/>
      <c r="BK742" s="62"/>
      <c r="BL742" s="62"/>
      <c r="BM742" s="62"/>
      <c r="BN742" s="62"/>
      <c r="BO742" s="62"/>
      <c r="BP742" s="62"/>
      <c r="BQ742" s="62"/>
      <c r="BR742" s="62"/>
      <c r="BS742" s="62"/>
      <c r="BT742" s="62"/>
      <c r="BU742" s="62"/>
      <c r="BV742" s="62"/>
      <c r="BW742" s="62"/>
      <c r="BX742" s="62"/>
      <c r="BY742" s="62"/>
      <c r="BZ742" s="62"/>
      <c r="CA742" s="62"/>
      <c r="CB742" s="62"/>
      <c r="CC742" s="62"/>
      <c r="CD742" s="62"/>
      <c r="CE742" s="62"/>
      <c r="CF742" s="62"/>
      <c r="CG742" s="62"/>
      <c r="CH742" s="62"/>
      <c r="CI742" s="62"/>
      <c r="CJ742" s="62"/>
      <c r="CK742" s="62"/>
      <c r="CL742" s="62"/>
      <c r="CM742" s="62"/>
      <c r="CN742" s="62"/>
      <c r="CO742" s="62"/>
      <c r="CP742" s="62"/>
      <c r="CQ742" s="62"/>
      <c r="CR742" s="62"/>
      <c r="CS742" s="62"/>
      <c r="CT742" s="62"/>
      <c r="CU742" s="62"/>
      <c r="CV742" s="62"/>
      <c r="CW742" s="62"/>
      <c r="CX742" s="62"/>
      <c r="CY742" s="62"/>
      <c r="CZ742" s="62"/>
      <c r="DA742" s="61"/>
      <c r="DB742" s="56">
        <f>K742-CV742</f>
        <v>0</v>
      </c>
      <c r="DC742" s="81"/>
      <c r="DD742" s="7">
        <f>CV742/12</f>
        <v>0</v>
      </c>
      <c r="DE742" s="81"/>
    </row>
    <row r="743" spans="1:109" s="80" customFormat="1" ht="11.25" hidden="1" customHeight="1" x14ac:dyDescent="0.2">
      <c r="A743" s="118" t="str">
        <f>CONCATENATE("8001",H743)</f>
        <v>80012012</v>
      </c>
      <c r="B743" s="66"/>
      <c r="C743" s="66"/>
      <c r="D743" s="66"/>
      <c r="E743" s="66"/>
      <c r="F743" s="66" t="s">
        <v>192</v>
      </c>
      <c r="G743" s="65"/>
      <c r="H743" s="61" t="s">
        <v>42</v>
      </c>
      <c r="I743" s="84" t="s">
        <v>41</v>
      </c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  <c r="AA743" s="62"/>
      <c r="AB743" s="62"/>
      <c r="AC743" s="62"/>
      <c r="AD743" s="62"/>
      <c r="AE743" s="62"/>
      <c r="AF743" s="62"/>
      <c r="AG743" s="62"/>
      <c r="AH743" s="62"/>
      <c r="AI743" s="62"/>
      <c r="AJ743" s="62"/>
      <c r="AK743" s="62"/>
      <c r="AL743" s="62"/>
      <c r="AM743" s="62"/>
      <c r="AN743" s="62"/>
      <c r="AO743" s="62"/>
      <c r="AP743" s="62"/>
      <c r="AQ743" s="62"/>
      <c r="AR743" s="62"/>
      <c r="AS743" s="62"/>
      <c r="AT743" s="62"/>
      <c r="AU743" s="62"/>
      <c r="AV743" s="62"/>
      <c r="AW743" s="62"/>
      <c r="AX743" s="62"/>
      <c r="AY743" s="62"/>
      <c r="AZ743" s="62"/>
      <c r="BA743" s="62"/>
      <c r="BB743" s="62"/>
      <c r="BC743" s="62"/>
      <c r="BD743" s="62"/>
      <c r="BE743" s="62"/>
      <c r="BF743" s="62"/>
      <c r="BG743" s="62"/>
      <c r="BH743" s="62"/>
      <c r="BI743" s="62"/>
      <c r="BJ743" s="62"/>
      <c r="BK743" s="62"/>
      <c r="BL743" s="62"/>
      <c r="BM743" s="62"/>
      <c r="BN743" s="62"/>
      <c r="BO743" s="62"/>
      <c r="BP743" s="62"/>
      <c r="BQ743" s="62"/>
      <c r="BR743" s="62"/>
      <c r="BS743" s="62"/>
      <c r="BT743" s="62"/>
      <c r="BU743" s="62"/>
      <c r="BV743" s="62"/>
      <c r="BW743" s="62"/>
      <c r="BX743" s="62"/>
      <c r="BY743" s="62"/>
      <c r="BZ743" s="62"/>
      <c r="CA743" s="62"/>
      <c r="CB743" s="62"/>
      <c r="CC743" s="62"/>
      <c r="CD743" s="62"/>
      <c r="CE743" s="62"/>
      <c r="CF743" s="62"/>
      <c r="CG743" s="62"/>
      <c r="CH743" s="62"/>
      <c r="CI743" s="62"/>
      <c r="CJ743" s="62"/>
      <c r="CK743" s="62"/>
      <c r="CL743" s="62"/>
      <c r="CM743" s="62"/>
      <c r="CN743" s="62"/>
      <c r="CO743" s="62"/>
      <c r="CP743" s="62"/>
      <c r="CQ743" s="62"/>
      <c r="CR743" s="62"/>
      <c r="CS743" s="62"/>
      <c r="CT743" s="62"/>
      <c r="CU743" s="62"/>
      <c r="CV743" s="62"/>
      <c r="CW743" s="62"/>
      <c r="CX743" s="62"/>
      <c r="CY743" s="62"/>
      <c r="CZ743" s="62"/>
      <c r="DA743" s="61"/>
      <c r="DB743" s="56">
        <f>K743-CV743</f>
        <v>0</v>
      </c>
      <c r="DC743" s="81"/>
      <c r="DD743" s="7">
        <f>CV743/12</f>
        <v>0</v>
      </c>
      <c r="DE743" s="81"/>
    </row>
    <row r="744" spans="1:109" s="80" customFormat="1" ht="11.25" hidden="1" customHeight="1" x14ac:dyDescent="0.2">
      <c r="A744" s="118" t="str">
        <f>CONCATENATE("8001",H744)</f>
        <v>80012013</v>
      </c>
      <c r="B744" s="66"/>
      <c r="C744" s="66"/>
      <c r="D744" s="66"/>
      <c r="E744" s="66"/>
      <c r="F744" s="66" t="s">
        <v>200</v>
      </c>
      <c r="G744" s="65"/>
      <c r="H744" s="61">
        <v>2013</v>
      </c>
      <c r="I744" s="84" t="s">
        <v>39</v>
      </c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  <c r="AA744" s="62"/>
      <c r="AB744" s="62"/>
      <c r="AC744" s="62"/>
      <c r="AD744" s="62"/>
      <c r="AE744" s="62"/>
      <c r="AF744" s="62"/>
      <c r="AG744" s="62"/>
      <c r="AH744" s="62"/>
      <c r="AI744" s="62"/>
      <c r="AJ744" s="62"/>
      <c r="AK744" s="62"/>
      <c r="AL744" s="62"/>
      <c r="AM744" s="62"/>
      <c r="AN744" s="62"/>
      <c r="AO744" s="62"/>
      <c r="AP744" s="62"/>
      <c r="AQ744" s="62"/>
      <c r="AR744" s="62"/>
      <c r="AS744" s="62"/>
      <c r="AT744" s="62"/>
      <c r="AU744" s="62"/>
      <c r="AV744" s="62"/>
      <c r="AW744" s="62"/>
      <c r="AX744" s="62"/>
      <c r="AY744" s="62"/>
      <c r="AZ744" s="62"/>
      <c r="BA744" s="62"/>
      <c r="BB744" s="62"/>
      <c r="BC744" s="62"/>
      <c r="BD744" s="62"/>
      <c r="BE744" s="62"/>
      <c r="BF744" s="62"/>
      <c r="BG744" s="62"/>
      <c r="BH744" s="62"/>
      <c r="BI744" s="62"/>
      <c r="BJ744" s="62"/>
      <c r="BK744" s="62"/>
      <c r="BL744" s="62"/>
      <c r="BM744" s="62"/>
      <c r="BN744" s="62"/>
      <c r="BO744" s="62"/>
      <c r="BP744" s="62"/>
      <c r="BQ744" s="62"/>
      <c r="BR744" s="62"/>
      <c r="BS744" s="62"/>
      <c r="BT744" s="62"/>
      <c r="BU744" s="62"/>
      <c r="BV744" s="62"/>
      <c r="BW744" s="62"/>
      <c r="BX744" s="62"/>
      <c r="BY744" s="62"/>
      <c r="BZ744" s="62"/>
      <c r="CA744" s="62"/>
      <c r="CB744" s="62"/>
      <c r="CC744" s="62"/>
      <c r="CD744" s="62"/>
      <c r="CE744" s="62"/>
      <c r="CF744" s="62"/>
      <c r="CG744" s="62"/>
      <c r="CH744" s="62"/>
      <c r="CI744" s="62"/>
      <c r="CJ744" s="62"/>
      <c r="CK744" s="62"/>
      <c r="CL744" s="62"/>
      <c r="CM744" s="62"/>
      <c r="CN744" s="62"/>
      <c r="CO744" s="62"/>
      <c r="CP744" s="62"/>
      <c r="CQ744" s="62"/>
      <c r="CR744" s="62"/>
      <c r="CS744" s="62"/>
      <c r="CT744" s="62"/>
      <c r="CU744" s="62"/>
      <c r="CV744" s="62"/>
      <c r="CW744" s="62"/>
      <c r="CX744" s="62"/>
      <c r="CY744" s="62"/>
      <c r="CZ744" s="62"/>
      <c r="DA744" s="61"/>
      <c r="DB744" s="56">
        <f>K744-CV744</f>
        <v>0</v>
      </c>
      <c r="DC744" s="81"/>
      <c r="DD744" s="7">
        <f>CV744/12</f>
        <v>0</v>
      </c>
      <c r="DE744" s="81"/>
    </row>
    <row r="745" spans="1:109" s="80" customFormat="1" ht="11.25" hidden="1" customHeight="1" x14ac:dyDescent="0.2">
      <c r="A745" s="118" t="str">
        <f>CONCATENATE("8001",H745)</f>
        <v>80012014</v>
      </c>
      <c r="B745" s="66"/>
      <c r="C745" s="66"/>
      <c r="D745" s="66"/>
      <c r="E745" s="66"/>
      <c r="F745" s="66" t="s">
        <v>251</v>
      </c>
      <c r="G745" s="65"/>
      <c r="H745" s="61">
        <v>2014</v>
      </c>
      <c r="I745" s="84" t="s">
        <v>38</v>
      </c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  <c r="AA745" s="62"/>
      <c r="AB745" s="62"/>
      <c r="AC745" s="62"/>
      <c r="AD745" s="62"/>
      <c r="AE745" s="62"/>
      <c r="AF745" s="62"/>
      <c r="AG745" s="62"/>
      <c r="AH745" s="62"/>
      <c r="AI745" s="62"/>
      <c r="AJ745" s="62"/>
      <c r="AK745" s="62"/>
      <c r="AL745" s="62"/>
      <c r="AM745" s="62"/>
      <c r="AN745" s="62"/>
      <c r="AO745" s="62"/>
      <c r="AP745" s="62"/>
      <c r="AQ745" s="62"/>
      <c r="AR745" s="62"/>
      <c r="AS745" s="62"/>
      <c r="AT745" s="62"/>
      <c r="AU745" s="62"/>
      <c r="AV745" s="62"/>
      <c r="AW745" s="62"/>
      <c r="AX745" s="62"/>
      <c r="AY745" s="62"/>
      <c r="AZ745" s="62"/>
      <c r="BA745" s="62"/>
      <c r="BB745" s="62"/>
      <c r="BC745" s="62"/>
      <c r="BD745" s="62"/>
      <c r="BE745" s="62"/>
      <c r="BF745" s="62"/>
      <c r="BG745" s="62"/>
      <c r="BH745" s="62"/>
      <c r="BI745" s="62"/>
      <c r="BJ745" s="62"/>
      <c r="BK745" s="62"/>
      <c r="BL745" s="62"/>
      <c r="BM745" s="62"/>
      <c r="BN745" s="62"/>
      <c r="BO745" s="62"/>
      <c r="BP745" s="62"/>
      <c r="BQ745" s="62"/>
      <c r="BR745" s="62"/>
      <c r="BS745" s="62"/>
      <c r="BT745" s="62"/>
      <c r="BU745" s="62"/>
      <c r="BV745" s="62"/>
      <c r="BW745" s="62"/>
      <c r="BX745" s="62"/>
      <c r="BY745" s="62"/>
      <c r="BZ745" s="62"/>
      <c r="CA745" s="62"/>
      <c r="CB745" s="62"/>
      <c r="CC745" s="62"/>
      <c r="CD745" s="62"/>
      <c r="CE745" s="62"/>
      <c r="CF745" s="62"/>
      <c r="CG745" s="62"/>
      <c r="CH745" s="62"/>
      <c r="CI745" s="62"/>
      <c r="CJ745" s="62"/>
      <c r="CK745" s="62"/>
      <c r="CL745" s="62"/>
      <c r="CM745" s="62"/>
      <c r="CN745" s="62"/>
      <c r="CO745" s="62"/>
      <c r="CP745" s="62"/>
      <c r="CQ745" s="62"/>
      <c r="CR745" s="62"/>
      <c r="CS745" s="62"/>
      <c r="CT745" s="62"/>
      <c r="CU745" s="62"/>
      <c r="CV745" s="62"/>
      <c r="CW745" s="62"/>
      <c r="CX745" s="62"/>
      <c r="CY745" s="62"/>
      <c r="CZ745" s="62"/>
      <c r="DA745" s="61"/>
      <c r="DB745" s="56">
        <f>K745-CV745</f>
        <v>0</v>
      </c>
      <c r="DC745" s="81"/>
      <c r="DD745" s="7">
        <f>CV745/12</f>
        <v>0</v>
      </c>
      <c r="DE745" s="81"/>
    </row>
    <row r="746" spans="1:109" s="80" customFormat="1" ht="11.25" hidden="1" customHeight="1" x14ac:dyDescent="0.2">
      <c r="A746" s="118" t="str">
        <f>CONCATENATE("8001",H746)</f>
        <v>80012025</v>
      </c>
      <c r="B746" s="66"/>
      <c r="C746" s="66"/>
      <c r="D746" s="66"/>
      <c r="E746" s="66"/>
      <c r="F746" s="66" t="s">
        <v>250</v>
      </c>
      <c r="G746" s="65"/>
      <c r="H746" s="61" t="s">
        <v>249</v>
      </c>
      <c r="I746" s="84" t="s">
        <v>248</v>
      </c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  <c r="AA746" s="62"/>
      <c r="AB746" s="62"/>
      <c r="AC746" s="62"/>
      <c r="AD746" s="62"/>
      <c r="AE746" s="62"/>
      <c r="AF746" s="62"/>
      <c r="AG746" s="62"/>
      <c r="AH746" s="62"/>
      <c r="AI746" s="62"/>
      <c r="AJ746" s="62"/>
      <c r="AK746" s="62"/>
      <c r="AL746" s="62"/>
      <c r="AM746" s="62"/>
      <c r="AN746" s="62"/>
      <c r="AO746" s="62"/>
      <c r="AP746" s="62"/>
      <c r="AQ746" s="62"/>
      <c r="AR746" s="62"/>
      <c r="AS746" s="62"/>
      <c r="AT746" s="62"/>
      <c r="AU746" s="62"/>
      <c r="AV746" s="62"/>
      <c r="AW746" s="62"/>
      <c r="AX746" s="62"/>
      <c r="AY746" s="62"/>
      <c r="AZ746" s="62"/>
      <c r="BA746" s="62"/>
      <c r="BB746" s="62"/>
      <c r="BC746" s="62"/>
      <c r="BD746" s="62"/>
      <c r="BE746" s="62"/>
      <c r="BF746" s="62"/>
      <c r="BG746" s="62"/>
      <c r="BH746" s="62"/>
      <c r="BI746" s="62"/>
      <c r="BJ746" s="62"/>
      <c r="BK746" s="62"/>
      <c r="BL746" s="62"/>
      <c r="BM746" s="62"/>
      <c r="BN746" s="62"/>
      <c r="BO746" s="62"/>
      <c r="BP746" s="62"/>
      <c r="BQ746" s="62"/>
      <c r="BR746" s="62"/>
      <c r="BS746" s="62"/>
      <c r="BT746" s="62"/>
      <c r="BU746" s="62"/>
      <c r="BV746" s="62"/>
      <c r="BW746" s="62"/>
      <c r="BX746" s="62"/>
      <c r="BY746" s="62"/>
      <c r="BZ746" s="62"/>
      <c r="CA746" s="62"/>
      <c r="CB746" s="62"/>
      <c r="CC746" s="62"/>
      <c r="CD746" s="62"/>
      <c r="CE746" s="62"/>
      <c r="CF746" s="62"/>
      <c r="CG746" s="62"/>
      <c r="CH746" s="62"/>
      <c r="CI746" s="62"/>
      <c r="CJ746" s="62"/>
      <c r="CK746" s="62"/>
      <c r="CL746" s="62"/>
      <c r="CM746" s="62"/>
      <c r="CN746" s="62"/>
      <c r="CO746" s="62"/>
      <c r="CP746" s="62"/>
      <c r="CQ746" s="62"/>
      <c r="CR746" s="62"/>
      <c r="CS746" s="62"/>
      <c r="CT746" s="62"/>
      <c r="CU746" s="62"/>
      <c r="CV746" s="62"/>
      <c r="CW746" s="62"/>
      <c r="CX746" s="62"/>
      <c r="CY746" s="62"/>
      <c r="CZ746" s="62"/>
      <c r="DA746" s="61"/>
      <c r="DB746" s="56">
        <f>K746-CV746</f>
        <v>0</v>
      </c>
      <c r="DC746" s="81"/>
      <c r="DD746" s="7">
        <f>CV746/12</f>
        <v>0</v>
      </c>
      <c r="DE746" s="81"/>
    </row>
    <row r="747" spans="1:109" s="102" customFormat="1" ht="11.25" hidden="1" customHeight="1" x14ac:dyDescent="0.2">
      <c r="A747" s="118" t="str">
        <f>CONCATENATE("8001",H747)</f>
        <v>80012030</v>
      </c>
      <c r="B747" s="119"/>
      <c r="C747" s="119"/>
      <c r="D747" s="119"/>
      <c r="E747" s="66"/>
      <c r="F747" s="66" t="s">
        <v>213</v>
      </c>
      <c r="G747" s="65"/>
      <c r="H747" s="104">
        <v>2030</v>
      </c>
      <c r="I747" s="120" t="s">
        <v>35</v>
      </c>
      <c r="J747" s="105">
        <f>SUM(J748:J753)</f>
        <v>0</v>
      </c>
      <c r="K747" s="105">
        <f>SUM(K748:K753)</f>
        <v>0</v>
      </c>
      <c r="L747" s="105">
        <f>SUM(L748:L753)</f>
        <v>0</v>
      </c>
      <c r="M747" s="105">
        <f>SUM(M748:M753)</f>
        <v>0</v>
      </c>
      <c r="N747" s="105">
        <f>SUM(N748:N753)</f>
        <v>0</v>
      </c>
      <c r="O747" s="105">
        <f>SUM(O748:O753)</f>
        <v>0</v>
      </c>
      <c r="P747" s="105">
        <f>SUM(P748:P753)</f>
        <v>0</v>
      </c>
      <c r="Q747" s="105">
        <f>SUM(Q748:Q753)</f>
        <v>0</v>
      </c>
      <c r="R747" s="105">
        <f>SUM(R748:R753)</f>
        <v>0</v>
      </c>
      <c r="S747" s="105">
        <f>SUM(S748:S753)</f>
        <v>0</v>
      </c>
      <c r="T747" s="105">
        <f>SUM(T748:T753)</f>
        <v>0</v>
      </c>
      <c r="U747" s="105">
        <f>SUM(U748:U753)</f>
        <v>0</v>
      </c>
      <c r="V747" s="105">
        <f>SUM(V748:V753)</f>
        <v>0</v>
      </c>
      <c r="W747" s="105">
        <f>SUM(W748:W753)</f>
        <v>0</v>
      </c>
      <c r="X747" s="105">
        <f>SUM(X748:X753)</f>
        <v>0</v>
      </c>
      <c r="Y747" s="105">
        <f>SUM(Y748:Y753)</f>
        <v>0</v>
      </c>
      <c r="Z747" s="105">
        <f>SUM(Z748:Z753)</f>
        <v>0</v>
      </c>
      <c r="AA747" s="105">
        <f>SUM(AA748:AA753)</f>
        <v>0</v>
      </c>
      <c r="AB747" s="105">
        <f>SUM(AB748:AB753)</f>
        <v>0</v>
      </c>
      <c r="AC747" s="105">
        <f>SUM(AC748:AC753)</f>
        <v>0</v>
      </c>
      <c r="AD747" s="105">
        <f>SUM(AD748:AD753)</f>
        <v>0</v>
      </c>
      <c r="AE747" s="105">
        <f>SUM(AE748:AE753)</f>
        <v>0</v>
      </c>
      <c r="AF747" s="105">
        <f>SUM(AF748:AF753)</f>
        <v>0</v>
      </c>
      <c r="AG747" s="105">
        <f>SUM(AG748:AG753)</f>
        <v>0</v>
      </c>
      <c r="AH747" s="105">
        <f>SUM(AH748:AH753)</f>
        <v>0</v>
      </c>
      <c r="AI747" s="105">
        <f>SUM(AI748:AI753)</f>
        <v>0</v>
      </c>
      <c r="AJ747" s="105">
        <f>SUM(AJ748:AJ753)</f>
        <v>0</v>
      </c>
      <c r="AK747" s="105">
        <f>SUM(AK748:AK753)</f>
        <v>0</v>
      </c>
      <c r="AL747" s="105">
        <f>SUM(AL748:AL753)</f>
        <v>0</v>
      </c>
      <c r="AM747" s="105">
        <f>SUM(AM748:AM753)</f>
        <v>0</v>
      </c>
      <c r="AN747" s="105">
        <f>SUM(AN748:AN753)</f>
        <v>0</v>
      </c>
      <c r="AO747" s="105">
        <f>SUM(AO748:AO753)</f>
        <v>0</v>
      </c>
      <c r="AP747" s="105">
        <f>SUM(AP748:AP753)</f>
        <v>0</v>
      </c>
      <c r="AQ747" s="105">
        <f>SUM(AQ748:AQ753)</f>
        <v>0</v>
      </c>
      <c r="AR747" s="105">
        <f>SUM(AR748:AR753)</f>
        <v>0</v>
      </c>
      <c r="AS747" s="105">
        <f>SUM(AS748:AS753)</f>
        <v>0</v>
      </c>
      <c r="AT747" s="105">
        <f>SUM(AT748:AT753)</f>
        <v>0</v>
      </c>
      <c r="AU747" s="105">
        <f>SUM(AU748:AU753)</f>
        <v>0</v>
      </c>
      <c r="AV747" s="105">
        <f>SUM(AV748:AV753)</f>
        <v>0</v>
      </c>
      <c r="AW747" s="105">
        <f>SUM(AW748:AW753)</f>
        <v>0</v>
      </c>
      <c r="AX747" s="105">
        <f>SUM(AX748:AX753)</f>
        <v>0</v>
      </c>
      <c r="AY747" s="105">
        <f>SUM(AY748:AY753)</f>
        <v>0</v>
      </c>
      <c r="AZ747" s="105">
        <f>SUM(AZ748:AZ753)</f>
        <v>0</v>
      </c>
      <c r="BA747" s="105">
        <f>SUM(BA748:BA753)</f>
        <v>0</v>
      </c>
      <c r="BB747" s="105"/>
      <c r="BC747" s="105">
        <f>SUM(BC748:BC753)</f>
        <v>0</v>
      </c>
      <c r="BD747" s="105"/>
      <c r="BE747" s="105">
        <f>SUM(BE748:BE753)</f>
        <v>0</v>
      </c>
      <c r="BF747" s="105">
        <f>SUM(BF748:BF753)</f>
        <v>0</v>
      </c>
      <c r="BG747" s="105">
        <f>SUM(BG748:BG753)</f>
        <v>0</v>
      </c>
      <c r="BH747" s="105">
        <f>SUM(BH748:BH753)</f>
        <v>0</v>
      </c>
      <c r="BI747" s="105">
        <f>SUM(BI748:BI753)</f>
        <v>0</v>
      </c>
      <c r="BJ747" s="105">
        <f>SUM(BJ748:BJ753)</f>
        <v>0</v>
      </c>
      <c r="BK747" s="105">
        <f>SUM(BK748:BK753)</f>
        <v>0</v>
      </c>
      <c r="BL747" s="105">
        <f>SUM(BL748:BL753)</f>
        <v>0</v>
      </c>
      <c r="BM747" s="105">
        <f>SUM(BM748:BM753)</f>
        <v>0</v>
      </c>
      <c r="BN747" s="105">
        <f>SUM(BN748:BN753)</f>
        <v>0</v>
      </c>
      <c r="BO747" s="105">
        <f>SUM(BO748:BO753)</f>
        <v>0</v>
      </c>
      <c r="BP747" s="105">
        <f>SUM(BP748:BP753)</f>
        <v>0</v>
      </c>
      <c r="BQ747" s="105">
        <f>SUM(BQ748:BQ753)</f>
        <v>0</v>
      </c>
      <c r="BR747" s="105">
        <f>SUM(BR748:BR753)</f>
        <v>0</v>
      </c>
      <c r="BS747" s="105">
        <f>SUM(BS748:BS753)</f>
        <v>0</v>
      </c>
      <c r="BT747" s="105">
        <f>SUM(BT748:BT753)</f>
        <v>0</v>
      </c>
      <c r="BU747" s="105">
        <f>SUM(BU748:BU753)</f>
        <v>0</v>
      </c>
      <c r="BV747" s="105">
        <f>SUM(BV748:BV753)</f>
        <v>0</v>
      </c>
      <c r="BW747" s="105">
        <f>SUM(BW748:BW753)</f>
        <v>0</v>
      </c>
      <c r="BX747" s="105">
        <f>SUM(BX748:BX753)</f>
        <v>0</v>
      </c>
      <c r="BY747" s="105">
        <f>SUM(BY748:BY753)</f>
        <v>0</v>
      </c>
      <c r="BZ747" s="105">
        <f>SUM(BZ748:BZ753)</f>
        <v>0</v>
      </c>
      <c r="CA747" s="105">
        <f>SUM(CA748:CA753)</f>
        <v>0</v>
      </c>
      <c r="CB747" s="105">
        <f>SUM(CB748:CB753)</f>
        <v>0</v>
      </c>
      <c r="CC747" s="105">
        <f>SUM(CC748:CC753)</f>
        <v>0</v>
      </c>
      <c r="CD747" s="105">
        <f>SUM(CD748:CD753)</f>
        <v>0</v>
      </c>
      <c r="CE747" s="105">
        <f>SUM(CE748:CE753)</f>
        <v>0</v>
      </c>
      <c r="CF747" s="105">
        <f>SUM(CF748:CF753)</f>
        <v>0</v>
      </c>
      <c r="CG747" s="105">
        <f>SUM(CG748:CG753)</f>
        <v>0</v>
      </c>
      <c r="CH747" s="105">
        <f>SUM(CH748:CH753)</f>
        <v>0</v>
      </c>
      <c r="CI747" s="105">
        <f>SUM(CI748:CI753)</f>
        <v>0</v>
      </c>
      <c r="CJ747" s="105">
        <f>SUM(CJ748:CJ753)</f>
        <v>0</v>
      </c>
      <c r="CK747" s="105">
        <f>SUM(CK748:CK753)</f>
        <v>0</v>
      </c>
      <c r="CL747" s="105">
        <f>SUM(CL748:CL753)</f>
        <v>0</v>
      </c>
      <c r="CM747" s="105">
        <f>SUM(CM748:CM753)</f>
        <v>0</v>
      </c>
      <c r="CN747" s="105">
        <f>SUM(CN748:CN753)</f>
        <v>0</v>
      </c>
      <c r="CO747" s="105">
        <f>SUM(CO748:CO753)</f>
        <v>0</v>
      </c>
      <c r="CP747" s="105">
        <f>SUM(CP748:CP753)</f>
        <v>0</v>
      </c>
      <c r="CQ747" s="105">
        <f>SUM(CQ748:CQ753)</f>
        <v>0</v>
      </c>
      <c r="CR747" s="105">
        <f>SUM(CR748:CR753)</f>
        <v>0</v>
      </c>
      <c r="CS747" s="105">
        <f>SUM(CS748:CS753)</f>
        <v>0</v>
      </c>
      <c r="CT747" s="105">
        <f>SUM(CT748:CT753)</f>
        <v>0</v>
      </c>
      <c r="CU747" s="105">
        <f>SUM(CU748:CU753)</f>
        <v>0</v>
      </c>
      <c r="CV747" s="105">
        <f>SUM(CV748:CV753)</f>
        <v>0</v>
      </c>
      <c r="CW747" s="105">
        <f>SUM(CW748:CW753)</f>
        <v>0</v>
      </c>
      <c r="CX747" s="105">
        <f>SUM(CX748:CX753)</f>
        <v>0</v>
      </c>
      <c r="CY747" s="105">
        <f>SUM(CY748:CY753)</f>
        <v>0</v>
      </c>
      <c r="CZ747" s="105">
        <f>SUM(CZ748:CZ753)</f>
        <v>0</v>
      </c>
      <c r="DA747" s="104"/>
      <c r="DB747" s="56">
        <f>K747-CV747</f>
        <v>0</v>
      </c>
      <c r="DC747" s="103"/>
      <c r="DD747" s="7">
        <f>CV747/12</f>
        <v>0</v>
      </c>
      <c r="DE747" s="103"/>
    </row>
    <row r="748" spans="1:109" s="102" customFormat="1" ht="11.25" hidden="1" customHeight="1" x14ac:dyDescent="0.2">
      <c r="A748" s="118" t="str">
        <f>CONCATENATE("8001",H748)</f>
        <v>8001203001</v>
      </c>
      <c r="B748" s="119"/>
      <c r="C748" s="119"/>
      <c r="D748" s="119"/>
      <c r="E748" s="66"/>
      <c r="F748" s="66"/>
      <c r="G748" s="65" t="s">
        <v>91</v>
      </c>
      <c r="H748" s="70" t="s">
        <v>34</v>
      </c>
      <c r="I748" s="79" t="s">
        <v>33</v>
      </c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  <c r="AA748" s="105"/>
      <c r="AB748" s="105"/>
      <c r="AC748" s="105"/>
      <c r="AD748" s="105"/>
      <c r="AE748" s="105"/>
      <c r="AF748" s="105"/>
      <c r="AG748" s="105"/>
      <c r="AH748" s="105"/>
      <c r="AI748" s="105"/>
      <c r="AJ748" s="105"/>
      <c r="AK748" s="105"/>
      <c r="AL748" s="105"/>
      <c r="AM748" s="105"/>
      <c r="AN748" s="105"/>
      <c r="AO748" s="105"/>
      <c r="AP748" s="105"/>
      <c r="AQ748" s="105"/>
      <c r="AR748" s="105"/>
      <c r="AS748" s="105"/>
      <c r="AT748" s="105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  <c r="BT748" s="105"/>
      <c r="BU748" s="105"/>
      <c r="BV748" s="105"/>
      <c r="BW748" s="105"/>
      <c r="BX748" s="105"/>
      <c r="BY748" s="105"/>
      <c r="BZ748" s="105"/>
      <c r="CA748" s="105"/>
      <c r="CB748" s="105"/>
      <c r="CC748" s="105"/>
      <c r="CD748" s="105"/>
      <c r="CE748" s="105"/>
      <c r="CF748" s="105"/>
      <c r="CG748" s="105"/>
      <c r="CH748" s="105"/>
      <c r="CI748" s="105"/>
      <c r="CJ748" s="105"/>
      <c r="CK748" s="105"/>
      <c r="CL748" s="105"/>
      <c r="CM748" s="105"/>
      <c r="CN748" s="105"/>
      <c r="CO748" s="105"/>
      <c r="CP748" s="105"/>
      <c r="CQ748" s="105"/>
      <c r="CR748" s="105"/>
      <c r="CS748" s="105"/>
      <c r="CT748" s="105"/>
      <c r="CU748" s="105"/>
      <c r="CV748" s="105"/>
      <c r="CW748" s="105"/>
      <c r="CX748" s="105"/>
      <c r="CY748" s="105"/>
      <c r="CZ748" s="105"/>
      <c r="DA748" s="104"/>
      <c r="DB748" s="56">
        <f>K748-CV748</f>
        <v>0</v>
      </c>
      <c r="DC748" s="103"/>
      <c r="DD748" s="7">
        <f>CV748/12</f>
        <v>0</v>
      </c>
      <c r="DE748" s="103"/>
    </row>
    <row r="749" spans="1:109" s="102" customFormat="1" ht="11.25" hidden="1" customHeight="1" x14ac:dyDescent="0.2">
      <c r="A749" s="118" t="str">
        <f>CONCATENATE("8001",H749)</f>
        <v>8001203002</v>
      </c>
      <c r="B749" s="119"/>
      <c r="C749" s="119"/>
      <c r="D749" s="119"/>
      <c r="E749" s="66"/>
      <c r="F749" s="66"/>
      <c r="G749" s="65" t="s">
        <v>101</v>
      </c>
      <c r="H749" s="70" t="s">
        <v>32</v>
      </c>
      <c r="I749" s="79" t="s">
        <v>31</v>
      </c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  <c r="AA749" s="105"/>
      <c r="AB749" s="105"/>
      <c r="AC749" s="105"/>
      <c r="AD749" s="105"/>
      <c r="AE749" s="105"/>
      <c r="AF749" s="105"/>
      <c r="AG749" s="105"/>
      <c r="AH749" s="105"/>
      <c r="AI749" s="105"/>
      <c r="AJ749" s="105"/>
      <c r="AK749" s="105"/>
      <c r="AL749" s="105"/>
      <c r="AM749" s="105"/>
      <c r="AN749" s="105"/>
      <c r="AO749" s="105"/>
      <c r="AP749" s="105"/>
      <c r="AQ749" s="105"/>
      <c r="AR749" s="105"/>
      <c r="AS749" s="105"/>
      <c r="AT749" s="105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  <c r="BT749" s="105"/>
      <c r="BU749" s="105"/>
      <c r="BV749" s="105"/>
      <c r="BW749" s="105"/>
      <c r="BX749" s="105"/>
      <c r="BY749" s="105"/>
      <c r="BZ749" s="105"/>
      <c r="CA749" s="105"/>
      <c r="CB749" s="105"/>
      <c r="CC749" s="105"/>
      <c r="CD749" s="105"/>
      <c r="CE749" s="105"/>
      <c r="CF749" s="105"/>
      <c r="CG749" s="105"/>
      <c r="CH749" s="105"/>
      <c r="CI749" s="105"/>
      <c r="CJ749" s="105"/>
      <c r="CK749" s="105"/>
      <c r="CL749" s="105"/>
      <c r="CM749" s="105"/>
      <c r="CN749" s="105"/>
      <c r="CO749" s="105"/>
      <c r="CP749" s="105"/>
      <c r="CQ749" s="105"/>
      <c r="CR749" s="105"/>
      <c r="CS749" s="105"/>
      <c r="CT749" s="105"/>
      <c r="CU749" s="105"/>
      <c r="CV749" s="105"/>
      <c r="CW749" s="105"/>
      <c r="CX749" s="105"/>
      <c r="CY749" s="105"/>
      <c r="CZ749" s="105"/>
      <c r="DA749" s="104"/>
      <c r="DB749" s="56">
        <f>K749-CV749</f>
        <v>0</v>
      </c>
      <c r="DC749" s="103"/>
      <c r="DD749" s="7">
        <f>CV749/12</f>
        <v>0</v>
      </c>
      <c r="DE749" s="103"/>
    </row>
    <row r="750" spans="1:109" s="102" customFormat="1" ht="13.5" hidden="1" customHeight="1" x14ac:dyDescent="0.2">
      <c r="A750" s="118" t="str">
        <f>CONCATENATE("8001",H750)</f>
        <v>8001203003</v>
      </c>
      <c r="B750" s="119"/>
      <c r="C750" s="119"/>
      <c r="D750" s="119"/>
      <c r="E750" s="66"/>
      <c r="F750" s="66"/>
      <c r="G750" s="65" t="s">
        <v>129</v>
      </c>
      <c r="H750" s="70" t="s">
        <v>247</v>
      </c>
      <c r="I750" s="79" t="s">
        <v>246</v>
      </c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  <c r="AA750" s="105"/>
      <c r="AB750" s="105"/>
      <c r="AC750" s="105"/>
      <c r="AD750" s="105"/>
      <c r="AE750" s="105"/>
      <c r="AF750" s="105"/>
      <c r="AG750" s="105"/>
      <c r="AH750" s="105"/>
      <c r="AI750" s="105"/>
      <c r="AJ750" s="105"/>
      <c r="AK750" s="105"/>
      <c r="AL750" s="105"/>
      <c r="AM750" s="105"/>
      <c r="AN750" s="105"/>
      <c r="AO750" s="105"/>
      <c r="AP750" s="105"/>
      <c r="AQ750" s="105"/>
      <c r="AR750" s="105"/>
      <c r="AS750" s="105"/>
      <c r="AT750" s="105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  <c r="BT750" s="105"/>
      <c r="BU750" s="105"/>
      <c r="BV750" s="105"/>
      <c r="BW750" s="105"/>
      <c r="BX750" s="105"/>
      <c r="BY750" s="105"/>
      <c r="BZ750" s="105"/>
      <c r="CA750" s="105"/>
      <c r="CB750" s="105"/>
      <c r="CC750" s="105"/>
      <c r="CD750" s="105"/>
      <c r="CE750" s="105"/>
      <c r="CF750" s="105"/>
      <c r="CG750" s="105"/>
      <c r="CH750" s="105"/>
      <c r="CI750" s="105"/>
      <c r="CJ750" s="105"/>
      <c r="CK750" s="105"/>
      <c r="CL750" s="105"/>
      <c r="CM750" s="105"/>
      <c r="CN750" s="105"/>
      <c r="CO750" s="105"/>
      <c r="CP750" s="105"/>
      <c r="CQ750" s="105"/>
      <c r="CR750" s="105"/>
      <c r="CS750" s="105"/>
      <c r="CT750" s="105"/>
      <c r="CU750" s="105"/>
      <c r="CV750" s="105"/>
      <c r="CW750" s="105"/>
      <c r="CX750" s="105"/>
      <c r="CY750" s="105"/>
      <c r="CZ750" s="105"/>
      <c r="DA750" s="104"/>
      <c r="DB750" s="56">
        <f>K750-CV750</f>
        <v>0</v>
      </c>
      <c r="DC750" s="103"/>
      <c r="DD750" s="7">
        <f>CV750/12</f>
        <v>0</v>
      </c>
      <c r="DE750" s="103"/>
    </row>
    <row r="751" spans="1:109" s="102" customFormat="1" ht="11.25" hidden="1" customHeight="1" x14ac:dyDescent="0.2">
      <c r="A751" s="118" t="str">
        <f>CONCATENATE("8001",H751)</f>
        <v>8001203004</v>
      </c>
      <c r="B751" s="119"/>
      <c r="C751" s="119"/>
      <c r="D751" s="119"/>
      <c r="E751" s="66"/>
      <c r="F751" s="66"/>
      <c r="G751" s="65" t="s">
        <v>245</v>
      </c>
      <c r="H751" s="70" t="s">
        <v>244</v>
      </c>
      <c r="I751" s="79" t="s">
        <v>243</v>
      </c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  <c r="AA751" s="105"/>
      <c r="AB751" s="105"/>
      <c r="AC751" s="105"/>
      <c r="AD751" s="105"/>
      <c r="AE751" s="105"/>
      <c r="AF751" s="105"/>
      <c r="AG751" s="105"/>
      <c r="AH751" s="105"/>
      <c r="AI751" s="105"/>
      <c r="AJ751" s="105"/>
      <c r="AK751" s="105"/>
      <c r="AL751" s="105"/>
      <c r="AM751" s="105"/>
      <c r="AN751" s="105"/>
      <c r="AO751" s="105"/>
      <c r="AP751" s="105"/>
      <c r="AQ751" s="105"/>
      <c r="AR751" s="105"/>
      <c r="AS751" s="105"/>
      <c r="AT751" s="105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  <c r="BT751" s="105"/>
      <c r="BU751" s="105"/>
      <c r="BV751" s="105"/>
      <c r="BW751" s="105"/>
      <c r="BX751" s="105"/>
      <c r="BY751" s="105"/>
      <c r="BZ751" s="105"/>
      <c r="CA751" s="105"/>
      <c r="CB751" s="105"/>
      <c r="CC751" s="105"/>
      <c r="CD751" s="105"/>
      <c r="CE751" s="105"/>
      <c r="CF751" s="105"/>
      <c r="CG751" s="105"/>
      <c r="CH751" s="105"/>
      <c r="CI751" s="105"/>
      <c r="CJ751" s="105"/>
      <c r="CK751" s="105"/>
      <c r="CL751" s="105"/>
      <c r="CM751" s="105"/>
      <c r="CN751" s="105"/>
      <c r="CO751" s="105"/>
      <c r="CP751" s="105"/>
      <c r="CQ751" s="105"/>
      <c r="CR751" s="105"/>
      <c r="CS751" s="105"/>
      <c r="CT751" s="105"/>
      <c r="CU751" s="105"/>
      <c r="CV751" s="105"/>
      <c r="CW751" s="105"/>
      <c r="CX751" s="105"/>
      <c r="CY751" s="105"/>
      <c r="CZ751" s="105"/>
      <c r="DA751" s="104"/>
      <c r="DB751" s="56">
        <f>K751-CV751</f>
        <v>0</v>
      </c>
      <c r="DC751" s="103"/>
      <c r="DD751" s="7">
        <f>CV751/12</f>
        <v>0</v>
      </c>
      <c r="DE751" s="103"/>
    </row>
    <row r="752" spans="1:109" s="80" customFormat="1" ht="11.25" hidden="1" customHeight="1" x14ac:dyDescent="0.2">
      <c r="A752" s="118" t="str">
        <f>CONCATENATE("8001",H752)</f>
        <v>8001203007</v>
      </c>
      <c r="B752" s="66"/>
      <c r="C752" s="66"/>
      <c r="D752" s="66"/>
      <c r="E752" s="66"/>
      <c r="F752" s="66"/>
      <c r="G752" s="65" t="s">
        <v>242</v>
      </c>
      <c r="H752" s="70" t="s">
        <v>241</v>
      </c>
      <c r="I752" s="79" t="s">
        <v>240</v>
      </c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  <c r="AA752" s="62"/>
      <c r="AB752" s="62"/>
      <c r="AC752" s="62"/>
      <c r="AD752" s="62"/>
      <c r="AE752" s="62"/>
      <c r="AF752" s="62"/>
      <c r="AG752" s="62"/>
      <c r="AH752" s="62"/>
      <c r="AI752" s="62"/>
      <c r="AJ752" s="62"/>
      <c r="AK752" s="62"/>
      <c r="AL752" s="62"/>
      <c r="AM752" s="62"/>
      <c r="AN752" s="62"/>
      <c r="AO752" s="62"/>
      <c r="AP752" s="62"/>
      <c r="AQ752" s="62"/>
      <c r="AR752" s="62"/>
      <c r="AS752" s="62"/>
      <c r="AT752" s="62"/>
      <c r="AU752" s="62"/>
      <c r="AV752" s="62"/>
      <c r="AW752" s="62"/>
      <c r="AX752" s="62"/>
      <c r="AY752" s="62"/>
      <c r="AZ752" s="62"/>
      <c r="BA752" s="62"/>
      <c r="BB752" s="62"/>
      <c r="BC752" s="62"/>
      <c r="BD752" s="62"/>
      <c r="BE752" s="62"/>
      <c r="BF752" s="62"/>
      <c r="BG752" s="62"/>
      <c r="BH752" s="62"/>
      <c r="BI752" s="62"/>
      <c r="BJ752" s="62"/>
      <c r="BK752" s="62"/>
      <c r="BL752" s="62"/>
      <c r="BM752" s="62"/>
      <c r="BN752" s="62"/>
      <c r="BO752" s="62"/>
      <c r="BP752" s="62"/>
      <c r="BQ752" s="62"/>
      <c r="BR752" s="62"/>
      <c r="BS752" s="62"/>
      <c r="BT752" s="62"/>
      <c r="BU752" s="62"/>
      <c r="BV752" s="62"/>
      <c r="BW752" s="62"/>
      <c r="BX752" s="62"/>
      <c r="BY752" s="62"/>
      <c r="BZ752" s="62"/>
      <c r="CA752" s="62"/>
      <c r="CB752" s="62"/>
      <c r="CC752" s="62"/>
      <c r="CD752" s="62"/>
      <c r="CE752" s="62"/>
      <c r="CF752" s="62"/>
      <c r="CG752" s="62"/>
      <c r="CH752" s="62"/>
      <c r="CI752" s="62"/>
      <c r="CJ752" s="62"/>
      <c r="CK752" s="62"/>
      <c r="CL752" s="62"/>
      <c r="CM752" s="62"/>
      <c r="CN752" s="62"/>
      <c r="CO752" s="62"/>
      <c r="CP752" s="62"/>
      <c r="CQ752" s="62"/>
      <c r="CR752" s="62"/>
      <c r="CS752" s="62"/>
      <c r="CT752" s="62"/>
      <c r="CU752" s="62"/>
      <c r="CV752" s="62"/>
      <c r="CW752" s="62"/>
      <c r="CX752" s="62"/>
      <c r="CY752" s="62"/>
      <c r="CZ752" s="62"/>
      <c r="DA752" s="61"/>
      <c r="DB752" s="56">
        <f>K752-CV752</f>
        <v>0</v>
      </c>
      <c r="DC752" s="81"/>
      <c r="DD752" s="7">
        <f>CV752/12</f>
        <v>0</v>
      </c>
      <c r="DE752" s="81"/>
    </row>
    <row r="753" spans="1:109" s="80" customFormat="1" ht="11.25" hidden="1" customHeight="1" x14ac:dyDescent="0.2">
      <c r="A753" s="118" t="str">
        <f>CONCATENATE("8001",H753)</f>
        <v>8001203030</v>
      </c>
      <c r="B753" s="66"/>
      <c r="C753" s="66"/>
      <c r="D753" s="66"/>
      <c r="E753" s="66"/>
      <c r="F753" s="66"/>
      <c r="G753" s="65" t="s">
        <v>213</v>
      </c>
      <c r="H753" s="70" t="s">
        <v>30</v>
      </c>
      <c r="I753" s="79" t="s">
        <v>29</v>
      </c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  <c r="AA753" s="62"/>
      <c r="AB753" s="62"/>
      <c r="AC753" s="62"/>
      <c r="AD753" s="62"/>
      <c r="AE753" s="62"/>
      <c r="AF753" s="62"/>
      <c r="AG753" s="62"/>
      <c r="AH753" s="62"/>
      <c r="AI753" s="62"/>
      <c r="AJ753" s="62"/>
      <c r="AK753" s="62"/>
      <c r="AL753" s="62"/>
      <c r="AM753" s="62"/>
      <c r="AN753" s="62"/>
      <c r="AO753" s="62"/>
      <c r="AP753" s="62"/>
      <c r="AQ753" s="62"/>
      <c r="AR753" s="62"/>
      <c r="AS753" s="62"/>
      <c r="AT753" s="62"/>
      <c r="AU753" s="62"/>
      <c r="AV753" s="62"/>
      <c r="AW753" s="62"/>
      <c r="AX753" s="62"/>
      <c r="AY753" s="62"/>
      <c r="AZ753" s="62"/>
      <c r="BA753" s="62"/>
      <c r="BB753" s="62"/>
      <c r="BC753" s="62"/>
      <c r="BD753" s="62"/>
      <c r="BE753" s="62"/>
      <c r="BF753" s="62"/>
      <c r="BG753" s="62"/>
      <c r="BH753" s="62"/>
      <c r="BI753" s="62"/>
      <c r="BJ753" s="62"/>
      <c r="BK753" s="62"/>
      <c r="BL753" s="62"/>
      <c r="BM753" s="62"/>
      <c r="BN753" s="62"/>
      <c r="BO753" s="62"/>
      <c r="BP753" s="62"/>
      <c r="BQ753" s="62"/>
      <c r="BR753" s="62"/>
      <c r="BS753" s="62"/>
      <c r="BT753" s="62"/>
      <c r="BU753" s="62"/>
      <c r="BV753" s="62"/>
      <c r="BW753" s="62"/>
      <c r="BX753" s="62"/>
      <c r="BY753" s="62"/>
      <c r="BZ753" s="62"/>
      <c r="CA753" s="62"/>
      <c r="CB753" s="62"/>
      <c r="CC753" s="62"/>
      <c r="CD753" s="62"/>
      <c r="CE753" s="62"/>
      <c r="CF753" s="62"/>
      <c r="CG753" s="62"/>
      <c r="CH753" s="62"/>
      <c r="CI753" s="62"/>
      <c r="CJ753" s="62"/>
      <c r="CK753" s="62"/>
      <c r="CL753" s="62"/>
      <c r="CM753" s="62"/>
      <c r="CN753" s="62"/>
      <c r="CO753" s="62"/>
      <c r="CP753" s="62"/>
      <c r="CQ753" s="62"/>
      <c r="CR753" s="62"/>
      <c r="CS753" s="62"/>
      <c r="CT753" s="62"/>
      <c r="CU753" s="62"/>
      <c r="CV753" s="62"/>
      <c r="CW753" s="62"/>
      <c r="CX753" s="62"/>
      <c r="CY753" s="62"/>
      <c r="CZ753" s="62"/>
      <c r="DA753" s="61"/>
      <c r="DB753" s="56">
        <f>K753-CV753</f>
        <v>0</v>
      </c>
      <c r="DC753" s="81"/>
      <c r="DD753" s="7">
        <f>CV753/12</f>
        <v>0</v>
      </c>
      <c r="DE753" s="81"/>
    </row>
    <row r="754" spans="1:109" s="80" customFormat="1" ht="24.75" customHeight="1" x14ac:dyDescent="0.2">
      <c r="A754" s="118" t="str">
        <f>CONCATENATE("8001",H754)</f>
        <v>800151</v>
      </c>
      <c r="B754" s="66"/>
      <c r="C754" s="66"/>
      <c r="D754" s="66"/>
      <c r="E754" s="66" t="s">
        <v>207</v>
      </c>
      <c r="F754" s="66"/>
      <c r="G754" s="65"/>
      <c r="H754" s="61" t="s">
        <v>207</v>
      </c>
      <c r="I754" s="84" t="s">
        <v>208</v>
      </c>
      <c r="J754" s="62">
        <f>J755</f>
        <v>6538</v>
      </c>
      <c r="K754" s="62">
        <f>K755</f>
        <v>10000</v>
      </c>
      <c r="L754" s="62">
        <f>L755</f>
        <v>1546</v>
      </c>
      <c r="M754" s="62">
        <f>M755</f>
        <v>2830</v>
      </c>
      <c r="N754" s="62">
        <f>N755</f>
        <v>2850</v>
      </c>
      <c r="O754" s="62">
        <f>O755</f>
        <v>2774</v>
      </c>
      <c r="P754" s="62">
        <f>P755</f>
        <v>86</v>
      </c>
      <c r="Q754" s="62">
        <f>Q755</f>
        <v>86</v>
      </c>
      <c r="R754" s="62">
        <f>R755</f>
        <v>172</v>
      </c>
      <c r="S754" s="62">
        <f>S755</f>
        <v>-1800</v>
      </c>
      <c r="T754" s="62">
        <f>T755</f>
        <v>0</v>
      </c>
      <c r="U754" s="62">
        <f>U755</f>
        <v>0</v>
      </c>
      <c r="V754" s="62">
        <f>V755</f>
        <v>0</v>
      </c>
      <c r="W754" s="62">
        <f>W755</f>
        <v>0</v>
      </c>
      <c r="X754" s="62">
        <f>X755</f>
        <v>0</v>
      </c>
      <c r="Y754" s="62">
        <f>Y755</f>
        <v>-1800</v>
      </c>
      <c r="Z754" s="62">
        <f>Z755</f>
        <v>0</v>
      </c>
      <c r="AA754" s="62">
        <f>AA755</f>
        <v>8200</v>
      </c>
      <c r="AB754" s="62">
        <f>AB755</f>
        <v>1546</v>
      </c>
      <c r="AC754" s="62">
        <f>AC755</f>
        <v>2830</v>
      </c>
      <c r="AD754" s="62">
        <f>AD755</f>
        <v>2850</v>
      </c>
      <c r="AE754" s="62">
        <f>AE755</f>
        <v>974</v>
      </c>
      <c r="AF754" s="62">
        <f>AF755</f>
        <v>86</v>
      </c>
      <c r="AG754" s="62">
        <f>AG755</f>
        <v>86</v>
      </c>
      <c r="AH754" s="62">
        <f>AH755</f>
        <v>172</v>
      </c>
      <c r="AI754" s="62">
        <f>AI755</f>
        <v>-172</v>
      </c>
      <c r="AJ754" s="62">
        <f>AJ755</f>
        <v>0</v>
      </c>
      <c r="AK754" s="62">
        <f>AK755</f>
        <v>0</v>
      </c>
      <c r="AL754" s="62">
        <f>AL755</f>
        <v>0</v>
      </c>
      <c r="AM754" s="62">
        <f>AM755</f>
        <v>-86</v>
      </c>
      <c r="AN754" s="62">
        <f>AN755</f>
        <v>-172</v>
      </c>
      <c r="AO754" s="62">
        <f>AO755</f>
        <v>-86</v>
      </c>
      <c r="AP754" s="62">
        <f>AP755</f>
        <v>8028</v>
      </c>
      <c r="AQ754" s="62">
        <f>AQ755</f>
        <v>1546</v>
      </c>
      <c r="AR754" s="62">
        <f>AR755</f>
        <v>2830</v>
      </c>
      <c r="AS754" s="62">
        <f>AS755</f>
        <v>2850</v>
      </c>
      <c r="AT754" s="62">
        <f>AT755</f>
        <v>802</v>
      </c>
      <c r="AU754" s="62">
        <f>AU755</f>
        <v>0</v>
      </c>
      <c r="AV754" s="62">
        <f>AV755</f>
        <v>0</v>
      </c>
      <c r="AW754" s="62">
        <f>AW755</f>
        <v>0</v>
      </c>
      <c r="AX754" s="62">
        <f>AX755</f>
        <v>-1490</v>
      </c>
      <c r="AY754" s="62">
        <f>AY755</f>
        <v>0</v>
      </c>
      <c r="AZ754" s="62">
        <f>AZ755</f>
        <v>0</v>
      </c>
      <c r="BA754" s="62">
        <f>BA755</f>
        <v>-688</v>
      </c>
      <c r="BB754" s="62"/>
      <c r="BC754" s="62">
        <f>BC755</f>
        <v>-802</v>
      </c>
      <c r="BD754" s="62"/>
      <c r="BE754" s="62">
        <f>BE755</f>
        <v>6538</v>
      </c>
      <c r="BF754" s="62">
        <f>BF755</f>
        <v>1546</v>
      </c>
      <c r="BG754" s="62">
        <f>BG755</f>
        <v>2830</v>
      </c>
      <c r="BH754" s="62">
        <f>BH755</f>
        <v>2162</v>
      </c>
      <c r="BI754" s="62">
        <f>BI755</f>
        <v>0</v>
      </c>
      <c r="BJ754" s="62">
        <f>BJ755</f>
        <v>0</v>
      </c>
      <c r="BK754" s="62">
        <f>BK755</f>
        <v>0</v>
      </c>
      <c r="BL754" s="62">
        <f>BL755</f>
        <v>0</v>
      </c>
      <c r="BM754" s="62">
        <f>BM755</f>
        <v>0</v>
      </c>
      <c r="BN754" s="62">
        <f>BN755</f>
        <v>0</v>
      </c>
      <c r="BO754" s="62">
        <f>BO755</f>
        <v>0</v>
      </c>
      <c r="BP754" s="62">
        <f>BP755</f>
        <v>0</v>
      </c>
      <c r="BQ754" s="62">
        <f>BQ755</f>
        <v>0</v>
      </c>
      <c r="BR754" s="62">
        <f>BR755</f>
        <v>6538</v>
      </c>
      <c r="BS754" s="62">
        <f>BS755</f>
        <v>1546</v>
      </c>
      <c r="BT754" s="62">
        <f>BT755</f>
        <v>2830</v>
      </c>
      <c r="BU754" s="62">
        <f>BU755</f>
        <v>2162</v>
      </c>
      <c r="BV754" s="62">
        <f>BV755</f>
        <v>0</v>
      </c>
      <c r="BW754" s="62">
        <f>BW755</f>
        <v>0</v>
      </c>
      <c r="BX754" s="62">
        <f>BX755</f>
        <v>0</v>
      </c>
      <c r="BY754" s="62">
        <f>BY755</f>
        <v>0</v>
      </c>
      <c r="BZ754" s="62">
        <f>BZ755</f>
        <v>0</v>
      </c>
      <c r="CA754" s="62">
        <f>CA755</f>
        <v>0</v>
      </c>
      <c r="CB754" s="62">
        <f>CB755</f>
        <v>6538</v>
      </c>
      <c r="CC754" s="62">
        <f>CC755</f>
        <v>1546</v>
      </c>
      <c r="CD754" s="62">
        <f>CD755</f>
        <v>2830</v>
      </c>
      <c r="CE754" s="62">
        <f>CE755</f>
        <v>2162</v>
      </c>
      <c r="CF754" s="62">
        <f>CF755</f>
        <v>0</v>
      </c>
      <c r="CG754" s="62">
        <f>CG755</f>
        <v>0</v>
      </c>
      <c r="CH754" s="62">
        <f>CH755</f>
        <v>0</v>
      </c>
      <c r="CI754" s="62">
        <f>CI755</f>
        <v>0</v>
      </c>
      <c r="CJ754" s="62">
        <f>CJ755</f>
        <v>0</v>
      </c>
      <c r="CK754" s="62">
        <f>CK755</f>
        <v>0</v>
      </c>
      <c r="CL754" s="62">
        <f>CL755</f>
        <v>6538</v>
      </c>
      <c r="CM754" s="62">
        <f>CM755</f>
        <v>1546</v>
      </c>
      <c r="CN754" s="62">
        <f>CN755</f>
        <v>2830</v>
      </c>
      <c r="CO754" s="62">
        <f>CO755</f>
        <v>2162</v>
      </c>
      <c r="CP754" s="62">
        <f>CP755</f>
        <v>0</v>
      </c>
      <c r="CQ754" s="62">
        <f>CQ755</f>
        <v>0</v>
      </c>
      <c r="CR754" s="62">
        <f>CR755</f>
        <v>0</v>
      </c>
      <c r="CS754" s="62">
        <f>CS755</f>
        <v>0</v>
      </c>
      <c r="CT754" s="62">
        <f>CT755</f>
        <v>0</v>
      </c>
      <c r="CU754" s="62">
        <f>CU755</f>
        <v>0</v>
      </c>
      <c r="CV754" s="62">
        <f>CV755</f>
        <v>6538</v>
      </c>
      <c r="CW754" s="62">
        <f>CW755</f>
        <v>1546</v>
      </c>
      <c r="CX754" s="62">
        <f>CX755</f>
        <v>2830</v>
      </c>
      <c r="CY754" s="62">
        <f>CY755</f>
        <v>2162</v>
      </c>
      <c r="CZ754" s="62">
        <f>CZ755</f>
        <v>0</v>
      </c>
      <c r="DA754" s="61"/>
      <c r="DB754" s="56">
        <f>K754-CV754</f>
        <v>3462</v>
      </c>
      <c r="DC754" s="81"/>
      <c r="DD754" s="7">
        <f>CV754/12</f>
        <v>544.83333333333337</v>
      </c>
      <c r="DE754" s="81"/>
    </row>
    <row r="755" spans="1:109" s="80" customFormat="1" ht="13.5" customHeight="1" x14ac:dyDescent="0.2">
      <c r="A755" s="118" t="str">
        <f>CONCATENATE("8001",H755)</f>
        <v>80015101</v>
      </c>
      <c r="B755" s="66"/>
      <c r="C755" s="66"/>
      <c r="D755" s="66"/>
      <c r="E755" s="66"/>
      <c r="F755" s="66" t="s">
        <v>91</v>
      </c>
      <c r="G755" s="65"/>
      <c r="H755" s="70" t="s">
        <v>205</v>
      </c>
      <c r="I755" s="79" t="s">
        <v>206</v>
      </c>
      <c r="J755" s="71">
        <f>J756</f>
        <v>6538</v>
      </c>
      <c r="K755" s="71">
        <f>K756</f>
        <v>10000</v>
      </c>
      <c r="L755" s="71">
        <f>L756</f>
        <v>1546</v>
      </c>
      <c r="M755" s="71">
        <f>M756</f>
        <v>2830</v>
      </c>
      <c r="N755" s="71">
        <f>N756</f>
        <v>2850</v>
      </c>
      <c r="O755" s="71">
        <f>O756</f>
        <v>2774</v>
      </c>
      <c r="P755" s="71">
        <f>P756</f>
        <v>86</v>
      </c>
      <c r="Q755" s="71">
        <f>Q756</f>
        <v>86</v>
      </c>
      <c r="R755" s="71">
        <f>R756</f>
        <v>172</v>
      </c>
      <c r="S755" s="71">
        <f>S756</f>
        <v>-1800</v>
      </c>
      <c r="T755" s="71">
        <f>T756</f>
        <v>0</v>
      </c>
      <c r="U755" s="71">
        <f>U756</f>
        <v>0</v>
      </c>
      <c r="V755" s="71">
        <f>V756</f>
        <v>0</v>
      </c>
      <c r="W755" s="71">
        <f>W756</f>
        <v>0</v>
      </c>
      <c r="X755" s="71">
        <f>X756</f>
        <v>0</v>
      </c>
      <c r="Y755" s="71">
        <f>Y756</f>
        <v>-1800</v>
      </c>
      <c r="Z755" s="71">
        <f>Z756</f>
        <v>0</v>
      </c>
      <c r="AA755" s="71">
        <f>AA756</f>
        <v>8200</v>
      </c>
      <c r="AB755" s="71">
        <f>AB756</f>
        <v>1546</v>
      </c>
      <c r="AC755" s="71">
        <f>AC756</f>
        <v>2830</v>
      </c>
      <c r="AD755" s="71">
        <f>AD756</f>
        <v>2850</v>
      </c>
      <c r="AE755" s="71">
        <f>AE756</f>
        <v>974</v>
      </c>
      <c r="AF755" s="71">
        <f>AF756</f>
        <v>86</v>
      </c>
      <c r="AG755" s="71">
        <f>AG756</f>
        <v>86</v>
      </c>
      <c r="AH755" s="71">
        <f>AH756</f>
        <v>172</v>
      </c>
      <c r="AI755" s="71">
        <f>AI756</f>
        <v>-172</v>
      </c>
      <c r="AJ755" s="71">
        <f>AJ756</f>
        <v>0</v>
      </c>
      <c r="AK755" s="71">
        <f>AK756</f>
        <v>0</v>
      </c>
      <c r="AL755" s="71">
        <f>AL756</f>
        <v>0</v>
      </c>
      <c r="AM755" s="71">
        <f>AM756</f>
        <v>-86</v>
      </c>
      <c r="AN755" s="71">
        <f>AN756</f>
        <v>-172</v>
      </c>
      <c r="AO755" s="71">
        <f>AO756</f>
        <v>-86</v>
      </c>
      <c r="AP755" s="71">
        <f>AP756</f>
        <v>8028</v>
      </c>
      <c r="AQ755" s="71">
        <f>AQ756</f>
        <v>1546</v>
      </c>
      <c r="AR755" s="71">
        <f>AR756</f>
        <v>2830</v>
      </c>
      <c r="AS755" s="71">
        <f>AS756</f>
        <v>2850</v>
      </c>
      <c r="AT755" s="71">
        <f>AT756</f>
        <v>802</v>
      </c>
      <c r="AU755" s="71">
        <f>AU756</f>
        <v>0</v>
      </c>
      <c r="AV755" s="71">
        <f>AV756</f>
        <v>0</v>
      </c>
      <c r="AW755" s="71">
        <f>AW756</f>
        <v>0</v>
      </c>
      <c r="AX755" s="71">
        <f>AX756</f>
        <v>-1490</v>
      </c>
      <c r="AY755" s="71">
        <f>AY756</f>
        <v>0</v>
      </c>
      <c r="AZ755" s="71">
        <f>AZ756</f>
        <v>0</v>
      </c>
      <c r="BA755" s="71">
        <f>BA756</f>
        <v>-688</v>
      </c>
      <c r="BB755" s="71">
        <f>BB756</f>
        <v>0</v>
      </c>
      <c r="BC755" s="71">
        <f>BC756</f>
        <v>-802</v>
      </c>
      <c r="BD755" s="71">
        <f>BD756</f>
        <v>0</v>
      </c>
      <c r="BE755" s="71">
        <f>BE756</f>
        <v>6538</v>
      </c>
      <c r="BF755" s="71">
        <f>BF756</f>
        <v>1546</v>
      </c>
      <c r="BG755" s="71">
        <f>BG756</f>
        <v>2830</v>
      </c>
      <c r="BH755" s="71">
        <f>BH756</f>
        <v>2162</v>
      </c>
      <c r="BI755" s="71">
        <f>BI756</f>
        <v>0</v>
      </c>
      <c r="BJ755" s="71">
        <f>BJ756</f>
        <v>0</v>
      </c>
      <c r="BK755" s="71">
        <f>BK756</f>
        <v>0</v>
      </c>
      <c r="BL755" s="71">
        <f>BL756</f>
        <v>0</v>
      </c>
      <c r="BM755" s="71">
        <f>BM756</f>
        <v>0</v>
      </c>
      <c r="BN755" s="71">
        <f>BN756</f>
        <v>0</v>
      </c>
      <c r="BO755" s="71">
        <f>BO756</f>
        <v>0</v>
      </c>
      <c r="BP755" s="71">
        <f>BP756</f>
        <v>0</v>
      </c>
      <c r="BQ755" s="71">
        <f>BQ756</f>
        <v>0</v>
      </c>
      <c r="BR755" s="71">
        <f>BR756</f>
        <v>6538</v>
      </c>
      <c r="BS755" s="71">
        <f>BS756</f>
        <v>1546</v>
      </c>
      <c r="BT755" s="71">
        <f>BT756</f>
        <v>2830</v>
      </c>
      <c r="BU755" s="71">
        <f>BU756</f>
        <v>2162</v>
      </c>
      <c r="BV755" s="71">
        <f>BV756</f>
        <v>0</v>
      </c>
      <c r="BW755" s="71">
        <f>BW756</f>
        <v>0</v>
      </c>
      <c r="BX755" s="71">
        <f>BX756</f>
        <v>0</v>
      </c>
      <c r="BY755" s="71">
        <f>BY756</f>
        <v>0</v>
      </c>
      <c r="BZ755" s="71">
        <f>BZ756</f>
        <v>0</v>
      </c>
      <c r="CA755" s="71">
        <f>CA756</f>
        <v>0</v>
      </c>
      <c r="CB755" s="71">
        <f>CB756</f>
        <v>6538</v>
      </c>
      <c r="CC755" s="71">
        <f>CC756</f>
        <v>1546</v>
      </c>
      <c r="CD755" s="71">
        <f>CD756</f>
        <v>2830</v>
      </c>
      <c r="CE755" s="71">
        <f>CE756</f>
        <v>2162</v>
      </c>
      <c r="CF755" s="71">
        <f>CF756</f>
        <v>0</v>
      </c>
      <c r="CG755" s="71">
        <f>CG756</f>
        <v>0</v>
      </c>
      <c r="CH755" s="71">
        <f>CH756</f>
        <v>0</v>
      </c>
      <c r="CI755" s="71">
        <f>CI756</f>
        <v>0</v>
      </c>
      <c r="CJ755" s="71">
        <f>CJ756</f>
        <v>0</v>
      </c>
      <c r="CK755" s="71">
        <f>CK756</f>
        <v>0</v>
      </c>
      <c r="CL755" s="71">
        <f>CL756</f>
        <v>6538</v>
      </c>
      <c r="CM755" s="71">
        <f>CM756</f>
        <v>1546</v>
      </c>
      <c r="CN755" s="71">
        <f>CN756</f>
        <v>2830</v>
      </c>
      <c r="CO755" s="71">
        <f>CO756</f>
        <v>2162</v>
      </c>
      <c r="CP755" s="71">
        <f>CP756</f>
        <v>0</v>
      </c>
      <c r="CQ755" s="71">
        <f>CQ756</f>
        <v>0</v>
      </c>
      <c r="CR755" s="71">
        <f>CR756</f>
        <v>0</v>
      </c>
      <c r="CS755" s="71">
        <f>CS756</f>
        <v>0</v>
      </c>
      <c r="CT755" s="71">
        <f>CT756</f>
        <v>0</v>
      </c>
      <c r="CU755" s="71">
        <f>CU756</f>
        <v>0</v>
      </c>
      <c r="CV755" s="71">
        <f>CV756</f>
        <v>6538</v>
      </c>
      <c r="CW755" s="71">
        <f>CW756</f>
        <v>1546</v>
      </c>
      <c r="CX755" s="71">
        <f>CX756</f>
        <v>2830</v>
      </c>
      <c r="CY755" s="71">
        <f>CY756</f>
        <v>2162</v>
      </c>
      <c r="CZ755" s="71">
        <f>CZ756</f>
        <v>0</v>
      </c>
      <c r="DA755" s="61"/>
      <c r="DB755" s="56">
        <f>K755-CV755</f>
        <v>3462</v>
      </c>
      <c r="DC755" s="81"/>
      <c r="DD755" s="7">
        <f>CV755/12</f>
        <v>544.83333333333337</v>
      </c>
      <c r="DE755" s="81"/>
    </row>
    <row r="756" spans="1:109" s="80" customFormat="1" ht="14.25" customHeight="1" x14ac:dyDescent="0.2">
      <c r="A756" s="118" t="str">
        <f>CONCATENATE("8001",H756)</f>
        <v>8001510101</v>
      </c>
      <c r="B756" s="66"/>
      <c r="C756" s="66"/>
      <c r="D756" s="66"/>
      <c r="E756" s="66"/>
      <c r="F756" s="66"/>
      <c r="G756" s="65" t="s">
        <v>91</v>
      </c>
      <c r="H756" s="70" t="s">
        <v>239</v>
      </c>
      <c r="I756" s="79" t="s">
        <v>238</v>
      </c>
      <c r="J756" s="78">
        <f>CB756</f>
        <v>6538</v>
      </c>
      <c r="K756" s="78">
        <v>10000</v>
      </c>
      <c r="L756" s="78">
        <v>1546</v>
      </c>
      <c r="M756" s="78">
        <v>2830</v>
      </c>
      <c r="N756" s="78">
        <v>2850</v>
      </c>
      <c r="O756" s="78">
        <f>K756-L756-M756-N756</f>
        <v>2774</v>
      </c>
      <c r="P756" s="78">
        <v>86</v>
      </c>
      <c r="Q756" s="78">
        <v>86</v>
      </c>
      <c r="R756" s="78">
        <f>P756+Q756</f>
        <v>172</v>
      </c>
      <c r="S756" s="71">
        <f>+U756+V756+W756+Y756</f>
        <v>-1800</v>
      </c>
      <c r="T756" s="71">
        <f>X756+Z756</f>
        <v>0</v>
      </c>
      <c r="U756" s="71">
        <v>0</v>
      </c>
      <c r="V756" s="71">
        <v>0</v>
      </c>
      <c r="W756" s="71">
        <v>0</v>
      </c>
      <c r="X756" s="71">
        <v>0</v>
      </c>
      <c r="Y756" s="71">
        <v>-1800</v>
      </c>
      <c r="Z756" s="71">
        <v>0</v>
      </c>
      <c r="AA756" s="71">
        <f>+K756+S756</f>
        <v>8200</v>
      </c>
      <c r="AB756" s="71">
        <f>+L756+U756</f>
        <v>1546</v>
      </c>
      <c r="AC756" s="71">
        <f>+M756+V756</f>
        <v>2830</v>
      </c>
      <c r="AD756" s="71">
        <f>+N756+W756</f>
        <v>2850</v>
      </c>
      <c r="AE756" s="71">
        <f>+O756+Y756</f>
        <v>974</v>
      </c>
      <c r="AF756" s="71">
        <f>P756+X756</f>
        <v>86</v>
      </c>
      <c r="AG756" s="71">
        <f>+Q756+Z756</f>
        <v>86</v>
      </c>
      <c r="AH756" s="71">
        <f>AF756+AG756</f>
        <v>172</v>
      </c>
      <c r="AI756" s="71">
        <f>+AJ756+AK756+AL756+AN756</f>
        <v>-172</v>
      </c>
      <c r="AJ756" s="71">
        <v>0</v>
      </c>
      <c r="AK756" s="71">
        <v>0</v>
      </c>
      <c r="AL756" s="71">
        <v>0</v>
      </c>
      <c r="AM756" s="71">
        <v>-86</v>
      </c>
      <c r="AN756" s="71">
        <v>-172</v>
      </c>
      <c r="AO756" s="71">
        <v>-86</v>
      </c>
      <c r="AP756" s="71">
        <f>+AA756+AI756</f>
        <v>8028</v>
      </c>
      <c r="AQ756" s="71">
        <f>+AB756+AJ756</f>
        <v>1546</v>
      </c>
      <c r="AR756" s="71">
        <f>+AC756+AK756</f>
        <v>2830</v>
      </c>
      <c r="AS756" s="71">
        <f>+AD756+AL756</f>
        <v>2850</v>
      </c>
      <c r="AT756" s="71">
        <f>+AE756+AN756</f>
        <v>802</v>
      </c>
      <c r="AU756" s="71">
        <f>AF756+AM756</f>
        <v>0</v>
      </c>
      <c r="AV756" s="71">
        <f>AG756+AO756</f>
        <v>0</v>
      </c>
      <c r="AW756" s="71">
        <f>AU756+AV756</f>
        <v>0</v>
      </c>
      <c r="AX756" s="71">
        <f>+AY756+AZ756+BA756+BC756</f>
        <v>-1490</v>
      </c>
      <c r="AY756" s="71">
        <v>0</v>
      </c>
      <c r="AZ756" s="71">
        <v>0</v>
      </c>
      <c r="BA756" s="71">
        <v>-688</v>
      </c>
      <c r="BB756" s="71"/>
      <c r="BC756" s="71">
        <v>-802</v>
      </c>
      <c r="BD756" s="71"/>
      <c r="BE756" s="71">
        <f>+AP756+AX756</f>
        <v>6538</v>
      </c>
      <c r="BF756" s="71">
        <f>+AQ756+AY756</f>
        <v>1546</v>
      </c>
      <c r="BG756" s="71">
        <f>+AR756+AZ756</f>
        <v>2830</v>
      </c>
      <c r="BH756" s="71">
        <f>+AS756+BA756</f>
        <v>2162</v>
      </c>
      <c r="BI756" s="71">
        <f>+AT756+BC756</f>
        <v>0</v>
      </c>
      <c r="BJ756" s="71">
        <f>AU756+BB756</f>
        <v>0</v>
      </c>
      <c r="BK756" s="71">
        <f>AV756+BD756</f>
        <v>0</v>
      </c>
      <c r="BL756" s="71">
        <f>BJ756+BK756</f>
        <v>0</v>
      </c>
      <c r="BM756" s="71">
        <f>+BN756+BO756+BP756+BQ756</f>
        <v>0</v>
      </c>
      <c r="BN756" s="71">
        <v>0</v>
      </c>
      <c r="BO756" s="71">
        <v>0</v>
      </c>
      <c r="BP756" s="71">
        <v>0</v>
      </c>
      <c r="BQ756" s="71">
        <v>0</v>
      </c>
      <c r="BR756" s="71">
        <f>+BE756+BM756</f>
        <v>6538</v>
      </c>
      <c r="BS756" s="71">
        <f>+BF756+BN756</f>
        <v>1546</v>
      </c>
      <c r="BT756" s="71">
        <f>+BG756+BO756</f>
        <v>2830</v>
      </c>
      <c r="BU756" s="71">
        <f>+BH756+BP756</f>
        <v>2162</v>
      </c>
      <c r="BV756" s="71">
        <f>+BI756+BQ756</f>
        <v>0</v>
      </c>
      <c r="BW756" s="71">
        <f>+BX756+BY756+BZ756+CA756</f>
        <v>0</v>
      </c>
      <c r="BX756" s="71">
        <v>0</v>
      </c>
      <c r="BY756" s="71">
        <v>0</v>
      </c>
      <c r="BZ756" s="71">
        <v>0</v>
      </c>
      <c r="CA756" s="71">
        <v>0</v>
      </c>
      <c r="CB756" s="71">
        <f>+BR756+BW756</f>
        <v>6538</v>
      </c>
      <c r="CC756" s="71">
        <f>+BS756+BX756</f>
        <v>1546</v>
      </c>
      <c r="CD756" s="71">
        <f>+BT756+BY756</f>
        <v>2830</v>
      </c>
      <c r="CE756" s="71">
        <f>+BU756+BZ756</f>
        <v>2162</v>
      </c>
      <c r="CF756" s="71">
        <f>+BV756+CA756</f>
        <v>0</v>
      </c>
      <c r="CG756" s="71">
        <f>+CH756+CI756+CJ756+CK756</f>
        <v>0</v>
      </c>
      <c r="CH756" s="71">
        <v>0</v>
      </c>
      <c r="CI756" s="71">
        <v>0</v>
      </c>
      <c r="CJ756" s="71">
        <v>0</v>
      </c>
      <c r="CK756" s="71">
        <v>0</v>
      </c>
      <c r="CL756" s="71">
        <f>+CB756+CG756</f>
        <v>6538</v>
      </c>
      <c r="CM756" s="71">
        <f>+CC756+CH756</f>
        <v>1546</v>
      </c>
      <c r="CN756" s="71">
        <f>+CD756+CI756</f>
        <v>2830</v>
      </c>
      <c r="CO756" s="71">
        <f>+CE756+CJ756</f>
        <v>2162</v>
      </c>
      <c r="CP756" s="71">
        <f>+CF756+CK756</f>
        <v>0</v>
      </c>
      <c r="CQ756" s="71">
        <f>+CR756+CS756+CT756+CU756</f>
        <v>0</v>
      </c>
      <c r="CR756" s="71">
        <v>0</v>
      </c>
      <c r="CS756" s="71">
        <v>0</v>
      </c>
      <c r="CT756" s="71">
        <v>0</v>
      </c>
      <c r="CU756" s="71">
        <v>0</v>
      </c>
      <c r="CV756" s="71">
        <f>+CL756+CQ756</f>
        <v>6538</v>
      </c>
      <c r="CW756" s="71">
        <f>+CM756+CR756</f>
        <v>1546</v>
      </c>
      <c r="CX756" s="71">
        <f>+CN756+CS756</f>
        <v>2830</v>
      </c>
      <c r="CY756" s="71">
        <f>+CO756+CT756</f>
        <v>2162</v>
      </c>
      <c r="CZ756" s="71">
        <f>+CP756+CU756</f>
        <v>0</v>
      </c>
      <c r="DA756" s="61"/>
      <c r="DB756" s="56">
        <f>K756-CV756</f>
        <v>3462</v>
      </c>
      <c r="DC756" s="81"/>
      <c r="DD756" s="7">
        <f>CV756/12</f>
        <v>544.83333333333337</v>
      </c>
      <c r="DE756" s="81"/>
    </row>
    <row r="757" spans="1:109" s="80" customFormat="1" ht="11.25" hidden="1" customHeight="1" x14ac:dyDescent="0.2">
      <c r="A757" s="118" t="str">
        <f>CONCATENATE("8001",H757)</f>
        <v>800155</v>
      </c>
      <c r="B757" s="66"/>
      <c r="C757" s="66"/>
      <c r="D757" s="66"/>
      <c r="E757" s="66"/>
      <c r="F757" s="66"/>
      <c r="G757" s="65"/>
      <c r="H757" s="61" t="s">
        <v>28</v>
      </c>
      <c r="I757" s="84" t="s">
        <v>27</v>
      </c>
      <c r="J757" s="62">
        <f>J758+J762</f>
        <v>0</v>
      </c>
      <c r="K757" s="62">
        <f>K758+K762</f>
        <v>0</v>
      </c>
      <c r="L757" s="62">
        <f>L758+L762</f>
        <v>0</v>
      </c>
      <c r="M757" s="62">
        <f>M758+M762</f>
        <v>0</v>
      </c>
      <c r="N757" s="62">
        <f>N758+N762</f>
        <v>0</v>
      </c>
      <c r="O757" s="62">
        <f>O758+O762</f>
        <v>0</v>
      </c>
      <c r="P757" s="62">
        <f>P758+P762</f>
        <v>0</v>
      </c>
      <c r="Q757" s="62">
        <f>Q758+Q762</f>
        <v>0</v>
      </c>
      <c r="R757" s="62">
        <f>R758+R762</f>
        <v>0</v>
      </c>
      <c r="S757" s="62">
        <f>S758+S762</f>
        <v>0</v>
      </c>
      <c r="T757" s="62">
        <f>T758+T762</f>
        <v>0</v>
      </c>
      <c r="U757" s="62">
        <f>U758+U762</f>
        <v>0</v>
      </c>
      <c r="V757" s="62">
        <f>V758+V762</f>
        <v>0</v>
      </c>
      <c r="W757" s="62">
        <f>W758+W762</f>
        <v>0</v>
      </c>
      <c r="X757" s="62">
        <f>X758+X762</f>
        <v>0</v>
      </c>
      <c r="Y757" s="62">
        <f>Y758+Y762</f>
        <v>0</v>
      </c>
      <c r="Z757" s="62">
        <f>Z758+Z762</f>
        <v>0</v>
      </c>
      <c r="AA757" s="62">
        <f>AA758+AA762</f>
        <v>0</v>
      </c>
      <c r="AB757" s="62">
        <f>AB758+AB762</f>
        <v>0</v>
      </c>
      <c r="AC757" s="62">
        <f>AC758+AC762</f>
        <v>0</v>
      </c>
      <c r="AD757" s="62">
        <f>AD758+AD762</f>
        <v>0</v>
      </c>
      <c r="AE757" s="62">
        <f>AE758+AE762</f>
        <v>0</v>
      </c>
      <c r="AF757" s="62">
        <f>AF758+AF762</f>
        <v>0</v>
      </c>
      <c r="AG757" s="62">
        <f>AG758+AG762</f>
        <v>0</v>
      </c>
      <c r="AH757" s="62">
        <f>AH758+AH762</f>
        <v>0</v>
      </c>
      <c r="AI757" s="62">
        <f>AI758+AI762</f>
        <v>0</v>
      </c>
      <c r="AJ757" s="62">
        <f>AJ758+AJ762</f>
        <v>0</v>
      </c>
      <c r="AK757" s="62">
        <f>AK758+AK762</f>
        <v>0</v>
      </c>
      <c r="AL757" s="62">
        <f>AL758+AL762</f>
        <v>0</v>
      </c>
      <c r="AM757" s="62">
        <f>AM758+AM762</f>
        <v>0</v>
      </c>
      <c r="AN757" s="62">
        <f>AN758+AN762</f>
        <v>0</v>
      </c>
      <c r="AO757" s="62">
        <f>AO758+AO762</f>
        <v>0</v>
      </c>
      <c r="AP757" s="62">
        <f>AP758+AP762</f>
        <v>0</v>
      </c>
      <c r="AQ757" s="62">
        <f>AQ758+AQ762</f>
        <v>0</v>
      </c>
      <c r="AR757" s="62">
        <f>AR758+AR762</f>
        <v>0</v>
      </c>
      <c r="AS757" s="62">
        <f>AS758+AS762</f>
        <v>0</v>
      </c>
      <c r="AT757" s="62">
        <f>AT758+AT762</f>
        <v>0</v>
      </c>
      <c r="AU757" s="62">
        <f>AU758+AU762</f>
        <v>0</v>
      </c>
      <c r="AV757" s="62">
        <f>AV758+AV762</f>
        <v>0</v>
      </c>
      <c r="AW757" s="62">
        <f>AW758+AW762</f>
        <v>0</v>
      </c>
      <c r="AX757" s="62">
        <f>AX758+AX762</f>
        <v>0</v>
      </c>
      <c r="AY757" s="62">
        <f>AY758+AY762</f>
        <v>0</v>
      </c>
      <c r="AZ757" s="62">
        <f>AZ758+AZ762</f>
        <v>0</v>
      </c>
      <c r="BA757" s="62">
        <f>BA758+BA762</f>
        <v>0</v>
      </c>
      <c r="BB757" s="62"/>
      <c r="BC757" s="62">
        <f>BC758+BC762</f>
        <v>0</v>
      </c>
      <c r="BD757" s="62"/>
      <c r="BE757" s="62">
        <f>BE758+BE762</f>
        <v>0</v>
      </c>
      <c r="BF757" s="62">
        <f>BF758+BF762</f>
        <v>0</v>
      </c>
      <c r="BG757" s="62">
        <f>BG758+BG762</f>
        <v>0</v>
      </c>
      <c r="BH757" s="62">
        <f>BH758+BH762</f>
        <v>0</v>
      </c>
      <c r="BI757" s="62">
        <f>BI758+BI762</f>
        <v>0</v>
      </c>
      <c r="BJ757" s="62">
        <f>BJ758+BJ762</f>
        <v>0</v>
      </c>
      <c r="BK757" s="62">
        <f>BK758+BK762</f>
        <v>0</v>
      </c>
      <c r="BL757" s="62">
        <f>BL758+BL762</f>
        <v>0</v>
      </c>
      <c r="BM757" s="62">
        <f>BM758+BM762</f>
        <v>0</v>
      </c>
      <c r="BN757" s="62">
        <f>BN758+BN762</f>
        <v>0</v>
      </c>
      <c r="BO757" s="62">
        <f>BO758+BO762</f>
        <v>0</v>
      </c>
      <c r="BP757" s="62">
        <f>BP758+BP762</f>
        <v>0</v>
      </c>
      <c r="BQ757" s="62">
        <f>BQ758+BQ762</f>
        <v>0</v>
      </c>
      <c r="BR757" s="62">
        <f>BR758+BR762</f>
        <v>0</v>
      </c>
      <c r="BS757" s="62">
        <f>BS758+BS762</f>
        <v>0</v>
      </c>
      <c r="BT757" s="62">
        <f>BT758+BT762</f>
        <v>0</v>
      </c>
      <c r="BU757" s="62">
        <f>BU758+BU762</f>
        <v>0</v>
      </c>
      <c r="BV757" s="62">
        <f>BV758+BV762</f>
        <v>0</v>
      </c>
      <c r="BW757" s="62">
        <f>BW758+BW762</f>
        <v>0</v>
      </c>
      <c r="BX757" s="62">
        <f>BX758+BX762</f>
        <v>0</v>
      </c>
      <c r="BY757" s="62">
        <f>BY758+BY762</f>
        <v>0</v>
      </c>
      <c r="BZ757" s="62">
        <f>BZ758+BZ762</f>
        <v>0</v>
      </c>
      <c r="CA757" s="62">
        <f>CA758+CA762</f>
        <v>0</v>
      </c>
      <c r="CB757" s="62">
        <f>CB758+CB762</f>
        <v>0</v>
      </c>
      <c r="CC757" s="62">
        <f>CC758+CC762</f>
        <v>0</v>
      </c>
      <c r="CD757" s="62">
        <f>CD758+CD762</f>
        <v>0</v>
      </c>
      <c r="CE757" s="62">
        <f>CE758+CE762</f>
        <v>0</v>
      </c>
      <c r="CF757" s="62">
        <f>CF758+CF762</f>
        <v>0</v>
      </c>
      <c r="CG757" s="62">
        <f>CG758+CG762</f>
        <v>0</v>
      </c>
      <c r="CH757" s="62">
        <f>CH758+CH762</f>
        <v>0</v>
      </c>
      <c r="CI757" s="62">
        <f>CI758+CI762</f>
        <v>0</v>
      </c>
      <c r="CJ757" s="62">
        <f>CJ758+CJ762</f>
        <v>0</v>
      </c>
      <c r="CK757" s="62">
        <f>CK758+CK762</f>
        <v>0</v>
      </c>
      <c r="CL757" s="62">
        <f>CL758+CL762</f>
        <v>0</v>
      </c>
      <c r="CM757" s="62">
        <f>CM758+CM762</f>
        <v>0</v>
      </c>
      <c r="CN757" s="62">
        <f>CN758+CN762</f>
        <v>0</v>
      </c>
      <c r="CO757" s="62">
        <f>CO758+CO762</f>
        <v>0</v>
      </c>
      <c r="CP757" s="62">
        <f>CP758+CP762</f>
        <v>0</v>
      </c>
      <c r="CQ757" s="62">
        <f>CQ758+CQ762</f>
        <v>0</v>
      </c>
      <c r="CR757" s="62">
        <f>CR758+CR762</f>
        <v>0</v>
      </c>
      <c r="CS757" s="62">
        <f>CS758+CS762</f>
        <v>0</v>
      </c>
      <c r="CT757" s="62">
        <f>CT758+CT762</f>
        <v>0</v>
      </c>
      <c r="CU757" s="62">
        <f>CU758+CU762</f>
        <v>0</v>
      </c>
      <c r="CV757" s="62">
        <f>CV758+CV762</f>
        <v>0</v>
      </c>
      <c r="CW757" s="62">
        <f>CW758+CW762</f>
        <v>0</v>
      </c>
      <c r="CX757" s="62">
        <f>CX758+CX762</f>
        <v>0</v>
      </c>
      <c r="CY757" s="62">
        <f>CY758+CY762</f>
        <v>0</v>
      </c>
      <c r="CZ757" s="62">
        <f>CZ758+CZ762</f>
        <v>0</v>
      </c>
      <c r="DA757" s="61"/>
      <c r="DB757" s="56">
        <f>K757-CV757</f>
        <v>0</v>
      </c>
      <c r="DC757" s="81"/>
      <c r="DD757" s="7">
        <f>CV757/12</f>
        <v>0</v>
      </c>
      <c r="DE757" s="81"/>
    </row>
    <row r="758" spans="1:109" s="80" customFormat="1" ht="11.25" hidden="1" customHeight="1" x14ac:dyDescent="0.2">
      <c r="A758" s="118" t="str">
        <f>CONCATENATE("8001",H758)</f>
        <v>80015501</v>
      </c>
      <c r="B758" s="66"/>
      <c r="C758" s="66"/>
      <c r="D758" s="66"/>
      <c r="E758" s="66"/>
      <c r="F758" s="66"/>
      <c r="G758" s="65"/>
      <c r="H758" s="61">
        <v>5501</v>
      </c>
      <c r="I758" s="84" t="s">
        <v>146</v>
      </c>
      <c r="J758" s="62">
        <f>SUM(J759:J761)</f>
        <v>0</v>
      </c>
      <c r="K758" s="62">
        <f>SUM(K759:K761)</f>
        <v>0</v>
      </c>
      <c r="L758" s="62">
        <f>SUM(L759:L761)</f>
        <v>0</v>
      </c>
      <c r="M758" s="62">
        <f>SUM(M759:M761)</f>
        <v>0</v>
      </c>
      <c r="N758" s="62">
        <f>SUM(N759:N761)</f>
        <v>0</v>
      </c>
      <c r="O758" s="62">
        <f>SUM(O759:O761)</f>
        <v>0</v>
      </c>
      <c r="P758" s="62">
        <f>SUM(P759:P761)</f>
        <v>0</v>
      </c>
      <c r="Q758" s="62">
        <f>SUM(Q759:Q761)</f>
        <v>0</v>
      </c>
      <c r="R758" s="62">
        <f>SUM(R759:R761)</f>
        <v>0</v>
      </c>
      <c r="S758" s="62">
        <f>SUM(S759:S761)</f>
        <v>0</v>
      </c>
      <c r="T758" s="62">
        <f>SUM(T759:T761)</f>
        <v>0</v>
      </c>
      <c r="U758" s="62">
        <f>SUM(U759:U761)</f>
        <v>0</v>
      </c>
      <c r="V758" s="62">
        <f>SUM(V759:V761)</f>
        <v>0</v>
      </c>
      <c r="W758" s="62">
        <f>SUM(W759:W761)</f>
        <v>0</v>
      </c>
      <c r="X758" s="62">
        <f>SUM(X759:X761)</f>
        <v>0</v>
      </c>
      <c r="Y758" s="62">
        <f>SUM(Y759:Y761)</f>
        <v>0</v>
      </c>
      <c r="Z758" s="62">
        <f>SUM(Z759:Z761)</f>
        <v>0</v>
      </c>
      <c r="AA758" s="62">
        <f>SUM(AA759:AA761)</f>
        <v>0</v>
      </c>
      <c r="AB758" s="62">
        <f>SUM(AB759:AB761)</f>
        <v>0</v>
      </c>
      <c r="AC758" s="62">
        <f>SUM(AC759:AC761)</f>
        <v>0</v>
      </c>
      <c r="AD758" s="62">
        <f>SUM(AD759:AD761)</f>
        <v>0</v>
      </c>
      <c r="AE758" s="62">
        <f>SUM(AE759:AE761)</f>
        <v>0</v>
      </c>
      <c r="AF758" s="62">
        <f>SUM(AF759:AF761)</f>
        <v>0</v>
      </c>
      <c r="AG758" s="62">
        <f>SUM(AG759:AG761)</f>
        <v>0</v>
      </c>
      <c r="AH758" s="62">
        <f>SUM(AH759:AH761)</f>
        <v>0</v>
      </c>
      <c r="AI758" s="62">
        <f>SUM(AI759:AI761)</f>
        <v>0</v>
      </c>
      <c r="AJ758" s="62">
        <f>SUM(AJ759:AJ761)</f>
        <v>0</v>
      </c>
      <c r="AK758" s="62">
        <f>SUM(AK759:AK761)</f>
        <v>0</v>
      </c>
      <c r="AL758" s="62">
        <f>SUM(AL759:AL761)</f>
        <v>0</v>
      </c>
      <c r="AM758" s="62">
        <f>SUM(AM759:AM761)</f>
        <v>0</v>
      </c>
      <c r="AN758" s="62">
        <f>SUM(AN759:AN761)</f>
        <v>0</v>
      </c>
      <c r="AO758" s="62">
        <f>SUM(AO759:AO761)</f>
        <v>0</v>
      </c>
      <c r="AP758" s="62">
        <f>SUM(AP759:AP761)</f>
        <v>0</v>
      </c>
      <c r="AQ758" s="62">
        <f>SUM(AQ759:AQ761)</f>
        <v>0</v>
      </c>
      <c r="AR758" s="62">
        <f>SUM(AR759:AR761)</f>
        <v>0</v>
      </c>
      <c r="AS758" s="62">
        <f>SUM(AS759:AS761)</f>
        <v>0</v>
      </c>
      <c r="AT758" s="62">
        <f>SUM(AT759:AT761)</f>
        <v>0</v>
      </c>
      <c r="AU758" s="62">
        <f>SUM(AU759:AU761)</f>
        <v>0</v>
      </c>
      <c r="AV758" s="62">
        <f>SUM(AV759:AV761)</f>
        <v>0</v>
      </c>
      <c r="AW758" s="62">
        <f>SUM(AW759:AW761)</f>
        <v>0</v>
      </c>
      <c r="AX758" s="62">
        <f>SUM(AX759:AX761)</f>
        <v>0</v>
      </c>
      <c r="AY758" s="62">
        <f>SUM(AY759:AY761)</f>
        <v>0</v>
      </c>
      <c r="AZ758" s="62">
        <f>SUM(AZ759:AZ761)</f>
        <v>0</v>
      </c>
      <c r="BA758" s="62">
        <f>SUM(BA759:BA761)</f>
        <v>0</v>
      </c>
      <c r="BB758" s="62"/>
      <c r="BC758" s="62">
        <f>SUM(BC759:BC761)</f>
        <v>0</v>
      </c>
      <c r="BD758" s="62"/>
      <c r="BE758" s="62">
        <f>SUM(BE759:BE761)</f>
        <v>0</v>
      </c>
      <c r="BF758" s="62">
        <f>SUM(BF759:BF761)</f>
        <v>0</v>
      </c>
      <c r="BG758" s="62">
        <f>SUM(BG759:BG761)</f>
        <v>0</v>
      </c>
      <c r="BH758" s="62">
        <f>SUM(BH759:BH761)</f>
        <v>0</v>
      </c>
      <c r="BI758" s="62">
        <f>SUM(BI759:BI761)</f>
        <v>0</v>
      </c>
      <c r="BJ758" s="62">
        <f>SUM(BJ759:BJ761)</f>
        <v>0</v>
      </c>
      <c r="BK758" s="62">
        <f>SUM(BK759:BK761)</f>
        <v>0</v>
      </c>
      <c r="BL758" s="62">
        <f>SUM(BL759:BL761)</f>
        <v>0</v>
      </c>
      <c r="BM758" s="62">
        <f>SUM(BM759:BM761)</f>
        <v>0</v>
      </c>
      <c r="BN758" s="62">
        <f>SUM(BN759:BN761)</f>
        <v>0</v>
      </c>
      <c r="BO758" s="62">
        <f>SUM(BO759:BO761)</f>
        <v>0</v>
      </c>
      <c r="BP758" s="62">
        <f>SUM(BP759:BP761)</f>
        <v>0</v>
      </c>
      <c r="BQ758" s="62">
        <f>SUM(BQ759:BQ761)</f>
        <v>0</v>
      </c>
      <c r="BR758" s="62">
        <f>SUM(BR759:BR761)</f>
        <v>0</v>
      </c>
      <c r="BS758" s="62">
        <f>SUM(BS759:BS761)</f>
        <v>0</v>
      </c>
      <c r="BT758" s="62">
        <f>SUM(BT759:BT761)</f>
        <v>0</v>
      </c>
      <c r="BU758" s="62">
        <f>SUM(BU759:BU761)</f>
        <v>0</v>
      </c>
      <c r="BV758" s="62">
        <f>SUM(BV759:BV761)</f>
        <v>0</v>
      </c>
      <c r="BW758" s="62">
        <f>SUM(BW759:BW761)</f>
        <v>0</v>
      </c>
      <c r="BX758" s="62">
        <f>SUM(BX759:BX761)</f>
        <v>0</v>
      </c>
      <c r="BY758" s="62">
        <f>SUM(BY759:BY761)</f>
        <v>0</v>
      </c>
      <c r="BZ758" s="62">
        <f>SUM(BZ759:BZ761)</f>
        <v>0</v>
      </c>
      <c r="CA758" s="62">
        <f>SUM(CA759:CA761)</f>
        <v>0</v>
      </c>
      <c r="CB758" s="62">
        <f>SUM(CB759:CB761)</f>
        <v>0</v>
      </c>
      <c r="CC758" s="62">
        <f>SUM(CC759:CC761)</f>
        <v>0</v>
      </c>
      <c r="CD758" s="62">
        <f>SUM(CD759:CD761)</f>
        <v>0</v>
      </c>
      <c r="CE758" s="62">
        <f>SUM(CE759:CE761)</f>
        <v>0</v>
      </c>
      <c r="CF758" s="62">
        <f>SUM(CF759:CF761)</f>
        <v>0</v>
      </c>
      <c r="CG758" s="62">
        <f>SUM(CG759:CG761)</f>
        <v>0</v>
      </c>
      <c r="CH758" s="62">
        <f>SUM(CH759:CH761)</f>
        <v>0</v>
      </c>
      <c r="CI758" s="62">
        <f>SUM(CI759:CI761)</f>
        <v>0</v>
      </c>
      <c r="CJ758" s="62">
        <f>SUM(CJ759:CJ761)</f>
        <v>0</v>
      </c>
      <c r="CK758" s="62">
        <f>SUM(CK759:CK761)</f>
        <v>0</v>
      </c>
      <c r="CL758" s="62">
        <f>SUM(CL759:CL761)</f>
        <v>0</v>
      </c>
      <c r="CM758" s="62">
        <f>SUM(CM759:CM761)</f>
        <v>0</v>
      </c>
      <c r="CN758" s="62">
        <f>SUM(CN759:CN761)</f>
        <v>0</v>
      </c>
      <c r="CO758" s="62">
        <f>SUM(CO759:CO761)</f>
        <v>0</v>
      </c>
      <c r="CP758" s="62">
        <f>SUM(CP759:CP761)</f>
        <v>0</v>
      </c>
      <c r="CQ758" s="62">
        <f>SUM(CQ759:CQ761)</f>
        <v>0</v>
      </c>
      <c r="CR758" s="62">
        <f>SUM(CR759:CR761)</f>
        <v>0</v>
      </c>
      <c r="CS758" s="62">
        <f>SUM(CS759:CS761)</f>
        <v>0</v>
      </c>
      <c r="CT758" s="62">
        <f>SUM(CT759:CT761)</f>
        <v>0</v>
      </c>
      <c r="CU758" s="62">
        <f>SUM(CU759:CU761)</f>
        <v>0</v>
      </c>
      <c r="CV758" s="62">
        <f>SUM(CV759:CV761)</f>
        <v>0</v>
      </c>
      <c r="CW758" s="62">
        <f>SUM(CW759:CW761)</f>
        <v>0</v>
      </c>
      <c r="CX758" s="62">
        <f>SUM(CX759:CX761)</f>
        <v>0</v>
      </c>
      <c r="CY758" s="62">
        <f>SUM(CY759:CY761)</f>
        <v>0</v>
      </c>
      <c r="CZ758" s="62">
        <f>SUM(CZ759:CZ761)</f>
        <v>0</v>
      </c>
      <c r="DA758" s="61"/>
      <c r="DB758" s="56">
        <f>K758-CV758</f>
        <v>0</v>
      </c>
      <c r="DC758" s="81"/>
      <c r="DD758" s="7">
        <f>CV758/12</f>
        <v>0</v>
      </c>
      <c r="DE758" s="81"/>
    </row>
    <row r="759" spans="1:109" s="80" customFormat="1" ht="11.25" hidden="1" customHeight="1" x14ac:dyDescent="0.2">
      <c r="A759" s="118" t="str">
        <f>CONCATENATE("8001",H759)</f>
        <v>8001550108</v>
      </c>
      <c r="B759" s="66"/>
      <c r="C759" s="66"/>
      <c r="D759" s="66"/>
      <c r="E759" s="66"/>
      <c r="F759" s="66"/>
      <c r="G759" s="65"/>
      <c r="H759" s="70" t="s">
        <v>144</v>
      </c>
      <c r="I759" s="79" t="s">
        <v>195</v>
      </c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  <c r="AA759" s="62"/>
      <c r="AB759" s="62"/>
      <c r="AC759" s="62"/>
      <c r="AD759" s="62"/>
      <c r="AE759" s="62"/>
      <c r="AF759" s="62"/>
      <c r="AG759" s="62"/>
      <c r="AH759" s="62"/>
      <c r="AI759" s="62"/>
      <c r="AJ759" s="62"/>
      <c r="AK759" s="62"/>
      <c r="AL759" s="62"/>
      <c r="AM759" s="62"/>
      <c r="AN759" s="62"/>
      <c r="AO759" s="62"/>
      <c r="AP759" s="62"/>
      <c r="AQ759" s="62"/>
      <c r="AR759" s="62"/>
      <c r="AS759" s="62"/>
      <c r="AT759" s="62"/>
      <c r="AU759" s="62"/>
      <c r="AV759" s="62"/>
      <c r="AW759" s="62"/>
      <c r="AX759" s="62"/>
      <c r="AY759" s="62"/>
      <c r="AZ759" s="62"/>
      <c r="BA759" s="62"/>
      <c r="BB759" s="62"/>
      <c r="BC759" s="62"/>
      <c r="BD759" s="62"/>
      <c r="BE759" s="62"/>
      <c r="BF759" s="62"/>
      <c r="BG759" s="62"/>
      <c r="BH759" s="62"/>
      <c r="BI759" s="62"/>
      <c r="BJ759" s="62"/>
      <c r="BK759" s="62"/>
      <c r="BL759" s="62"/>
      <c r="BM759" s="62"/>
      <c r="BN759" s="62"/>
      <c r="BO759" s="62"/>
      <c r="BP759" s="62"/>
      <c r="BQ759" s="62"/>
      <c r="BR759" s="62"/>
      <c r="BS759" s="62"/>
      <c r="BT759" s="62"/>
      <c r="BU759" s="62"/>
      <c r="BV759" s="62"/>
      <c r="BW759" s="62"/>
      <c r="BX759" s="62"/>
      <c r="BY759" s="62"/>
      <c r="BZ759" s="62"/>
      <c r="CA759" s="62"/>
      <c r="CB759" s="62"/>
      <c r="CC759" s="62"/>
      <c r="CD759" s="62"/>
      <c r="CE759" s="62"/>
      <c r="CF759" s="62"/>
      <c r="CG759" s="62"/>
      <c r="CH759" s="62"/>
      <c r="CI759" s="62"/>
      <c r="CJ759" s="62"/>
      <c r="CK759" s="62"/>
      <c r="CL759" s="62"/>
      <c r="CM759" s="62"/>
      <c r="CN759" s="62"/>
      <c r="CO759" s="62"/>
      <c r="CP759" s="62"/>
      <c r="CQ759" s="62"/>
      <c r="CR759" s="62"/>
      <c r="CS759" s="62"/>
      <c r="CT759" s="62"/>
      <c r="CU759" s="62"/>
      <c r="CV759" s="62"/>
      <c r="CW759" s="62"/>
      <c r="CX759" s="62"/>
      <c r="CY759" s="62"/>
      <c r="CZ759" s="62"/>
      <c r="DA759" s="61"/>
      <c r="DB759" s="56">
        <f>K759-CV759</f>
        <v>0</v>
      </c>
      <c r="DC759" s="81"/>
      <c r="DD759" s="7">
        <f>CV759/12</f>
        <v>0</v>
      </c>
      <c r="DE759" s="81"/>
    </row>
    <row r="760" spans="1:109" s="80" customFormat="1" ht="11.25" hidden="1" customHeight="1" x14ac:dyDescent="0.2">
      <c r="A760" s="118" t="str">
        <f>CONCATENATE("8001",H760)</f>
        <v>8001550112</v>
      </c>
      <c r="B760" s="66"/>
      <c r="C760" s="66"/>
      <c r="D760" s="66"/>
      <c r="E760" s="66"/>
      <c r="F760" s="66"/>
      <c r="G760" s="65"/>
      <c r="H760" s="70" t="s">
        <v>193</v>
      </c>
      <c r="I760" s="100" t="s">
        <v>194</v>
      </c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  <c r="AA760" s="62"/>
      <c r="AB760" s="62"/>
      <c r="AC760" s="62"/>
      <c r="AD760" s="62"/>
      <c r="AE760" s="62"/>
      <c r="AF760" s="62"/>
      <c r="AG760" s="62"/>
      <c r="AH760" s="62"/>
      <c r="AI760" s="62"/>
      <c r="AJ760" s="62"/>
      <c r="AK760" s="62"/>
      <c r="AL760" s="62"/>
      <c r="AM760" s="62"/>
      <c r="AN760" s="62"/>
      <c r="AO760" s="62"/>
      <c r="AP760" s="62"/>
      <c r="AQ760" s="62"/>
      <c r="AR760" s="62"/>
      <c r="AS760" s="62"/>
      <c r="AT760" s="62"/>
      <c r="AU760" s="62"/>
      <c r="AV760" s="62"/>
      <c r="AW760" s="62"/>
      <c r="AX760" s="62"/>
      <c r="AY760" s="62"/>
      <c r="AZ760" s="62"/>
      <c r="BA760" s="62"/>
      <c r="BB760" s="62"/>
      <c r="BC760" s="62"/>
      <c r="BD760" s="62"/>
      <c r="BE760" s="62"/>
      <c r="BF760" s="62"/>
      <c r="BG760" s="62"/>
      <c r="BH760" s="62"/>
      <c r="BI760" s="62"/>
      <c r="BJ760" s="62"/>
      <c r="BK760" s="62"/>
      <c r="BL760" s="62"/>
      <c r="BM760" s="62"/>
      <c r="BN760" s="62"/>
      <c r="BO760" s="62"/>
      <c r="BP760" s="62"/>
      <c r="BQ760" s="62"/>
      <c r="BR760" s="62"/>
      <c r="BS760" s="62"/>
      <c r="BT760" s="62"/>
      <c r="BU760" s="62"/>
      <c r="BV760" s="62"/>
      <c r="BW760" s="62"/>
      <c r="BX760" s="62"/>
      <c r="BY760" s="62"/>
      <c r="BZ760" s="62"/>
      <c r="CA760" s="62"/>
      <c r="CB760" s="62"/>
      <c r="CC760" s="62"/>
      <c r="CD760" s="62"/>
      <c r="CE760" s="62"/>
      <c r="CF760" s="62"/>
      <c r="CG760" s="62"/>
      <c r="CH760" s="62"/>
      <c r="CI760" s="62"/>
      <c r="CJ760" s="62"/>
      <c r="CK760" s="62"/>
      <c r="CL760" s="62"/>
      <c r="CM760" s="62"/>
      <c r="CN760" s="62"/>
      <c r="CO760" s="62"/>
      <c r="CP760" s="62"/>
      <c r="CQ760" s="62"/>
      <c r="CR760" s="62"/>
      <c r="CS760" s="62"/>
      <c r="CT760" s="62"/>
      <c r="CU760" s="62"/>
      <c r="CV760" s="62"/>
      <c r="CW760" s="62"/>
      <c r="CX760" s="62"/>
      <c r="CY760" s="62"/>
      <c r="CZ760" s="62"/>
      <c r="DA760" s="61"/>
      <c r="DB760" s="56">
        <f>K760-CV760</f>
        <v>0</v>
      </c>
      <c r="DC760" s="81"/>
      <c r="DD760" s="7">
        <f>CV760/12</f>
        <v>0</v>
      </c>
      <c r="DE760" s="81"/>
    </row>
    <row r="761" spans="1:109" s="80" customFormat="1" ht="11.25" hidden="1" customHeight="1" x14ac:dyDescent="0.2">
      <c r="A761" s="118" t="str">
        <f>CONCATENATE("8001",H761)</f>
        <v>8001550118</v>
      </c>
      <c r="B761" s="66"/>
      <c r="C761" s="66"/>
      <c r="D761" s="66"/>
      <c r="E761" s="66"/>
      <c r="F761" s="66"/>
      <c r="G761" s="65"/>
      <c r="H761" s="70" t="s">
        <v>142</v>
      </c>
      <c r="I761" s="100" t="s">
        <v>143</v>
      </c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  <c r="AA761" s="62"/>
      <c r="AB761" s="62"/>
      <c r="AC761" s="62"/>
      <c r="AD761" s="62"/>
      <c r="AE761" s="62"/>
      <c r="AF761" s="62"/>
      <c r="AG761" s="62"/>
      <c r="AH761" s="62"/>
      <c r="AI761" s="62"/>
      <c r="AJ761" s="62"/>
      <c r="AK761" s="62"/>
      <c r="AL761" s="62"/>
      <c r="AM761" s="62"/>
      <c r="AN761" s="62"/>
      <c r="AO761" s="62"/>
      <c r="AP761" s="62"/>
      <c r="AQ761" s="62"/>
      <c r="AR761" s="62"/>
      <c r="AS761" s="62"/>
      <c r="AT761" s="62"/>
      <c r="AU761" s="62"/>
      <c r="AV761" s="62"/>
      <c r="AW761" s="62"/>
      <c r="AX761" s="62"/>
      <c r="AY761" s="62"/>
      <c r="AZ761" s="62"/>
      <c r="BA761" s="62"/>
      <c r="BB761" s="62"/>
      <c r="BC761" s="62"/>
      <c r="BD761" s="62"/>
      <c r="BE761" s="62"/>
      <c r="BF761" s="62"/>
      <c r="BG761" s="62"/>
      <c r="BH761" s="62"/>
      <c r="BI761" s="62"/>
      <c r="BJ761" s="62"/>
      <c r="BK761" s="62"/>
      <c r="BL761" s="62"/>
      <c r="BM761" s="62"/>
      <c r="BN761" s="62"/>
      <c r="BO761" s="62"/>
      <c r="BP761" s="62"/>
      <c r="BQ761" s="62"/>
      <c r="BR761" s="62"/>
      <c r="BS761" s="62"/>
      <c r="BT761" s="62"/>
      <c r="BU761" s="62"/>
      <c r="BV761" s="62"/>
      <c r="BW761" s="62"/>
      <c r="BX761" s="62"/>
      <c r="BY761" s="62"/>
      <c r="BZ761" s="62"/>
      <c r="CA761" s="62"/>
      <c r="CB761" s="62"/>
      <c r="CC761" s="62"/>
      <c r="CD761" s="62"/>
      <c r="CE761" s="62"/>
      <c r="CF761" s="62"/>
      <c r="CG761" s="62"/>
      <c r="CH761" s="62"/>
      <c r="CI761" s="62"/>
      <c r="CJ761" s="62"/>
      <c r="CK761" s="62"/>
      <c r="CL761" s="62"/>
      <c r="CM761" s="62"/>
      <c r="CN761" s="62"/>
      <c r="CO761" s="62"/>
      <c r="CP761" s="62"/>
      <c r="CQ761" s="62"/>
      <c r="CR761" s="62"/>
      <c r="CS761" s="62"/>
      <c r="CT761" s="62"/>
      <c r="CU761" s="62"/>
      <c r="CV761" s="62"/>
      <c r="CW761" s="62"/>
      <c r="CX761" s="62"/>
      <c r="CY761" s="62"/>
      <c r="CZ761" s="62"/>
      <c r="DA761" s="61"/>
      <c r="DB761" s="56">
        <f>K761-CV761</f>
        <v>0</v>
      </c>
      <c r="DC761" s="81"/>
      <c r="DD761" s="7">
        <f>CV761/12</f>
        <v>0</v>
      </c>
      <c r="DE761" s="81"/>
    </row>
    <row r="762" spans="1:109" s="80" customFormat="1" ht="11.25" hidden="1" customHeight="1" x14ac:dyDescent="0.2">
      <c r="A762" s="118" t="str">
        <f>CONCATENATE("8001",H762)</f>
        <v>80015502</v>
      </c>
      <c r="B762" s="66"/>
      <c r="C762" s="66"/>
      <c r="D762" s="66"/>
      <c r="E762" s="66"/>
      <c r="F762" s="66"/>
      <c r="G762" s="65"/>
      <c r="H762" s="61">
        <v>5502</v>
      </c>
      <c r="I762" s="84" t="s">
        <v>237</v>
      </c>
      <c r="J762" s="62">
        <f>J763</f>
        <v>0</v>
      </c>
      <c r="K762" s="62">
        <f>K763</f>
        <v>0</v>
      </c>
      <c r="L762" s="62">
        <f>L763</f>
        <v>0</v>
      </c>
      <c r="M762" s="62">
        <f>M763</f>
        <v>0</v>
      </c>
      <c r="N762" s="62">
        <f>N763</f>
        <v>0</v>
      </c>
      <c r="O762" s="62">
        <f>O763</f>
        <v>0</v>
      </c>
      <c r="P762" s="62">
        <f>P763</f>
        <v>0</v>
      </c>
      <c r="Q762" s="62">
        <f>Q763</f>
        <v>0</v>
      </c>
      <c r="R762" s="62">
        <f>R763</f>
        <v>0</v>
      </c>
      <c r="S762" s="62">
        <f>S763</f>
        <v>0</v>
      </c>
      <c r="T762" s="62">
        <f>T763</f>
        <v>0</v>
      </c>
      <c r="U762" s="62">
        <f>U763</f>
        <v>0</v>
      </c>
      <c r="V762" s="62">
        <f>V763</f>
        <v>0</v>
      </c>
      <c r="W762" s="62">
        <f>W763</f>
        <v>0</v>
      </c>
      <c r="X762" s="62">
        <f>X763</f>
        <v>0</v>
      </c>
      <c r="Y762" s="62">
        <f>Y763</f>
        <v>0</v>
      </c>
      <c r="Z762" s="62">
        <f>Z763</f>
        <v>0</v>
      </c>
      <c r="AA762" s="62">
        <f>AA763</f>
        <v>0</v>
      </c>
      <c r="AB762" s="62">
        <f>AB763</f>
        <v>0</v>
      </c>
      <c r="AC762" s="62">
        <f>AC763</f>
        <v>0</v>
      </c>
      <c r="AD762" s="62">
        <f>AD763</f>
        <v>0</v>
      </c>
      <c r="AE762" s="62">
        <f>AE763</f>
        <v>0</v>
      </c>
      <c r="AF762" s="62">
        <f>AF763</f>
        <v>0</v>
      </c>
      <c r="AG762" s="62">
        <f>AG763</f>
        <v>0</v>
      </c>
      <c r="AH762" s="62">
        <f>AH763</f>
        <v>0</v>
      </c>
      <c r="AI762" s="62">
        <f>AI763</f>
        <v>0</v>
      </c>
      <c r="AJ762" s="62">
        <f>AJ763</f>
        <v>0</v>
      </c>
      <c r="AK762" s="62">
        <f>AK763</f>
        <v>0</v>
      </c>
      <c r="AL762" s="62">
        <f>AL763</f>
        <v>0</v>
      </c>
      <c r="AM762" s="62">
        <f>AM763</f>
        <v>0</v>
      </c>
      <c r="AN762" s="62">
        <f>AN763</f>
        <v>0</v>
      </c>
      <c r="AO762" s="62">
        <f>AO763</f>
        <v>0</v>
      </c>
      <c r="AP762" s="62">
        <f>AP763</f>
        <v>0</v>
      </c>
      <c r="AQ762" s="62">
        <f>AQ763</f>
        <v>0</v>
      </c>
      <c r="AR762" s="62">
        <f>AR763</f>
        <v>0</v>
      </c>
      <c r="AS762" s="62">
        <f>AS763</f>
        <v>0</v>
      </c>
      <c r="AT762" s="62">
        <f>AT763</f>
        <v>0</v>
      </c>
      <c r="AU762" s="62">
        <f>AU763</f>
        <v>0</v>
      </c>
      <c r="AV762" s="62">
        <f>AV763</f>
        <v>0</v>
      </c>
      <c r="AW762" s="62">
        <f>AW763</f>
        <v>0</v>
      </c>
      <c r="AX762" s="62">
        <f>AX763</f>
        <v>0</v>
      </c>
      <c r="AY762" s="62">
        <f>AY763</f>
        <v>0</v>
      </c>
      <c r="AZ762" s="62">
        <f>AZ763</f>
        <v>0</v>
      </c>
      <c r="BA762" s="62">
        <f>BA763</f>
        <v>0</v>
      </c>
      <c r="BB762" s="62"/>
      <c r="BC762" s="62">
        <f>BC763</f>
        <v>0</v>
      </c>
      <c r="BD762" s="62"/>
      <c r="BE762" s="62">
        <f>BE763</f>
        <v>0</v>
      </c>
      <c r="BF762" s="62">
        <f>BF763</f>
        <v>0</v>
      </c>
      <c r="BG762" s="62">
        <f>BG763</f>
        <v>0</v>
      </c>
      <c r="BH762" s="62">
        <f>BH763</f>
        <v>0</v>
      </c>
      <c r="BI762" s="62">
        <f>BI763</f>
        <v>0</v>
      </c>
      <c r="BJ762" s="62">
        <f>BJ763</f>
        <v>0</v>
      </c>
      <c r="BK762" s="62">
        <f>BK763</f>
        <v>0</v>
      </c>
      <c r="BL762" s="62">
        <f>BL763</f>
        <v>0</v>
      </c>
      <c r="BM762" s="62">
        <f>BM763</f>
        <v>0</v>
      </c>
      <c r="BN762" s="62">
        <f>BN763</f>
        <v>0</v>
      </c>
      <c r="BO762" s="62">
        <f>BO763</f>
        <v>0</v>
      </c>
      <c r="BP762" s="62">
        <f>BP763</f>
        <v>0</v>
      </c>
      <c r="BQ762" s="62">
        <f>BQ763</f>
        <v>0</v>
      </c>
      <c r="BR762" s="62">
        <f>BR763</f>
        <v>0</v>
      </c>
      <c r="BS762" s="62">
        <f>BS763</f>
        <v>0</v>
      </c>
      <c r="BT762" s="62">
        <f>BT763</f>
        <v>0</v>
      </c>
      <c r="BU762" s="62">
        <f>BU763</f>
        <v>0</v>
      </c>
      <c r="BV762" s="62">
        <f>BV763</f>
        <v>0</v>
      </c>
      <c r="BW762" s="62">
        <f>BW763</f>
        <v>0</v>
      </c>
      <c r="BX762" s="62">
        <f>BX763</f>
        <v>0</v>
      </c>
      <c r="BY762" s="62">
        <f>BY763</f>
        <v>0</v>
      </c>
      <c r="BZ762" s="62">
        <f>BZ763</f>
        <v>0</v>
      </c>
      <c r="CA762" s="62">
        <f>CA763</f>
        <v>0</v>
      </c>
      <c r="CB762" s="62">
        <f>CB763</f>
        <v>0</v>
      </c>
      <c r="CC762" s="62">
        <f>CC763</f>
        <v>0</v>
      </c>
      <c r="CD762" s="62">
        <f>CD763</f>
        <v>0</v>
      </c>
      <c r="CE762" s="62">
        <f>CE763</f>
        <v>0</v>
      </c>
      <c r="CF762" s="62">
        <f>CF763</f>
        <v>0</v>
      </c>
      <c r="CG762" s="62">
        <f>CG763</f>
        <v>0</v>
      </c>
      <c r="CH762" s="62">
        <f>CH763</f>
        <v>0</v>
      </c>
      <c r="CI762" s="62">
        <f>CI763</f>
        <v>0</v>
      </c>
      <c r="CJ762" s="62">
        <f>CJ763</f>
        <v>0</v>
      </c>
      <c r="CK762" s="62">
        <f>CK763</f>
        <v>0</v>
      </c>
      <c r="CL762" s="62">
        <f>CL763</f>
        <v>0</v>
      </c>
      <c r="CM762" s="62">
        <f>CM763</f>
        <v>0</v>
      </c>
      <c r="CN762" s="62">
        <f>CN763</f>
        <v>0</v>
      </c>
      <c r="CO762" s="62">
        <f>CO763</f>
        <v>0</v>
      </c>
      <c r="CP762" s="62">
        <f>CP763</f>
        <v>0</v>
      </c>
      <c r="CQ762" s="62">
        <f>CQ763</f>
        <v>0</v>
      </c>
      <c r="CR762" s="62">
        <f>CR763</f>
        <v>0</v>
      </c>
      <c r="CS762" s="62">
        <f>CS763</f>
        <v>0</v>
      </c>
      <c r="CT762" s="62">
        <f>CT763</f>
        <v>0</v>
      </c>
      <c r="CU762" s="62">
        <f>CU763</f>
        <v>0</v>
      </c>
      <c r="CV762" s="62">
        <f>CV763</f>
        <v>0</v>
      </c>
      <c r="CW762" s="62">
        <f>CW763</f>
        <v>0</v>
      </c>
      <c r="CX762" s="62">
        <f>CX763</f>
        <v>0</v>
      </c>
      <c r="CY762" s="62">
        <f>CY763</f>
        <v>0</v>
      </c>
      <c r="CZ762" s="62">
        <f>CZ763</f>
        <v>0</v>
      </c>
      <c r="DA762" s="61"/>
      <c r="DB762" s="56">
        <f>K762-CV762</f>
        <v>0</v>
      </c>
      <c r="DC762" s="81"/>
      <c r="DD762" s="7">
        <f>CV762/12</f>
        <v>0</v>
      </c>
      <c r="DE762" s="81"/>
    </row>
    <row r="763" spans="1:109" s="80" customFormat="1" ht="11.25" hidden="1" customHeight="1" x14ac:dyDescent="0.2">
      <c r="A763" s="118" t="str">
        <f>CONCATENATE("8001",H763)</f>
        <v>8001550201</v>
      </c>
      <c r="B763" s="66"/>
      <c r="C763" s="66"/>
      <c r="D763" s="66"/>
      <c r="E763" s="66"/>
      <c r="F763" s="66"/>
      <c r="G763" s="65"/>
      <c r="H763" s="70" t="s">
        <v>236</v>
      </c>
      <c r="I763" s="79" t="s">
        <v>235</v>
      </c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  <c r="AA763" s="62"/>
      <c r="AB763" s="62"/>
      <c r="AC763" s="62"/>
      <c r="AD763" s="62"/>
      <c r="AE763" s="62"/>
      <c r="AF763" s="62"/>
      <c r="AG763" s="62"/>
      <c r="AH763" s="62"/>
      <c r="AI763" s="62"/>
      <c r="AJ763" s="62"/>
      <c r="AK763" s="62"/>
      <c r="AL763" s="62"/>
      <c r="AM763" s="62"/>
      <c r="AN763" s="62"/>
      <c r="AO763" s="62"/>
      <c r="AP763" s="62"/>
      <c r="AQ763" s="62"/>
      <c r="AR763" s="62"/>
      <c r="AS763" s="62"/>
      <c r="AT763" s="62"/>
      <c r="AU763" s="62"/>
      <c r="AV763" s="62"/>
      <c r="AW763" s="62"/>
      <c r="AX763" s="62"/>
      <c r="AY763" s="62"/>
      <c r="AZ763" s="62"/>
      <c r="BA763" s="62"/>
      <c r="BB763" s="62"/>
      <c r="BC763" s="62"/>
      <c r="BD763" s="62"/>
      <c r="BE763" s="62"/>
      <c r="BF763" s="62"/>
      <c r="BG763" s="62"/>
      <c r="BH763" s="62"/>
      <c r="BI763" s="62"/>
      <c r="BJ763" s="62"/>
      <c r="BK763" s="62"/>
      <c r="BL763" s="62"/>
      <c r="BM763" s="62"/>
      <c r="BN763" s="62"/>
      <c r="BO763" s="62"/>
      <c r="BP763" s="62"/>
      <c r="BQ763" s="62"/>
      <c r="BR763" s="62"/>
      <c r="BS763" s="62"/>
      <c r="BT763" s="62"/>
      <c r="BU763" s="62"/>
      <c r="BV763" s="62"/>
      <c r="BW763" s="62"/>
      <c r="BX763" s="62"/>
      <c r="BY763" s="62"/>
      <c r="BZ763" s="62"/>
      <c r="CA763" s="62"/>
      <c r="CB763" s="62"/>
      <c r="CC763" s="62"/>
      <c r="CD763" s="62"/>
      <c r="CE763" s="62"/>
      <c r="CF763" s="62"/>
      <c r="CG763" s="62"/>
      <c r="CH763" s="62"/>
      <c r="CI763" s="62"/>
      <c r="CJ763" s="62"/>
      <c r="CK763" s="62"/>
      <c r="CL763" s="62"/>
      <c r="CM763" s="62"/>
      <c r="CN763" s="62"/>
      <c r="CO763" s="62"/>
      <c r="CP763" s="62"/>
      <c r="CQ763" s="62"/>
      <c r="CR763" s="62"/>
      <c r="CS763" s="62"/>
      <c r="CT763" s="62"/>
      <c r="CU763" s="62"/>
      <c r="CV763" s="62"/>
      <c r="CW763" s="62"/>
      <c r="CX763" s="62"/>
      <c r="CY763" s="62"/>
      <c r="CZ763" s="62"/>
      <c r="DA763" s="61"/>
      <c r="DB763" s="56">
        <f>K763-CV763</f>
        <v>0</v>
      </c>
      <c r="DC763" s="81"/>
      <c r="DD763" s="7">
        <f>CV763/12</f>
        <v>0</v>
      </c>
      <c r="DE763" s="81"/>
    </row>
    <row r="764" spans="1:109" s="80" customFormat="1" ht="11.25" hidden="1" customHeight="1" x14ac:dyDescent="0.2">
      <c r="A764" s="118" t="str">
        <f>CONCATENATE("8001",H764)</f>
        <v>800156</v>
      </c>
      <c r="B764" s="66"/>
      <c r="C764" s="66"/>
      <c r="D764" s="66"/>
      <c r="E764" s="66"/>
      <c r="F764" s="66"/>
      <c r="G764" s="65"/>
      <c r="H764" s="104" t="s">
        <v>118</v>
      </c>
      <c r="I764" s="84" t="s">
        <v>117</v>
      </c>
      <c r="J764" s="62">
        <f>J765+J769</f>
        <v>0</v>
      </c>
      <c r="K764" s="62">
        <f>K765+K769</f>
        <v>0</v>
      </c>
      <c r="L764" s="62">
        <f>L765+L769</f>
        <v>0</v>
      </c>
      <c r="M764" s="62">
        <f>M765+M769</f>
        <v>0</v>
      </c>
      <c r="N764" s="62">
        <f>N765+N769</f>
        <v>0</v>
      </c>
      <c r="O764" s="62">
        <f>O765+O769</f>
        <v>0</v>
      </c>
      <c r="P764" s="62">
        <f>P765+P769</f>
        <v>0</v>
      </c>
      <c r="Q764" s="62">
        <f>Q765+Q769</f>
        <v>0</v>
      </c>
      <c r="R764" s="62">
        <f>R765+R769</f>
        <v>0</v>
      </c>
      <c r="S764" s="62">
        <f>S765+S769</f>
        <v>0</v>
      </c>
      <c r="T764" s="62">
        <f>T765+T769</f>
        <v>0</v>
      </c>
      <c r="U764" s="62">
        <f>U765+U769</f>
        <v>0</v>
      </c>
      <c r="V764" s="62">
        <f>V765+V769</f>
        <v>0</v>
      </c>
      <c r="W764" s="62">
        <f>W765+W769</f>
        <v>0</v>
      </c>
      <c r="X764" s="62">
        <f>X765+X769</f>
        <v>0</v>
      </c>
      <c r="Y764" s="62">
        <f>Y765+Y769</f>
        <v>0</v>
      </c>
      <c r="Z764" s="62">
        <f>Z765+Z769</f>
        <v>0</v>
      </c>
      <c r="AA764" s="62">
        <f>AA765+AA769</f>
        <v>0</v>
      </c>
      <c r="AB764" s="62">
        <f>AB765+AB769</f>
        <v>0</v>
      </c>
      <c r="AC764" s="62">
        <f>AC765+AC769</f>
        <v>0</v>
      </c>
      <c r="AD764" s="62">
        <f>AD765+AD769</f>
        <v>0</v>
      </c>
      <c r="AE764" s="62">
        <f>AE765+AE769</f>
        <v>0</v>
      </c>
      <c r="AF764" s="62">
        <f>AF765+AF769</f>
        <v>0</v>
      </c>
      <c r="AG764" s="62">
        <f>AG765+AG769</f>
        <v>0</v>
      </c>
      <c r="AH764" s="62">
        <f>AH765+AH769</f>
        <v>0</v>
      </c>
      <c r="AI764" s="62">
        <f>AI765+AI769</f>
        <v>0</v>
      </c>
      <c r="AJ764" s="62">
        <f>AJ765+AJ769</f>
        <v>0</v>
      </c>
      <c r="AK764" s="62">
        <f>AK765+AK769</f>
        <v>0</v>
      </c>
      <c r="AL764" s="62">
        <f>AL765+AL769</f>
        <v>0</v>
      </c>
      <c r="AM764" s="62">
        <f>AM765+AM769</f>
        <v>0</v>
      </c>
      <c r="AN764" s="62">
        <f>AN765+AN769</f>
        <v>0</v>
      </c>
      <c r="AO764" s="62">
        <f>AO765+AO769</f>
        <v>0</v>
      </c>
      <c r="AP764" s="62">
        <f>AP765+AP769</f>
        <v>0</v>
      </c>
      <c r="AQ764" s="62">
        <f>AQ765+AQ769</f>
        <v>0</v>
      </c>
      <c r="AR764" s="62">
        <f>AR765+AR769</f>
        <v>0</v>
      </c>
      <c r="AS764" s="62">
        <f>AS765+AS769</f>
        <v>0</v>
      </c>
      <c r="AT764" s="62">
        <f>AT765+AT769</f>
        <v>0</v>
      </c>
      <c r="AU764" s="62">
        <f>AU765+AU769</f>
        <v>0</v>
      </c>
      <c r="AV764" s="62">
        <f>AV765+AV769</f>
        <v>0</v>
      </c>
      <c r="AW764" s="62">
        <f>AW765+AW769</f>
        <v>0</v>
      </c>
      <c r="AX764" s="62">
        <f>AX765+AX769</f>
        <v>0</v>
      </c>
      <c r="AY764" s="62">
        <f>AY765+AY769</f>
        <v>0</v>
      </c>
      <c r="AZ764" s="62">
        <f>AZ765+AZ769</f>
        <v>0</v>
      </c>
      <c r="BA764" s="62">
        <f>BA765+BA769</f>
        <v>0</v>
      </c>
      <c r="BB764" s="62"/>
      <c r="BC764" s="62">
        <f>BC765+BC769</f>
        <v>0</v>
      </c>
      <c r="BD764" s="62"/>
      <c r="BE764" s="62">
        <f>BE765+BE769</f>
        <v>0</v>
      </c>
      <c r="BF764" s="62">
        <f>BF765+BF769</f>
        <v>0</v>
      </c>
      <c r="BG764" s="62">
        <f>BG765+BG769</f>
        <v>0</v>
      </c>
      <c r="BH764" s="62">
        <f>BH765+BH769</f>
        <v>0</v>
      </c>
      <c r="BI764" s="62">
        <f>BI765+BI769</f>
        <v>0</v>
      </c>
      <c r="BJ764" s="62">
        <f>BJ765+BJ769</f>
        <v>0</v>
      </c>
      <c r="BK764" s="62">
        <f>BK765+BK769</f>
        <v>0</v>
      </c>
      <c r="BL764" s="62">
        <f>BL765+BL769</f>
        <v>0</v>
      </c>
      <c r="BM764" s="62">
        <f>BM765+BM769</f>
        <v>0</v>
      </c>
      <c r="BN764" s="62">
        <f>BN765+BN769</f>
        <v>0</v>
      </c>
      <c r="BO764" s="62">
        <f>BO765+BO769</f>
        <v>0</v>
      </c>
      <c r="BP764" s="62">
        <f>BP765+BP769</f>
        <v>0</v>
      </c>
      <c r="BQ764" s="62">
        <f>BQ765+BQ769</f>
        <v>0</v>
      </c>
      <c r="BR764" s="62">
        <f>BR765+BR769</f>
        <v>0</v>
      </c>
      <c r="BS764" s="62">
        <f>BS765+BS769</f>
        <v>0</v>
      </c>
      <c r="BT764" s="62">
        <f>BT765+BT769</f>
        <v>0</v>
      </c>
      <c r="BU764" s="62">
        <f>BU765+BU769</f>
        <v>0</v>
      </c>
      <c r="BV764" s="62">
        <f>BV765+BV769</f>
        <v>0</v>
      </c>
      <c r="BW764" s="62">
        <f>BW765+BW769</f>
        <v>0</v>
      </c>
      <c r="BX764" s="62">
        <f>BX765+BX769</f>
        <v>0</v>
      </c>
      <c r="BY764" s="62">
        <f>BY765+BY769</f>
        <v>0</v>
      </c>
      <c r="BZ764" s="62">
        <f>BZ765+BZ769</f>
        <v>0</v>
      </c>
      <c r="CA764" s="62">
        <f>CA765+CA769</f>
        <v>0</v>
      </c>
      <c r="CB764" s="62">
        <f>CB765+CB769</f>
        <v>0</v>
      </c>
      <c r="CC764" s="62">
        <f>CC765+CC769</f>
        <v>0</v>
      </c>
      <c r="CD764" s="62">
        <f>CD765+CD769</f>
        <v>0</v>
      </c>
      <c r="CE764" s="62">
        <f>CE765+CE769</f>
        <v>0</v>
      </c>
      <c r="CF764" s="62">
        <f>CF765+CF769</f>
        <v>0</v>
      </c>
      <c r="CG764" s="62">
        <f>CG765+CG769</f>
        <v>0</v>
      </c>
      <c r="CH764" s="62">
        <f>CH765+CH769</f>
        <v>0</v>
      </c>
      <c r="CI764" s="62">
        <f>CI765+CI769</f>
        <v>0</v>
      </c>
      <c r="CJ764" s="62">
        <f>CJ765+CJ769</f>
        <v>0</v>
      </c>
      <c r="CK764" s="62">
        <f>CK765+CK769</f>
        <v>0</v>
      </c>
      <c r="CL764" s="62">
        <f>CL765+CL769</f>
        <v>0</v>
      </c>
      <c r="CM764" s="62">
        <f>CM765+CM769</f>
        <v>0</v>
      </c>
      <c r="CN764" s="62">
        <f>CN765+CN769</f>
        <v>0</v>
      </c>
      <c r="CO764" s="62">
        <f>CO765+CO769</f>
        <v>0</v>
      </c>
      <c r="CP764" s="62">
        <f>CP765+CP769</f>
        <v>0</v>
      </c>
      <c r="CQ764" s="62">
        <f>CQ765+CQ769</f>
        <v>0</v>
      </c>
      <c r="CR764" s="62">
        <f>CR765+CR769</f>
        <v>0</v>
      </c>
      <c r="CS764" s="62">
        <f>CS765+CS769</f>
        <v>0</v>
      </c>
      <c r="CT764" s="62">
        <f>CT765+CT769</f>
        <v>0</v>
      </c>
      <c r="CU764" s="62">
        <f>CU765+CU769</f>
        <v>0</v>
      </c>
      <c r="CV764" s="62">
        <f>CV765+CV769</f>
        <v>0</v>
      </c>
      <c r="CW764" s="62">
        <f>CW765+CW769</f>
        <v>0</v>
      </c>
      <c r="CX764" s="62">
        <f>CX765+CX769</f>
        <v>0</v>
      </c>
      <c r="CY764" s="62">
        <f>CY765+CY769</f>
        <v>0</v>
      </c>
      <c r="CZ764" s="62">
        <f>CZ765+CZ769</f>
        <v>0</v>
      </c>
      <c r="DA764" s="61"/>
      <c r="DB764" s="56">
        <f>K764-CV764</f>
        <v>0</v>
      </c>
      <c r="DC764" s="81"/>
      <c r="DD764" s="7">
        <f>CV764/12</f>
        <v>0</v>
      </c>
      <c r="DE764" s="81"/>
    </row>
    <row r="765" spans="1:109" s="80" customFormat="1" ht="11.25" hidden="1" customHeight="1" x14ac:dyDescent="0.2">
      <c r="A765" s="118" t="str">
        <f>CONCATENATE("8001",H765)</f>
        <v>80015601</v>
      </c>
      <c r="B765" s="66"/>
      <c r="C765" s="66"/>
      <c r="D765" s="66"/>
      <c r="E765" s="66" t="s">
        <v>118</v>
      </c>
      <c r="F765" s="66"/>
      <c r="G765" s="65"/>
      <c r="H765" s="70" t="s">
        <v>188</v>
      </c>
      <c r="I765" s="79" t="s">
        <v>189</v>
      </c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  <c r="AA765" s="62"/>
      <c r="AB765" s="62"/>
      <c r="AC765" s="62"/>
      <c r="AD765" s="62"/>
      <c r="AE765" s="62"/>
      <c r="AF765" s="62"/>
      <c r="AG765" s="62"/>
      <c r="AH765" s="62"/>
      <c r="AI765" s="62"/>
      <c r="AJ765" s="62"/>
      <c r="AK765" s="62"/>
      <c r="AL765" s="62"/>
      <c r="AM765" s="62"/>
      <c r="AN765" s="62"/>
      <c r="AO765" s="62"/>
      <c r="AP765" s="62"/>
      <c r="AQ765" s="62"/>
      <c r="AR765" s="62"/>
      <c r="AS765" s="62"/>
      <c r="AT765" s="62"/>
      <c r="AU765" s="62"/>
      <c r="AV765" s="62"/>
      <c r="AW765" s="62"/>
      <c r="AX765" s="62"/>
      <c r="AY765" s="62"/>
      <c r="AZ765" s="62"/>
      <c r="BA765" s="62"/>
      <c r="BB765" s="62"/>
      <c r="BC765" s="62"/>
      <c r="BD765" s="62"/>
      <c r="BE765" s="62"/>
      <c r="BF765" s="62"/>
      <c r="BG765" s="62"/>
      <c r="BH765" s="62"/>
      <c r="BI765" s="62"/>
      <c r="BJ765" s="62"/>
      <c r="BK765" s="62"/>
      <c r="BL765" s="62"/>
      <c r="BM765" s="62"/>
      <c r="BN765" s="62"/>
      <c r="BO765" s="62"/>
      <c r="BP765" s="62"/>
      <c r="BQ765" s="62"/>
      <c r="BR765" s="62"/>
      <c r="BS765" s="62"/>
      <c r="BT765" s="62"/>
      <c r="BU765" s="62"/>
      <c r="BV765" s="62"/>
      <c r="BW765" s="62"/>
      <c r="BX765" s="62"/>
      <c r="BY765" s="62"/>
      <c r="BZ765" s="62"/>
      <c r="CA765" s="62"/>
      <c r="CB765" s="62"/>
      <c r="CC765" s="62"/>
      <c r="CD765" s="62"/>
      <c r="CE765" s="62"/>
      <c r="CF765" s="62"/>
      <c r="CG765" s="62"/>
      <c r="CH765" s="62"/>
      <c r="CI765" s="62"/>
      <c r="CJ765" s="62"/>
      <c r="CK765" s="62"/>
      <c r="CL765" s="62"/>
      <c r="CM765" s="62"/>
      <c r="CN765" s="62"/>
      <c r="CO765" s="62"/>
      <c r="CP765" s="62"/>
      <c r="CQ765" s="62"/>
      <c r="CR765" s="62"/>
      <c r="CS765" s="62"/>
      <c r="CT765" s="62"/>
      <c r="CU765" s="62"/>
      <c r="CV765" s="62"/>
      <c r="CW765" s="62"/>
      <c r="CX765" s="62"/>
      <c r="CY765" s="62"/>
      <c r="CZ765" s="62"/>
      <c r="DA765" s="61"/>
      <c r="DB765" s="56">
        <f>K765-CV765</f>
        <v>0</v>
      </c>
      <c r="DC765" s="81"/>
      <c r="DD765" s="7">
        <f>CV765/12</f>
        <v>0</v>
      </c>
      <c r="DE765" s="81"/>
    </row>
    <row r="766" spans="1:109" s="80" customFormat="1" ht="11.25" hidden="1" customHeight="1" x14ac:dyDescent="0.2">
      <c r="A766" s="118" t="str">
        <f>CONCATENATE("8001",H766)</f>
        <v>8001560101</v>
      </c>
      <c r="B766" s="66"/>
      <c r="C766" s="66"/>
      <c r="D766" s="66"/>
      <c r="E766" s="66"/>
      <c r="F766" s="66"/>
      <c r="G766" s="65"/>
      <c r="H766" s="70" t="s">
        <v>187</v>
      </c>
      <c r="I766" s="79" t="s">
        <v>108</v>
      </c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  <c r="AA766" s="62"/>
      <c r="AB766" s="62"/>
      <c r="AC766" s="62"/>
      <c r="AD766" s="62"/>
      <c r="AE766" s="62"/>
      <c r="AF766" s="62"/>
      <c r="AG766" s="62"/>
      <c r="AH766" s="62"/>
      <c r="AI766" s="62"/>
      <c r="AJ766" s="62"/>
      <c r="AK766" s="62"/>
      <c r="AL766" s="62"/>
      <c r="AM766" s="62"/>
      <c r="AN766" s="62"/>
      <c r="AO766" s="62"/>
      <c r="AP766" s="62"/>
      <c r="AQ766" s="62"/>
      <c r="AR766" s="62"/>
      <c r="AS766" s="62"/>
      <c r="AT766" s="62"/>
      <c r="AU766" s="62"/>
      <c r="AV766" s="62"/>
      <c r="AW766" s="62"/>
      <c r="AX766" s="62"/>
      <c r="AY766" s="62"/>
      <c r="AZ766" s="62"/>
      <c r="BA766" s="62"/>
      <c r="BB766" s="62"/>
      <c r="BC766" s="62"/>
      <c r="BD766" s="62"/>
      <c r="BE766" s="62"/>
      <c r="BF766" s="62"/>
      <c r="BG766" s="62"/>
      <c r="BH766" s="62"/>
      <c r="BI766" s="62"/>
      <c r="BJ766" s="62"/>
      <c r="BK766" s="62"/>
      <c r="BL766" s="62"/>
      <c r="BM766" s="62"/>
      <c r="BN766" s="62"/>
      <c r="BO766" s="62"/>
      <c r="BP766" s="62"/>
      <c r="BQ766" s="62"/>
      <c r="BR766" s="62"/>
      <c r="BS766" s="62"/>
      <c r="BT766" s="62"/>
      <c r="BU766" s="62"/>
      <c r="BV766" s="62"/>
      <c r="BW766" s="62"/>
      <c r="BX766" s="62"/>
      <c r="BY766" s="62"/>
      <c r="BZ766" s="62"/>
      <c r="CA766" s="62"/>
      <c r="CB766" s="62"/>
      <c r="CC766" s="62"/>
      <c r="CD766" s="62"/>
      <c r="CE766" s="62"/>
      <c r="CF766" s="62"/>
      <c r="CG766" s="62"/>
      <c r="CH766" s="62"/>
      <c r="CI766" s="62"/>
      <c r="CJ766" s="62"/>
      <c r="CK766" s="62"/>
      <c r="CL766" s="62"/>
      <c r="CM766" s="62"/>
      <c r="CN766" s="62"/>
      <c r="CO766" s="62"/>
      <c r="CP766" s="62"/>
      <c r="CQ766" s="62"/>
      <c r="CR766" s="62"/>
      <c r="CS766" s="62"/>
      <c r="CT766" s="62"/>
      <c r="CU766" s="62"/>
      <c r="CV766" s="62"/>
      <c r="CW766" s="62"/>
      <c r="CX766" s="62"/>
      <c r="CY766" s="62"/>
      <c r="CZ766" s="62"/>
      <c r="DA766" s="61" t="s">
        <v>187</v>
      </c>
      <c r="DB766" s="56">
        <f>K766-CV766</f>
        <v>0</v>
      </c>
      <c r="DC766" s="81"/>
      <c r="DD766" s="7">
        <f>CV766/12</f>
        <v>0</v>
      </c>
      <c r="DE766" s="81"/>
    </row>
    <row r="767" spans="1:109" s="80" customFormat="1" ht="11.25" hidden="1" customHeight="1" x14ac:dyDescent="0.2">
      <c r="A767" s="118" t="str">
        <f>CONCATENATE("8001",H767)</f>
        <v>8001560102</v>
      </c>
      <c r="B767" s="66"/>
      <c r="C767" s="66"/>
      <c r="D767" s="66"/>
      <c r="E767" s="66"/>
      <c r="F767" s="66"/>
      <c r="G767" s="65"/>
      <c r="H767" s="70" t="s">
        <v>186</v>
      </c>
      <c r="I767" s="79" t="s">
        <v>99</v>
      </c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  <c r="AA767" s="62"/>
      <c r="AB767" s="62"/>
      <c r="AC767" s="62"/>
      <c r="AD767" s="62"/>
      <c r="AE767" s="62"/>
      <c r="AF767" s="62"/>
      <c r="AG767" s="62"/>
      <c r="AH767" s="62"/>
      <c r="AI767" s="62"/>
      <c r="AJ767" s="62"/>
      <c r="AK767" s="62"/>
      <c r="AL767" s="62"/>
      <c r="AM767" s="62"/>
      <c r="AN767" s="62"/>
      <c r="AO767" s="62"/>
      <c r="AP767" s="62"/>
      <c r="AQ767" s="62"/>
      <c r="AR767" s="62"/>
      <c r="AS767" s="62"/>
      <c r="AT767" s="62"/>
      <c r="AU767" s="62"/>
      <c r="AV767" s="62"/>
      <c r="AW767" s="62"/>
      <c r="AX767" s="62"/>
      <c r="AY767" s="62"/>
      <c r="AZ767" s="62"/>
      <c r="BA767" s="62"/>
      <c r="BB767" s="62"/>
      <c r="BC767" s="62"/>
      <c r="BD767" s="62"/>
      <c r="BE767" s="62"/>
      <c r="BF767" s="62"/>
      <c r="BG767" s="62"/>
      <c r="BH767" s="62"/>
      <c r="BI767" s="62"/>
      <c r="BJ767" s="62"/>
      <c r="BK767" s="62"/>
      <c r="BL767" s="62"/>
      <c r="BM767" s="62"/>
      <c r="BN767" s="62"/>
      <c r="BO767" s="62"/>
      <c r="BP767" s="62"/>
      <c r="BQ767" s="62"/>
      <c r="BR767" s="62"/>
      <c r="BS767" s="62"/>
      <c r="BT767" s="62"/>
      <c r="BU767" s="62"/>
      <c r="BV767" s="62"/>
      <c r="BW767" s="62"/>
      <c r="BX767" s="62"/>
      <c r="BY767" s="62"/>
      <c r="BZ767" s="62"/>
      <c r="CA767" s="62"/>
      <c r="CB767" s="62"/>
      <c r="CC767" s="62"/>
      <c r="CD767" s="62"/>
      <c r="CE767" s="62"/>
      <c r="CF767" s="62"/>
      <c r="CG767" s="62"/>
      <c r="CH767" s="62"/>
      <c r="CI767" s="62"/>
      <c r="CJ767" s="62"/>
      <c r="CK767" s="62"/>
      <c r="CL767" s="62"/>
      <c r="CM767" s="62"/>
      <c r="CN767" s="62"/>
      <c r="CO767" s="62"/>
      <c r="CP767" s="62"/>
      <c r="CQ767" s="62"/>
      <c r="CR767" s="62"/>
      <c r="CS767" s="62"/>
      <c r="CT767" s="62"/>
      <c r="CU767" s="62"/>
      <c r="CV767" s="62"/>
      <c r="CW767" s="62"/>
      <c r="CX767" s="62"/>
      <c r="CY767" s="62"/>
      <c r="CZ767" s="62"/>
      <c r="DA767" s="61" t="s">
        <v>186</v>
      </c>
      <c r="DB767" s="56">
        <f>K767-CV767</f>
        <v>0</v>
      </c>
      <c r="DC767" s="81"/>
      <c r="DD767" s="7">
        <f>CV767/12</f>
        <v>0</v>
      </c>
      <c r="DE767" s="81"/>
    </row>
    <row r="768" spans="1:109" s="80" customFormat="1" ht="11.25" hidden="1" customHeight="1" x14ac:dyDescent="0.2">
      <c r="A768" s="118" t="str">
        <f>CONCATENATE("8001",H768)</f>
        <v>8001560103</v>
      </c>
      <c r="B768" s="66"/>
      <c r="C768" s="66"/>
      <c r="D768" s="66"/>
      <c r="E768" s="66"/>
      <c r="F768" s="66"/>
      <c r="G768" s="65"/>
      <c r="H768" s="70" t="s">
        <v>185</v>
      </c>
      <c r="I768" s="79" t="s">
        <v>177</v>
      </c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  <c r="AA768" s="62"/>
      <c r="AB768" s="62"/>
      <c r="AC768" s="62"/>
      <c r="AD768" s="62"/>
      <c r="AE768" s="62"/>
      <c r="AF768" s="62"/>
      <c r="AG768" s="62"/>
      <c r="AH768" s="62"/>
      <c r="AI768" s="62"/>
      <c r="AJ768" s="62"/>
      <c r="AK768" s="62"/>
      <c r="AL768" s="62"/>
      <c r="AM768" s="62"/>
      <c r="AN768" s="62"/>
      <c r="AO768" s="62"/>
      <c r="AP768" s="62"/>
      <c r="AQ768" s="62"/>
      <c r="AR768" s="62"/>
      <c r="AS768" s="62"/>
      <c r="AT768" s="62"/>
      <c r="AU768" s="62"/>
      <c r="AV768" s="62"/>
      <c r="AW768" s="62"/>
      <c r="AX768" s="62"/>
      <c r="AY768" s="62"/>
      <c r="AZ768" s="62"/>
      <c r="BA768" s="62"/>
      <c r="BB768" s="62"/>
      <c r="BC768" s="62"/>
      <c r="BD768" s="62"/>
      <c r="BE768" s="62"/>
      <c r="BF768" s="62"/>
      <c r="BG768" s="62"/>
      <c r="BH768" s="62"/>
      <c r="BI768" s="62"/>
      <c r="BJ768" s="62"/>
      <c r="BK768" s="62"/>
      <c r="BL768" s="62"/>
      <c r="BM768" s="62"/>
      <c r="BN768" s="62"/>
      <c r="BO768" s="62"/>
      <c r="BP768" s="62"/>
      <c r="BQ768" s="62"/>
      <c r="BR768" s="62"/>
      <c r="BS768" s="62"/>
      <c r="BT768" s="62"/>
      <c r="BU768" s="62"/>
      <c r="BV768" s="62"/>
      <c r="BW768" s="62"/>
      <c r="BX768" s="62"/>
      <c r="BY768" s="62"/>
      <c r="BZ768" s="62"/>
      <c r="CA768" s="62"/>
      <c r="CB768" s="62"/>
      <c r="CC768" s="62"/>
      <c r="CD768" s="62"/>
      <c r="CE768" s="62"/>
      <c r="CF768" s="62"/>
      <c r="CG768" s="62"/>
      <c r="CH768" s="62"/>
      <c r="CI768" s="62"/>
      <c r="CJ768" s="62"/>
      <c r="CK768" s="62"/>
      <c r="CL768" s="62"/>
      <c r="CM768" s="62"/>
      <c r="CN768" s="62"/>
      <c r="CO768" s="62"/>
      <c r="CP768" s="62"/>
      <c r="CQ768" s="62"/>
      <c r="CR768" s="62"/>
      <c r="CS768" s="62"/>
      <c r="CT768" s="62"/>
      <c r="CU768" s="62"/>
      <c r="CV768" s="62"/>
      <c r="CW768" s="62"/>
      <c r="CX768" s="62"/>
      <c r="CY768" s="62"/>
      <c r="CZ768" s="62"/>
      <c r="DA768" s="61" t="s">
        <v>185</v>
      </c>
      <c r="DB768" s="56">
        <f>K768-CV768</f>
        <v>0</v>
      </c>
      <c r="DC768" s="81"/>
      <c r="DD768" s="7">
        <f>CV768/12</f>
        <v>0</v>
      </c>
      <c r="DE768" s="81"/>
    </row>
    <row r="769" spans="1:109" s="80" customFormat="1" ht="11.25" hidden="1" customHeight="1" x14ac:dyDescent="0.2">
      <c r="A769" s="118" t="str">
        <f>CONCATENATE("8001",H769)</f>
        <v>80015602</v>
      </c>
      <c r="B769" s="66"/>
      <c r="C769" s="66"/>
      <c r="D769" s="66"/>
      <c r="E769" s="66"/>
      <c r="F769" s="66"/>
      <c r="G769" s="65"/>
      <c r="H769" s="70" t="s">
        <v>234</v>
      </c>
      <c r="I769" s="79" t="s">
        <v>233</v>
      </c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  <c r="AA769" s="62"/>
      <c r="AB769" s="62"/>
      <c r="AC769" s="62"/>
      <c r="AD769" s="62"/>
      <c r="AE769" s="62"/>
      <c r="AF769" s="62"/>
      <c r="AG769" s="62"/>
      <c r="AH769" s="62"/>
      <c r="AI769" s="62"/>
      <c r="AJ769" s="62"/>
      <c r="AK769" s="62"/>
      <c r="AL769" s="62"/>
      <c r="AM769" s="62"/>
      <c r="AN769" s="62"/>
      <c r="AO769" s="62"/>
      <c r="AP769" s="62"/>
      <c r="AQ769" s="62"/>
      <c r="AR769" s="62"/>
      <c r="AS769" s="62"/>
      <c r="AT769" s="62"/>
      <c r="AU769" s="62"/>
      <c r="AV769" s="62"/>
      <c r="AW769" s="62"/>
      <c r="AX769" s="62"/>
      <c r="AY769" s="62"/>
      <c r="AZ769" s="62"/>
      <c r="BA769" s="62"/>
      <c r="BB769" s="62"/>
      <c r="BC769" s="62"/>
      <c r="BD769" s="62"/>
      <c r="BE769" s="62"/>
      <c r="BF769" s="62"/>
      <c r="BG769" s="62"/>
      <c r="BH769" s="62"/>
      <c r="BI769" s="62"/>
      <c r="BJ769" s="62"/>
      <c r="BK769" s="62"/>
      <c r="BL769" s="62"/>
      <c r="BM769" s="62"/>
      <c r="BN769" s="62"/>
      <c r="BO769" s="62"/>
      <c r="BP769" s="62"/>
      <c r="BQ769" s="62"/>
      <c r="BR769" s="62"/>
      <c r="BS769" s="62"/>
      <c r="BT769" s="62"/>
      <c r="BU769" s="62"/>
      <c r="BV769" s="62"/>
      <c r="BW769" s="62"/>
      <c r="BX769" s="62"/>
      <c r="BY769" s="62"/>
      <c r="BZ769" s="62"/>
      <c r="CA769" s="62"/>
      <c r="CB769" s="62"/>
      <c r="CC769" s="62"/>
      <c r="CD769" s="62"/>
      <c r="CE769" s="62"/>
      <c r="CF769" s="62"/>
      <c r="CG769" s="62"/>
      <c r="CH769" s="62"/>
      <c r="CI769" s="62"/>
      <c r="CJ769" s="62"/>
      <c r="CK769" s="62"/>
      <c r="CL769" s="62"/>
      <c r="CM769" s="62"/>
      <c r="CN769" s="62"/>
      <c r="CO769" s="62"/>
      <c r="CP769" s="62"/>
      <c r="CQ769" s="62"/>
      <c r="CR769" s="62"/>
      <c r="CS769" s="62"/>
      <c r="CT769" s="62"/>
      <c r="CU769" s="62"/>
      <c r="CV769" s="62"/>
      <c r="CW769" s="62"/>
      <c r="CX769" s="62"/>
      <c r="CY769" s="62"/>
      <c r="CZ769" s="62"/>
      <c r="DA769" s="61"/>
      <c r="DB769" s="56">
        <f>K769-CV769</f>
        <v>0</v>
      </c>
      <c r="DC769" s="81"/>
      <c r="DD769" s="7">
        <f>CV769/12</f>
        <v>0</v>
      </c>
      <c r="DE769" s="81"/>
    </row>
    <row r="770" spans="1:109" s="80" customFormat="1" ht="11.25" hidden="1" customHeight="1" x14ac:dyDescent="0.2">
      <c r="A770" s="118" t="str">
        <f>CONCATENATE("8001",H770)</f>
        <v>8001560201</v>
      </c>
      <c r="B770" s="66"/>
      <c r="C770" s="66"/>
      <c r="D770" s="66"/>
      <c r="E770" s="66"/>
      <c r="F770" s="66" t="s">
        <v>101</v>
      </c>
      <c r="G770" s="65"/>
      <c r="H770" s="70" t="s">
        <v>232</v>
      </c>
      <c r="I770" s="79" t="s">
        <v>108</v>
      </c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  <c r="AA770" s="62"/>
      <c r="AB770" s="62"/>
      <c r="AC770" s="62"/>
      <c r="AD770" s="62"/>
      <c r="AE770" s="62"/>
      <c r="AF770" s="62"/>
      <c r="AG770" s="62"/>
      <c r="AH770" s="62"/>
      <c r="AI770" s="62"/>
      <c r="AJ770" s="62"/>
      <c r="AK770" s="62"/>
      <c r="AL770" s="62"/>
      <c r="AM770" s="62"/>
      <c r="AN770" s="62"/>
      <c r="AO770" s="62"/>
      <c r="AP770" s="62"/>
      <c r="AQ770" s="62"/>
      <c r="AR770" s="62"/>
      <c r="AS770" s="62"/>
      <c r="AT770" s="62"/>
      <c r="AU770" s="62"/>
      <c r="AV770" s="62"/>
      <c r="AW770" s="62"/>
      <c r="AX770" s="62"/>
      <c r="AY770" s="62"/>
      <c r="AZ770" s="62"/>
      <c r="BA770" s="62"/>
      <c r="BB770" s="62"/>
      <c r="BC770" s="62"/>
      <c r="BD770" s="62"/>
      <c r="BE770" s="62"/>
      <c r="BF770" s="62"/>
      <c r="BG770" s="62"/>
      <c r="BH770" s="62"/>
      <c r="BI770" s="62"/>
      <c r="BJ770" s="62"/>
      <c r="BK770" s="62"/>
      <c r="BL770" s="62"/>
      <c r="BM770" s="62"/>
      <c r="BN770" s="62"/>
      <c r="BO770" s="62"/>
      <c r="BP770" s="62"/>
      <c r="BQ770" s="62"/>
      <c r="BR770" s="62"/>
      <c r="BS770" s="62"/>
      <c r="BT770" s="62"/>
      <c r="BU770" s="62"/>
      <c r="BV770" s="62"/>
      <c r="BW770" s="62"/>
      <c r="BX770" s="62"/>
      <c r="BY770" s="62"/>
      <c r="BZ770" s="62"/>
      <c r="CA770" s="62"/>
      <c r="CB770" s="62"/>
      <c r="CC770" s="62"/>
      <c r="CD770" s="62"/>
      <c r="CE770" s="62"/>
      <c r="CF770" s="62"/>
      <c r="CG770" s="62"/>
      <c r="CH770" s="62"/>
      <c r="CI770" s="62"/>
      <c r="CJ770" s="62"/>
      <c r="CK770" s="62"/>
      <c r="CL770" s="62"/>
      <c r="CM770" s="62"/>
      <c r="CN770" s="62"/>
      <c r="CO770" s="62"/>
      <c r="CP770" s="62"/>
      <c r="CQ770" s="62"/>
      <c r="CR770" s="62"/>
      <c r="CS770" s="62"/>
      <c r="CT770" s="62"/>
      <c r="CU770" s="62"/>
      <c r="CV770" s="62"/>
      <c r="CW770" s="62"/>
      <c r="CX770" s="62"/>
      <c r="CY770" s="62"/>
      <c r="CZ770" s="62"/>
      <c r="DA770" s="61" t="s">
        <v>232</v>
      </c>
      <c r="DB770" s="56">
        <f>K770-CV770</f>
        <v>0</v>
      </c>
      <c r="DC770" s="81"/>
      <c r="DD770" s="7">
        <f>CV770/12</f>
        <v>0</v>
      </c>
      <c r="DE770" s="81"/>
    </row>
    <row r="771" spans="1:109" s="80" customFormat="1" ht="11.25" hidden="1" customHeight="1" x14ac:dyDescent="0.2">
      <c r="A771" s="118" t="str">
        <f>CONCATENATE("8001",H771)</f>
        <v>8001560202</v>
      </c>
      <c r="B771" s="66"/>
      <c r="C771" s="66"/>
      <c r="D771" s="66"/>
      <c r="E771" s="66"/>
      <c r="F771" s="66"/>
      <c r="G771" s="65" t="s">
        <v>91</v>
      </c>
      <c r="H771" s="70" t="s">
        <v>231</v>
      </c>
      <c r="I771" s="79" t="s">
        <v>99</v>
      </c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  <c r="AA771" s="62"/>
      <c r="AB771" s="62"/>
      <c r="AC771" s="62"/>
      <c r="AD771" s="62"/>
      <c r="AE771" s="62"/>
      <c r="AF771" s="62"/>
      <c r="AG771" s="62"/>
      <c r="AH771" s="62"/>
      <c r="AI771" s="62"/>
      <c r="AJ771" s="62"/>
      <c r="AK771" s="62"/>
      <c r="AL771" s="62"/>
      <c r="AM771" s="62"/>
      <c r="AN771" s="62"/>
      <c r="AO771" s="62"/>
      <c r="AP771" s="62"/>
      <c r="AQ771" s="62"/>
      <c r="AR771" s="62"/>
      <c r="AS771" s="62"/>
      <c r="AT771" s="62"/>
      <c r="AU771" s="62"/>
      <c r="AV771" s="62"/>
      <c r="AW771" s="62"/>
      <c r="AX771" s="62"/>
      <c r="AY771" s="62"/>
      <c r="AZ771" s="62"/>
      <c r="BA771" s="62"/>
      <c r="BB771" s="62"/>
      <c r="BC771" s="62"/>
      <c r="BD771" s="62"/>
      <c r="BE771" s="62"/>
      <c r="BF771" s="62"/>
      <c r="BG771" s="62"/>
      <c r="BH771" s="62"/>
      <c r="BI771" s="62"/>
      <c r="BJ771" s="62"/>
      <c r="BK771" s="62"/>
      <c r="BL771" s="62"/>
      <c r="BM771" s="62"/>
      <c r="BN771" s="62"/>
      <c r="BO771" s="62"/>
      <c r="BP771" s="62"/>
      <c r="BQ771" s="62"/>
      <c r="BR771" s="62"/>
      <c r="BS771" s="62"/>
      <c r="BT771" s="62"/>
      <c r="BU771" s="62"/>
      <c r="BV771" s="62"/>
      <c r="BW771" s="62"/>
      <c r="BX771" s="62"/>
      <c r="BY771" s="62"/>
      <c r="BZ771" s="62"/>
      <c r="CA771" s="62"/>
      <c r="CB771" s="62"/>
      <c r="CC771" s="62"/>
      <c r="CD771" s="62"/>
      <c r="CE771" s="62"/>
      <c r="CF771" s="62"/>
      <c r="CG771" s="62"/>
      <c r="CH771" s="62"/>
      <c r="CI771" s="62"/>
      <c r="CJ771" s="62"/>
      <c r="CK771" s="62"/>
      <c r="CL771" s="62"/>
      <c r="CM771" s="62"/>
      <c r="CN771" s="62"/>
      <c r="CO771" s="62"/>
      <c r="CP771" s="62"/>
      <c r="CQ771" s="62"/>
      <c r="CR771" s="62"/>
      <c r="CS771" s="62"/>
      <c r="CT771" s="62"/>
      <c r="CU771" s="62"/>
      <c r="CV771" s="62"/>
      <c r="CW771" s="62"/>
      <c r="CX771" s="62"/>
      <c r="CY771" s="62"/>
      <c r="CZ771" s="62"/>
      <c r="DA771" s="61" t="s">
        <v>231</v>
      </c>
      <c r="DB771" s="56">
        <f>K771-CV771</f>
        <v>0</v>
      </c>
      <c r="DC771" s="81"/>
      <c r="DD771" s="7">
        <f>CV771/12</f>
        <v>0</v>
      </c>
      <c r="DE771" s="81"/>
    </row>
    <row r="772" spans="1:109" s="80" customFormat="1" ht="11.25" hidden="1" customHeight="1" x14ac:dyDescent="0.2">
      <c r="A772" s="118" t="str">
        <f>CONCATENATE("8001",H772)</f>
        <v>8001560203</v>
      </c>
      <c r="B772" s="66"/>
      <c r="C772" s="66"/>
      <c r="D772" s="66"/>
      <c r="E772" s="66"/>
      <c r="F772" s="66"/>
      <c r="G772" s="65" t="s">
        <v>101</v>
      </c>
      <c r="H772" s="70" t="s">
        <v>230</v>
      </c>
      <c r="I772" s="79" t="s">
        <v>177</v>
      </c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  <c r="AA772" s="62"/>
      <c r="AB772" s="62"/>
      <c r="AC772" s="62"/>
      <c r="AD772" s="62"/>
      <c r="AE772" s="62"/>
      <c r="AF772" s="62"/>
      <c r="AG772" s="62"/>
      <c r="AH772" s="62"/>
      <c r="AI772" s="62"/>
      <c r="AJ772" s="62"/>
      <c r="AK772" s="62"/>
      <c r="AL772" s="62"/>
      <c r="AM772" s="62"/>
      <c r="AN772" s="62"/>
      <c r="AO772" s="62"/>
      <c r="AP772" s="62"/>
      <c r="AQ772" s="62"/>
      <c r="AR772" s="62"/>
      <c r="AS772" s="62"/>
      <c r="AT772" s="62"/>
      <c r="AU772" s="62"/>
      <c r="AV772" s="62"/>
      <c r="AW772" s="62"/>
      <c r="AX772" s="62"/>
      <c r="AY772" s="62"/>
      <c r="AZ772" s="62"/>
      <c r="BA772" s="62"/>
      <c r="BB772" s="62"/>
      <c r="BC772" s="62"/>
      <c r="BD772" s="62"/>
      <c r="BE772" s="62"/>
      <c r="BF772" s="62"/>
      <c r="BG772" s="62"/>
      <c r="BH772" s="62"/>
      <c r="BI772" s="62"/>
      <c r="BJ772" s="62"/>
      <c r="BK772" s="62"/>
      <c r="BL772" s="62"/>
      <c r="BM772" s="62"/>
      <c r="BN772" s="62"/>
      <c r="BO772" s="62"/>
      <c r="BP772" s="62"/>
      <c r="BQ772" s="62"/>
      <c r="BR772" s="62"/>
      <c r="BS772" s="62"/>
      <c r="BT772" s="62"/>
      <c r="BU772" s="62"/>
      <c r="BV772" s="62"/>
      <c r="BW772" s="62"/>
      <c r="BX772" s="62"/>
      <c r="BY772" s="62"/>
      <c r="BZ772" s="62"/>
      <c r="CA772" s="62"/>
      <c r="CB772" s="62"/>
      <c r="CC772" s="62"/>
      <c r="CD772" s="62"/>
      <c r="CE772" s="62"/>
      <c r="CF772" s="62"/>
      <c r="CG772" s="62"/>
      <c r="CH772" s="62"/>
      <c r="CI772" s="62"/>
      <c r="CJ772" s="62"/>
      <c r="CK772" s="62"/>
      <c r="CL772" s="62"/>
      <c r="CM772" s="62"/>
      <c r="CN772" s="62"/>
      <c r="CO772" s="62"/>
      <c r="CP772" s="62"/>
      <c r="CQ772" s="62"/>
      <c r="CR772" s="62"/>
      <c r="CS772" s="62"/>
      <c r="CT772" s="62"/>
      <c r="CU772" s="62"/>
      <c r="CV772" s="62"/>
      <c r="CW772" s="62"/>
      <c r="CX772" s="62"/>
      <c r="CY772" s="62"/>
      <c r="CZ772" s="62"/>
      <c r="DA772" s="61" t="s">
        <v>230</v>
      </c>
      <c r="DB772" s="56">
        <f>K772-CV772</f>
        <v>0</v>
      </c>
      <c r="DC772" s="81"/>
      <c r="DD772" s="7">
        <f>CV772/12</f>
        <v>0</v>
      </c>
      <c r="DE772" s="81"/>
    </row>
    <row r="773" spans="1:109" s="80" customFormat="1" ht="11.25" hidden="1" customHeight="1" x14ac:dyDescent="0.2">
      <c r="A773" s="118" t="str">
        <f>CONCATENATE("8001",H773)</f>
        <v>80015608</v>
      </c>
      <c r="B773" s="66"/>
      <c r="C773" s="66"/>
      <c r="D773" s="66"/>
      <c r="E773" s="66"/>
      <c r="F773" s="66"/>
      <c r="G773" s="65" t="s">
        <v>129</v>
      </c>
      <c r="H773" s="70" t="s">
        <v>115</v>
      </c>
      <c r="I773" s="79" t="s">
        <v>114</v>
      </c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  <c r="AA773" s="62"/>
      <c r="AB773" s="62"/>
      <c r="AC773" s="62"/>
      <c r="AD773" s="62"/>
      <c r="AE773" s="62"/>
      <c r="AF773" s="62"/>
      <c r="AG773" s="62"/>
      <c r="AH773" s="62"/>
      <c r="AI773" s="62"/>
      <c r="AJ773" s="62"/>
      <c r="AK773" s="62"/>
      <c r="AL773" s="62"/>
      <c r="AM773" s="62"/>
      <c r="AN773" s="62"/>
      <c r="AO773" s="62"/>
      <c r="AP773" s="62"/>
      <c r="AQ773" s="62"/>
      <c r="AR773" s="62"/>
      <c r="AS773" s="62"/>
      <c r="AT773" s="62"/>
      <c r="AU773" s="62"/>
      <c r="AV773" s="62"/>
      <c r="AW773" s="62"/>
      <c r="AX773" s="62"/>
      <c r="AY773" s="62"/>
      <c r="AZ773" s="62"/>
      <c r="BA773" s="62"/>
      <c r="BB773" s="62"/>
      <c r="BC773" s="62"/>
      <c r="BD773" s="62"/>
      <c r="BE773" s="62"/>
      <c r="BF773" s="62"/>
      <c r="BG773" s="62"/>
      <c r="BH773" s="62"/>
      <c r="BI773" s="62"/>
      <c r="BJ773" s="62"/>
      <c r="BK773" s="62"/>
      <c r="BL773" s="62"/>
      <c r="BM773" s="62"/>
      <c r="BN773" s="62"/>
      <c r="BO773" s="62"/>
      <c r="BP773" s="62"/>
      <c r="BQ773" s="62"/>
      <c r="BR773" s="62"/>
      <c r="BS773" s="62"/>
      <c r="BT773" s="62"/>
      <c r="BU773" s="62"/>
      <c r="BV773" s="62"/>
      <c r="BW773" s="62"/>
      <c r="BX773" s="62"/>
      <c r="BY773" s="62"/>
      <c r="BZ773" s="62"/>
      <c r="CA773" s="62"/>
      <c r="CB773" s="62"/>
      <c r="CC773" s="62"/>
      <c r="CD773" s="62"/>
      <c r="CE773" s="62"/>
      <c r="CF773" s="62"/>
      <c r="CG773" s="62"/>
      <c r="CH773" s="62"/>
      <c r="CI773" s="62"/>
      <c r="CJ773" s="62"/>
      <c r="CK773" s="62"/>
      <c r="CL773" s="62"/>
      <c r="CM773" s="62"/>
      <c r="CN773" s="62"/>
      <c r="CO773" s="62"/>
      <c r="CP773" s="62"/>
      <c r="CQ773" s="62"/>
      <c r="CR773" s="62"/>
      <c r="CS773" s="62"/>
      <c r="CT773" s="62"/>
      <c r="CU773" s="62"/>
      <c r="CV773" s="62"/>
      <c r="CW773" s="62"/>
      <c r="CX773" s="62"/>
      <c r="CY773" s="62"/>
      <c r="CZ773" s="62"/>
      <c r="DA773" s="61"/>
      <c r="DB773" s="56">
        <f>K773-CV773</f>
        <v>0</v>
      </c>
      <c r="DC773" s="81"/>
      <c r="DD773" s="7">
        <f>CV773/12</f>
        <v>0</v>
      </c>
      <c r="DE773" s="81"/>
    </row>
    <row r="774" spans="1:109" s="80" customFormat="1" ht="11.25" hidden="1" customHeight="1" x14ac:dyDescent="0.2">
      <c r="A774" s="118" t="str">
        <f>CONCATENATE("8001",H774)</f>
        <v>8001560801</v>
      </c>
      <c r="B774" s="66"/>
      <c r="C774" s="66"/>
      <c r="D774" s="66"/>
      <c r="E774" s="66"/>
      <c r="F774" s="66" t="s">
        <v>116</v>
      </c>
      <c r="G774" s="65"/>
      <c r="H774" s="70" t="s">
        <v>179</v>
      </c>
      <c r="I774" s="79" t="s">
        <v>108</v>
      </c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  <c r="AA774" s="62"/>
      <c r="AB774" s="62"/>
      <c r="AC774" s="62"/>
      <c r="AD774" s="62"/>
      <c r="AE774" s="62"/>
      <c r="AF774" s="62"/>
      <c r="AG774" s="62"/>
      <c r="AH774" s="62"/>
      <c r="AI774" s="62"/>
      <c r="AJ774" s="62"/>
      <c r="AK774" s="62"/>
      <c r="AL774" s="62"/>
      <c r="AM774" s="62"/>
      <c r="AN774" s="62"/>
      <c r="AO774" s="62"/>
      <c r="AP774" s="62"/>
      <c r="AQ774" s="62"/>
      <c r="AR774" s="62"/>
      <c r="AS774" s="62"/>
      <c r="AT774" s="62"/>
      <c r="AU774" s="62"/>
      <c r="AV774" s="62"/>
      <c r="AW774" s="62"/>
      <c r="AX774" s="62"/>
      <c r="AY774" s="62"/>
      <c r="AZ774" s="62"/>
      <c r="BA774" s="62"/>
      <c r="BB774" s="62"/>
      <c r="BC774" s="62"/>
      <c r="BD774" s="62"/>
      <c r="BE774" s="62"/>
      <c r="BF774" s="62"/>
      <c r="BG774" s="62"/>
      <c r="BH774" s="62"/>
      <c r="BI774" s="62"/>
      <c r="BJ774" s="62"/>
      <c r="BK774" s="62"/>
      <c r="BL774" s="62"/>
      <c r="BM774" s="62"/>
      <c r="BN774" s="62"/>
      <c r="BO774" s="62"/>
      <c r="BP774" s="62"/>
      <c r="BQ774" s="62"/>
      <c r="BR774" s="62"/>
      <c r="BS774" s="62"/>
      <c r="BT774" s="62"/>
      <c r="BU774" s="62"/>
      <c r="BV774" s="62"/>
      <c r="BW774" s="62"/>
      <c r="BX774" s="62"/>
      <c r="BY774" s="62"/>
      <c r="BZ774" s="62"/>
      <c r="CA774" s="62"/>
      <c r="CB774" s="62"/>
      <c r="CC774" s="62"/>
      <c r="CD774" s="62"/>
      <c r="CE774" s="62"/>
      <c r="CF774" s="62"/>
      <c r="CG774" s="62"/>
      <c r="CH774" s="62"/>
      <c r="CI774" s="62"/>
      <c r="CJ774" s="62"/>
      <c r="CK774" s="62"/>
      <c r="CL774" s="62"/>
      <c r="CM774" s="62"/>
      <c r="CN774" s="62"/>
      <c r="CO774" s="62"/>
      <c r="CP774" s="62"/>
      <c r="CQ774" s="62"/>
      <c r="CR774" s="62"/>
      <c r="CS774" s="62"/>
      <c r="CT774" s="62"/>
      <c r="CU774" s="62"/>
      <c r="CV774" s="62"/>
      <c r="CW774" s="62"/>
      <c r="CX774" s="62"/>
      <c r="CY774" s="62"/>
      <c r="CZ774" s="62"/>
      <c r="DA774" s="61"/>
      <c r="DB774" s="56">
        <f>K774-CV774</f>
        <v>0</v>
      </c>
      <c r="DC774" s="81"/>
      <c r="DD774" s="7">
        <f>CV774/12</f>
        <v>0</v>
      </c>
      <c r="DE774" s="81"/>
    </row>
    <row r="775" spans="1:109" s="80" customFormat="1" ht="11.25" hidden="1" customHeight="1" x14ac:dyDescent="0.2">
      <c r="A775" s="118" t="str">
        <f>CONCATENATE("8001",H775)</f>
        <v>8001560802</v>
      </c>
      <c r="B775" s="66"/>
      <c r="C775" s="66"/>
      <c r="D775" s="66"/>
      <c r="E775" s="66"/>
      <c r="F775" s="66"/>
      <c r="G775" s="65" t="s">
        <v>91</v>
      </c>
      <c r="H775" s="70" t="s">
        <v>113</v>
      </c>
      <c r="I775" s="79" t="s">
        <v>99</v>
      </c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62"/>
      <c r="AG775" s="62"/>
      <c r="AH775" s="62"/>
      <c r="AI775" s="62"/>
      <c r="AJ775" s="62"/>
      <c r="AK775" s="62"/>
      <c r="AL775" s="62"/>
      <c r="AM775" s="62"/>
      <c r="AN775" s="62"/>
      <c r="AO775" s="62"/>
      <c r="AP775" s="62"/>
      <c r="AQ775" s="62"/>
      <c r="AR775" s="62"/>
      <c r="AS775" s="62"/>
      <c r="AT775" s="62"/>
      <c r="AU775" s="62"/>
      <c r="AV775" s="62"/>
      <c r="AW775" s="62"/>
      <c r="AX775" s="62"/>
      <c r="AY775" s="62"/>
      <c r="AZ775" s="62"/>
      <c r="BA775" s="62"/>
      <c r="BB775" s="62"/>
      <c r="BC775" s="62"/>
      <c r="BD775" s="62"/>
      <c r="BE775" s="62"/>
      <c r="BF775" s="62"/>
      <c r="BG775" s="62"/>
      <c r="BH775" s="62"/>
      <c r="BI775" s="62"/>
      <c r="BJ775" s="62"/>
      <c r="BK775" s="62"/>
      <c r="BL775" s="62"/>
      <c r="BM775" s="62"/>
      <c r="BN775" s="62"/>
      <c r="BO775" s="62"/>
      <c r="BP775" s="62"/>
      <c r="BQ775" s="62"/>
      <c r="BR775" s="62"/>
      <c r="BS775" s="62"/>
      <c r="BT775" s="62"/>
      <c r="BU775" s="62"/>
      <c r="BV775" s="62"/>
      <c r="BW775" s="62"/>
      <c r="BX775" s="62"/>
      <c r="BY775" s="62"/>
      <c r="BZ775" s="62"/>
      <c r="CA775" s="62"/>
      <c r="CB775" s="62"/>
      <c r="CC775" s="62"/>
      <c r="CD775" s="62"/>
      <c r="CE775" s="62"/>
      <c r="CF775" s="62"/>
      <c r="CG775" s="62"/>
      <c r="CH775" s="62"/>
      <c r="CI775" s="62"/>
      <c r="CJ775" s="62"/>
      <c r="CK775" s="62"/>
      <c r="CL775" s="62"/>
      <c r="CM775" s="62"/>
      <c r="CN775" s="62"/>
      <c r="CO775" s="62"/>
      <c r="CP775" s="62"/>
      <c r="CQ775" s="62"/>
      <c r="CR775" s="62"/>
      <c r="CS775" s="62"/>
      <c r="CT775" s="62"/>
      <c r="CU775" s="62"/>
      <c r="CV775" s="62"/>
      <c r="CW775" s="62"/>
      <c r="CX775" s="62"/>
      <c r="CY775" s="62"/>
      <c r="CZ775" s="62"/>
      <c r="DA775" s="61"/>
      <c r="DB775" s="56">
        <f>K775-CV775</f>
        <v>0</v>
      </c>
      <c r="DC775" s="81"/>
      <c r="DD775" s="7">
        <f>CV775/12</f>
        <v>0</v>
      </c>
      <c r="DE775" s="81"/>
    </row>
    <row r="776" spans="1:109" s="80" customFormat="1" ht="11.25" hidden="1" customHeight="1" x14ac:dyDescent="0.2">
      <c r="A776" s="118"/>
      <c r="B776" s="66"/>
      <c r="C776" s="66"/>
      <c r="D776" s="66"/>
      <c r="E776" s="66"/>
      <c r="F776" s="66"/>
      <c r="G776" s="65" t="s">
        <v>101</v>
      </c>
      <c r="H776" s="70" t="s">
        <v>141</v>
      </c>
      <c r="I776" s="79" t="s">
        <v>102</v>
      </c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  <c r="AA776" s="62"/>
      <c r="AB776" s="62"/>
      <c r="AC776" s="62"/>
      <c r="AD776" s="62"/>
      <c r="AE776" s="62"/>
      <c r="AF776" s="62"/>
      <c r="AG776" s="62"/>
      <c r="AH776" s="62"/>
      <c r="AI776" s="62"/>
      <c r="AJ776" s="62"/>
      <c r="AK776" s="62"/>
      <c r="AL776" s="62"/>
      <c r="AM776" s="62"/>
      <c r="AN776" s="62"/>
      <c r="AO776" s="62"/>
      <c r="AP776" s="62"/>
      <c r="AQ776" s="62"/>
      <c r="AR776" s="62"/>
      <c r="AS776" s="62"/>
      <c r="AT776" s="62"/>
      <c r="AU776" s="62"/>
      <c r="AV776" s="62"/>
      <c r="AW776" s="62"/>
      <c r="AX776" s="62"/>
      <c r="AY776" s="62"/>
      <c r="AZ776" s="62"/>
      <c r="BA776" s="62"/>
      <c r="BB776" s="62"/>
      <c r="BC776" s="62"/>
      <c r="BD776" s="62"/>
      <c r="BE776" s="62"/>
      <c r="BF776" s="62"/>
      <c r="BG776" s="62"/>
      <c r="BH776" s="62"/>
      <c r="BI776" s="62"/>
      <c r="BJ776" s="62"/>
      <c r="BK776" s="62"/>
      <c r="BL776" s="62"/>
      <c r="BM776" s="62"/>
      <c r="BN776" s="62"/>
      <c r="BO776" s="62"/>
      <c r="BP776" s="62"/>
      <c r="BQ776" s="62"/>
      <c r="BR776" s="62"/>
      <c r="BS776" s="62"/>
      <c r="BT776" s="62"/>
      <c r="BU776" s="62"/>
      <c r="BV776" s="62"/>
      <c r="BW776" s="62"/>
      <c r="BX776" s="62"/>
      <c r="BY776" s="62"/>
      <c r="BZ776" s="62"/>
      <c r="CA776" s="62"/>
      <c r="CB776" s="62"/>
      <c r="CC776" s="62"/>
      <c r="CD776" s="62"/>
      <c r="CE776" s="62"/>
      <c r="CF776" s="62"/>
      <c r="CG776" s="62"/>
      <c r="CH776" s="62"/>
      <c r="CI776" s="62"/>
      <c r="CJ776" s="62"/>
      <c r="CK776" s="62"/>
      <c r="CL776" s="62"/>
      <c r="CM776" s="62"/>
      <c r="CN776" s="62"/>
      <c r="CO776" s="62"/>
      <c r="CP776" s="62"/>
      <c r="CQ776" s="62"/>
      <c r="CR776" s="62"/>
      <c r="CS776" s="62"/>
      <c r="CT776" s="62"/>
      <c r="CU776" s="62"/>
      <c r="CV776" s="62"/>
      <c r="CW776" s="62"/>
      <c r="CX776" s="62"/>
      <c r="CY776" s="62"/>
      <c r="CZ776" s="62"/>
      <c r="DA776" s="61"/>
      <c r="DB776" s="56">
        <f>K776-CV776</f>
        <v>0</v>
      </c>
      <c r="DC776" s="81"/>
      <c r="DD776" s="7">
        <f>CV776/12</f>
        <v>0</v>
      </c>
      <c r="DE776" s="81"/>
    </row>
    <row r="777" spans="1:109" s="80" customFormat="1" ht="11.25" hidden="1" customHeight="1" x14ac:dyDescent="0.2">
      <c r="A777" s="118" t="str">
        <f>CONCATENATE("8001",H777)</f>
        <v>8001561601</v>
      </c>
      <c r="B777" s="66"/>
      <c r="C777" s="66"/>
      <c r="D777" s="66"/>
      <c r="E777" s="66"/>
      <c r="F777" s="66"/>
      <c r="G777" s="65" t="s">
        <v>101</v>
      </c>
      <c r="H777" s="70" t="s">
        <v>140</v>
      </c>
      <c r="I777" s="79" t="s">
        <v>108</v>
      </c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  <c r="AA777" s="62"/>
      <c r="AB777" s="62"/>
      <c r="AC777" s="62"/>
      <c r="AD777" s="62"/>
      <c r="AE777" s="62"/>
      <c r="AF777" s="62"/>
      <c r="AG777" s="62"/>
      <c r="AH777" s="62"/>
      <c r="AI777" s="62"/>
      <c r="AJ777" s="62"/>
      <c r="AK777" s="62"/>
      <c r="AL777" s="62"/>
      <c r="AM777" s="62"/>
      <c r="AN777" s="62"/>
      <c r="AO777" s="62"/>
      <c r="AP777" s="62"/>
      <c r="AQ777" s="62"/>
      <c r="AR777" s="62"/>
      <c r="AS777" s="62"/>
      <c r="AT777" s="62"/>
      <c r="AU777" s="62"/>
      <c r="AV777" s="62"/>
      <c r="AW777" s="62"/>
      <c r="AX777" s="62"/>
      <c r="AY777" s="62"/>
      <c r="AZ777" s="62"/>
      <c r="BA777" s="62"/>
      <c r="BB777" s="62"/>
      <c r="BC777" s="62"/>
      <c r="BD777" s="62"/>
      <c r="BE777" s="62"/>
      <c r="BF777" s="62"/>
      <c r="BG777" s="62"/>
      <c r="BH777" s="62"/>
      <c r="BI777" s="62"/>
      <c r="BJ777" s="62"/>
      <c r="BK777" s="62"/>
      <c r="BL777" s="62"/>
      <c r="BM777" s="62"/>
      <c r="BN777" s="62"/>
      <c r="BO777" s="62"/>
      <c r="BP777" s="62"/>
      <c r="BQ777" s="62"/>
      <c r="BR777" s="62"/>
      <c r="BS777" s="62"/>
      <c r="BT777" s="62"/>
      <c r="BU777" s="62"/>
      <c r="BV777" s="62"/>
      <c r="BW777" s="62"/>
      <c r="BX777" s="62"/>
      <c r="BY777" s="62"/>
      <c r="BZ777" s="62"/>
      <c r="CA777" s="62"/>
      <c r="CB777" s="62"/>
      <c r="CC777" s="62"/>
      <c r="CD777" s="62"/>
      <c r="CE777" s="62"/>
      <c r="CF777" s="62"/>
      <c r="CG777" s="62"/>
      <c r="CH777" s="62"/>
      <c r="CI777" s="62"/>
      <c r="CJ777" s="62"/>
      <c r="CK777" s="62"/>
      <c r="CL777" s="62"/>
      <c r="CM777" s="62"/>
      <c r="CN777" s="62"/>
      <c r="CO777" s="62"/>
      <c r="CP777" s="62"/>
      <c r="CQ777" s="62"/>
      <c r="CR777" s="62"/>
      <c r="CS777" s="62"/>
      <c r="CT777" s="62"/>
      <c r="CU777" s="62"/>
      <c r="CV777" s="62"/>
      <c r="CW777" s="62"/>
      <c r="CX777" s="62"/>
      <c r="CY777" s="62"/>
      <c r="CZ777" s="62"/>
      <c r="DA777" s="61" t="s">
        <v>141</v>
      </c>
      <c r="DB777" s="56">
        <f>K777-CV777</f>
        <v>0</v>
      </c>
      <c r="DC777" s="81"/>
      <c r="DD777" s="7">
        <f>CV777/12</f>
        <v>0</v>
      </c>
      <c r="DE777" s="81"/>
    </row>
    <row r="778" spans="1:109" s="80" customFormat="1" ht="11.25" hidden="1" customHeight="1" x14ac:dyDescent="0.2">
      <c r="A778" s="118" t="str">
        <f>CONCATENATE("8001",H778)</f>
        <v>8001561602</v>
      </c>
      <c r="B778" s="66"/>
      <c r="C778" s="66"/>
      <c r="D778" s="66"/>
      <c r="E778" s="66"/>
      <c r="F778" s="66"/>
      <c r="G778" s="65"/>
      <c r="H778" s="70" t="s">
        <v>139</v>
      </c>
      <c r="I778" s="79" t="s">
        <v>99</v>
      </c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  <c r="AA778" s="62"/>
      <c r="AB778" s="62"/>
      <c r="AC778" s="62"/>
      <c r="AD778" s="62"/>
      <c r="AE778" s="62"/>
      <c r="AF778" s="62"/>
      <c r="AG778" s="62"/>
      <c r="AH778" s="62"/>
      <c r="AI778" s="62"/>
      <c r="AJ778" s="62"/>
      <c r="AK778" s="62"/>
      <c r="AL778" s="62"/>
      <c r="AM778" s="62"/>
      <c r="AN778" s="62"/>
      <c r="AO778" s="62"/>
      <c r="AP778" s="62"/>
      <c r="AQ778" s="62"/>
      <c r="AR778" s="62"/>
      <c r="AS778" s="62"/>
      <c r="AT778" s="62"/>
      <c r="AU778" s="62"/>
      <c r="AV778" s="62"/>
      <c r="AW778" s="62"/>
      <c r="AX778" s="62"/>
      <c r="AY778" s="62"/>
      <c r="AZ778" s="62"/>
      <c r="BA778" s="62"/>
      <c r="BB778" s="62"/>
      <c r="BC778" s="62"/>
      <c r="BD778" s="62"/>
      <c r="BE778" s="62"/>
      <c r="BF778" s="62"/>
      <c r="BG778" s="62"/>
      <c r="BH778" s="62"/>
      <c r="BI778" s="62"/>
      <c r="BJ778" s="62"/>
      <c r="BK778" s="62"/>
      <c r="BL778" s="62"/>
      <c r="BM778" s="62"/>
      <c r="BN778" s="62"/>
      <c r="BO778" s="62"/>
      <c r="BP778" s="62"/>
      <c r="BQ778" s="62"/>
      <c r="BR778" s="62"/>
      <c r="BS778" s="62"/>
      <c r="BT778" s="62"/>
      <c r="BU778" s="62"/>
      <c r="BV778" s="62"/>
      <c r="BW778" s="62"/>
      <c r="BX778" s="62"/>
      <c r="BY778" s="62"/>
      <c r="BZ778" s="62"/>
      <c r="CA778" s="62"/>
      <c r="CB778" s="62"/>
      <c r="CC778" s="62"/>
      <c r="CD778" s="62"/>
      <c r="CE778" s="62"/>
      <c r="CF778" s="62"/>
      <c r="CG778" s="62"/>
      <c r="CH778" s="62"/>
      <c r="CI778" s="62"/>
      <c r="CJ778" s="62"/>
      <c r="CK778" s="62"/>
      <c r="CL778" s="62"/>
      <c r="CM778" s="62"/>
      <c r="CN778" s="62"/>
      <c r="CO778" s="62"/>
      <c r="CP778" s="62"/>
      <c r="CQ778" s="62"/>
      <c r="CR778" s="62"/>
      <c r="CS778" s="62"/>
      <c r="CT778" s="62"/>
      <c r="CU778" s="62"/>
      <c r="CV778" s="62"/>
      <c r="CW778" s="62"/>
      <c r="CX778" s="62"/>
      <c r="CY778" s="62"/>
      <c r="CZ778" s="62"/>
      <c r="DA778" s="61" t="s">
        <v>140</v>
      </c>
      <c r="DB778" s="56">
        <f>K778-CV778</f>
        <v>0</v>
      </c>
      <c r="DC778" s="81"/>
      <c r="DD778" s="7">
        <f>CV778/12</f>
        <v>0</v>
      </c>
      <c r="DE778" s="81"/>
    </row>
    <row r="779" spans="1:109" s="80" customFormat="1" ht="11.25" hidden="1" customHeight="1" x14ac:dyDescent="0.2">
      <c r="A779" s="118" t="str">
        <f>CONCATENATE("8001",H779)</f>
        <v>8001561603</v>
      </c>
      <c r="B779" s="66"/>
      <c r="C779" s="66"/>
      <c r="D779" s="66"/>
      <c r="E779" s="66"/>
      <c r="F779" s="66"/>
      <c r="G779" s="65"/>
      <c r="H779" s="70" t="s">
        <v>176</v>
      </c>
      <c r="I779" s="79" t="s">
        <v>177</v>
      </c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  <c r="AA779" s="62"/>
      <c r="AB779" s="62"/>
      <c r="AC779" s="62"/>
      <c r="AD779" s="62"/>
      <c r="AE779" s="62"/>
      <c r="AF779" s="62"/>
      <c r="AG779" s="62"/>
      <c r="AH779" s="62"/>
      <c r="AI779" s="62"/>
      <c r="AJ779" s="62"/>
      <c r="AK779" s="62"/>
      <c r="AL779" s="62"/>
      <c r="AM779" s="62"/>
      <c r="AN779" s="62"/>
      <c r="AO779" s="62"/>
      <c r="AP779" s="62"/>
      <c r="AQ779" s="62"/>
      <c r="AR779" s="62"/>
      <c r="AS779" s="62"/>
      <c r="AT779" s="62"/>
      <c r="AU779" s="62"/>
      <c r="AV779" s="62"/>
      <c r="AW779" s="62"/>
      <c r="AX779" s="62"/>
      <c r="AY779" s="62"/>
      <c r="AZ779" s="62"/>
      <c r="BA779" s="62"/>
      <c r="BB779" s="62"/>
      <c r="BC779" s="62"/>
      <c r="BD779" s="62"/>
      <c r="BE779" s="62"/>
      <c r="BF779" s="62"/>
      <c r="BG779" s="62"/>
      <c r="BH779" s="62"/>
      <c r="BI779" s="62"/>
      <c r="BJ779" s="62"/>
      <c r="BK779" s="62"/>
      <c r="BL779" s="62"/>
      <c r="BM779" s="62"/>
      <c r="BN779" s="62"/>
      <c r="BO779" s="62"/>
      <c r="BP779" s="62"/>
      <c r="BQ779" s="62"/>
      <c r="BR779" s="62"/>
      <c r="BS779" s="62"/>
      <c r="BT779" s="62"/>
      <c r="BU779" s="62"/>
      <c r="BV779" s="62"/>
      <c r="BW779" s="62"/>
      <c r="BX779" s="62"/>
      <c r="BY779" s="62"/>
      <c r="BZ779" s="62"/>
      <c r="CA779" s="62"/>
      <c r="CB779" s="62"/>
      <c r="CC779" s="62"/>
      <c r="CD779" s="62"/>
      <c r="CE779" s="62"/>
      <c r="CF779" s="62"/>
      <c r="CG779" s="62"/>
      <c r="CH779" s="62"/>
      <c r="CI779" s="62"/>
      <c r="CJ779" s="62"/>
      <c r="CK779" s="62"/>
      <c r="CL779" s="62"/>
      <c r="CM779" s="62"/>
      <c r="CN779" s="62"/>
      <c r="CO779" s="62"/>
      <c r="CP779" s="62"/>
      <c r="CQ779" s="62"/>
      <c r="CR779" s="62"/>
      <c r="CS779" s="62"/>
      <c r="CT779" s="62"/>
      <c r="CU779" s="62"/>
      <c r="CV779" s="62"/>
      <c r="CW779" s="62"/>
      <c r="CX779" s="62"/>
      <c r="CY779" s="62"/>
      <c r="CZ779" s="62"/>
      <c r="DA779" s="61"/>
      <c r="DB779" s="56">
        <f>K779-CV779</f>
        <v>0</v>
      </c>
      <c r="DC779" s="81"/>
      <c r="DD779" s="7">
        <f>CV779/12</f>
        <v>0</v>
      </c>
      <c r="DE779" s="81"/>
    </row>
    <row r="780" spans="1:109" s="80" customFormat="1" ht="11.25" hidden="1" customHeight="1" x14ac:dyDescent="0.2">
      <c r="A780" s="118" t="str">
        <f>CONCATENATE("8001",H780)</f>
        <v>800159</v>
      </c>
      <c r="B780" s="66"/>
      <c r="C780" s="66"/>
      <c r="D780" s="66"/>
      <c r="E780" s="66" t="s">
        <v>229</v>
      </c>
      <c r="F780" s="66"/>
      <c r="G780" s="65"/>
      <c r="H780" s="61" t="s">
        <v>229</v>
      </c>
      <c r="I780" s="79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  <c r="AA780" s="62"/>
      <c r="AB780" s="62"/>
      <c r="AC780" s="62"/>
      <c r="AD780" s="62"/>
      <c r="AE780" s="62"/>
      <c r="AF780" s="62"/>
      <c r="AG780" s="62"/>
      <c r="AH780" s="62"/>
      <c r="AI780" s="62"/>
      <c r="AJ780" s="62"/>
      <c r="AK780" s="62"/>
      <c r="AL780" s="62"/>
      <c r="AM780" s="62"/>
      <c r="AN780" s="62"/>
      <c r="AO780" s="62"/>
      <c r="AP780" s="62"/>
      <c r="AQ780" s="62"/>
      <c r="AR780" s="62"/>
      <c r="AS780" s="62"/>
      <c r="AT780" s="62"/>
      <c r="AU780" s="62"/>
      <c r="AV780" s="62"/>
      <c r="AW780" s="62"/>
      <c r="AX780" s="62"/>
      <c r="AY780" s="62"/>
      <c r="AZ780" s="62"/>
      <c r="BA780" s="62"/>
      <c r="BB780" s="62"/>
      <c r="BC780" s="62"/>
      <c r="BD780" s="62"/>
      <c r="BE780" s="62"/>
      <c r="BF780" s="62"/>
      <c r="BG780" s="62"/>
      <c r="BH780" s="62"/>
      <c r="BI780" s="62"/>
      <c r="BJ780" s="62"/>
      <c r="BK780" s="62"/>
      <c r="BL780" s="62"/>
      <c r="BM780" s="62"/>
      <c r="BN780" s="62"/>
      <c r="BO780" s="62"/>
      <c r="BP780" s="62"/>
      <c r="BQ780" s="62"/>
      <c r="BR780" s="62"/>
      <c r="BS780" s="62"/>
      <c r="BT780" s="62"/>
      <c r="BU780" s="62"/>
      <c r="BV780" s="62"/>
      <c r="BW780" s="62"/>
      <c r="BX780" s="62"/>
      <c r="BY780" s="62"/>
      <c r="BZ780" s="62"/>
      <c r="CA780" s="62"/>
      <c r="CB780" s="62"/>
      <c r="CC780" s="62"/>
      <c r="CD780" s="62"/>
      <c r="CE780" s="62"/>
      <c r="CF780" s="62"/>
      <c r="CG780" s="62"/>
      <c r="CH780" s="62"/>
      <c r="CI780" s="62"/>
      <c r="CJ780" s="62"/>
      <c r="CK780" s="62"/>
      <c r="CL780" s="62"/>
      <c r="CM780" s="62"/>
      <c r="CN780" s="62"/>
      <c r="CO780" s="62"/>
      <c r="CP780" s="62"/>
      <c r="CQ780" s="62"/>
      <c r="CR780" s="62"/>
      <c r="CS780" s="62"/>
      <c r="CT780" s="62"/>
      <c r="CU780" s="62"/>
      <c r="CV780" s="62"/>
      <c r="CW780" s="62"/>
      <c r="CX780" s="62"/>
      <c r="CY780" s="62"/>
      <c r="CZ780" s="62"/>
      <c r="DA780" s="61"/>
      <c r="DB780" s="56"/>
      <c r="DC780" s="81"/>
      <c r="DD780" s="7">
        <f>CV780/12</f>
        <v>0</v>
      </c>
      <c r="DE780" s="81"/>
    </row>
    <row r="781" spans="1:109" s="80" customFormat="1" ht="11.25" hidden="1" customHeight="1" x14ac:dyDescent="0.2">
      <c r="A781" s="118"/>
      <c r="B781" s="66"/>
      <c r="C781" s="66"/>
      <c r="D781" s="66"/>
      <c r="E781" s="66"/>
      <c r="F781" s="66" t="s">
        <v>112</v>
      </c>
      <c r="G781" s="65"/>
      <c r="H781" s="70"/>
      <c r="I781" s="79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  <c r="AA781" s="62"/>
      <c r="AB781" s="62"/>
      <c r="AC781" s="62"/>
      <c r="AD781" s="62"/>
      <c r="AE781" s="62"/>
      <c r="AF781" s="62"/>
      <c r="AG781" s="62"/>
      <c r="AH781" s="62"/>
      <c r="AI781" s="62"/>
      <c r="AJ781" s="62"/>
      <c r="AK781" s="62"/>
      <c r="AL781" s="62"/>
      <c r="AM781" s="62"/>
      <c r="AN781" s="62"/>
      <c r="AO781" s="62"/>
      <c r="AP781" s="62"/>
      <c r="AQ781" s="62"/>
      <c r="AR781" s="62"/>
      <c r="AS781" s="62"/>
      <c r="AT781" s="62"/>
      <c r="AU781" s="62"/>
      <c r="AV781" s="62"/>
      <c r="AW781" s="62"/>
      <c r="AX781" s="62"/>
      <c r="AY781" s="62"/>
      <c r="AZ781" s="62"/>
      <c r="BA781" s="62"/>
      <c r="BB781" s="62"/>
      <c r="BC781" s="62"/>
      <c r="BD781" s="62"/>
      <c r="BE781" s="62"/>
      <c r="BF781" s="62"/>
      <c r="BG781" s="62"/>
      <c r="BH781" s="62"/>
      <c r="BI781" s="62"/>
      <c r="BJ781" s="62"/>
      <c r="BK781" s="62"/>
      <c r="BL781" s="62"/>
      <c r="BM781" s="62"/>
      <c r="BN781" s="62"/>
      <c r="BO781" s="62"/>
      <c r="BP781" s="62"/>
      <c r="BQ781" s="62"/>
      <c r="BR781" s="62"/>
      <c r="BS781" s="62"/>
      <c r="BT781" s="62"/>
      <c r="BU781" s="62"/>
      <c r="BV781" s="62"/>
      <c r="BW781" s="62"/>
      <c r="BX781" s="62"/>
      <c r="BY781" s="62"/>
      <c r="BZ781" s="62"/>
      <c r="CA781" s="62"/>
      <c r="CB781" s="62"/>
      <c r="CC781" s="62"/>
      <c r="CD781" s="62"/>
      <c r="CE781" s="62"/>
      <c r="CF781" s="62"/>
      <c r="CG781" s="62"/>
      <c r="CH781" s="62"/>
      <c r="CI781" s="62"/>
      <c r="CJ781" s="62"/>
      <c r="CK781" s="62"/>
      <c r="CL781" s="62"/>
      <c r="CM781" s="62"/>
      <c r="CN781" s="62"/>
      <c r="CO781" s="62"/>
      <c r="CP781" s="62"/>
      <c r="CQ781" s="62"/>
      <c r="CR781" s="62"/>
      <c r="CS781" s="62"/>
      <c r="CT781" s="62"/>
      <c r="CU781" s="62"/>
      <c r="CV781" s="62"/>
      <c r="CW781" s="62"/>
      <c r="CX781" s="62"/>
      <c r="CY781" s="62"/>
      <c r="CZ781" s="62"/>
      <c r="DA781" s="61"/>
      <c r="DB781" s="56"/>
      <c r="DC781" s="81"/>
      <c r="DD781" s="7">
        <f>CV781/12</f>
        <v>0</v>
      </c>
      <c r="DE781" s="81"/>
    </row>
    <row r="782" spans="1:109" s="80" customFormat="1" ht="11.25" hidden="1" customHeight="1" x14ac:dyDescent="0.2">
      <c r="A782" s="118"/>
      <c r="B782" s="66"/>
      <c r="C782" s="66"/>
      <c r="D782" s="66"/>
      <c r="E782" s="66"/>
      <c r="F782" s="66" t="s">
        <v>228</v>
      </c>
      <c r="G782" s="65"/>
      <c r="H782" s="70"/>
      <c r="I782" s="79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  <c r="AA782" s="62"/>
      <c r="AB782" s="62"/>
      <c r="AC782" s="62"/>
      <c r="AD782" s="62"/>
      <c r="AE782" s="62"/>
      <c r="AF782" s="62"/>
      <c r="AG782" s="62"/>
      <c r="AH782" s="62"/>
      <c r="AI782" s="62"/>
      <c r="AJ782" s="62"/>
      <c r="AK782" s="62"/>
      <c r="AL782" s="62"/>
      <c r="AM782" s="62"/>
      <c r="AN782" s="62"/>
      <c r="AO782" s="62"/>
      <c r="AP782" s="62"/>
      <c r="AQ782" s="62"/>
      <c r="AR782" s="62"/>
      <c r="AS782" s="62"/>
      <c r="AT782" s="62"/>
      <c r="AU782" s="62"/>
      <c r="AV782" s="62"/>
      <c r="AW782" s="62"/>
      <c r="AX782" s="62"/>
      <c r="AY782" s="62"/>
      <c r="AZ782" s="62"/>
      <c r="BA782" s="62"/>
      <c r="BB782" s="62"/>
      <c r="BC782" s="62"/>
      <c r="BD782" s="62"/>
      <c r="BE782" s="62"/>
      <c r="BF782" s="62"/>
      <c r="BG782" s="62"/>
      <c r="BH782" s="62"/>
      <c r="BI782" s="62"/>
      <c r="BJ782" s="62"/>
      <c r="BK782" s="62"/>
      <c r="BL782" s="62"/>
      <c r="BM782" s="62"/>
      <c r="BN782" s="62"/>
      <c r="BO782" s="62"/>
      <c r="BP782" s="62"/>
      <c r="BQ782" s="62"/>
      <c r="BR782" s="62"/>
      <c r="BS782" s="62"/>
      <c r="BT782" s="62"/>
      <c r="BU782" s="62"/>
      <c r="BV782" s="62"/>
      <c r="BW782" s="62"/>
      <c r="BX782" s="62"/>
      <c r="BY782" s="62"/>
      <c r="BZ782" s="62"/>
      <c r="CA782" s="62"/>
      <c r="CB782" s="62"/>
      <c r="CC782" s="62"/>
      <c r="CD782" s="62"/>
      <c r="CE782" s="62"/>
      <c r="CF782" s="62"/>
      <c r="CG782" s="62"/>
      <c r="CH782" s="62"/>
      <c r="CI782" s="62"/>
      <c r="CJ782" s="62"/>
      <c r="CK782" s="62"/>
      <c r="CL782" s="62"/>
      <c r="CM782" s="62"/>
      <c r="CN782" s="62"/>
      <c r="CO782" s="62"/>
      <c r="CP782" s="62"/>
      <c r="CQ782" s="62"/>
      <c r="CR782" s="62"/>
      <c r="CS782" s="62"/>
      <c r="CT782" s="62"/>
      <c r="CU782" s="62"/>
      <c r="CV782" s="62"/>
      <c r="CW782" s="62"/>
      <c r="CX782" s="62"/>
      <c r="CY782" s="62"/>
      <c r="CZ782" s="62"/>
      <c r="DA782" s="61"/>
      <c r="DB782" s="56"/>
      <c r="DC782" s="81"/>
      <c r="DD782" s="7">
        <f>CV782/12</f>
        <v>0</v>
      </c>
      <c r="DE782" s="81"/>
    </row>
    <row r="783" spans="1:109" s="80" customFormat="1" ht="11.25" hidden="1" customHeight="1" x14ac:dyDescent="0.2">
      <c r="A783" s="118" t="str">
        <f>CONCATENATE("8001",H783)</f>
        <v>800165</v>
      </c>
      <c r="B783" s="66"/>
      <c r="C783" s="66"/>
      <c r="D783" s="66"/>
      <c r="E783" s="66"/>
      <c r="F783" s="66"/>
      <c r="G783" s="65"/>
      <c r="H783" s="61" t="s">
        <v>174</v>
      </c>
      <c r="I783" s="64" t="s">
        <v>175</v>
      </c>
      <c r="J783" s="62">
        <f>J784</f>
        <v>0</v>
      </c>
      <c r="K783" s="62">
        <f>K784</f>
        <v>0</v>
      </c>
      <c r="L783" s="62">
        <f>L784</f>
        <v>0</v>
      </c>
      <c r="M783" s="62">
        <f>M784</f>
        <v>0</v>
      </c>
      <c r="N783" s="62">
        <f>N784</f>
        <v>0</v>
      </c>
      <c r="O783" s="62">
        <f>O784</f>
        <v>0</v>
      </c>
      <c r="P783" s="62">
        <f>P784</f>
        <v>0</v>
      </c>
      <c r="Q783" s="62">
        <f>Q784</f>
        <v>0</v>
      </c>
      <c r="R783" s="62">
        <f>R784</f>
        <v>0</v>
      </c>
      <c r="S783" s="62">
        <f>S784</f>
        <v>0</v>
      </c>
      <c r="T783" s="62">
        <f>T784</f>
        <v>0</v>
      </c>
      <c r="U783" s="62">
        <f>U784</f>
        <v>0</v>
      </c>
      <c r="V783" s="62">
        <f>V784</f>
        <v>0</v>
      </c>
      <c r="W783" s="62">
        <f>W784</f>
        <v>0</v>
      </c>
      <c r="X783" s="62">
        <f>X784</f>
        <v>0</v>
      </c>
      <c r="Y783" s="62">
        <f>Y784</f>
        <v>0</v>
      </c>
      <c r="Z783" s="62">
        <f>Z784</f>
        <v>0</v>
      </c>
      <c r="AA783" s="62">
        <f>AA784</f>
        <v>0</v>
      </c>
      <c r="AB783" s="62">
        <f>AB784</f>
        <v>0</v>
      </c>
      <c r="AC783" s="62">
        <f>AC784</f>
        <v>0</v>
      </c>
      <c r="AD783" s="62">
        <f>AD784</f>
        <v>0</v>
      </c>
      <c r="AE783" s="62">
        <f>AE784</f>
        <v>0</v>
      </c>
      <c r="AF783" s="62">
        <f>AF784</f>
        <v>0</v>
      </c>
      <c r="AG783" s="62">
        <f>AG784</f>
        <v>0</v>
      </c>
      <c r="AH783" s="62">
        <f>AH784</f>
        <v>0</v>
      </c>
      <c r="AI783" s="62">
        <f>AI784</f>
        <v>0</v>
      </c>
      <c r="AJ783" s="62">
        <f>AJ784</f>
        <v>0</v>
      </c>
      <c r="AK783" s="62">
        <f>AK784</f>
        <v>0</v>
      </c>
      <c r="AL783" s="62">
        <f>AL784</f>
        <v>0</v>
      </c>
      <c r="AM783" s="62">
        <f>AM784</f>
        <v>0</v>
      </c>
      <c r="AN783" s="62">
        <f>AN784</f>
        <v>0</v>
      </c>
      <c r="AO783" s="62">
        <f>AO784</f>
        <v>0</v>
      </c>
      <c r="AP783" s="62">
        <f>AP784</f>
        <v>0</v>
      </c>
      <c r="AQ783" s="62">
        <f>AQ784</f>
        <v>0</v>
      </c>
      <c r="AR783" s="62">
        <f>AR784</f>
        <v>0</v>
      </c>
      <c r="AS783" s="62">
        <f>AS784</f>
        <v>0</v>
      </c>
      <c r="AT783" s="62">
        <f>AT784</f>
        <v>0</v>
      </c>
      <c r="AU783" s="62">
        <f>AU784</f>
        <v>0</v>
      </c>
      <c r="AV783" s="62">
        <f>AV784</f>
        <v>0</v>
      </c>
      <c r="AW783" s="62">
        <f>AW784</f>
        <v>0</v>
      </c>
      <c r="AX783" s="62">
        <f>AX784</f>
        <v>0</v>
      </c>
      <c r="AY783" s="62">
        <f>AY784</f>
        <v>0</v>
      </c>
      <c r="AZ783" s="62">
        <f>AZ784</f>
        <v>0</v>
      </c>
      <c r="BA783" s="62">
        <f>BA784</f>
        <v>0</v>
      </c>
      <c r="BB783" s="62"/>
      <c r="BC783" s="62">
        <f>BC784</f>
        <v>0</v>
      </c>
      <c r="BD783" s="62"/>
      <c r="BE783" s="62">
        <f>BE784</f>
        <v>0</v>
      </c>
      <c r="BF783" s="62">
        <f>BF784</f>
        <v>0</v>
      </c>
      <c r="BG783" s="62">
        <f>BG784</f>
        <v>0</v>
      </c>
      <c r="BH783" s="62">
        <f>BH784</f>
        <v>0</v>
      </c>
      <c r="BI783" s="62">
        <f>BI784</f>
        <v>0</v>
      </c>
      <c r="BJ783" s="62">
        <f>BJ784</f>
        <v>0</v>
      </c>
      <c r="BK783" s="62">
        <f>BK784</f>
        <v>0</v>
      </c>
      <c r="BL783" s="62">
        <f>BL784</f>
        <v>0</v>
      </c>
      <c r="BM783" s="62">
        <f>BM784</f>
        <v>0</v>
      </c>
      <c r="BN783" s="62">
        <f>BN784</f>
        <v>0</v>
      </c>
      <c r="BO783" s="62">
        <f>BO784</f>
        <v>0</v>
      </c>
      <c r="BP783" s="62">
        <f>BP784</f>
        <v>0</v>
      </c>
      <c r="BQ783" s="62">
        <f>BQ784</f>
        <v>0</v>
      </c>
      <c r="BR783" s="62">
        <f>BR784</f>
        <v>0</v>
      </c>
      <c r="BS783" s="62">
        <f>BS784</f>
        <v>0</v>
      </c>
      <c r="BT783" s="62">
        <f>BT784</f>
        <v>0</v>
      </c>
      <c r="BU783" s="62">
        <f>BU784</f>
        <v>0</v>
      </c>
      <c r="BV783" s="62">
        <f>BV784</f>
        <v>0</v>
      </c>
      <c r="BW783" s="62">
        <f>BW784</f>
        <v>0</v>
      </c>
      <c r="BX783" s="62">
        <f>BX784</f>
        <v>0</v>
      </c>
      <c r="BY783" s="62">
        <f>BY784</f>
        <v>0</v>
      </c>
      <c r="BZ783" s="62">
        <f>BZ784</f>
        <v>0</v>
      </c>
      <c r="CA783" s="62">
        <f>CA784</f>
        <v>0</v>
      </c>
      <c r="CB783" s="62">
        <f>CB784</f>
        <v>0</v>
      </c>
      <c r="CC783" s="62">
        <f>CC784</f>
        <v>0</v>
      </c>
      <c r="CD783" s="62">
        <f>CD784</f>
        <v>0</v>
      </c>
      <c r="CE783" s="62">
        <f>CE784</f>
        <v>0</v>
      </c>
      <c r="CF783" s="62">
        <f>CF784</f>
        <v>0</v>
      </c>
      <c r="CG783" s="62">
        <f>CG784</f>
        <v>0</v>
      </c>
      <c r="CH783" s="62">
        <f>CH784</f>
        <v>0</v>
      </c>
      <c r="CI783" s="62">
        <f>CI784</f>
        <v>0</v>
      </c>
      <c r="CJ783" s="62">
        <f>CJ784</f>
        <v>0</v>
      </c>
      <c r="CK783" s="62">
        <f>CK784</f>
        <v>0</v>
      </c>
      <c r="CL783" s="62">
        <f>CL784</f>
        <v>0</v>
      </c>
      <c r="CM783" s="62">
        <f>CM784</f>
        <v>0</v>
      </c>
      <c r="CN783" s="62">
        <f>CN784</f>
        <v>0</v>
      </c>
      <c r="CO783" s="62">
        <f>CO784</f>
        <v>0</v>
      </c>
      <c r="CP783" s="62">
        <f>CP784</f>
        <v>0</v>
      </c>
      <c r="CQ783" s="62">
        <f>CQ784</f>
        <v>0</v>
      </c>
      <c r="CR783" s="62">
        <f>CR784</f>
        <v>0</v>
      </c>
      <c r="CS783" s="62">
        <f>CS784</f>
        <v>0</v>
      </c>
      <c r="CT783" s="62">
        <f>CT784</f>
        <v>0</v>
      </c>
      <c r="CU783" s="62">
        <f>CU784</f>
        <v>0</v>
      </c>
      <c r="CV783" s="62">
        <f>CV784</f>
        <v>0</v>
      </c>
      <c r="CW783" s="62">
        <f>CW784</f>
        <v>0</v>
      </c>
      <c r="CX783" s="62">
        <f>CX784</f>
        <v>0</v>
      </c>
      <c r="CY783" s="62">
        <f>CY784</f>
        <v>0</v>
      </c>
      <c r="CZ783" s="62">
        <f>CZ784</f>
        <v>0</v>
      </c>
      <c r="DA783" s="61"/>
      <c r="DB783" s="56">
        <f>K783-CV783</f>
        <v>0</v>
      </c>
      <c r="DC783" s="81"/>
      <c r="DD783" s="7">
        <f>CV783/12</f>
        <v>0</v>
      </c>
      <c r="DE783" s="81"/>
    </row>
    <row r="784" spans="1:109" s="80" customFormat="1" ht="11.25" hidden="1" customHeight="1" x14ac:dyDescent="0.2">
      <c r="A784" s="118" t="str">
        <f>CONCATENATE("8001",H784)</f>
        <v>80016501</v>
      </c>
      <c r="B784" s="66"/>
      <c r="C784" s="66"/>
      <c r="D784" s="66"/>
      <c r="E784" s="66"/>
      <c r="F784" s="66"/>
      <c r="G784" s="65"/>
      <c r="H784" s="70" t="s">
        <v>172</v>
      </c>
      <c r="I784" s="79" t="s">
        <v>173</v>
      </c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  <c r="AA784" s="62"/>
      <c r="AB784" s="62"/>
      <c r="AC784" s="62"/>
      <c r="AD784" s="62"/>
      <c r="AE784" s="62"/>
      <c r="AF784" s="62"/>
      <c r="AG784" s="62"/>
      <c r="AH784" s="62"/>
      <c r="AI784" s="62"/>
      <c r="AJ784" s="62"/>
      <c r="AK784" s="62"/>
      <c r="AL784" s="62"/>
      <c r="AM784" s="62"/>
      <c r="AN784" s="62"/>
      <c r="AO784" s="62"/>
      <c r="AP784" s="62"/>
      <c r="AQ784" s="62"/>
      <c r="AR784" s="62"/>
      <c r="AS784" s="62"/>
      <c r="AT784" s="62"/>
      <c r="AU784" s="62"/>
      <c r="AV784" s="62"/>
      <c r="AW784" s="62"/>
      <c r="AX784" s="62"/>
      <c r="AY784" s="62"/>
      <c r="AZ784" s="62"/>
      <c r="BA784" s="62"/>
      <c r="BB784" s="62"/>
      <c r="BC784" s="62"/>
      <c r="BD784" s="62"/>
      <c r="BE784" s="62"/>
      <c r="BF784" s="62"/>
      <c r="BG784" s="62"/>
      <c r="BH784" s="62"/>
      <c r="BI784" s="62"/>
      <c r="BJ784" s="62"/>
      <c r="BK784" s="62"/>
      <c r="BL784" s="62"/>
      <c r="BM784" s="62"/>
      <c r="BN784" s="62"/>
      <c r="BO784" s="62"/>
      <c r="BP784" s="62"/>
      <c r="BQ784" s="62"/>
      <c r="BR784" s="62"/>
      <c r="BS784" s="62"/>
      <c r="BT784" s="62"/>
      <c r="BU784" s="62"/>
      <c r="BV784" s="62"/>
      <c r="BW784" s="62"/>
      <c r="BX784" s="62"/>
      <c r="BY784" s="62"/>
      <c r="BZ784" s="62"/>
      <c r="CA784" s="62"/>
      <c r="CB784" s="62"/>
      <c r="CC784" s="62"/>
      <c r="CD784" s="62"/>
      <c r="CE784" s="62"/>
      <c r="CF784" s="62"/>
      <c r="CG784" s="62"/>
      <c r="CH784" s="62"/>
      <c r="CI784" s="62"/>
      <c r="CJ784" s="62"/>
      <c r="CK784" s="62"/>
      <c r="CL784" s="62"/>
      <c r="CM784" s="62"/>
      <c r="CN784" s="62"/>
      <c r="CO784" s="62"/>
      <c r="CP784" s="62"/>
      <c r="CQ784" s="62"/>
      <c r="CR784" s="62"/>
      <c r="CS784" s="62"/>
      <c r="CT784" s="62"/>
      <c r="CU784" s="62"/>
      <c r="CV784" s="62"/>
      <c r="CW784" s="62"/>
      <c r="CX784" s="62"/>
      <c r="CY784" s="62"/>
      <c r="CZ784" s="62"/>
      <c r="DA784" s="61"/>
      <c r="DB784" s="56">
        <f>K784-CV784</f>
        <v>0</v>
      </c>
      <c r="DC784" s="81"/>
      <c r="DD784" s="7">
        <f>CV784/12</f>
        <v>0</v>
      </c>
      <c r="DE784" s="81"/>
    </row>
    <row r="785" spans="1:109" s="80" customFormat="1" ht="11.25" hidden="1" customHeight="1" x14ac:dyDescent="0.2">
      <c r="A785" s="118" t="str">
        <f>CONCATENATE("8001",H785)</f>
        <v>800170</v>
      </c>
      <c r="B785" s="66"/>
      <c r="C785" s="66"/>
      <c r="D785" s="66"/>
      <c r="E785" s="66"/>
      <c r="F785" s="66"/>
      <c r="G785" s="65"/>
      <c r="H785" s="61" t="s">
        <v>22</v>
      </c>
      <c r="I785" s="64" t="s">
        <v>21</v>
      </c>
      <c r="J785" s="62">
        <f>J786</f>
        <v>0</v>
      </c>
      <c r="K785" s="62">
        <f>K786</f>
        <v>0</v>
      </c>
      <c r="L785" s="62">
        <f>L786</f>
        <v>0</v>
      </c>
      <c r="M785" s="62">
        <f>M786</f>
        <v>0</v>
      </c>
      <c r="N785" s="62">
        <f>N786</f>
        <v>0</v>
      </c>
      <c r="O785" s="62">
        <f>O786</f>
        <v>0</v>
      </c>
      <c r="P785" s="62">
        <f>P786</f>
        <v>0</v>
      </c>
      <c r="Q785" s="62">
        <f>Q786</f>
        <v>0</v>
      </c>
      <c r="R785" s="62">
        <f>R786</f>
        <v>0</v>
      </c>
      <c r="S785" s="62">
        <f>S786</f>
        <v>0</v>
      </c>
      <c r="T785" s="62">
        <f>T786</f>
        <v>0</v>
      </c>
      <c r="U785" s="62">
        <f>U786</f>
        <v>0</v>
      </c>
      <c r="V785" s="62">
        <f>V786</f>
        <v>0</v>
      </c>
      <c r="W785" s="62">
        <f>W786</f>
        <v>0</v>
      </c>
      <c r="X785" s="62">
        <f>X786</f>
        <v>0</v>
      </c>
      <c r="Y785" s="62">
        <f>Y786</f>
        <v>0</v>
      </c>
      <c r="Z785" s="62">
        <f>Z786</f>
        <v>0</v>
      </c>
      <c r="AA785" s="62">
        <f>AA786</f>
        <v>0</v>
      </c>
      <c r="AB785" s="62">
        <f>AB786</f>
        <v>0</v>
      </c>
      <c r="AC785" s="62">
        <f>AC786</f>
        <v>0</v>
      </c>
      <c r="AD785" s="62">
        <f>AD786</f>
        <v>0</v>
      </c>
      <c r="AE785" s="62">
        <f>AE786</f>
        <v>0</v>
      </c>
      <c r="AF785" s="62">
        <f>AF786</f>
        <v>0</v>
      </c>
      <c r="AG785" s="62">
        <f>AG786</f>
        <v>0</v>
      </c>
      <c r="AH785" s="62">
        <f>AH786</f>
        <v>0</v>
      </c>
      <c r="AI785" s="62">
        <f>AI786</f>
        <v>0</v>
      </c>
      <c r="AJ785" s="62">
        <f>AJ786</f>
        <v>0</v>
      </c>
      <c r="AK785" s="62">
        <f>AK786</f>
        <v>0</v>
      </c>
      <c r="AL785" s="62">
        <f>AL786</f>
        <v>0</v>
      </c>
      <c r="AM785" s="62">
        <f>AM786</f>
        <v>0</v>
      </c>
      <c r="AN785" s="62">
        <f>AN786</f>
        <v>0</v>
      </c>
      <c r="AO785" s="62">
        <f>AO786</f>
        <v>0</v>
      </c>
      <c r="AP785" s="62">
        <f>AP786</f>
        <v>0</v>
      </c>
      <c r="AQ785" s="62">
        <f>AQ786</f>
        <v>0</v>
      </c>
      <c r="AR785" s="62">
        <f>AR786</f>
        <v>0</v>
      </c>
      <c r="AS785" s="62">
        <f>AS786</f>
        <v>0</v>
      </c>
      <c r="AT785" s="62">
        <f>AT786</f>
        <v>0</v>
      </c>
      <c r="AU785" s="62">
        <f>AU786</f>
        <v>0</v>
      </c>
      <c r="AV785" s="62">
        <f>AV786</f>
        <v>0</v>
      </c>
      <c r="AW785" s="62">
        <f>AW786</f>
        <v>0</v>
      </c>
      <c r="AX785" s="62">
        <f>AX786</f>
        <v>0</v>
      </c>
      <c r="AY785" s="62">
        <f>AY786</f>
        <v>0</v>
      </c>
      <c r="AZ785" s="62">
        <f>AZ786</f>
        <v>0</v>
      </c>
      <c r="BA785" s="62">
        <f>BA786</f>
        <v>0</v>
      </c>
      <c r="BB785" s="62"/>
      <c r="BC785" s="62">
        <f>BC786</f>
        <v>0</v>
      </c>
      <c r="BD785" s="62"/>
      <c r="BE785" s="62">
        <f>BE786</f>
        <v>0</v>
      </c>
      <c r="BF785" s="62">
        <f>BF786</f>
        <v>0</v>
      </c>
      <c r="BG785" s="62">
        <f>BG786</f>
        <v>0</v>
      </c>
      <c r="BH785" s="62">
        <f>BH786</f>
        <v>0</v>
      </c>
      <c r="BI785" s="62">
        <f>BI786</f>
        <v>0</v>
      </c>
      <c r="BJ785" s="62">
        <f>BJ786</f>
        <v>0</v>
      </c>
      <c r="BK785" s="62">
        <f>BK786</f>
        <v>0</v>
      </c>
      <c r="BL785" s="62">
        <f>BL786</f>
        <v>0</v>
      </c>
      <c r="BM785" s="62">
        <f>BM786</f>
        <v>0</v>
      </c>
      <c r="BN785" s="62">
        <f>BN786</f>
        <v>0</v>
      </c>
      <c r="BO785" s="62">
        <f>BO786</f>
        <v>0</v>
      </c>
      <c r="BP785" s="62">
        <f>BP786</f>
        <v>0</v>
      </c>
      <c r="BQ785" s="62">
        <f>BQ786</f>
        <v>0</v>
      </c>
      <c r="BR785" s="62">
        <f>BR786</f>
        <v>0</v>
      </c>
      <c r="BS785" s="62">
        <f>BS786</f>
        <v>0</v>
      </c>
      <c r="BT785" s="62">
        <f>BT786</f>
        <v>0</v>
      </c>
      <c r="BU785" s="62">
        <f>BU786</f>
        <v>0</v>
      </c>
      <c r="BV785" s="62">
        <f>BV786</f>
        <v>0</v>
      </c>
      <c r="BW785" s="62">
        <f>BW786</f>
        <v>0</v>
      </c>
      <c r="BX785" s="62">
        <f>BX786</f>
        <v>0</v>
      </c>
      <c r="BY785" s="62">
        <f>BY786</f>
        <v>0</v>
      </c>
      <c r="BZ785" s="62">
        <f>BZ786</f>
        <v>0</v>
      </c>
      <c r="CA785" s="62">
        <f>CA786</f>
        <v>0</v>
      </c>
      <c r="CB785" s="62">
        <f>CB786</f>
        <v>0</v>
      </c>
      <c r="CC785" s="62">
        <f>CC786</f>
        <v>0</v>
      </c>
      <c r="CD785" s="62">
        <f>CD786</f>
        <v>0</v>
      </c>
      <c r="CE785" s="62">
        <f>CE786</f>
        <v>0</v>
      </c>
      <c r="CF785" s="62">
        <f>CF786</f>
        <v>0</v>
      </c>
      <c r="CG785" s="62">
        <f>CG786</f>
        <v>0</v>
      </c>
      <c r="CH785" s="62">
        <f>CH786</f>
        <v>0</v>
      </c>
      <c r="CI785" s="62">
        <f>CI786</f>
        <v>0</v>
      </c>
      <c r="CJ785" s="62">
        <f>CJ786</f>
        <v>0</v>
      </c>
      <c r="CK785" s="62">
        <f>CK786</f>
        <v>0</v>
      </c>
      <c r="CL785" s="62">
        <f>CL786</f>
        <v>0</v>
      </c>
      <c r="CM785" s="62">
        <f>CM786</f>
        <v>0</v>
      </c>
      <c r="CN785" s="62">
        <f>CN786</f>
        <v>0</v>
      </c>
      <c r="CO785" s="62">
        <f>CO786</f>
        <v>0</v>
      </c>
      <c r="CP785" s="62">
        <f>CP786</f>
        <v>0</v>
      </c>
      <c r="CQ785" s="62">
        <f>CQ786</f>
        <v>0</v>
      </c>
      <c r="CR785" s="62">
        <f>CR786</f>
        <v>0</v>
      </c>
      <c r="CS785" s="62">
        <f>CS786</f>
        <v>0</v>
      </c>
      <c r="CT785" s="62">
        <f>CT786</f>
        <v>0</v>
      </c>
      <c r="CU785" s="62">
        <f>CU786</f>
        <v>0</v>
      </c>
      <c r="CV785" s="62">
        <f>CV786</f>
        <v>0</v>
      </c>
      <c r="CW785" s="62">
        <f>CW786</f>
        <v>0</v>
      </c>
      <c r="CX785" s="62">
        <f>CX786</f>
        <v>0</v>
      </c>
      <c r="CY785" s="62">
        <f>CY786</f>
        <v>0</v>
      </c>
      <c r="CZ785" s="62">
        <f>CZ786</f>
        <v>0</v>
      </c>
      <c r="DA785" s="61"/>
      <c r="DB785" s="56">
        <f>K785-CV785</f>
        <v>0</v>
      </c>
      <c r="DC785" s="81"/>
      <c r="DD785" s="7">
        <f>CV785/12</f>
        <v>0</v>
      </c>
      <c r="DE785" s="81"/>
    </row>
    <row r="786" spans="1:109" s="80" customFormat="1" ht="11.25" hidden="1" customHeight="1" x14ac:dyDescent="0.2">
      <c r="A786" s="118" t="str">
        <f>CONCATENATE("8001",H786)</f>
        <v>800171</v>
      </c>
      <c r="B786" s="66"/>
      <c r="C786" s="66"/>
      <c r="D786" s="66"/>
      <c r="E786" s="66" t="s">
        <v>22</v>
      </c>
      <c r="F786" s="66"/>
      <c r="G786" s="65"/>
      <c r="H786" s="61" t="s">
        <v>20</v>
      </c>
      <c r="I786" s="64" t="s">
        <v>19</v>
      </c>
      <c r="J786" s="62">
        <f>J787+J792</f>
        <v>0</v>
      </c>
      <c r="K786" s="62">
        <f>K787+K792</f>
        <v>0</v>
      </c>
      <c r="L786" s="62">
        <f>L787+L792</f>
        <v>0</v>
      </c>
      <c r="M786" s="62">
        <f>M787+M792</f>
        <v>0</v>
      </c>
      <c r="N786" s="62">
        <f>N787+N792</f>
        <v>0</v>
      </c>
      <c r="O786" s="62">
        <f>O787+O792</f>
        <v>0</v>
      </c>
      <c r="P786" s="62">
        <f>P787+P792</f>
        <v>0</v>
      </c>
      <c r="Q786" s="62">
        <f>Q787+Q792</f>
        <v>0</v>
      </c>
      <c r="R786" s="62">
        <f>R787+R792</f>
        <v>0</v>
      </c>
      <c r="S786" s="62">
        <f>S787+S792</f>
        <v>0</v>
      </c>
      <c r="T786" s="62">
        <f>T787+T792</f>
        <v>0</v>
      </c>
      <c r="U786" s="62">
        <f>U787+U792</f>
        <v>0</v>
      </c>
      <c r="V786" s="62">
        <f>V787+V792</f>
        <v>0</v>
      </c>
      <c r="W786" s="62">
        <f>W787+W792</f>
        <v>0</v>
      </c>
      <c r="X786" s="62">
        <f>X787+X792</f>
        <v>0</v>
      </c>
      <c r="Y786" s="62">
        <f>Y787+Y792</f>
        <v>0</v>
      </c>
      <c r="Z786" s="62">
        <f>Z787+Z792</f>
        <v>0</v>
      </c>
      <c r="AA786" s="62">
        <f>AA787+AA792</f>
        <v>0</v>
      </c>
      <c r="AB786" s="62">
        <f>AB787+AB792</f>
        <v>0</v>
      </c>
      <c r="AC786" s="62">
        <f>AC787+AC792</f>
        <v>0</v>
      </c>
      <c r="AD786" s="62">
        <f>AD787+AD792</f>
        <v>0</v>
      </c>
      <c r="AE786" s="62">
        <f>AE787+AE792</f>
        <v>0</v>
      </c>
      <c r="AF786" s="62">
        <f>AF787+AF792</f>
        <v>0</v>
      </c>
      <c r="AG786" s="62">
        <f>AG787+AG792</f>
        <v>0</v>
      </c>
      <c r="AH786" s="62">
        <f>AH787+AH792</f>
        <v>0</v>
      </c>
      <c r="AI786" s="62">
        <f>AI787+AI792</f>
        <v>0</v>
      </c>
      <c r="AJ786" s="62">
        <f>AJ787+AJ792</f>
        <v>0</v>
      </c>
      <c r="AK786" s="62">
        <f>AK787+AK792</f>
        <v>0</v>
      </c>
      <c r="AL786" s="62">
        <f>AL787+AL792</f>
        <v>0</v>
      </c>
      <c r="AM786" s="62">
        <f>AM787+AM792</f>
        <v>0</v>
      </c>
      <c r="AN786" s="62">
        <f>AN787+AN792</f>
        <v>0</v>
      </c>
      <c r="AO786" s="62">
        <f>AO787+AO792</f>
        <v>0</v>
      </c>
      <c r="AP786" s="62">
        <f>AP787+AP792</f>
        <v>0</v>
      </c>
      <c r="AQ786" s="62">
        <f>AQ787+AQ792</f>
        <v>0</v>
      </c>
      <c r="AR786" s="62">
        <f>AR787+AR792</f>
        <v>0</v>
      </c>
      <c r="AS786" s="62">
        <f>AS787+AS792</f>
        <v>0</v>
      </c>
      <c r="AT786" s="62">
        <f>AT787+AT792</f>
        <v>0</v>
      </c>
      <c r="AU786" s="62">
        <f>AU787+AU792</f>
        <v>0</v>
      </c>
      <c r="AV786" s="62">
        <f>AV787+AV792</f>
        <v>0</v>
      </c>
      <c r="AW786" s="62">
        <f>AW787+AW792</f>
        <v>0</v>
      </c>
      <c r="AX786" s="62">
        <f>AX787+AX792</f>
        <v>0</v>
      </c>
      <c r="AY786" s="62">
        <f>AY787+AY792</f>
        <v>0</v>
      </c>
      <c r="AZ786" s="62">
        <f>AZ787+AZ792</f>
        <v>0</v>
      </c>
      <c r="BA786" s="62">
        <f>BA787+BA792</f>
        <v>0</v>
      </c>
      <c r="BB786" s="62"/>
      <c r="BC786" s="62">
        <f>BC787+BC792</f>
        <v>0</v>
      </c>
      <c r="BD786" s="62"/>
      <c r="BE786" s="62">
        <f>BE787+BE792</f>
        <v>0</v>
      </c>
      <c r="BF786" s="62">
        <f>BF787+BF792</f>
        <v>0</v>
      </c>
      <c r="BG786" s="62">
        <f>BG787+BG792</f>
        <v>0</v>
      </c>
      <c r="BH786" s="62">
        <f>BH787+BH792</f>
        <v>0</v>
      </c>
      <c r="BI786" s="62">
        <f>BI787+BI792</f>
        <v>0</v>
      </c>
      <c r="BJ786" s="62">
        <f>BJ787+BJ792</f>
        <v>0</v>
      </c>
      <c r="BK786" s="62">
        <f>BK787+BK792</f>
        <v>0</v>
      </c>
      <c r="BL786" s="62">
        <f>BL787+BL792</f>
        <v>0</v>
      </c>
      <c r="BM786" s="62">
        <f>BM787+BM792</f>
        <v>0</v>
      </c>
      <c r="BN786" s="62">
        <f>BN787+BN792</f>
        <v>0</v>
      </c>
      <c r="BO786" s="62">
        <f>BO787+BO792</f>
        <v>0</v>
      </c>
      <c r="BP786" s="62">
        <f>BP787+BP792</f>
        <v>0</v>
      </c>
      <c r="BQ786" s="62">
        <f>BQ787+BQ792</f>
        <v>0</v>
      </c>
      <c r="BR786" s="62">
        <f>BR787+BR792</f>
        <v>0</v>
      </c>
      <c r="BS786" s="62">
        <f>BS787+BS792</f>
        <v>0</v>
      </c>
      <c r="BT786" s="62">
        <f>BT787+BT792</f>
        <v>0</v>
      </c>
      <c r="BU786" s="62">
        <f>BU787+BU792</f>
        <v>0</v>
      </c>
      <c r="BV786" s="62">
        <f>BV787+BV792</f>
        <v>0</v>
      </c>
      <c r="BW786" s="62">
        <f>BW787+BW792</f>
        <v>0</v>
      </c>
      <c r="BX786" s="62">
        <f>BX787+BX792</f>
        <v>0</v>
      </c>
      <c r="BY786" s="62">
        <f>BY787+BY792</f>
        <v>0</v>
      </c>
      <c r="BZ786" s="62">
        <f>BZ787+BZ792</f>
        <v>0</v>
      </c>
      <c r="CA786" s="62">
        <f>CA787+CA792</f>
        <v>0</v>
      </c>
      <c r="CB786" s="62">
        <f>CB787+CB792</f>
        <v>0</v>
      </c>
      <c r="CC786" s="62">
        <f>CC787+CC792</f>
        <v>0</v>
      </c>
      <c r="CD786" s="62">
        <f>CD787+CD792</f>
        <v>0</v>
      </c>
      <c r="CE786" s="62">
        <f>CE787+CE792</f>
        <v>0</v>
      </c>
      <c r="CF786" s="62">
        <f>CF787+CF792</f>
        <v>0</v>
      </c>
      <c r="CG786" s="62">
        <f>CG787+CG792</f>
        <v>0</v>
      </c>
      <c r="CH786" s="62">
        <f>CH787+CH792</f>
        <v>0</v>
      </c>
      <c r="CI786" s="62">
        <f>CI787+CI792</f>
        <v>0</v>
      </c>
      <c r="CJ786" s="62">
        <f>CJ787+CJ792</f>
        <v>0</v>
      </c>
      <c r="CK786" s="62">
        <f>CK787+CK792</f>
        <v>0</v>
      </c>
      <c r="CL786" s="62">
        <f>CL787+CL792</f>
        <v>0</v>
      </c>
      <c r="CM786" s="62">
        <f>CM787+CM792</f>
        <v>0</v>
      </c>
      <c r="CN786" s="62">
        <f>CN787+CN792</f>
        <v>0</v>
      </c>
      <c r="CO786" s="62">
        <f>CO787+CO792</f>
        <v>0</v>
      </c>
      <c r="CP786" s="62">
        <f>CP787+CP792</f>
        <v>0</v>
      </c>
      <c r="CQ786" s="62">
        <f>CQ787+CQ792</f>
        <v>0</v>
      </c>
      <c r="CR786" s="62">
        <f>CR787+CR792</f>
        <v>0</v>
      </c>
      <c r="CS786" s="62">
        <f>CS787+CS792</f>
        <v>0</v>
      </c>
      <c r="CT786" s="62">
        <f>CT787+CT792</f>
        <v>0</v>
      </c>
      <c r="CU786" s="62">
        <f>CU787+CU792</f>
        <v>0</v>
      </c>
      <c r="CV786" s="62">
        <f>CV787+CV792</f>
        <v>0</v>
      </c>
      <c r="CW786" s="62">
        <f>CW787+CW792</f>
        <v>0</v>
      </c>
      <c r="CX786" s="62">
        <f>CX787+CX792</f>
        <v>0</v>
      </c>
      <c r="CY786" s="62">
        <f>CY787+CY792</f>
        <v>0</v>
      </c>
      <c r="CZ786" s="62">
        <f>CZ787+CZ792</f>
        <v>0</v>
      </c>
      <c r="DA786" s="61"/>
      <c r="DB786" s="56">
        <f>K786-CV786</f>
        <v>0</v>
      </c>
      <c r="DC786" s="81"/>
      <c r="DD786" s="7">
        <f>CV786/12</f>
        <v>0</v>
      </c>
      <c r="DE786" s="81"/>
    </row>
    <row r="787" spans="1:109" s="80" customFormat="1" ht="11.25" hidden="1" customHeight="1" x14ac:dyDescent="0.2">
      <c r="A787" s="118" t="str">
        <f>CONCATENATE("8001",H787)</f>
        <v>80017101</v>
      </c>
      <c r="B787" s="66"/>
      <c r="C787" s="66"/>
      <c r="D787" s="66"/>
      <c r="E787" s="66" t="s">
        <v>20</v>
      </c>
      <c r="F787" s="66"/>
      <c r="G787" s="65"/>
      <c r="H787" s="61">
        <v>7101</v>
      </c>
      <c r="I787" s="64" t="s">
        <v>18</v>
      </c>
      <c r="J787" s="62">
        <f>SUM(J788:J791)</f>
        <v>0</v>
      </c>
      <c r="K787" s="62">
        <f>SUM(K788:K791)</f>
        <v>0</v>
      </c>
      <c r="L787" s="62">
        <f>SUM(L788:L791)</f>
        <v>0</v>
      </c>
      <c r="M787" s="62">
        <f>SUM(M788:M791)</f>
        <v>0</v>
      </c>
      <c r="N787" s="62">
        <f>SUM(N788:N791)</f>
        <v>0</v>
      </c>
      <c r="O787" s="62">
        <f>SUM(O788:O791)</f>
        <v>0</v>
      </c>
      <c r="P787" s="62">
        <f>SUM(P788:P791)</f>
        <v>0</v>
      </c>
      <c r="Q787" s="62">
        <f>SUM(Q788:Q791)</f>
        <v>0</v>
      </c>
      <c r="R787" s="62">
        <f>SUM(R788:R791)</f>
        <v>0</v>
      </c>
      <c r="S787" s="62">
        <f>SUM(S788:S791)</f>
        <v>0</v>
      </c>
      <c r="T787" s="62">
        <f>SUM(T788:T791)</f>
        <v>0</v>
      </c>
      <c r="U787" s="62">
        <f>SUM(U788:U791)</f>
        <v>0</v>
      </c>
      <c r="V787" s="62">
        <f>SUM(V788:V791)</f>
        <v>0</v>
      </c>
      <c r="W787" s="62">
        <f>SUM(W788:W791)</f>
        <v>0</v>
      </c>
      <c r="X787" s="62">
        <f>SUM(X788:X791)</f>
        <v>0</v>
      </c>
      <c r="Y787" s="62">
        <f>SUM(Y788:Y791)</f>
        <v>0</v>
      </c>
      <c r="Z787" s="62">
        <f>SUM(Z788:Z791)</f>
        <v>0</v>
      </c>
      <c r="AA787" s="62">
        <f>SUM(AA788:AA791)</f>
        <v>0</v>
      </c>
      <c r="AB787" s="62">
        <f>SUM(AB788:AB791)</f>
        <v>0</v>
      </c>
      <c r="AC787" s="62">
        <f>SUM(AC788:AC791)</f>
        <v>0</v>
      </c>
      <c r="AD787" s="62">
        <f>SUM(AD788:AD791)</f>
        <v>0</v>
      </c>
      <c r="AE787" s="62">
        <f>SUM(AE788:AE791)</f>
        <v>0</v>
      </c>
      <c r="AF787" s="62">
        <f>SUM(AF788:AF791)</f>
        <v>0</v>
      </c>
      <c r="AG787" s="62">
        <f>SUM(AG788:AG791)</f>
        <v>0</v>
      </c>
      <c r="AH787" s="62">
        <f>SUM(AH788:AH791)</f>
        <v>0</v>
      </c>
      <c r="AI787" s="62">
        <f>SUM(AI788:AI791)</f>
        <v>0</v>
      </c>
      <c r="AJ787" s="62">
        <f>SUM(AJ788:AJ791)</f>
        <v>0</v>
      </c>
      <c r="AK787" s="62">
        <f>SUM(AK788:AK791)</f>
        <v>0</v>
      </c>
      <c r="AL787" s="62">
        <f>SUM(AL788:AL791)</f>
        <v>0</v>
      </c>
      <c r="AM787" s="62">
        <f>SUM(AM788:AM791)</f>
        <v>0</v>
      </c>
      <c r="AN787" s="62">
        <f>SUM(AN788:AN791)</f>
        <v>0</v>
      </c>
      <c r="AO787" s="62">
        <f>SUM(AO788:AO791)</f>
        <v>0</v>
      </c>
      <c r="AP787" s="62">
        <f>SUM(AP788:AP791)</f>
        <v>0</v>
      </c>
      <c r="AQ787" s="62">
        <f>SUM(AQ788:AQ791)</f>
        <v>0</v>
      </c>
      <c r="AR787" s="62">
        <f>SUM(AR788:AR791)</f>
        <v>0</v>
      </c>
      <c r="AS787" s="62">
        <f>SUM(AS788:AS791)</f>
        <v>0</v>
      </c>
      <c r="AT787" s="62">
        <f>SUM(AT788:AT791)</f>
        <v>0</v>
      </c>
      <c r="AU787" s="62">
        <f>SUM(AU788:AU791)</f>
        <v>0</v>
      </c>
      <c r="AV787" s="62">
        <f>SUM(AV788:AV791)</f>
        <v>0</v>
      </c>
      <c r="AW787" s="62">
        <f>SUM(AW788:AW791)</f>
        <v>0</v>
      </c>
      <c r="AX787" s="62">
        <f>SUM(AX788:AX791)</f>
        <v>0</v>
      </c>
      <c r="AY787" s="62">
        <f>SUM(AY788:AY791)</f>
        <v>0</v>
      </c>
      <c r="AZ787" s="62">
        <f>SUM(AZ788:AZ791)</f>
        <v>0</v>
      </c>
      <c r="BA787" s="62">
        <f>SUM(BA788:BA791)</f>
        <v>0</v>
      </c>
      <c r="BB787" s="62"/>
      <c r="BC787" s="62">
        <f>SUM(BC788:BC791)</f>
        <v>0</v>
      </c>
      <c r="BD787" s="62"/>
      <c r="BE787" s="62">
        <f>SUM(BE788:BE791)</f>
        <v>0</v>
      </c>
      <c r="BF787" s="62">
        <f>SUM(BF788:BF791)</f>
        <v>0</v>
      </c>
      <c r="BG787" s="62">
        <f>SUM(BG788:BG791)</f>
        <v>0</v>
      </c>
      <c r="BH787" s="62">
        <f>SUM(BH788:BH791)</f>
        <v>0</v>
      </c>
      <c r="BI787" s="62">
        <f>SUM(BI788:BI791)</f>
        <v>0</v>
      </c>
      <c r="BJ787" s="62">
        <f>SUM(BJ788:BJ791)</f>
        <v>0</v>
      </c>
      <c r="BK787" s="62">
        <f>SUM(BK788:BK791)</f>
        <v>0</v>
      </c>
      <c r="BL787" s="62">
        <f>SUM(BL788:BL791)</f>
        <v>0</v>
      </c>
      <c r="BM787" s="62">
        <f>SUM(BM788:BM791)</f>
        <v>0</v>
      </c>
      <c r="BN787" s="62">
        <f>SUM(BN788:BN791)</f>
        <v>0</v>
      </c>
      <c r="BO787" s="62">
        <f>SUM(BO788:BO791)</f>
        <v>0</v>
      </c>
      <c r="BP787" s="62">
        <f>SUM(BP788:BP791)</f>
        <v>0</v>
      </c>
      <c r="BQ787" s="62">
        <f>SUM(BQ788:BQ791)</f>
        <v>0</v>
      </c>
      <c r="BR787" s="62">
        <f>SUM(BR788:BR791)</f>
        <v>0</v>
      </c>
      <c r="BS787" s="62">
        <f>SUM(BS788:BS791)</f>
        <v>0</v>
      </c>
      <c r="BT787" s="62">
        <f>SUM(BT788:BT791)</f>
        <v>0</v>
      </c>
      <c r="BU787" s="62">
        <f>SUM(BU788:BU791)</f>
        <v>0</v>
      </c>
      <c r="BV787" s="62">
        <f>SUM(BV788:BV791)</f>
        <v>0</v>
      </c>
      <c r="BW787" s="62">
        <f>SUM(BW788:BW791)</f>
        <v>0</v>
      </c>
      <c r="BX787" s="62">
        <f>SUM(BX788:BX791)</f>
        <v>0</v>
      </c>
      <c r="BY787" s="62">
        <f>SUM(BY788:BY791)</f>
        <v>0</v>
      </c>
      <c r="BZ787" s="62">
        <f>SUM(BZ788:BZ791)</f>
        <v>0</v>
      </c>
      <c r="CA787" s="62">
        <f>SUM(CA788:CA791)</f>
        <v>0</v>
      </c>
      <c r="CB787" s="62">
        <f>SUM(CB788:CB791)</f>
        <v>0</v>
      </c>
      <c r="CC787" s="62">
        <f>SUM(CC788:CC791)</f>
        <v>0</v>
      </c>
      <c r="CD787" s="62">
        <f>SUM(CD788:CD791)</f>
        <v>0</v>
      </c>
      <c r="CE787" s="62">
        <f>SUM(CE788:CE791)</f>
        <v>0</v>
      </c>
      <c r="CF787" s="62">
        <f>SUM(CF788:CF791)</f>
        <v>0</v>
      </c>
      <c r="CG787" s="62">
        <f>SUM(CG788:CG791)</f>
        <v>0</v>
      </c>
      <c r="CH787" s="62">
        <f>SUM(CH788:CH791)</f>
        <v>0</v>
      </c>
      <c r="CI787" s="62">
        <f>SUM(CI788:CI791)</f>
        <v>0</v>
      </c>
      <c r="CJ787" s="62">
        <f>SUM(CJ788:CJ791)</f>
        <v>0</v>
      </c>
      <c r="CK787" s="62">
        <f>SUM(CK788:CK791)</f>
        <v>0</v>
      </c>
      <c r="CL787" s="62">
        <f>SUM(CL788:CL791)</f>
        <v>0</v>
      </c>
      <c r="CM787" s="62">
        <f>SUM(CM788:CM791)</f>
        <v>0</v>
      </c>
      <c r="CN787" s="62">
        <f>SUM(CN788:CN791)</f>
        <v>0</v>
      </c>
      <c r="CO787" s="62">
        <f>SUM(CO788:CO791)</f>
        <v>0</v>
      </c>
      <c r="CP787" s="62">
        <f>SUM(CP788:CP791)</f>
        <v>0</v>
      </c>
      <c r="CQ787" s="62">
        <f>SUM(CQ788:CQ791)</f>
        <v>0</v>
      </c>
      <c r="CR787" s="62">
        <f>SUM(CR788:CR791)</f>
        <v>0</v>
      </c>
      <c r="CS787" s="62">
        <f>SUM(CS788:CS791)</f>
        <v>0</v>
      </c>
      <c r="CT787" s="62">
        <f>SUM(CT788:CT791)</f>
        <v>0</v>
      </c>
      <c r="CU787" s="62">
        <f>SUM(CU788:CU791)</f>
        <v>0</v>
      </c>
      <c r="CV787" s="62">
        <f>SUM(CV788:CV791)</f>
        <v>0</v>
      </c>
      <c r="CW787" s="62">
        <f>SUM(CW788:CW791)</f>
        <v>0</v>
      </c>
      <c r="CX787" s="62">
        <f>SUM(CX788:CX791)</f>
        <v>0</v>
      </c>
      <c r="CY787" s="62">
        <f>SUM(CY788:CY791)</f>
        <v>0</v>
      </c>
      <c r="CZ787" s="62">
        <f>SUM(CZ788:CZ791)</f>
        <v>0</v>
      </c>
      <c r="DA787" s="61"/>
      <c r="DB787" s="56">
        <f>K787-CV787</f>
        <v>0</v>
      </c>
      <c r="DC787" s="81"/>
      <c r="DD787" s="7">
        <f>CV787/12</f>
        <v>0</v>
      </c>
      <c r="DE787" s="81"/>
    </row>
    <row r="788" spans="1:109" s="80" customFormat="1" ht="11.25" hidden="1" customHeight="1" x14ac:dyDescent="0.2">
      <c r="A788" s="118" t="str">
        <f>CONCATENATE("8001",H788)</f>
        <v>8001710101</v>
      </c>
      <c r="B788" s="66"/>
      <c r="C788" s="66"/>
      <c r="D788" s="66"/>
      <c r="E788" s="66"/>
      <c r="F788" s="66" t="s">
        <v>91</v>
      </c>
      <c r="G788" s="65"/>
      <c r="H788" s="70" t="s">
        <v>227</v>
      </c>
      <c r="I788" s="75" t="s">
        <v>226</v>
      </c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  <c r="AA788" s="62"/>
      <c r="AB788" s="62"/>
      <c r="AC788" s="62"/>
      <c r="AD788" s="62"/>
      <c r="AE788" s="62"/>
      <c r="AF788" s="62"/>
      <c r="AG788" s="62"/>
      <c r="AH788" s="62"/>
      <c r="AI788" s="62"/>
      <c r="AJ788" s="62"/>
      <c r="AK788" s="62"/>
      <c r="AL788" s="62"/>
      <c r="AM788" s="62"/>
      <c r="AN788" s="62"/>
      <c r="AO788" s="62"/>
      <c r="AP788" s="62"/>
      <c r="AQ788" s="62"/>
      <c r="AR788" s="62"/>
      <c r="AS788" s="62"/>
      <c r="AT788" s="62"/>
      <c r="AU788" s="62"/>
      <c r="AV788" s="62"/>
      <c r="AW788" s="62"/>
      <c r="AX788" s="62"/>
      <c r="AY788" s="62"/>
      <c r="AZ788" s="62"/>
      <c r="BA788" s="62"/>
      <c r="BB788" s="62"/>
      <c r="BC788" s="62"/>
      <c r="BD788" s="62"/>
      <c r="BE788" s="62"/>
      <c r="BF788" s="62"/>
      <c r="BG788" s="62"/>
      <c r="BH788" s="62"/>
      <c r="BI788" s="62"/>
      <c r="BJ788" s="62"/>
      <c r="BK788" s="62"/>
      <c r="BL788" s="62"/>
      <c r="BM788" s="62"/>
      <c r="BN788" s="62"/>
      <c r="BO788" s="62"/>
      <c r="BP788" s="62"/>
      <c r="BQ788" s="62"/>
      <c r="BR788" s="62"/>
      <c r="BS788" s="62"/>
      <c r="BT788" s="62"/>
      <c r="BU788" s="62"/>
      <c r="BV788" s="62"/>
      <c r="BW788" s="62"/>
      <c r="BX788" s="62"/>
      <c r="BY788" s="62"/>
      <c r="BZ788" s="62"/>
      <c r="CA788" s="62"/>
      <c r="CB788" s="62"/>
      <c r="CC788" s="62"/>
      <c r="CD788" s="62"/>
      <c r="CE788" s="62"/>
      <c r="CF788" s="62"/>
      <c r="CG788" s="62"/>
      <c r="CH788" s="62"/>
      <c r="CI788" s="62"/>
      <c r="CJ788" s="62"/>
      <c r="CK788" s="62"/>
      <c r="CL788" s="62"/>
      <c r="CM788" s="62"/>
      <c r="CN788" s="62"/>
      <c r="CO788" s="62"/>
      <c r="CP788" s="62"/>
      <c r="CQ788" s="62"/>
      <c r="CR788" s="62"/>
      <c r="CS788" s="62"/>
      <c r="CT788" s="62"/>
      <c r="CU788" s="62"/>
      <c r="CV788" s="62"/>
      <c r="CW788" s="62"/>
      <c r="CX788" s="62"/>
      <c r="CY788" s="62"/>
      <c r="CZ788" s="62"/>
      <c r="DA788" s="61"/>
      <c r="DB788" s="56">
        <f>K788-CV788</f>
        <v>0</v>
      </c>
      <c r="DC788" s="81"/>
      <c r="DD788" s="7">
        <f>CV788/12</f>
        <v>0</v>
      </c>
      <c r="DE788" s="81"/>
    </row>
    <row r="789" spans="1:109" s="80" customFormat="1" ht="11.25" hidden="1" customHeight="1" x14ac:dyDescent="0.2">
      <c r="A789" s="118" t="str">
        <f>CONCATENATE("8001",H789)</f>
        <v>8001710102</v>
      </c>
      <c r="B789" s="66"/>
      <c r="C789" s="66"/>
      <c r="D789" s="66"/>
      <c r="E789" s="66"/>
      <c r="F789" s="66"/>
      <c r="G789" s="65"/>
      <c r="H789" s="70" t="s">
        <v>17</v>
      </c>
      <c r="I789" s="75" t="s">
        <v>16</v>
      </c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  <c r="AA789" s="62"/>
      <c r="AB789" s="62"/>
      <c r="AC789" s="62"/>
      <c r="AD789" s="62"/>
      <c r="AE789" s="62"/>
      <c r="AF789" s="62"/>
      <c r="AG789" s="62"/>
      <c r="AH789" s="62"/>
      <c r="AI789" s="62"/>
      <c r="AJ789" s="62"/>
      <c r="AK789" s="62"/>
      <c r="AL789" s="62"/>
      <c r="AM789" s="62"/>
      <c r="AN789" s="62"/>
      <c r="AO789" s="62"/>
      <c r="AP789" s="62"/>
      <c r="AQ789" s="62"/>
      <c r="AR789" s="62"/>
      <c r="AS789" s="62"/>
      <c r="AT789" s="62"/>
      <c r="AU789" s="62"/>
      <c r="AV789" s="62"/>
      <c r="AW789" s="62"/>
      <c r="AX789" s="62"/>
      <c r="AY789" s="62"/>
      <c r="AZ789" s="62"/>
      <c r="BA789" s="62"/>
      <c r="BB789" s="62"/>
      <c r="BC789" s="62"/>
      <c r="BD789" s="62"/>
      <c r="BE789" s="62"/>
      <c r="BF789" s="62"/>
      <c r="BG789" s="62"/>
      <c r="BH789" s="62"/>
      <c r="BI789" s="62"/>
      <c r="BJ789" s="62"/>
      <c r="BK789" s="62"/>
      <c r="BL789" s="62"/>
      <c r="BM789" s="62"/>
      <c r="BN789" s="62"/>
      <c r="BO789" s="62"/>
      <c r="BP789" s="62"/>
      <c r="BQ789" s="62"/>
      <c r="BR789" s="62"/>
      <c r="BS789" s="62"/>
      <c r="BT789" s="62"/>
      <c r="BU789" s="62"/>
      <c r="BV789" s="62"/>
      <c r="BW789" s="62"/>
      <c r="BX789" s="62"/>
      <c r="BY789" s="62"/>
      <c r="BZ789" s="62"/>
      <c r="CA789" s="62"/>
      <c r="CB789" s="62"/>
      <c r="CC789" s="62"/>
      <c r="CD789" s="62"/>
      <c r="CE789" s="62"/>
      <c r="CF789" s="62"/>
      <c r="CG789" s="62"/>
      <c r="CH789" s="62"/>
      <c r="CI789" s="62"/>
      <c r="CJ789" s="62"/>
      <c r="CK789" s="62"/>
      <c r="CL789" s="62"/>
      <c r="CM789" s="62"/>
      <c r="CN789" s="62"/>
      <c r="CO789" s="62"/>
      <c r="CP789" s="62"/>
      <c r="CQ789" s="62"/>
      <c r="CR789" s="62"/>
      <c r="CS789" s="62"/>
      <c r="CT789" s="62"/>
      <c r="CU789" s="62"/>
      <c r="CV789" s="62"/>
      <c r="CW789" s="62"/>
      <c r="CX789" s="62"/>
      <c r="CY789" s="62"/>
      <c r="CZ789" s="62"/>
      <c r="DA789" s="61"/>
      <c r="DB789" s="56">
        <f>K789-CV789</f>
        <v>0</v>
      </c>
      <c r="DC789" s="81"/>
      <c r="DD789" s="7">
        <f>CV789/12</f>
        <v>0</v>
      </c>
      <c r="DE789" s="81"/>
    </row>
    <row r="790" spans="1:109" s="80" customFormat="1" ht="11.25" hidden="1" customHeight="1" x14ac:dyDescent="0.2">
      <c r="A790" s="118" t="str">
        <f>CONCATENATE("8001",H790)</f>
        <v>8001710103</v>
      </c>
      <c r="B790" s="66"/>
      <c r="C790" s="66"/>
      <c r="D790" s="66"/>
      <c r="E790" s="66"/>
      <c r="F790" s="66"/>
      <c r="G790" s="65" t="s">
        <v>101</v>
      </c>
      <c r="H790" s="70" t="s">
        <v>15</v>
      </c>
      <c r="I790" s="75" t="s">
        <v>14</v>
      </c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  <c r="AA790" s="62"/>
      <c r="AB790" s="62"/>
      <c r="AC790" s="62"/>
      <c r="AD790" s="62"/>
      <c r="AE790" s="62"/>
      <c r="AF790" s="62"/>
      <c r="AG790" s="62"/>
      <c r="AH790" s="62"/>
      <c r="AI790" s="62"/>
      <c r="AJ790" s="62"/>
      <c r="AK790" s="62"/>
      <c r="AL790" s="62"/>
      <c r="AM790" s="62"/>
      <c r="AN790" s="62"/>
      <c r="AO790" s="62"/>
      <c r="AP790" s="62"/>
      <c r="AQ790" s="62"/>
      <c r="AR790" s="62"/>
      <c r="AS790" s="62"/>
      <c r="AT790" s="62"/>
      <c r="AU790" s="62"/>
      <c r="AV790" s="62"/>
      <c r="AW790" s="62"/>
      <c r="AX790" s="62"/>
      <c r="AY790" s="62"/>
      <c r="AZ790" s="62"/>
      <c r="BA790" s="62"/>
      <c r="BB790" s="62"/>
      <c r="BC790" s="62"/>
      <c r="BD790" s="62"/>
      <c r="BE790" s="62"/>
      <c r="BF790" s="62"/>
      <c r="BG790" s="62"/>
      <c r="BH790" s="62"/>
      <c r="BI790" s="62"/>
      <c r="BJ790" s="62"/>
      <c r="BK790" s="62"/>
      <c r="BL790" s="62"/>
      <c r="BM790" s="62"/>
      <c r="BN790" s="62"/>
      <c r="BO790" s="62"/>
      <c r="BP790" s="62"/>
      <c r="BQ790" s="62"/>
      <c r="BR790" s="62"/>
      <c r="BS790" s="62"/>
      <c r="BT790" s="62"/>
      <c r="BU790" s="62"/>
      <c r="BV790" s="62"/>
      <c r="BW790" s="62"/>
      <c r="BX790" s="62"/>
      <c r="BY790" s="62"/>
      <c r="BZ790" s="62"/>
      <c r="CA790" s="62"/>
      <c r="CB790" s="62"/>
      <c r="CC790" s="62"/>
      <c r="CD790" s="62"/>
      <c r="CE790" s="62"/>
      <c r="CF790" s="62"/>
      <c r="CG790" s="62"/>
      <c r="CH790" s="62"/>
      <c r="CI790" s="62"/>
      <c r="CJ790" s="62"/>
      <c r="CK790" s="62"/>
      <c r="CL790" s="62"/>
      <c r="CM790" s="62"/>
      <c r="CN790" s="62"/>
      <c r="CO790" s="62"/>
      <c r="CP790" s="62"/>
      <c r="CQ790" s="62"/>
      <c r="CR790" s="62"/>
      <c r="CS790" s="62"/>
      <c r="CT790" s="62"/>
      <c r="CU790" s="62"/>
      <c r="CV790" s="62"/>
      <c r="CW790" s="62"/>
      <c r="CX790" s="62"/>
      <c r="CY790" s="62"/>
      <c r="CZ790" s="62"/>
      <c r="DA790" s="61"/>
      <c r="DB790" s="56">
        <f>K790-CV790</f>
        <v>0</v>
      </c>
      <c r="DC790" s="81"/>
      <c r="DD790" s="7">
        <f>CV790/12</f>
        <v>0</v>
      </c>
      <c r="DE790" s="81"/>
    </row>
    <row r="791" spans="1:109" s="80" customFormat="1" ht="11.25" hidden="1" customHeight="1" x14ac:dyDescent="0.2">
      <c r="A791" s="118" t="str">
        <f>CONCATENATE("8001",H791)</f>
        <v>8001710130</v>
      </c>
      <c r="B791" s="66"/>
      <c r="C791" s="66"/>
      <c r="D791" s="66"/>
      <c r="E791" s="66"/>
      <c r="F791" s="66"/>
      <c r="G791" s="65"/>
      <c r="H791" s="70" t="s">
        <v>13</v>
      </c>
      <c r="I791" s="75" t="s">
        <v>12</v>
      </c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  <c r="AA791" s="62"/>
      <c r="AB791" s="62"/>
      <c r="AC791" s="62"/>
      <c r="AD791" s="62"/>
      <c r="AE791" s="62"/>
      <c r="AF791" s="62"/>
      <c r="AG791" s="62"/>
      <c r="AH791" s="62"/>
      <c r="AI791" s="62"/>
      <c r="AJ791" s="62"/>
      <c r="AK791" s="62"/>
      <c r="AL791" s="62"/>
      <c r="AM791" s="62"/>
      <c r="AN791" s="62"/>
      <c r="AO791" s="62"/>
      <c r="AP791" s="62"/>
      <c r="AQ791" s="62"/>
      <c r="AR791" s="62"/>
      <c r="AS791" s="62"/>
      <c r="AT791" s="62"/>
      <c r="AU791" s="62"/>
      <c r="AV791" s="62"/>
      <c r="AW791" s="62"/>
      <c r="AX791" s="62"/>
      <c r="AY791" s="62"/>
      <c r="AZ791" s="62"/>
      <c r="BA791" s="62"/>
      <c r="BB791" s="62"/>
      <c r="BC791" s="62"/>
      <c r="BD791" s="62"/>
      <c r="BE791" s="62"/>
      <c r="BF791" s="62"/>
      <c r="BG791" s="62"/>
      <c r="BH791" s="62"/>
      <c r="BI791" s="62"/>
      <c r="BJ791" s="62"/>
      <c r="BK791" s="62"/>
      <c r="BL791" s="62"/>
      <c r="BM791" s="62"/>
      <c r="BN791" s="62"/>
      <c r="BO791" s="62"/>
      <c r="BP791" s="62"/>
      <c r="BQ791" s="62"/>
      <c r="BR791" s="62"/>
      <c r="BS791" s="62"/>
      <c r="BT791" s="62"/>
      <c r="BU791" s="62"/>
      <c r="BV791" s="62"/>
      <c r="BW791" s="62"/>
      <c r="BX791" s="62"/>
      <c r="BY791" s="62"/>
      <c r="BZ791" s="62"/>
      <c r="CA791" s="62"/>
      <c r="CB791" s="62"/>
      <c r="CC791" s="62"/>
      <c r="CD791" s="62"/>
      <c r="CE791" s="62"/>
      <c r="CF791" s="62"/>
      <c r="CG791" s="62"/>
      <c r="CH791" s="62"/>
      <c r="CI791" s="62"/>
      <c r="CJ791" s="62"/>
      <c r="CK791" s="62"/>
      <c r="CL791" s="62"/>
      <c r="CM791" s="62"/>
      <c r="CN791" s="62"/>
      <c r="CO791" s="62"/>
      <c r="CP791" s="62"/>
      <c r="CQ791" s="62"/>
      <c r="CR791" s="62"/>
      <c r="CS791" s="62"/>
      <c r="CT791" s="62"/>
      <c r="CU791" s="62"/>
      <c r="CV791" s="62"/>
      <c r="CW791" s="62"/>
      <c r="CX791" s="62"/>
      <c r="CY791" s="62"/>
      <c r="CZ791" s="62"/>
      <c r="DA791" s="61"/>
      <c r="DB791" s="56">
        <f>K791-CV791</f>
        <v>0</v>
      </c>
      <c r="DC791" s="81"/>
      <c r="DD791" s="7">
        <f>CV791/12</f>
        <v>0</v>
      </c>
      <c r="DE791" s="81"/>
    </row>
    <row r="792" spans="1:109" s="80" customFormat="1" ht="11.25" hidden="1" customHeight="1" x14ac:dyDescent="0.2">
      <c r="A792" s="118" t="str">
        <f>CONCATENATE("8001",H792)</f>
        <v>80017103</v>
      </c>
      <c r="B792" s="66"/>
      <c r="C792" s="66"/>
      <c r="D792" s="66"/>
      <c r="E792" s="66"/>
      <c r="F792" s="66"/>
      <c r="G792" s="65"/>
      <c r="H792" s="61" t="s">
        <v>225</v>
      </c>
      <c r="I792" s="64" t="s">
        <v>224</v>
      </c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  <c r="AA792" s="62"/>
      <c r="AB792" s="62"/>
      <c r="AC792" s="62"/>
      <c r="AD792" s="62"/>
      <c r="AE792" s="62"/>
      <c r="AF792" s="62"/>
      <c r="AG792" s="62"/>
      <c r="AH792" s="62"/>
      <c r="AI792" s="62"/>
      <c r="AJ792" s="62"/>
      <c r="AK792" s="62"/>
      <c r="AL792" s="62"/>
      <c r="AM792" s="62"/>
      <c r="AN792" s="62"/>
      <c r="AO792" s="62"/>
      <c r="AP792" s="62"/>
      <c r="AQ792" s="62"/>
      <c r="AR792" s="62"/>
      <c r="AS792" s="62"/>
      <c r="AT792" s="62"/>
      <c r="AU792" s="62"/>
      <c r="AV792" s="62"/>
      <c r="AW792" s="62"/>
      <c r="AX792" s="62"/>
      <c r="AY792" s="62"/>
      <c r="AZ792" s="62"/>
      <c r="BA792" s="62"/>
      <c r="BB792" s="62"/>
      <c r="BC792" s="62"/>
      <c r="BD792" s="62"/>
      <c r="BE792" s="62"/>
      <c r="BF792" s="62"/>
      <c r="BG792" s="62"/>
      <c r="BH792" s="62"/>
      <c r="BI792" s="62"/>
      <c r="BJ792" s="62"/>
      <c r="BK792" s="62"/>
      <c r="BL792" s="62"/>
      <c r="BM792" s="62"/>
      <c r="BN792" s="62"/>
      <c r="BO792" s="62"/>
      <c r="BP792" s="62"/>
      <c r="BQ792" s="62"/>
      <c r="BR792" s="62"/>
      <c r="BS792" s="62"/>
      <c r="BT792" s="62"/>
      <c r="BU792" s="62"/>
      <c r="BV792" s="62"/>
      <c r="BW792" s="62"/>
      <c r="BX792" s="62"/>
      <c r="BY792" s="62"/>
      <c r="BZ792" s="62"/>
      <c r="CA792" s="62"/>
      <c r="CB792" s="62"/>
      <c r="CC792" s="62"/>
      <c r="CD792" s="62"/>
      <c r="CE792" s="62"/>
      <c r="CF792" s="62"/>
      <c r="CG792" s="62"/>
      <c r="CH792" s="62"/>
      <c r="CI792" s="62"/>
      <c r="CJ792" s="62"/>
      <c r="CK792" s="62"/>
      <c r="CL792" s="62"/>
      <c r="CM792" s="62"/>
      <c r="CN792" s="62"/>
      <c r="CO792" s="62"/>
      <c r="CP792" s="62"/>
      <c r="CQ792" s="62"/>
      <c r="CR792" s="62"/>
      <c r="CS792" s="62"/>
      <c r="CT792" s="62"/>
      <c r="CU792" s="62"/>
      <c r="CV792" s="62"/>
      <c r="CW792" s="62"/>
      <c r="CX792" s="62"/>
      <c r="CY792" s="62"/>
      <c r="CZ792" s="62"/>
      <c r="DA792" s="61"/>
      <c r="DB792" s="56">
        <f>K792-CV792</f>
        <v>0</v>
      </c>
      <c r="DC792" s="81"/>
      <c r="DD792" s="7">
        <f>CV792/12</f>
        <v>0</v>
      </c>
      <c r="DE792" s="81"/>
    </row>
    <row r="793" spans="1:109" s="80" customFormat="1" ht="15.75" customHeight="1" x14ac:dyDescent="0.2">
      <c r="A793" s="115"/>
      <c r="B793" s="66"/>
      <c r="C793" s="66" t="s">
        <v>91</v>
      </c>
      <c r="D793" s="66"/>
      <c r="E793" s="66"/>
      <c r="F793" s="66"/>
      <c r="G793" s="65"/>
      <c r="H793" s="61" t="s">
        <v>223</v>
      </c>
      <c r="I793" s="64" t="s">
        <v>222</v>
      </c>
      <c r="J793" s="62">
        <f>J696</f>
        <v>6538</v>
      </c>
      <c r="K793" s="62">
        <f>K696</f>
        <v>10000</v>
      </c>
      <c r="L793" s="62">
        <f>L696</f>
        <v>1546</v>
      </c>
      <c r="M793" s="62">
        <f>M696</f>
        <v>2830</v>
      </c>
      <c r="N793" s="62">
        <f>N696</f>
        <v>2850</v>
      </c>
      <c r="O793" s="62">
        <f>O696</f>
        <v>2774</v>
      </c>
      <c r="P793" s="62">
        <f>P696</f>
        <v>86</v>
      </c>
      <c r="Q793" s="62">
        <f>Q696</f>
        <v>86</v>
      </c>
      <c r="R793" s="62">
        <f>R696</f>
        <v>172</v>
      </c>
      <c r="S793" s="62">
        <f>S696</f>
        <v>-1800</v>
      </c>
      <c r="T793" s="62">
        <f>T696</f>
        <v>0</v>
      </c>
      <c r="U793" s="62">
        <f>U696</f>
        <v>0</v>
      </c>
      <c r="V793" s="62">
        <f>V696</f>
        <v>0</v>
      </c>
      <c r="W793" s="62">
        <f>W696</f>
        <v>0</v>
      </c>
      <c r="X793" s="62">
        <f>X696</f>
        <v>0</v>
      </c>
      <c r="Y793" s="62">
        <f>Y696</f>
        <v>-1800</v>
      </c>
      <c r="Z793" s="62">
        <f>Z696</f>
        <v>0</v>
      </c>
      <c r="AA793" s="62">
        <f>AA696</f>
        <v>8200</v>
      </c>
      <c r="AB793" s="62">
        <f>AB696</f>
        <v>1546</v>
      </c>
      <c r="AC793" s="62">
        <f>AC696</f>
        <v>2830</v>
      </c>
      <c r="AD793" s="62">
        <f>AD696</f>
        <v>2850</v>
      </c>
      <c r="AE793" s="62">
        <f>AE696</f>
        <v>974</v>
      </c>
      <c r="AF793" s="62">
        <f>AF696</f>
        <v>86</v>
      </c>
      <c r="AG793" s="62">
        <f>AG696</f>
        <v>86</v>
      </c>
      <c r="AH793" s="62">
        <f>AH696</f>
        <v>172</v>
      </c>
      <c r="AI793" s="62">
        <f>AI696</f>
        <v>-172</v>
      </c>
      <c r="AJ793" s="62">
        <f>AJ696</f>
        <v>0</v>
      </c>
      <c r="AK793" s="62">
        <f>AK696</f>
        <v>0</v>
      </c>
      <c r="AL793" s="62">
        <f>AL696</f>
        <v>0</v>
      </c>
      <c r="AM793" s="62">
        <f>AM696</f>
        <v>-86</v>
      </c>
      <c r="AN793" s="62">
        <f>AN696</f>
        <v>-172</v>
      </c>
      <c r="AO793" s="62">
        <f>AO696</f>
        <v>-86</v>
      </c>
      <c r="AP793" s="62">
        <f>AP696</f>
        <v>8028</v>
      </c>
      <c r="AQ793" s="62">
        <f>AQ696</f>
        <v>1546</v>
      </c>
      <c r="AR793" s="62">
        <f>AR696</f>
        <v>2830</v>
      </c>
      <c r="AS793" s="62">
        <f>AS696</f>
        <v>2850</v>
      </c>
      <c r="AT793" s="62">
        <f>AT696</f>
        <v>802</v>
      </c>
      <c r="AU793" s="62">
        <f>AU696</f>
        <v>0</v>
      </c>
      <c r="AV793" s="62">
        <f>AV696</f>
        <v>0</v>
      </c>
      <c r="AW793" s="62">
        <f>AW696</f>
        <v>0</v>
      </c>
      <c r="AX793" s="62">
        <f>AX696</f>
        <v>-1490</v>
      </c>
      <c r="AY793" s="62">
        <f>AY696</f>
        <v>0</v>
      </c>
      <c r="AZ793" s="62">
        <f>AZ696</f>
        <v>0</v>
      </c>
      <c r="BA793" s="62">
        <f>BA696</f>
        <v>-688</v>
      </c>
      <c r="BB793" s="62"/>
      <c r="BC793" s="62">
        <f>BC696</f>
        <v>-802</v>
      </c>
      <c r="BD793" s="62"/>
      <c r="BE793" s="62">
        <f>BE696</f>
        <v>6538</v>
      </c>
      <c r="BF793" s="62">
        <f>BF696</f>
        <v>1546</v>
      </c>
      <c r="BG793" s="62">
        <f>BG696</f>
        <v>2830</v>
      </c>
      <c r="BH793" s="62">
        <f>BH696</f>
        <v>2162</v>
      </c>
      <c r="BI793" s="62">
        <f>BI696</f>
        <v>0</v>
      </c>
      <c r="BJ793" s="62">
        <f>BJ696</f>
        <v>0</v>
      </c>
      <c r="BK793" s="62">
        <f>BK696</f>
        <v>0</v>
      </c>
      <c r="BL793" s="62">
        <f>BL696</f>
        <v>0</v>
      </c>
      <c r="BM793" s="62">
        <f>BM696</f>
        <v>0</v>
      </c>
      <c r="BN793" s="62">
        <f>BN696</f>
        <v>0</v>
      </c>
      <c r="BO793" s="62">
        <f>BO696</f>
        <v>0</v>
      </c>
      <c r="BP793" s="62">
        <f>BP696</f>
        <v>0</v>
      </c>
      <c r="BQ793" s="62">
        <f>BQ696</f>
        <v>0</v>
      </c>
      <c r="BR793" s="62">
        <f>BR696</f>
        <v>6538</v>
      </c>
      <c r="BS793" s="62">
        <f>BS696</f>
        <v>1546</v>
      </c>
      <c r="BT793" s="62">
        <f>BT696</f>
        <v>2830</v>
      </c>
      <c r="BU793" s="62">
        <f>BU696</f>
        <v>2162</v>
      </c>
      <c r="BV793" s="62">
        <f>BV696</f>
        <v>0</v>
      </c>
      <c r="BW793" s="62">
        <f>BW696</f>
        <v>0</v>
      </c>
      <c r="BX793" s="62">
        <f>BX696</f>
        <v>0</v>
      </c>
      <c r="BY793" s="62">
        <f>BY696</f>
        <v>0</v>
      </c>
      <c r="BZ793" s="62">
        <f>BZ696</f>
        <v>0</v>
      </c>
      <c r="CA793" s="62">
        <f>CA696</f>
        <v>0</v>
      </c>
      <c r="CB793" s="62">
        <f>CB696</f>
        <v>6538</v>
      </c>
      <c r="CC793" s="62">
        <f>CC696</f>
        <v>1546</v>
      </c>
      <c r="CD793" s="62">
        <f>CD696</f>
        <v>2830</v>
      </c>
      <c r="CE793" s="62">
        <f>CE696</f>
        <v>2162</v>
      </c>
      <c r="CF793" s="62">
        <f>CF696</f>
        <v>0</v>
      </c>
      <c r="CG793" s="62">
        <f>CG696</f>
        <v>0</v>
      </c>
      <c r="CH793" s="62">
        <f>CH696</f>
        <v>0</v>
      </c>
      <c r="CI793" s="62">
        <f>CI696</f>
        <v>0</v>
      </c>
      <c r="CJ793" s="62">
        <f>CJ696</f>
        <v>0</v>
      </c>
      <c r="CK793" s="62">
        <f>CK696</f>
        <v>0</v>
      </c>
      <c r="CL793" s="62">
        <f>CL696</f>
        <v>6538</v>
      </c>
      <c r="CM793" s="62">
        <f>CM696</f>
        <v>1546</v>
      </c>
      <c r="CN793" s="62">
        <f>CN696</f>
        <v>2830</v>
      </c>
      <c r="CO793" s="62">
        <f>CO696</f>
        <v>2162</v>
      </c>
      <c r="CP793" s="62">
        <f>CP696</f>
        <v>0</v>
      </c>
      <c r="CQ793" s="62">
        <f>CQ696</f>
        <v>0</v>
      </c>
      <c r="CR793" s="62">
        <f>CR696</f>
        <v>0</v>
      </c>
      <c r="CS793" s="62">
        <f>CS696</f>
        <v>0</v>
      </c>
      <c r="CT793" s="62">
        <f>CT696</f>
        <v>0</v>
      </c>
      <c r="CU793" s="62">
        <f>CU696</f>
        <v>0</v>
      </c>
      <c r="CV793" s="62">
        <f>CV696</f>
        <v>6538</v>
      </c>
      <c r="CW793" s="62">
        <f>CW696</f>
        <v>1546</v>
      </c>
      <c r="CX793" s="62">
        <f>CX696</f>
        <v>2830</v>
      </c>
      <c r="CY793" s="62">
        <f>CY696</f>
        <v>2162</v>
      </c>
      <c r="CZ793" s="62">
        <f>CZ696</f>
        <v>0</v>
      </c>
      <c r="DA793" s="61"/>
      <c r="DB793" s="56">
        <f>K793-CV793</f>
        <v>3462</v>
      </c>
      <c r="DC793" s="81"/>
      <c r="DD793" s="7">
        <f>CV793/12</f>
        <v>544.83333333333337</v>
      </c>
      <c r="DE793" s="81"/>
    </row>
    <row r="794" spans="1:109" s="80" customFormat="1" ht="21" customHeight="1" x14ac:dyDescent="0.2">
      <c r="A794" s="115"/>
      <c r="B794" s="66"/>
      <c r="C794" s="66"/>
      <c r="D794" s="66" t="s">
        <v>91</v>
      </c>
      <c r="E794" s="66"/>
      <c r="F794" s="66"/>
      <c r="G794" s="65"/>
      <c r="H794" s="61" t="s">
        <v>221</v>
      </c>
      <c r="I794" s="64" t="s">
        <v>220</v>
      </c>
      <c r="J794" s="62">
        <f>J793</f>
        <v>6538</v>
      </c>
      <c r="K794" s="62">
        <f>K793</f>
        <v>10000</v>
      </c>
      <c r="L794" s="62">
        <f>L793</f>
        <v>1546</v>
      </c>
      <c r="M794" s="62">
        <f>M793</f>
        <v>2830</v>
      </c>
      <c r="N794" s="62">
        <f>N793</f>
        <v>2850</v>
      </c>
      <c r="O794" s="62">
        <f>O793</f>
        <v>2774</v>
      </c>
      <c r="P794" s="62">
        <f>P793</f>
        <v>86</v>
      </c>
      <c r="Q794" s="62">
        <f>Q793</f>
        <v>86</v>
      </c>
      <c r="R794" s="62">
        <f>R793</f>
        <v>172</v>
      </c>
      <c r="S794" s="62">
        <f>S793</f>
        <v>-1800</v>
      </c>
      <c r="T794" s="62">
        <f>T793</f>
        <v>0</v>
      </c>
      <c r="U794" s="62">
        <f>U793</f>
        <v>0</v>
      </c>
      <c r="V794" s="62">
        <f>V793</f>
        <v>0</v>
      </c>
      <c r="W794" s="62">
        <f>W793</f>
        <v>0</v>
      </c>
      <c r="X794" s="62">
        <f>X793</f>
        <v>0</v>
      </c>
      <c r="Y794" s="62">
        <f>Y793</f>
        <v>-1800</v>
      </c>
      <c r="Z794" s="62">
        <f>Z793</f>
        <v>0</v>
      </c>
      <c r="AA794" s="62">
        <f>AA793</f>
        <v>8200</v>
      </c>
      <c r="AB794" s="62">
        <f>AB793</f>
        <v>1546</v>
      </c>
      <c r="AC794" s="62">
        <f>AC793</f>
        <v>2830</v>
      </c>
      <c r="AD794" s="62">
        <f>AD793</f>
        <v>2850</v>
      </c>
      <c r="AE794" s="62">
        <f>AE793</f>
        <v>974</v>
      </c>
      <c r="AF794" s="62">
        <f>AF793</f>
        <v>86</v>
      </c>
      <c r="AG794" s="62">
        <f>AG793</f>
        <v>86</v>
      </c>
      <c r="AH794" s="62">
        <f>AH793</f>
        <v>172</v>
      </c>
      <c r="AI794" s="62">
        <f>AI793</f>
        <v>-172</v>
      </c>
      <c r="AJ794" s="62">
        <f>AJ793</f>
        <v>0</v>
      </c>
      <c r="AK794" s="62">
        <f>AK793</f>
        <v>0</v>
      </c>
      <c r="AL794" s="62">
        <f>AL793</f>
        <v>0</v>
      </c>
      <c r="AM794" s="62">
        <f>AM793</f>
        <v>-86</v>
      </c>
      <c r="AN794" s="62">
        <f>AN793</f>
        <v>-172</v>
      </c>
      <c r="AO794" s="62">
        <f>AO793</f>
        <v>-86</v>
      </c>
      <c r="AP794" s="62">
        <f>AP793</f>
        <v>8028</v>
      </c>
      <c r="AQ794" s="62">
        <f>AQ793</f>
        <v>1546</v>
      </c>
      <c r="AR794" s="62">
        <f>AR793</f>
        <v>2830</v>
      </c>
      <c r="AS794" s="62">
        <f>AS793</f>
        <v>2850</v>
      </c>
      <c r="AT794" s="62">
        <f>AT793</f>
        <v>802</v>
      </c>
      <c r="AU794" s="62">
        <f>AU793</f>
        <v>0</v>
      </c>
      <c r="AV794" s="62">
        <f>AV793</f>
        <v>0</v>
      </c>
      <c r="AW794" s="62">
        <f>AW793</f>
        <v>0</v>
      </c>
      <c r="AX794" s="62">
        <f>AX793</f>
        <v>-1490</v>
      </c>
      <c r="AY794" s="62">
        <f>AY793</f>
        <v>0</v>
      </c>
      <c r="AZ794" s="62">
        <f>AZ793</f>
        <v>0</v>
      </c>
      <c r="BA794" s="62">
        <f>BA793</f>
        <v>-688</v>
      </c>
      <c r="BB794" s="62">
        <f>BB793</f>
        <v>0</v>
      </c>
      <c r="BC794" s="62">
        <f>BC793</f>
        <v>-802</v>
      </c>
      <c r="BD794" s="62">
        <f>BD793</f>
        <v>0</v>
      </c>
      <c r="BE794" s="62">
        <f>BE793</f>
        <v>6538</v>
      </c>
      <c r="BF794" s="62">
        <f>BF793</f>
        <v>1546</v>
      </c>
      <c r="BG794" s="62">
        <f>BG793</f>
        <v>2830</v>
      </c>
      <c r="BH794" s="62">
        <f>BH793</f>
        <v>2162</v>
      </c>
      <c r="BI794" s="62">
        <f>BI793</f>
        <v>0</v>
      </c>
      <c r="BJ794" s="62">
        <f>BJ793</f>
        <v>0</v>
      </c>
      <c r="BK794" s="62">
        <f>BK793</f>
        <v>0</v>
      </c>
      <c r="BL794" s="62">
        <f>BL793</f>
        <v>0</v>
      </c>
      <c r="BM794" s="62">
        <f>BM793</f>
        <v>0</v>
      </c>
      <c r="BN794" s="62">
        <f>BN793</f>
        <v>0</v>
      </c>
      <c r="BO794" s="62">
        <f>BO793</f>
        <v>0</v>
      </c>
      <c r="BP794" s="62">
        <f>BP793</f>
        <v>0</v>
      </c>
      <c r="BQ794" s="62">
        <f>BQ793</f>
        <v>0</v>
      </c>
      <c r="BR794" s="62">
        <f>BR793</f>
        <v>6538</v>
      </c>
      <c r="BS794" s="62">
        <f>BS793</f>
        <v>1546</v>
      </c>
      <c r="BT794" s="62">
        <f>BT793</f>
        <v>2830</v>
      </c>
      <c r="BU794" s="62">
        <f>BU793</f>
        <v>2162</v>
      </c>
      <c r="BV794" s="62">
        <f>BV793</f>
        <v>0</v>
      </c>
      <c r="BW794" s="62">
        <f>BW793</f>
        <v>0</v>
      </c>
      <c r="BX794" s="62">
        <f>BX793</f>
        <v>0</v>
      </c>
      <c r="BY794" s="62">
        <f>BY793</f>
        <v>0</v>
      </c>
      <c r="BZ794" s="62">
        <f>BZ793</f>
        <v>0</v>
      </c>
      <c r="CA794" s="62">
        <f>CA793</f>
        <v>0</v>
      </c>
      <c r="CB794" s="62">
        <f>CB793</f>
        <v>6538</v>
      </c>
      <c r="CC794" s="62">
        <f>CC793</f>
        <v>1546</v>
      </c>
      <c r="CD794" s="62">
        <f>CD793</f>
        <v>2830</v>
      </c>
      <c r="CE794" s="62">
        <f>CE793</f>
        <v>2162</v>
      </c>
      <c r="CF794" s="62">
        <f>CF793</f>
        <v>0</v>
      </c>
      <c r="CG794" s="62">
        <f>CG793</f>
        <v>0</v>
      </c>
      <c r="CH794" s="62">
        <f>CH793</f>
        <v>0</v>
      </c>
      <c r="CI794" s="62">
        <f>CI793</f>
        <v>0</v>
      </c>
      <c r="CJ794" s="62">
        <f>CJ793</f>
        <v>0</v>
      </c>
      <c r="CK794" s="62">
        <f>CK793</f>
        <v>0</v>
      </c>
      <c r="CL794" s="62">
        <f>CL793</f>
        <v>6538</v>
      </c>
      <c r="CM794" s="62">
        <f>CM793</f>
        <v>1546</v>
      </c>
      <c r="CN794" s="62">
        <f>CN793</f>
        <v>2830</v>
      </c>
      <c r="CO794" s="62">
        <f>CO793</f>
        <v>2162</v>
      </c>
      <c r="CP794" s="62">
        <f>CP793</f>
        <v>0</v>
      </c>
      <c r="CQ794" s="62">
        <f>CQ793</f>
        <v>0</v>
      </c>
      <c r="CR794" s="62">
        <f>CR793</f>
        <v>0</v>
      </c>
      <c r="CS794" s="62">
        <f>CS793</f>
        <v>0</v>
      </c>
      <c r="CT794" s="62">
        <f>CT793</f>
        <v>0</v>
      </c>
      <c r="CU794" s="62">
        <f>CU793</f>
        <v>0</v>
      </c>
      <c r="CV794" s="62">
        <f>CV793</f>
        <v>6538</v>
      </c>
      <c r="CW794" s="62">
        <f>CW793</f>
        <v>1546</v>
      </c>
      <c r="CX794" s="62">
        <f>CX793</f>
        <v>2830</v>
      </c>
      <c r="CY794" s="62">
        <f>CY793</f>
        <v>2162</v>
      </c>
      <c r="CZ794" s="62">
        <f>CZ793</f>
        <v>0</v>
      </c>
      <c r="DA794" s="61"/>
      <c r="DB794" s="56">
        <f>K794-CV794</f>
        <v>3462</v>
      </c>
      <c r="DC794" s="81"/>
      <c r="DD794" s="7">
        <f>CV794/12</f>
        <v>544.83333333333337</v>
      </c>
      <c r="DE794" s="81"/>
    </row>
    <row r="795" spans="1:109" s="80" customFormat="1" ht="11.25" hidden="1" customHeight="1" x14ac:dyDescent="0.2">
      <c r="A795" s="115"/>
      <c r="B795" s="66"/>
      <c r="C795" s="66"/>
      <c r="D795" s="66"/>
      <c r="E795" s="66"/>
      <c r="F795" s="66"/>
      <c r="G795" s="65"/>
      <c r="H795" s="61"/>
      <c r="I795" s="95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  <c r="AA795" s="62"/>
      <c r="AB795" s="62"/>
      <c r="AC795" s="62"/>
      <c r="AD795" s="62"/>
      <c r="AE795" s="62"/>
      <c r="AF795" s="62"/>
      <c r="AG795" s="62"/>
      <c r="AH795" s="62"/>
      <c r="AI795" s="62"/>
      <c r="AJ795" s="62"/>
      <c r="AK795" s="62"/>
      <c r="AL795" s="62"/>
      <c r="AM795" s="62"/>
      <c r="AN795" s="62"/>
      <c r="AO795" s="62"/>
      <c r="AP795" s="62"/>
      <c r="AQ795" s="62"/>
      <c r="AR795" s="62"/>
      <c r="AS795" s="62"/>
      <c r="AT795" s="62"/>
      <c r="AU795" s="62"/>
      <c r="AV795" s="62"/>
      <c r="AW795" s="62"/>
      <c r="AX795" s="62"/>
      <c r="AY795" s="62"/>
      <c r="AZ795" s="62"/>
      <c r="BA795" s="62"/>
      <c r="BB795" s="62"/>
      <c r="BC795" s="62"/>
      <c r="BD795" s="62"/>
      <c r="BE795" s="62"/>
      <c r="BF795" s="62"/>
      <c r="BG795" s="62"/>
      <c r="BH795" s="62"/>
      <c r="BI795" s="62"/>
      <c r="BJ795" s="62"/>
      <c r="BK795" s="62"/>
      <c r="BL795" s="62"/>
      <c r="BM795" s="62"/>
      <c r="BN795" s="62"/>
      <c r="BO795" s="62"/>
      <c r="BP795" s="62"/>
      <c r="BQ795" s="62"/>
      <c r="BR795" s="62"/>
      <c r="BS795" s="62"/>
      <c r="BT795" s="62"/>
      <c r="BU795" s="62"/>
      <c r="BV795" s="62"/>
      <c r="BW795" s="62"/>
      <c r="BX795" s="62"/>
      <c r="BY795" s="62"/>
      <c r="BZ795" s="62"/>
      <c r="CA795" s="62"/>
      <c r="CB795" s="62"/>
      <c r="CC795" s="62"/>
      <c r="CD795" s="62"/>
      <c r="CE795" s="62"/>
      <c r="CF795" s="62"/>
      <c r="CG795" s="62"/>
      <c r="CH795" s="62"/>
      <c r="CI795" s="62"/>
      <c r="CJ795" s="62"/>
      <c r="CK795" s="62"/>
      <c r="CL795" s="62"/>
      <c r="CM795" s="62"/>
      <c r="CN795" s="62"/>
      <c r="CO795" s="62"/>
      <c r="CP795" s="62"/>
      <c r="CQ795" s="62"/>
      <c r="CR795" s="62"/>
      <c r="CS795" s="62"/>
      <c r="CT795" s="62"/>
      <c r="CU795" s="62"/>
      <c r="CV795" s="62"/>
      <c r="CW795" s="62"/>
      <c r="CX795" s="62"/>
      <c r="CY795" s="62"/>
      <c r="CZ795" s="62"/>
      <c r="DA795" s="61"/>
      <c r="DB795" s="56">
        <f>K795-CV795</f>
        <v>0</v>
      </c>
      <c r="DC795" s="81"/>
      <c r="DD795" s="7">
        <f>CV795/12</f>
        <v>0</v>
      </c>
      <c r="DE795" s="81"/>
    </row>
    <row r="796" spans="1:109" s="80" customFormat="1" ht="11.25" hidden="1" customHeight="1" x14ac:dyDescent="0.2">
      <c r="A796" s="115"/>
      <c r="B796" s="66"/>
      <c r="C796" s="66"/>
      <c r="D796" s="66"/>
      <c r="E796" s="66"/>
      <c r="F796" s="66"/>
      <c r="G796" s="65"/>
      <c r="H796" s="61"/>
      <c r="I796" s="95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  <c r="AA796" s="62"/>
      <c r="AB796" s="62"/>
      <c r="AC796" s="62"/>
      <c r="AD796" s="62"/>
      <c r="AE796" s="62"/>
      <c r="AF796" s="62"/>
      <c r="AG796" s="62"/>
      <c r="AH796" s="62"/>
      <c r="AI796" s="62"/>
      <c r="AJ796" s="62"/>
      <c r="AK796" s="62"/>
      <c r="AL796" s="62"/>
      <c r="AM796" s="62"/>
      <c r="AN796" s="62"/>
      <c r="AO796" s="62"/>
      <c r="AP796" s="62"/>
      <c r="AQ796" s="62"/>
      <c r="AR796" s="62"/>
      <c r="AS796" s="62"/>
      <c r="AT796" s="62"/>
      <c r="AU796" s="62"/>
      <c r="AV796" s="62"/>
      <c r="AW796" s="62"/>
      <c r="AX796" s="62"/>
      <c r="AY796" s="62"/>
      <c r="AZ796" s="62"/>
      <c r="BA796" s="62"/>
      <c r="BB796" s="62"/>
      <c r="BC796" s="62"/>
      <c r="BD796" s="62"/>
      <c r="BE796" s="62"/>
      <c r="BF796" s="62"/>
      <c r="BG796" s="62"/>
      <c r="BH796" s="62"/>
      <c r="BI796" s="62"/>
      <c r="BJ796" s="62"/>
      <c r="BK796" s="62"/>
      <c r="BL796" s="62"/>
      <c r="BM796" s="62"/>
      <c r="BN796" s="62"/>
      <c r="BO796" s="62"/>
      <c r="BP796" s="62"/>
      <c r="BQ796" s="62"/>
      <c r="BR796" s="62"/>
      <c r="BS796" s="62"/>
      <c r="BT796" s="62"/>
      <c r="BU796" s="62"/>
      <c r="BV796" s="62"/>
      <c r="BW796" s="62"/>
      <c r="BX796" s="62"/>
      <c r="BY796" s="62"/>
      <c r="BZ796" s="62"/>
      <c r="CA796" s="62"/>
      <c r="CB796" s="62"/>
      <c r="CC796" s="62"/>
      <c r="CD796" s="62"/>
      <c r="CE796" s="62"/>
      <c r="CF796" s="62"/>
      <c r="CG796" s="62"/>
      <c r="CH796" s="62"/>
      <c r="CI796" s="62"/>
      <c r="CJ796" s="62"/>
      <c r="CK796" s="62"/>
      <c r="CL796" s="62"/>
      <c r="CM796" s="62"/>
      <c r="CN796" s="62"/>
      <c r="CO796" s="62"/>
      <c r="CP796" s="62"/>
      <c r="CQ796" s="62"/>
      <c r="CR796" s="62"/>
      <c r="CS796" s="62"/>
      <c r="CT796" s="62"/>
      <c r="CU796" s="62"/>
      <c r="CV796" s="62"/>
      <c r="CW796" s="62"/>
      <c r="CX796" s="62"/>
      <c r="CY796" s="62"/>
      <c r="CZ796" s="62"/>
      <c r="DA796" s="61"/>
      <c r="DB796" s="56">
        <f>K796-CV796</f>
        <v>0</v>
      </c>
      <c r="DC796" s="81"/>
      <c r="DD796" s="7">
        <f>CV796/12</f>
        <v>0</v>
      </c>
      <c r="DE796" s="81"/>
    </row>
    <row r="797" spans="1:109" s="80" customFormat="1" ht="24" hidden="1" customHeight="1" x14ac:dyDescent="0.2">
      <c r="A797" s="98" t="str">
        <f>CONCATENATE("8101",H797)</f>
        <v>81018101</v>
      </c>
      <c r="B797" s="66" t="s">
        <v>166</v>
      </c>
      <c r="C797" s="66"/>
      <c r="D797" s="66"/>
      <c r="E797" s="66"/>
      <c r="F797" s="66"/>
      <c r="G797" s="65"/>
      <c r="H797" s="61" t="s">
        <v>166</v>
      </c>
      <c r="I797" s="64" t="s">
        <v>219</v>
      </c>
      <c r="J797" s="62">
        <f>J798</f>
        <v>0</v>
      </c>
      <c r="K797" s="62">
        <f>K798</f>
        <v>0</v>
      </c>
      <c r="L797" s="62">
        <f>L798</f>
        <v>0</v>
      </c>
      <c r="M797" s="62">
        <f>M798</f>
        <v>0</v>
      </c>
      <c r="N797" s="62">
        <f>N798</f>
        <v>0</v>
      </c>
      <c r="O797" s="62">
        <f>O798</f>
        <v>0</v>
      </c>
      <c r="P797" s="62">
        <f>P798</f>
        <v>0</v>
      </c>
      <c r="Q797" s="62">
        <f>Q798</f>
        <v>0</v>
      </c>
      <c r="R797" s="62">
        <f>R798</f>
        <v>0</v>
      </c>
      <c r="S797" s="62">
        <f>S798</f>
        <v>0</v>
      </c>
      <c r="T797" s="62">
        <f>T798</f>
        <v>0</v>
      </c>
      <c r="U797" s="62">
        <f>U798</f>
        <v>0</v>
      </c>
      <c r="V797" s="62">
        <f>V798</f>
        <v>0</v>
      </c>
      <c r="W797" s="62">
        <f>W798</f>
        <v>0</v>
      </c>
      <c r="X797" s="62">
        <f>X798</f>
        <v>0</v>
      </c>
      <c r="Y797" s="62">
        <f>Y798</f>
        <v>0</v>
      </c>
      <c r="Z797" s="62">
        <f>Z798</f>
        <v>0</v>
      </c>
      <c r="AA797" s="62">
        <f>AA798</f>
        <v>0</v>
      </c>
      <c r="AB797" s="62">
        <f>AB798</f>
        <v>0</v>
      </c>
      <c r="AC797" s="62">
        <f>AC798</f>
        <v>0</v>
      </c>
      <c r="AD797" s="62">
        <f>AD798</f>
        <v>0</v>
      </c>
      <c r="AE797" s="62">
        <f>AE798</f>
        <v>0</v>
      </c>
      <c r="AF797" s="62">
        <f>AF798</f>
        <v>0</v>
      </c>
      <c r="AG797" s="62">
        <f>AG798</f>
        <v>0</v>
      </c>
      <c r="AH797" s="62">
        <f>AH798</f>
        <v>0</v>
      </c>
      <c r="AI797" s="62">
        <f>AI798</f>
        <v>0</v>
      </c>
      <c r="AJ797" s="62">
        <f>AJ798</f>
        <v>0</v>
      </c>
      <c r="AK797" s="62">
        <f>AK798</f>
        <v>0</v>
      </c>
      <c r="AL797" s="62">
        <f>AL798</f>
        <v>0</v>
      </c>
      <c r="AM797" s="62">
        <f>AM798</f>
        <v>0</v>
      </c>
      <c r="AN797" s="62">
        <f>AN798</f>
        <v>0</v>
      </c>
      <c r="AO797" s="62">
        <f>AO798</f>
        <v>0</v>
      </c>
      <c r="AP797" s="62">
        <f>AP798</f>
        <v>0</v>
      </c>
      <c r="AQ797" s="62">
        <f>AQ798</f>
        <v>0</v>
      </c>
      <c r="AR797" s="62">
        <f>AR798</f>
        <v>0</v>
      </c>
      <c r="AS797" s="62">
        <f>AS798</f>
        <v>0</v>
      </c>
      <c r="AT797" s="62">
        <f>AT798</f>
        <v>0</v>
      </c>
      <c r="AU797" s="62">
        <f>AU798</f>
        <v>0</v>
      </c>
      <c r="AV797" s="62">
        <f>AV798</f>
        <v>0</v>
      </c>
      <c r="AW797" s="62">
        <f>AW798</f>
        <v>0</v>
      </c>
      <c r="AX797" s="62">
        <f>AX798</f>
        <v>0</v>
      </c>
      <c r="AY797" s="62">
        <f>AY798</f>
        <v>0</v>
      </c>
      <c r="AZ797" s="62">
        <f>AZ798</f>
        <v>0</v>
      </c>
      <c r="BA797" s="62">
        <f>BA798</f>
        <v>0</v>
      </c>
      <c r="BB797" s="62">
        <f>BB798</f>
        <v>0</v>
      </c>
      <c r="BC797" s="62">
        <f>BC798</f>
        <v>0</v>
      </c>
      <c r="BD797" s="62">
        <f>BD798</f>
        <v>0</v>
      </c>
      <c r="BE797" s="62">
        <f>BE798</f>
        <v>0</v>
      </c>
      <c r="BF797" s="62">
        <f>BF798</f>
        <v>0</v>
      </c>
      <c r="BG797" s="62">
        <f>BG798</f>
        <v>0</v>
      </c>
      <c r="BH797" s="62">
        <f>BH798</f>
        <v>0</v>
      </c>
      <c r="BI797" s="62">
        <f>BI798</f>
        <v>0</v>
      </c>
      <c r="BJ797" s="62">
        <f>BJ798</f>
        <v>0</v>
      </c>
      <c r="BK797" s="62">
        <f>BK798</f>
        <v>0</v>
      </c>
      <c r="BL797" s="62">
        <f>BL798</f>
        <v>0</v>
      </c>
      <c r="BM797" s="62">
        <f>BM798</f>
        <v>0</v>
      </c>
      <c r="BN797" s="62">
        <f>BN798</f>
        <v>0</v>
      </c>
      <c r="BO797" s="62">
        <f>BO798</f>
        <v>0</v>
      </c>
      <c r="BP797" s="62">
        <f>BP798</f>
        <v>0</v>
      </c>
      <c r="BQ797" s="62">
        <f>BQ798</f>
        <v>0</v>
      </c>
      <c r="BR797" s="62">
        <f>BR798</f>
        <v>0</v>
      </c>
      <c r="BS797" s="62">
        <f>BS798</f>
        <v>0</v>
      </c>
      <c r="BT797" s="62">
        <f>BT798</f>
        <v>0</v>
      </c>
      <c r="BU797" s="62">
        <f>BU798</f>
        <v>0</v>
      </c>
      <c r="BV797" s="62">
        <f>BV798</f>
        <v>0</v>
      </c>
      <c r="BW797" s="62">
        <f>BW798</f>
        <v>0</v>
      </c>
      <c r="BX797" s="62">
        <f>BX798</f>
        <v>0</v>
      </c>
      <c r="BY797" s="62">
        <f>BY798</f>
        <v>0</v>
      </c>
      <c r="BZ797" s="62">
        <f>BZ798</f>
        <v>0</v>
      </c>
      <c r="CA797" s="62">
        <f>CA798</f>
        <v>0</v>
      </c>
      <c r="CB797" s="62">
        <f>CB798</f>
        <v>0</v>
      </c>
      <c r="CC797" s="62">
        <f>CC798</f>
        <v>0</v>
      </c>
      <c r="CD797" s="62">
        <f>CD798</f>
        <v>0</v>
      </c>
      <c r="CE797" s="62">
        <f>CE798</f>
        <v>0</v>
      </c>
      <c r="CF797" s="62">
        <f>CF798</f>
        <v>0</v>
      </c>
      <c r="CG797" s="62">
        <f>CG798</f>
        <v>0</v>
      </c>
      <c r="CH797" s="62">
        <f>CH798</f>
        <v>0</v>
      </c>
      <c r="CI797" s="62">
        <f>CI798</f>
        <v>0</v>
      </c>
      <c r="CJ797" s="62">
        <f>CJ798</f>
        <v>0</v>
      </c>
      <c r="CK797" s="62">
        <f>CK798</f>
        <v>0</v>
      </c>
      <c r="CL797" s="62">
        <f>CL798</f>
        <v>0</v>
      </c>
      <c r="CM797" s="62">
        <f>CM798</f>
        <v>0</v>
      </c>
      <c r="CN797" s="62">
        <f>CN798</f>
        <v>0</v>
      </c>
      <c r="CO797" s="62">
        <f>CO798</f>
        <v>0</v>
      </c>
      <c r="CP797" s="62">
        <f>CP798</f>
        <v>0</v>
      </c>
      <c r="CQ797" s="62">
        <f>CQ798</f>
        <v>0</v>
      </c>
      <c r="CR797" s="62">
        <f>CR798</f>
        <v>0</v>
      </c>
      <c r="CS797" s="62">
        <f>CS798</f>
        <v>0</v>
      </c>
      <c r="CT797" s="62">
        <f>CT798</f>
        <v>0</v>
      </c>
      <c r="CU797" s="62">
        <f>CU798</f>
        <v>0</v>
      </c>
      <c r="CV797" s="62">
        <f>CV798</f>
        <v>0</v>
      </c>
      <c r="CW797" s="62">
        <f>CW798</f>
        <v>0</v>
      </c>
      <c r="CX797" s="62">
        <f>CX798</f>
        <v>0</v>
      </c>
      <c r="CY797" s="62">
        <f>CY798</f>
        <v>0</v>
      </c>
      <c r="CZ797" s="62">
        <f>CZ798</f>
        <v>0</v>
      </c>
      <c r="DA797" s="61" t="s">
        <v>166</v>
      </c>
      <c r="DB797" s="56">
        <f>K797-CV797</f>
        <v>0</v>
      </c>
      <c r="DC797" s="81"/>
      <c r="DD797" s="7">
        <f>CV797/12</f>
        <v>0</v>
      </c>
      <c r="DE797" s="81"/>
    </row>
    <row r="798" spans="1:109" s="80" customFormat="1" ht="16.5" hidden="1" customHeight="1" x14ac:dyDescent="0.2">
      <c r="A798" s="98" t="str">
        <f>CONCATENATE("8101",H798)</f>
        <v>810101</v>
      </c>
      <c r="B798" s="66"/>
      <c r="C798" s="66"/>
      <c r="D798" s="66"/>
      <c r="E798" s="66" t="s">
        <v>91</v>
      </c>
      <c r="F798" s="66"/>
      <c r="G798" s="65"/>
      <c r="H798" s="61" t="s">
        <v>91</v>
      </c>
      <c r="I798" s="64" t="s">
        <v>90</v>
      </c>
      <c r="J798" s="62">
        <f>J799</f>
        <v>0</v>
      </c>
      <c r="K798" s="62">
        <f>K799</f>
        <v>0</v>
      </c>
      <c r="L798" s="62">
        <f>L799</f>
        <v>0</v>
      </c>
      <c r="M798" s="62">
        <f>M799</f>
        <v>0</v>
      </c>
      <c r="N798" s="62">
        <f>N799</f>
        <v>0</v>
      </c>
      <c r="O798" s="62">
        <f>O799</f>
        <v>0</v>
      </c>
      <c r="P798" s="62">
        <f>P799</f>
        <v>0</v>
      </c>
      <c r="Q798" s="62">
        <f>Q799</f>
        <v>0</v>
      </c>
      <c r="R798" s="62">
        <f>R799</f>
        <v>0</v>
      </c>
      <c r="S798" s="62">
        <f>S799</f>
        <v>0</v>
      </c>
      <c r="T798" s="62">
        <f>T799</f>
        <v>0</v>
      </c>
      <c r="U798" s="62">
        <f>U799</f>
        <v>0</v>
      </c>
      <c r="V798" s="62">
        <f>V799</f>
        <v>0</v>
      </c>
      <c r="W798" s="62">
        <f>W799</f>
        <v>0</v>
      </c>
      <c r="X798" s="62">
        <f>X799</f>
        <v>0</v>
      </c>
      <c r="Y798" s="62">
        <f>Y799</f>
        <v>0</v>
      </c>
      <c r="Z798" s="62">
        <f>Z799</f>
        <v>0</v>
      </c>
      <c r="AA798" s="62">
        <f>AA799</f>
        <v>0</v>
      </c>
      <c r="AB798" s="62">
        <f>AB799</f>
        <v>0</v>
      </c>
      <c r="AC798" s="62">
        <f>AC799</f>
        <v>0</v>
      </c>
      <c r="AD798" s="62">
        <f>AD799</f>
        <v>0</v>
      </c>
      <c r="AE798" s="62">
        <f>AE799</f>
        <v>0</v>
      </c>
      <c r="AF798" s="62">
        <f>AF799</f>
        <v>0</v>
      </c>
      <c r="AG798" s="62">
        <f>AG799</f>
        <v>0</v>
      </c>
      <c r="AH798" s="62">
        <f>AH799</f>
        <v>0</v>
      </c>
      <c r="AI798" s="62">
        <f>AI799</f>
        <v>0</v>
      </c>
      <c r="AJ798" s="62">
        <f>AJ799</f>
        <v>0</v>
      </c>
      <c r="AK798" s="62">
        <f>AK799</f>
        <v>0</v>
      </c>
      <c r="AL798" s="62">
        <f>AL799</f>
        <v>0</v>
      </c>
      <c r="AM798" s="62">
        <f>AM799</f>
        <v>0</v>
      </c>
      <c r="AN798" s="62">
        <f>AN799</f>
        <v>0</v>
      </c>
      <c r="AO798" s="62">
        <f>AO799</f>
        <v>0</v>
      </c>
      <c r="AP798" s="62">
        <f>AP799</f>
        <v>0</v>
      </c>
      <c r="AQ798" s="62">
        <f>AQ799</f>
        <v>0</v>
      </c>
      <c r="AR798" s="62">
        <f>AR799</f>
        <v>0</v>
      </c>
      <c r="AS798" s="62">
        <f>AS799</f>
        <v>0</v>
      </c>
      <c r="AT798" s="62">
        <f>AT799</f>
        <v>0</v>
      </c>
      <c r="AU798" s="62">
        <f>AU799</f>
        <v>0</v>
      </c>
      <c r="AV798" s="62">
        <f>AV799</f>
        <v>0</v>
      </c>
      <c r="AW798" s="62">
        <f>AW799</f>
        <v>0</v>
      </c>
      <c r="AX798" s="62">
        <f>AX799</f>
        <v>0</v>
      </c>
      <c r="AY798" s="62">
        <f>AY799</f>
        <v>0</v>
      </c>
      <c r="AZ798" s="62">
        <f>AZ799</f>
        <v>0</v>
      </c>
      <c r="BA798" s="62">
        <f>BA799</f>
        <v>0</v>
      </c>
      <c r="BB798" s="62">
        <f>BB799</f>
        <v>0</v>
      </c>
      <c r="BC798" s="62">
        <f>BC799</f>
        <v>0</v>
      </c>
      <c r="BD798" s="62">
        <f>BD799</f>
        <v>0</v>
      </c>
      <c r="BE798" s="62">
        <f>BE799</f>
        <v>0</v>
      </c>
      <c r="BF798" s="62">
        <f>BF799</f>
        <v>0</v>
      </c>
      <c r="BG798" s="62">
        <f>BG799</f>
        <v>0</v>
      </c>
      <c r="BH798" s="62">
        <f>BH799</f>
        <v>0</v>
      </c>
      <c r="BI798" s="62">
        <f>BI799</f>
        <v>0</v>
      </c>
      <c r="BJ798" s="62">
        <f>BJ799</f>
        <v>0</v>
      </c>
      <c r="BK798" s="62">
        <f>BK799</f>
        <v>0</v>
      </c>
      <c r="BL798" s="62">
        <f>BL799</f>
        <v>0</v>
      </c>
      <c r="BM798" s="62">
        <f>BM799</f>
        <v>0</v>
      </c>
      <c r="BN798" s="62">
        <f>BN799</f>
        <v>0</v>
      </c>
      <c r="BO798" s="62">
        <f>BO799</f>
        <v>0</v>
      </c>
      <c r="BP798" s="62">
        <f>BP799</f>
        <v>0</v>
      </c>
      <c r="BQ798" s="62">
        <f>BQ799</f>
        <v>0</v>
      </c>
      <c r="BR798" s="62">
        <f>BR799</f>
        <v>0</v>
      </c>
      <c r="BS798" s="62">
        <f>BS799</f>
        <v>0</v>
      </c>
      <c r="BT798" s="62">
        <f>BT799</f>
        <v>0</v>
      </c>
      <c r="BU798" s="62">
        <f>BU799</f>
        <v>0</v>
      </c>
      <c r="BV798" s="62">
        <f>BV799</f>
        <v>0</v>
      </c>
      <c r="BW798" s="62">
        <f>BW799</f>
        <v>0</v>
      </c>
      <c r="BX798" s="62">
        <f>BX799</f>
        <v>0</v>
      </c>
      <c r="BY798" s="62">
        <f>BY799</f>
        <v>0</v>
      </c>
      <c r="BZ798" s="62">
        <f>BZ799</f>
        <v>0</v>
      </c>
      <c r="CA798" s="62">
        <f>CA799</f>
        <v>0</v>
      </c>
      <c r="CB798" s="62">
        <f>CB799</f>
        <v>0</v>
      </c>
      <c r="CC798" s="62">
        <f>CC799</f>
        <v>0</v>
      </c>
      <c r="CD798" s="62">
        <f>CD799</f>
        <v>0</v>
      </c>
      <c r="CE798" s="62">
        <f>CE799</f>
        <v>0</v>
      </c>
      <c r="CF798" s="62">
        <f>CF799</f>
        <v>0</v>
      </c>
      <c r="CG798" s="62">
        <f>CG799</f>
        <v>0</v>
      </c>
      <c r="CH798" s="62">
        <f>CH799</f>
        <v>0</v>
      </c>
      <c r="CI798" s="62">
        <f>CI799</f>
        <v>0</v>
      </c>
      <c r="CJ798" s="62">
        <f>CJ799</f>
        <v>0</v>
      </c>
      <c r="CK798" s="62">
        <f>CK799</f>
        <v>0</v>
      </c>
      <c r="CL798" s="62">
        <f>CL799</f>
        <v>0</v>
      </c>
      <c r="CM798" s="62">
        <f>CM799</f>
        <v>0</v>
      </c>
      <c r="CN798" s="62">
        <f>CN799</f>
        <v>0</v>
      </c>
      <c r="CO798" s="62">
        <f>CO799</f>
        <v>0</v>
      </c>
      <c r="CP798" s="62">
        <f>CP799</f>
        <v>0</v>
      </c>
      <c r="CQ798" s="62">
        <f>CQ799</f>
        <v>0</v>
      </c>
      <c r="CR798" s="62">
        <f>CR799</f>
        <v>0</v>
      </c>
      <c r="CS798" s="62">
        <f>CS799</f>
        <v>0</v>
      </c>
      <c r="CT798" s="62">
        <f>CT799</f>
        <v>0</v>
      </c>
      <c r="CU798" s="62">
        <f>CU799</f>
        <v>0</v>
      </c>
      <c r="CV798" s="62">
        <f>CV799</f>
        <v>0</v>
      </c>
      <c r="CW798" s="62">
        <f>CW799</f>
        <v>0</v>
      </c>
      <c r="CX798" s="62">
        <f>CX799</f>
        <v>0</v>
      </c>
      <c r="CY798" s="62">
        <f>CY799</f>
        <v>0</v>
      </c>
      <c r="CZ798" s="62">
        <f>CZ799</f>
        <v>0</v>
      </c>
      <c r="DA798" s="61" t="s">
        <v>91</v>
      </c>
      <c r="DB798" s="56">
        <f>K798-CV798</f>
        <v>0</v>
      </c>
      <c r="DC798" s="81"/>
      <c r="DD798" s="7">
        <f>CV798/12</f>
        <v>0</v>
      </c>
      <c r="DE798" s="81"/>
    </row>
    <row r="799" spans="1:109" s="80" customFormat="1" ht="18.75" hidden="1" customHeight="1" x14ac:dyDescent="0.2">
      <c r="A799" s="98" t="str">
        <f>CONCATENATE("8101",H799)</f>
        <v>810155</v>
      </c>
      <c r="B799" s="66"/>
      <c r="C799" s="66"/>
      <c r="D799" s="66"/>
      <c r="E799" s="66" t="s">
        <v>28</v>
      </c>
      <c r="F799" s="66"/>
      <c r="G799" s="65"/>
      <c r="H799" s="61" t="s">
        <v>28</v>
      </c>
      <c r="I799" s="82" t="s">
        <v>27</v>
      </c>
      <c r="J799" s="62">
        <f>J800</f>
        <v>0</v>
      </c>
      <c r="K799" s="62">
        <f>K800</f>
        <v>0</v>
      </c>
      <c r="L799" s="62">
        <f>L800</f>
        <v>0</v>
      </c>
      <c r="M799" s="62">
        <f>M800</f>
        <v>0</v>
      </c>
      <c r="N799" s="62">
        <f>N800</f>
        <v>0</v>
      </c>
      <c r="O799" s="62">
        <f>O800</f>
        <v>0</v>
      </c>
      <c r="P799" s="62">
        <f>P800</f>
        <v>0</v>
      </c>
      <c r="Q799" s="62">
        <f>Q800</f>
        <v>0</v>
      </c>
      <c r="R799" s="62">
        <f>R800</f>
        <v>0</v>
      </c>
      <c r="S799" s="62">
        <f>S800</f>
        <v>0</v>
      </c>
      <c r="T799" s="62">
        <f>T800</f>
        <v>0</v>
      </c>
      <c r="U799" s="62">
        <f>U800</f>
        <v>0</v>
      </c>
      <c r="V799" s="62">
        <f>V800</f>
        <v>0</v>
      </c>
      <c r="W799" s="62">
        <f>W800</f>
        <v>0</v>
      </c>
      <c r="X799" s="62">
        <f>X800</f>
        <v>0</v>
      </c>
      <c r="Y799" s="62">
        <f>Y800</f>
        <v>0</v>
      </c>
      <c r="Z799" s="62">
        <f>Z800</f>
        <v>0</v>
      </c>
      <c r="AA799" s="62">
        <f>AA800</f>
        <v>0</v>
      </c>
      <c r="AB799" s="62">
        <f>AB800</f>
        <v>0</v>
      </c>
      <c r="AC799" s="62">
        <f>AC800</f>
        <v>0</v>
      </c>
      <c r="AD799" s="62">
        <f>AD800</f>
        <v>0</v>
      </c>
      <c r="AE799" s="62">
        <f>AE800</f>
        <v>0</v>
      </c>
      <c r="AF799" s="62">
        <f>AF800</f>
        <v>0</v>
      </c>
      <c r="AG799" s="62">
        <f>AG800</f>
        <v>0</v>
      </c>
      <c r="AH799" s="62">
        <f>AH800</f>
        <v>0</v>
      </c>
      <c r="AI799" s="62">
        <f>AI800</f>
        <v>0</v>
      </c>
      <c r="AJ799" s="62">
        <f>AJ800</f>
        <v>0</v>
      </c>
      <c r="AK799" s="62">
        <f>AK800</f>
        <v>0</v>
      </c>
      <c r="AL799" s="62">
        <f>AL800</f>
        <v>0</v>
      </c>
      <c r="AM799" s="62">
        <f>AM800</f>
        <v>0</v>
      </c>
      <c r="AN799" s="62">
        <f>AN800</f>
        <v>0</v>
      </c>
      <c r="AO799" s="62">
        <f>AO800</f>
        <v>0</v>
      </c>
      <c r="AP799" s="62">
        <f>AP800</f>
        <v>0</v>
      </c>
      <c r="AQ799" s="62">
        <f>AQ800</f>
        <v>0</v>
      </c>
      <c r="AR799" s="62">
        <f>AR800</f>
        <v>0</v>
      </c>
      <c r="AS799" s="62">
        <f>AS800</f>
        <v>0</v>
      </c>
      <c r="AT799" s="62">
        <f>AT800</f>
        <v>0</v>
      </c>
      <c r="AU799" s="62">
        <f>AU800</f>
        <v>0</v>
      </c>
      <c r="AV799" s="62">
        <f>AV800</f>
        <v>0</v>
      </c>
      <c r="AW799" s="62">
        <f>AW800</f>
        <v>0</v>
      </c>
      <c r="AX799" s="62">
        <f>AX800</f>
        <v>0</v>
      </c>
      <c r="AY799" s="62">
        <f>AY800</f>
        <v>0</v>
      </c>
      <c r="AZ799" s="62">
        <f>AZ800</f>
        <v>0</v>
      </c>
      <c r="BA799" s="62">
        <f>BA800</f>
        <v>0</v>
      </c>
      <c r="BB799" s="62">
        <f>BB800</f>
        <v>0</v>
      </c>
      <c r="BC799" s="62">
        <f>BC800</f>
        <v>0</v>
      </c>
      <c r="BD799" s="62">
        <f>BD800</f>
        <v>0</v>
      </c>
      <c r="BE799" s="62">
        <f>BE800</f>
        <v>0</v>
      </c>
      <c r="BF799" s="62">
        <f>BF800</f>
        <v>0</v>
      </c>
      <c r="BG799" s="62">
        <f>BG800</f>
        <v>0</v>
      </c>
      <c r="BH799" s="62">
        <f>BH800</f>
        <v>0</v>
      </c>
      <c r="BI799" s="62">
        <f>BI800</f>
        <v>0</v>
      </c>
      <c r="BJ799" s="62">
        <f>BJ800</f>
        <v>0</v>
      </c>
      <c r="BK799" s="62">
        <f>BK800</f>
        <v>0</v>
      </c>
      <c r="BL799" s="62">
        <f>BL800</f>
        <v>0</v>
      </c>
      <c r="BM799" s="62">
        <f>BM800</f>
        <v>0</v>
      </c>
      <c r="BN799" s="62">
        <f>BN800</f>
        <v>0</v>
      </c>
      <c r="BO799" s="62">
        <f>BO800</f>
        <v>0</v>
      </c>
      <c r="BP799" s="62">
        <f>BP800</f>
        <v>0</v>
      </c>
      <c r="BQ799" s="62">
        <f>BQ800</f>
        <v>0</v>
      </c>
      <c r="BR799" s="62">
        <f>BR800</f>
        <v>0</v>
      </c>
      <c r="BS799" s="62">
        <f>BS800</f>
        <v>0</v>
      </c>
      <c r="BT799" s="62">
        <f>BT800</f>
        <v>0</v>
      </c>
      <c r="BU799" s="62">
        <f>BU800</f>
        <v>0</v>
      </c>
      <c r="BV799" s="62">
        <f>BV800</f>
        <v>0</v>
      </c>
      <c r="BW799" s="62">
        <f>BW800</f>
        <v>0</v>
      </c>
      <c r="BX799" s="62">
        <f>BX800</f>
        <v>0</v>
      </c>
      <c r="BY799" s="62">
        <f>BY800</f>
        <v>0</v>
      </c>
      <c r="BZ799" s="62">
        <f>BZ800</f>
        <v>0</v>
      </c>
      <c r="CA799" s="62">
        <f>CA800</f>
        <v>0</v>
      </c>
      <c r="CB799" s="62">
        <f>CB800</f>
        <v>0</v>
      </c>
      <c r="CC799" s="62">
        <f>CC800</f>
        <v>0</v>
      </c>
      <c r="CD799" s="62">
        <f>CD800</f>
        <v>0</v>
      </c>
      <c r="CE799" s="62">
        <f>CE800</f>
        <v>0</v>
      </c>
      <c r="CF799" s="62">
        <f>CF800</f>
        <v>0</v>
      </c>
      <c r="CG799" s="62">
        <f>CG800</f>
        <v>0</v>
      </c>
      <c r="CH799" s="62">
        <f>CH800</f>
        <v>0</v>
      </c>
      <c r="CI799" s="62">
        <f>CI800</f>
        <v>0</v>
      </c>
      <c r="CJ799" s="62">
        <f>CJ800</f>
        <v>0</v>
      </c>
      <c r="CK799" s="62">
        <f>CK800</f>
        <v>0</v>
      </c>
      <c r="CL799" s="62">
        <f>CL800</f>
        <v>0</v>
      </c>
      <c r="CM799" s="62">
        <f>CM800</f>
        <v>0</v>
      </c>
      <c r="CN799" s="62">
        <f>CN800</f>
        <v>0</v>
      </c>
      <c r="CO799" s="62">
        <f>CO800</f>
        <v>0</v>
      </c>
      <c r="CP799" s="62">
        <f>CP800</f>
        <v>0</v>
      </c>
      <c r="CQ799" s="62">
        <f>CQ800</f>
        <v>0</v>
      </c>
      <c r="CR799" s="62">
        <f>CR800</f>
        <v>0</v>
      </c>
      <c r="CS799" s="62">
        <f>CS800</f>
        <v>0</v>
      </c>
      <c r="CT799" s="62">
        <f>CT800</f>
        <v>0</v>
      </c>
      <c r="CU799" s="62">
        <f>CU800</f>
        <v>0</v>
      </c>
      <c r="CV799" s="62">
        <f>CV800</f>
        <v>0</v>
      </c>
      <c r="CW799" s="62">
        <f>CW800</f>
        <v>0</v>
      </c>
      <c r="CX799" s="62">
        <f>CX800</f>
        <v>0</v>
      </c>
      <c r="CY799" s="62">
        <f>CY800</f>
        <v>0</v>
      </c>
      <c r="CZ799" s="62">
        <f>CZ800</f>
        <v>0</v>
      </c>
      <c r="DA799" s="61" t="s">
        <v>28</v>
      </c>
      <c r="DB799" s="56">
        <f>K799-CV799</f>
        <v>0</v>
      </c>
      <c r="DC799" s="81"/>
      <c r="DD799" s="7">
        <f>CV799/12</f>
        <v>0</v>
      </c>
      <c r="DE799" s="81"/>
    </row>
    <row r="800" spans="1:109" s="80" customFormat="1" ht="16.5" hidden="1" customHeight="1" x14ac:dyDescent="0.2">
      <c r="A800" s="98" t="str">
        <f>CONCATENATE("8101",H800)</f>
        <v>81015501</v>
      </c>
      <c r="B800" s="66"/>
      <c r="C800" s="66"/>
      <c r="D800" s="66"/>
      <c r="E800" s="66"/>
      <c r="F800" s="66" t="s">
        <v>91</v>
      </c>
      <c r="G800" s="65"/>
      <c r="H800" s="61" t="s">
        <v>26</v>
      </c>
      <c r="I800" s="82" t="s">
        <v>146</v>
      </c>
      <c r="J800" s="62">
        <f>J801</f>
        <v>0</v>
      </c>
      <c r="K800" s="62">
        <f>K801</f>
        <v>0</v>
      </c>
      <c r="L800" s="62">
        <f>L801</f>
        <v>0</v>
      </c>
      <c r="M800" s="62">
        <f>M801</f>
        <v>0</v>
      </c>
      <c r="N800" s="62">
        <f>N801</f>
        <v>0</v>
      </c>
      <c r="O800" s="62">
        <f>O801</f>
        <v>0</v>
      </c>
      <c r="P800" s="62">
        <f>P801</f>
        <v>0</v>
      </c>
      <c r="Q800" s="62">
        <f>Q801</f>
        <v>0</v>
      </c>
      <c r="R800" s="62">
        <f>R801</f>
        <v>0</v>
      </c>
      <c r="S800" s="62">
        <f>S801</f>
        <v>0</v>
      </c>
      <c r="T800" s="62">
        <f>T801</f>
        <v>0</v>
      </c>
      <c r="U800" s="62">
        <f>U801</f>
        <v>0</v>
      </c>
      <c r="V800" s="62">
        <f>V801</f>
        <v>0</v>
      </c>
      <c r="W800" s="62">
        <f>W801</f>
        <v>0</v>
      </c>
      <c r="X800" s="62">
        <f>X801</f>
        <v>0</v>
      </c>
      <c r="Y800" s="62">
        <f>Y801</f>
        <v>0</v>
      </c>
      <c r="Z800" s="62">
        <f>Z801</f>
        <v>0</v>
      </c>
      <c r="AA800" s="62">
        <f>AA801</f>
        <v>0</v>
      </c>
      <c r="AB800" s="62">
        <f>AB801</f>
        <v>0</v>
      </c>
      <c r="AC800" s="62">
        <f>AC801</f>
        <v>0</v>
      </c>
      <c r="AD800" s="62">
        <f>AD801</f>
        <v>0</v>
      </c>
      <c r="AE800" s="62">
        <f>AE801</f>
        <v>0</v>
      </c>
      <c r="AF800" s="62">
        <f>AF801</f>
        <v>0</v>
      </c>
      <c r="AG800" s="62">
        <f>AG801</f>
        <v>0</v>
      </c>
      <c r="AH800" s="62">
        <f>AH801</f>
        <v>0</v>
      </c>
      <c r="AI800" s="62">
        <f>AI801</f>
        <v>0</v>
      </c>
      <c r="AJ800" s="62">
        <f>AJ801</f>
        <v>0</v>
      </c>
      <c r="AK800" s="62">
        <f>AK801</f>
        <v>0</v>
      </c>
      <c r="AL800" s="62">
        <f>AL801</f>
        <v>0</v>
      </c>
      <c r="AM800" s="62">
        <f>AM801</f>
        <v>0</v>
      </c>
      <c r="AN800" s="62">
        <f>AN801</f>
        <v>0</v>
      </c>
      <c r="AO800" s="62">
        <f>AO801</f>
        <v>0</v>
      </c>
      <c r="AP800" s="62">
        <f>AP801</f>
        <v>0</v>
      </c>
      <c r="AQ800" s="62">
        <f>AQ801</f>
        <v>0</v>
      </c>
      <c r="AR800" s="62">
        <f>AR801</f>
        <v>0</v>
      </c>
      <c r="AS800" s="62">
        <f>AS801</f>
        <v>0</v>
      </c>
      <c r="AT800" s="62">
        <f>AT801</f>
        <v>0</v>
      </c>
      <c r="AU800" s="62">
        <f>AU801</f>
        <v>0</v>
      </c>
      <c r="AV800" s="62">
        <f>AV801</f>
        <v>0</v>
      </c>
      <c r="AW800" s="62">
        <f>AW801</f>
        <v>0</v>
      </c>
      <c r="AX800" s="62">
        <f>AX801</f>
        <v>0</v>
      </c>
      <c r="AY800" s="62">
        <f>AY801</f>
        <v>0</v>
      </c>
      <c r="AZ800" s="62">
        <f>AZ801</f>
        <v>0</v>
      </c>
      <c r="BA800" s="62">
        <f>BA801</f>
        <v>0</v>
      </c>
      <c r="BB800" s="62">
        <f>BB801</f>
        <v>0</v>
      </c>
      <c r="BC800" s="62">
        <f>BC801</f>
        <v>0</v>
      </c>
      <c r="BD800" s="62">
        <f>BD801</f>
        <v>0</v>
      </c>
      <c r="BE800" s="62">
        <f>BE801</f>
        <v>0</v>
      </c>
      <c r="BF800" s="62">
        <f>BF801</f>
        <v>0</v>
      </c>
      <c r="BG800" s="62">
        <f>BG801</f>
        <v>0</v>
      </c>
      <c r="BH800" s="62">
        <f>BH801</f>
        <v>0</v>
      </c>
      <c r="BI800" s="62">
        <f>BI801</f>
        <v>0</v>
      </c>
      <c r="BJ800" s="62">
        <f>BJ801</f>
        <v>0</v>
      </c>
      <c r="BK800" s="62">
        <f>BK801</f>
        <v>0</v>
      </c>
      <c r="BL800" s="62">
        <f>BL801</f>
        <v>0</v>
      </c>
      <c r="BM800" s="62">
        <f>BM801</f>
        <v>0</v>
      </c>
      <c r="BN800" s="62">
        <f>BN801</f>
        <v>0</v>
      </c>
      <c r="BO800" s="62">
        <f>BO801</f>
        <v>0</v>
      </c>
      <c r="BP800" s="62">
        <f>BP801</f>
        <v>0</v>
      </c>
      <c r="BQ800" s="62">
        <f>BQ801</f>
        <v>0</v>
      </c>
      <c r="BR800" s="62">
        <f>BR801</f>
        <v>0</v>
      </c>
      <c r="BS800" s="62">
        <f>BS801</f>
        <v>0</v>
      </c>
      <c r="BT800" s="62">
        <f>BT801</f>
        <v>0</v>
      </c>
      <c r="BU800" s="62">
        <f>BU801</f>
        <v>0</v>
      </c>
      <c r="BV800" s="62">
        <f>BV801</f>
        <v>0</v>
      </c>
      <c r="BW800" s="62">
        <f>BW801</f>
        <v>0</v>
      </c>
      <c r="BX800" s="62">
        <f>BX801</f>
        <v>0</v>
      </c>
      <c r="BY800" s="62">
        <f>BY801</f>
        <v>0</v>
      </c>
      <c r="BZ800" s="62">
        <f>BZ801</f>
        <v>0</v>
      </c>
      <c r="CA800" s="62">
        <f>CA801</f>
        <v>0</v>
      </c>
      <c r="CB800" s="62">
        <f>CB801</f>
        <v>0</v>
      </c>
      <c r="CC800" s="62">
        <f>CC801</f>
        <v>0</v>
      </c>
      <c r="CD800" s="62">
        <f>CD801</f>
        <v>0</v>
      </c>
      <c r="CE800" s="62">
        <f>CE801</f>
        <v>0</v>
      </c>
      <c r="CF800" s="62">
        <f>CF801</f>
        <v>0</v>
      </c>
      <c r="CG800" s="62">
        <f>CG801</f>
        <v>0</v>
      </c>
      <c r="CH800" s="62">
        <f>CH801</f>
        <v>0</v>
      </c>
      <c r="CI800" s="62">
        <f>CI801</f>
        <v>0</v>
      </c>
      <c r="CJ800" s="62">
        <f>CJ801</f>
        <v>0</v>
      </c>
      <c r="CK800" s="62">
        <f>CK801</f>
        <v>0</v>
      </c>
      <c r="CL800" s="62">
        <f>CL801</f>
        <v>0</v>
      </c>
      <c r="CM800" s="62">
        <f>CM801</f>
        <v>0</v>
      </c>
      <c r="CN800" s="62">
        <f>CN801</f>
        <v>0</v>
      </c>
      <c r="CO800" s="62">
        <f>CO801</f>
        <v>0</v>
      </c>
      <c r="CP800" s="62">
        <f>CP801</f>
        <v>0</v>
      </c>
      <c r="CQ800" s="62">
        <f>CQ801</f>
        <v>0</v>
      </c>
      <c r="CR800" s="62">
        <f>CR801</f>
        <v>0</v>
      </c>
      <c r="CS800" s="62">
        <f>CS801</f>
        <v>0</v>
      </c>
      <c r="CT800" s="62">
        <f>CT801</f>
        <v>0</v>
      </c>
      <c r="CU800" s="62">
        <f>CU801</f>
        <v>0</v>
      </c>
      <c r="CV800" s="62">
        <f>CV801</f>
        <v>0</v>
      </c>
      <c r="CW800" s="62">
        <f>CW801</f>
        <v>0</v>
      </c>
      <c r="CX800" s="62">
        <f>CX801</f>
        <v>0</v>
      </c>
      <c r="CY800" s="62">
        <f>CY801</f>
        <v>0</v>
      </c>
      <c r="CZ800" s="62">
        <f>CZ801</f>
        <v>0</v>
      </c>
      <c r="DA800" s="61" t="s">
        <v>26</v>
      </c>
      <c r="DB800" s="56">
        <f>K800-CV800</f>
        <v>0</v>
      </c>
      <c r="DC800" s="81"/>
      <c r="DD800" s="7">
        <f>CV800/12</f>
        <v>0</v>
      </c>
      <c r="DE800" s="81"/>
    </row>
    <row r="801" spans="1:109" s="80" customFormat="1" ht="21.75" hidden="1" customHeight="1" x14ac:dyDescent="0.2">
      <c r="A801" s="98" t="str">
        <f>CONCATENATE("8101",H801)</f>
        <v>8101550112</v>
      </c>
      <c r="B801" s="66"/>
      <c r="C801" s="66"/>
      <c r="D801" s="66"/>
      <c r="E801" s="66"/>
      <c r="F801" s="66"/>
      <c r="G801" s="65" t="s">
        <v>192</v>
      </c>
      <c r="H801" s="61" t="s">
        <v>193</v>
      </c>
      <c r="I801" s="100" t="s">
        <v>194</v>
      </c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  <c r="AA801" s="62"/>
      <c r="AB801" s="62"/>
      <c r="AC801" s="62"/>
      <c r="AD801" s="62"/>
      <c r="AE801" s="62"/>
      <c r="AF801" s="62"/>
      <c r="AG801" s="62"/>
      <c r="AH801" s="62"/>
      <c r="AI801" s="62"/>
      <c r="AJ801" s="62"/>
      <c r="AK801" s="62"/>
      <c r="AL801" s="62"/>
      <c r="AM801" s="62"/>
      <c r="AN801" s="62"/>
      <c r="AO801" s="62"/>
      <c r="AP801" s="62"/>
      <c r="AQ801" s="62"/>
      <c r="AR801" s="62"/>
      <c r="AS801" s="62"/>
      <c r="AT801" s="62"/>
      <c r="AU801" s="62"/>
      <c r="AV801" s="62"/>
      <c r="AW801" s="62"/>
      <c r="AX801" s="62"/>
      <c r="AY801" s="62"/>
      <c r="AZ801" s="62"/>
      <c r="BA801" s="62"/>
      <c r="BB801" s="62"/>
      <c r="BC801" s="62"/>
      <c r="BD801" s="62"/>
      <c r="BE801" s="71">
        <f>+AP801+AX801</f>
        <v>0</v>
      </c>
      <c r="BF801" s="71">
        <f>+AQ801+AY801</f>
        <v>0</v>
      </c>
      <c r="BG801" s="71">
        <f>+AR801+AZ801</f>
        <v>0</v>
      </c>
      <c r="BH801" s="71">
        <f>+AS801+BA801</f>
        <v>0</v>
      </c>
      <c r="BI801" s="71">
        <f>+AT801+BC801</f>
        <v>0</v>
      </c>
      <c r="BJ801" s="71">
        <f>AU801+BB801</f>
        <v>0</v>
      </c>
      <c r="BK801" s="71">
        <f>AV801+BD801</f>
        <v>0</v>
      </c>
      <c r="BL801" s="71">
        <f>BJ801+BK801</f>
        <v>0</v>
      </c>
      <c r="BM801" s="71">
        <f>+BN801+BO801+BP801+BQ801</f>
        <v>0</v>
      </c>
      <c r="BN801" s="71">
        <v>0</v>
      </c>
      <c r="BO801" s="71">
        <v>0</v>
      </c>
      <c r="BP801" s="71">
        <v>0</v>
      </c>
      <c r="BQ801" s="71">
        <v>0</v>
      </c>
      <c r="BR801" s="71">
        <f>+BE801+BM801</f>
        <v>0</v>
      </c>
      <c r="BS801" s="71">
        <f>+BF801+BN801</f>
        <v>0</v>
      </c>
      <c r="BT801" s="71">
        <f>+BG801+BO801</f>
        <v>0</v>
      </c>
      <c r="BU801" s="71">
        <f>+BH801+BP801</f>
        <v>0</v>
      </c>
      <c r="BV801" s="71">
        <f>+BI801+BQ801</f>
        <v>0</v>
      </c>
      <c r="BW801" s="71">
        <f>+BX801+BY801+BZ801+CA801</f>
        <v>0</v>
      </c>
      <c r="BX801" s="71">
        <v>0</v>
      </c>
      <c r="BY801" s="71">
        <v>0</v>
      </c>
      <c r="BZ801" s="71">
        <v>0</v>
      </c>
      <c r="CA801" s="71">
        <v>0</v>
      </c>
      <c r="CB801" s="71">
        <f>+BR801+BW801</f>
        <v>0</v>
      </c>
      <c r="CC801" s="71">
        <f>+BS801+BX801</f>
        <v>0</v>
      </c>
      <c r="CD801" s="71">
        <f>+BT801+BY801</f>
        <v>0</v>
      </c>
      <c r="CE801" s="71">
        <f>+BU801+BZ801</f>
        <v>0</v>
      </c>
      <c r="CF801" s="71">
        <f>+BV801+CA801</f>
        <v>0</v>
      </c>
      <c r="CG801" s="71">
        <f>+CH801+CI801+CJ801+CK801</f>
        <v>0</v>
      </c>
      <c r="CH801" s="71">
        <v>0</v>
      </c>
      <c r="CI801" s="71">
        <v>0</v>
      </c>
      <c r="CJ801" s="71">
        <v>0</v>
      </c>
      <c r="CK801" s="71">
        <v>0</v>
      </c>
      <c r="CL801" s="71">
        <f>+CB801+CG801</f>
        <v>0</v>
      </c>
      <c r="CM801" s="71">
        <f>+CC801+CH801</f>
        <v>0</v>
      </c>
      <c r="CN801" s="71">
        <f>+CD801+CI801</f>
        <v>0</v>
      </c>
      <c r="CO801" s="71">
        <f>+CE801+CJ801</f>
        <v>0</v>
      </c>
      <c r="CP801" s="71">
        <f>+CF801+CK801</f>
        <v>0</v>
      </c>
      <c r="CQ801" s="71">
        <f>+CR801+CS801+CT801+CU801</f>
        <v>0</v>
      </c>
      <c r="CR801" s="71">
        <v>0</v>
      </c>
      <c r="CS801" s="71">
        <v>0</v>
      </c>
      <c r="CT801" s="71">
        <v>0</v>
      </c>
      <c r="CU801" s="71">
        <v>0</v>
      </c>
      <c r="CV801" s="71">
        <f>+CL801+CQ801</f>
        <v>0</v>
      </c>
      <c r="CW801" s="71">
        <f>+CM801+CR801</f>
        <v>0</v>
      </c>
      <c r="CX801" s="71">
        <f>+CN801+CS801</f>
        <v>0</v>
      </c>
      <c r="CY801" s="71">
        <f>+CO801+CT801</f>
        <v>0</v>
      </c>
      <c r="CZ801" s="71">
        <f>+CP801+CU801</f>
        <v>0</v>
      </c>
      <c r="DA801" s="61" t="s">
        <v>193</v>
      </c>
      <c r="DB801" s="56">
        <f>K801-CV801</f>
        <v>0</v>
      </c>
      <c r="DC801" s="81"/>
      <c r="DD801" s="7">
        <f>CV801/12</f>
        <v>0</v>
      </c>
      <c r="DE801" s="81"/>
    </row>
    <row r="802" spans="1:109" s="80" customFormat="1" ht="23.25" hidden="1" customHeight="1" x14ac:dyDescent="0.2">
      <c r="A802" s="98" t="str">
        <f>CONCATENATE("8101",H802)</f>
        <v>8101810150</v>
      </c>
      <c r="B802" s="66"/>
      <c r="C802" s="66" t="s">
        <v>122</v>
      </c>
      <c r="D802" s="66"/>
      <c r="E802" s="66"/>
      <c r="F802" s="66"/>
      <c r="G802" s="65"/>
      <c r="H802" s="61" t="s">
        <v>217</v>
      </c>
      <c r="I802" s="64" t="s">
        <v>218</v>
      </c>
      <c r="J802" s="62">
        <f>J797</f>
        <v>0</v>
      </c>
      <c r="K802" s="62">
        <f>K797</f>
        <v>0</v>
      </c>
      <c r="L802" s="62">
        <f>L797</f>
        <v>0</v>
      </c>
      <c r="M802" s="62">
        <f>M797</f>
        <v>0</v>
      </c>
      <c r="N802" s="62">
        <f>N797</f>
        <v>0</v>
      </c>
      <c r="O802" s="62">
        <f>O797</f>
        <v>0</v>
      </c>
      <c r="P802" s="62">
        <f>P797</f>
        <v>0</v>
      </c>
      <c r="Q802" s="62">
        <f>Q797</f>
        <v>0</v>
      </c>
      <c r="R802" s="62">
        <f>R797</f>
        <v>0</v>
      </c>
      <c r="S802" s="62">
        <f>S797</f>
        <v>0</v>
      </c>
      <c r="T802" s="62">
        <f>T797</f>
        <v>0</v>
      </c>
      <c r="U802" s="62">
        <f>U797</f>
        <v>0</v>
      </c>
      <c r="V802" s="62">
        <f>V797</f>
        <v>0</v>
      </c>
      <c r="W802" s="62">
        <f>W797</f>
        <v>0</v>
      </c>
      <c r="X802" s="62">
        <f>X797</f>
        <v>0</v>
      </c>
      <c r="Y802" s="62">
        <f>Y797</f>
        <v>0</v>
      </c>
      <c r="Z802" s="62">
        <f>Z797</f>
        <v>0</v>
      </c>
      <c r="AA802" s="62">
        <f>AA797</f>
        <v>0</v>
      </c>
      <c r="AB802" s="62">
        <f>AB797</f>
        <v>0</v>
      </c>
      <c r="AC802" s="62">
        <f>AC797</f>
        <v>0</v>
      </c>
      <c r="AD802" s="62">
        <f>AD797</f>
        <v>0</v>
      </c>
      <c r="AE802" s="62">
        <f>AE797</f>
        <v>0</v>
      </c>
      <c r="AF802" s="62">
        <f>AF797</f>
        <v>0</v>
      </c>
      <c r="AG802" s="62">
        <f>AG797</f>
        <v>0</v>
      </c>
      <c r="AH802" s="62">
        <f>AH797</f>
        <v>0</v>
      </c>
      <c r="AI802" s="62">
        <f>AI797</f>
        <v>0</v>
      </c>
      <c r="AJ802" s="62">
        <f>AJ797</f>
        <v>0</v>
      </c>
      <c r="AK802" s="62">
        <f>AK797</f>
        <v>0</v>
      </c>
      <c r="AL802" s="62">
        <f>AL797</f>
        <v>0</v>
      </c>
      <c r="AM802" s="62">
        <f>AM797</f>
        <v>0</v>
      </c>
      <c r="AN802" s="62">
        <f>AN797</f>
        <v>0</v>
      </c>
      <c r="AO802" s="62">
        <f>AO797</f>
        <v>0</v>
      </c>
      <c r="AP802" s="62">
        <f>AP797</f>
        <v>0</v>
      </c>
      <c r="AQ802" s="62">
        <f>AQ797</f>
        <v>0</v>
      </c>
      <c r="AR802" s="62">
        <f>AR797</f>
        <v>0</v>
      </c>
      <c r="AS802" s="62">
        <f>AS797</f>
        <v>0</v>
      </c>
      <c r="AT802" s="62">
        <f>AT797</f>
        <v>0</v>
      </c>
      <c r="AU802" s="62">
        <f>AU797</f>
        <v>0</v>
      </c>
      <c r="AV802" s="62">
        <f>AV797</f>
        <v>0</v>
      </c>
      <c r="AW802" s="62">
        <f>AW797</f>
        <v>0</v>
      </c>
      <c r="AX802" s="62">
        <f>AX797</f>
        <v>0</v>
      </c>
      <c r="AY802" s="62">
        <f>AY797</f>
        <v>0</v>
      </c>
      <c r="AZ802" s="62">
        <f>AZ797</f>
        <v>0</v>
      </c>
      <c r="BA802" s="62">
        <f>BA797</f>
        <v>0</v>
      </c>
      <c r="BB802" s="62">
        <f>BB797</f>
        <v>0</v>
      </c>
      <c r="BC802" s="62">
        <f>BC797</f>
        <v>0</v>
      </c>
      <c r="BD802" s="62">
        <f>BD797</f>
        <v>0</v>
      </c>
      <c r="BE802" s="62">
        <f>BE797</f>
        <v>0</v>
      </c>
      <c r="BF802" s="62">
        <f>BF797</f>
        <v>0</v>
      </c>
      <c r="BG802" s="62">
        <f>BG797</f>
        <v>0</v>
      </c>
      <c r="BH802" s="62">
        <f>BH797</f>
        <v>0</v>
      </c>
      <c r="BI802" s="62">
        <f>BI797</f>
        <v>0</v>
      </c>
      <c r="BJ802" s="62">
        <f>BJ797</f>
        <v>0</v>
      </c>
      <c r="BK802" s="62">
        <f>BK797</f>
        <v>0</v>
      </c>
      <c r="BL802" s="62">
        <f>BL797</f>
        <v>0</v>
      </c>
      <c r="BM802" s="62">
        <f>BM797</f>
        <v>0</v>
      </c>
      <c r="BN802" s="62">
        <f>BN797</f>
        <v>0</v>
      </c>
      <c r="BO802" s="62">
        <f>BO797</f>
        <v>0</v>
      </c>
      <c r="BP802" s="62">
        <f>BP797</f>
        <v>0</v>
      </c>
      <c r="BQ802" s="62">
        <f>BQ797</f>
        <v>0</v>
      </c>
      <c r="BR802" s="62">
        <f>BR797</f>
        <v>0</v>
      </c>
      <c r="BS802" s="62">
        <f>BS797</f>
        <v>0</v>
      </c>
      <c r="BT802" s="62">
        <f>BT797</f>
        <v>0</v>
      </c>
      <c r="BU802" s="62">
        <f>BU797</f>
        <v>0</v>
      </c>
      <c r="BV802" s="62">
        <f>BV797</f>
        <v>0</v>
      </c>
      <c r="BW802" s="62">
        <f>BW797</f>
        <v>0</v>
      </c>
      <c r="BX802" s="62">
        <f>BX797</f>
        <v>0</v>
      </c>
      <c r="BY802" s="62">
        <f>BY797</f>
        <v>0</v>
      </c>
      <c r="BZ802" s="62">
        <f>BZ797</f>
        <v>0</v>
      </c>
      <c r="CA802" s="62">
        <f>CA797</f>
        <v>0</v>
      </c>
      <c r="CB802" s="62">
        <f>CB797</f>
        <v>0</v>
      </c>
      <c r="CC802" s="62">
        <f>CC797</f>
        <v>0</v>
      </c>
      <c r="CD802" s="62">
        <f>CD797</f>
        <v>0</v>
      </c>
      <c r="CE802" s="62">
        <f>CE797</f>
        <v>0</v>
      </c>
      <c r="CF802" s="62">
        <f>CF797</f>
        <v>0</v>
      </c>
      <c r="CG802" s="62">
        <f>CG797</f>
        <v>0</v>
      </c>
      <c r="CH802" s="62">
        <f>CH797</f>
        <v>0</v>
      </c>
      <c r="CI802" s="62">
        <f>CI797</f>
        <v>0</v>
      </c>
      <c r="CJ802" s="62">
        <f>CJ797</f>
        <v>0</v>
      </c>
      <c r="CK802" s="62">
        <f>CK797</f>
        <v>0</v>
      </c>
      <c r="CL802" s="62">
        <f>CL797</f>
        <v>0</v>
      </c>
      <c r="CM802" s="62">
        <f>CM797</f>
        <v>0</v>
      </c>
      <c r="CN802" s="62">
        <f>CN797</f>
        <v>0</v>
      </c>
      <c r="CO802" s="62">
        <f>CO797</f>
        <v>0</v>
      </c>
      <c r="CP802" s="62">
        <f>CP797</f>
        <v>0</v>
      </c>
      <c r="CQ802" s="62">
        <f>CQ797</f>
        <v>0</v>
      </c>
      <c r="CR802" s="62">
        <f>CR797</f>
        <v>0</v>
      </c>
      <c r="CS802" s="62">
        <f>CS797</f>
        <v>0</v>
      </c>
      <c r="CT802" s="62">
        <f>CT797</f>
        <v>0</v>
      </c>
      <c r="CU802" s="62">
        <f>CU797</f>
        <v>0</v>
      </c>
      <c r="CV802" s="62">
        <f>CV797</f>
        <v>0</v>
      </c>
      <c r="CW802" s="62">
        <f>CW797</f>
        <v>0</v>
      </c>
      <c r="CX802" s="62">
        <f>CX797</f>
        <v>0</v>
      </c>
      <c r="CY802" s="62">
        <f>CY797</f>
        <v>0</v>
      </c>
      <c r="CZ802" s="62">
        <f>CZ797</f>
        <v>0</v>
      </c>
      <c r="DA802" s="61" t="s">
        <v>217</v>
      </c>
      <c r="DB802" s="56">
        <f>K802-CV802</f>
        <v>0</v>
      </c>
      <c r="DC802" s="81"/>
      <c r="DD802" s="7">
        <f>CV802/12</f>
        <v>0</v>
      </c>
      <c r="DE802" s="81"/>
    </row>
    <row r="803" spans="1:109" s="80" customFormat="1" ht="11.25" hidden="1" customHeight="1" x14ac:dyDescent="0.2">
      <c r="A803" s="115"/>
      <c r="B803" s="66"/>
      <c r="C803" s="66"/>
      <c r="D803" s="66"/>
      <c r="E803" s="66"/>
      <c r="F803" s="66"/>
      <c r="G803" s="65"/>
      <c r="H803" s="61"/>
      <c r="I803" s="95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  <c r="AA803" s="62"/>
      <c r="AB803" s="62"/>
      <c r="AC803" s="62"/>
      <c r="AD803" s="62"/>
      <c r="AE803" s="62"/>
      <c r="AF803" s="62"/>
      <c r="AG803" s="62"/>
      <c r="AH803" s="62"/>
      <c r="AI803" s="62"/>
      <c r="AJ803" s="62"/>
      <c r="AK803" s="62"/>
      <c r="AL803" s="62"/>
      <c r="AM803" s="62"/>
      <c r="AN803" s="62"/>
      <c r="AO803" s="62"/>
      <c r="AP803" s="62"/>
      <c r="AQ803" s="62"/>
      <c r="AR803" s="62"/>
      <c r="AS803" s="62"/>
      <c r="AT803" s="62"/>
      <c r="AU803" s="62"/>
      <c r="AV803" s="62"/>
      <c r="AW803" s="62"/>
      <c r="AX803" s="62"/>
      <c r="AY803" s="62"/>
      <c r="AZ803" s="62"/>
      <c r="BA803" s="62"/>
      <c r="BB803" s="62"/>
      <c r="BC803" s="62"/>
      <c r="BD803" s="62"/>
      <c r="BE803" s="62"/>
      <c r="BF803" s="62"/>
      <c r="BG803" s="62"/>
      <c r="BH803" s="62"/>
      <c r="BI803" s="62"/>
      <c r="BJ803" s="62"/>
      <c r="BK803" s="62"/>
      <c r="BL803" s="62"/>
      <c r="BM803" s="62"/>
      <c r="BN803" s="62"/>
      <c r="BO803" s="62"/>
      <c r="BP803" s="62"/>
      <c r="BQ803" s="62"/>
      <c r="BR803" s="62"/>
      <c r="BS803" s="62"/>
      <c r="BT803" s="62"/>
      <c r="BU803" s="62"/>
      <c r="BV803" s="62"/>
      <c r="BW803" s="62"/>
      <c r="BX803" s="62"/>
      <c r="BY803" s="62"/>
      <c r="BZ803" s="62"/>
      <c r="CA803" s="62"/>
      <c r="CB803" s="62"/>
      <c r="CC803" s="62"/>
      <c r="CD803" s="62"/>
      <c r="CE803" s="62"/>
      <c r="CF803" s="62"/>
      <c r="CG803" s="62"/>
      <c r="CH803" s="62"/>
      <c r="CI803" s="62"/>
      <c r="CJ803" s="62"/>
      <c r="CK803" s="62"/>
      <c r="CL803" s="62"/>
      <c r="CM803" s="62"/>
      <c r="CN803" s="62"/>
      <c r="CO803" s="62"/>
      <c r="CP803" s="62"/>
      <c r="CQ803" s="62"/>
      <c r="CR803" s="62"/>
      <c r="CS803" s="62"/>
      <c r="CT803" s="62"/>
      <c r="CU803" s="62"/>
      <c r="CV803" s="62"/>
      <c r="CW803" s="62"/>
      <c r="CX803" s="62"/>
      <c r="CY803" s="62"/>
      <c r="CZ803" s="62"/>
      <c r="DA803" s="61"/>
      <c r="DB803" s="56">
        <f>K803-CV803</f>
        <v>0</v>
      </c>
      <c r="DC803" s="81"/>
      <c r="DD803" s="7">
        <f>CV803/12</f>
        <v>0</v>
      </c>
      <c r="DE803" s="81"/>
    </row>
    <row r="804" spans="1:109" s="80" customFormat="1" ht="11.25" hidden="1" customHeight="1" x14ac:dyDescent="0.2">
      <c r="A804" s="115"/>
      <c r="B804" s="66"/>
      <c r="C804" s="66"/>
      <c r="D804" s="66"/>
      <c r="E804" s="66"/>
      <c r="F804" s="66"/>
      <c r="G804" s="65"/>
      <c r="H804" s="61"/>
      <c r="I804" s="95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  <c r="AA804" s="62"/>
      <c r="AB804" s="62"/>
      <c r="AC804" s="62"/>
      <c r="AD804" s="62"/>
      <c r="AE804" s="62"/>
      <c r="AF804" s="62"/>
      <c r="AG804" s="62"/>
      <c r="AH804" s="62"/>
      <c r="AI804" s="62"/>
      <c r="AJ804" s="62"/>
      <c r="AK804" s="62"/>
      <c r="AL804" s="62"/>
      <c r="AM804" s="62"/>
      <c r="AN804" s="62"/>
      <c r="AO804" s="62"/>
      <c r="AP804" s="62"/>
      <c r="AQ804" s="62"/>
      <c r="AR804" s="62"/>
      <c r="AS804" s="62"/>
      <c r="AT804" s="62"/>
      <c r="AU804" s="62"/>
      <c r="AV804" s="62"/>
      <c r="AW804" s="62"/>
      <c r="AX804" s="62"/>
      <c r="AY804" s="62"/>
      <c r="AZ804" s="62"/>
      <c r="BA804" s="62"/>
      <c r="BB804" s="62"/>
      <c r="BC804" s="62"/>
      <c r="BD804" s="62"/>
      <c r="BE804" s="62"/>
      <c r="BF804" s="62"/>
      <c r="BG804" s="62"/>
      <c r="BH804" s="62"/>
      <c r="BI804" s="62"/>
      <c r="BJ804" s="62"/>
      <c r="BK804" s="62"/>
      <c r="BL804" s="62"/>
      <c r="BM804" s="62"/>
      <c r="BN804" s="62"/>
      <c r="BO804" s="62"/>
      <c r="BP804" s="62"/>
      <c r="BQ804" s="62"/>
      <c r="BR804" s="62"/>
      <c r="BS804" s="62"/>
      <c r="BT804" s="62"/>
      <c r="BU804" s="62"/>
      <c r="BV804" s="62"/>
      <c r="BW804" s="62"/>
      <c r="BX804" s="62"/>
      <c r="BY804" s="62"/>
      <c r="BZ804" s="62"/>
      <c r="CA804" s="62"/>
      <c r="CB804" s="62"/>
      <c r="CC804" s="62"/>
      <c r="CD804" s="62"/>
      <c r="CE804" s="62"/>
      <c r="CF804" s="62"/>
      <c r="CG804" s="62"/>
      <c r="CH804" s="62"/>
      <c r="CI804" s="62"/>
      <c r="CJ804" s="62"/>
      <c r="CK804" s="62"/>
      <c r="CL804" s="62"/>
      <c r="CM804" s="62"/>
      <c r="CN804" s="62"/>
      <c r="CO804" s="62"/>
      <c r="CP804" s="62"/>
      <c r="CQ804" s="62"/>
      <c r="CR804" s="62"/>
      <c r="CS804" s="62"/>
      <c r="CT804" s="62"/>
      <c r="CU804" s="62"/>
      <c r="CV804" s="62"/>
      <c r="CW804" s="62"/>
      <c r="CX804" s="62"/>
      <c r="CY804" s="62"/>
      <c r="CZ804" s="62"/>
      <c r="DA804" s="61"/>
      <c r="DB804" s="56">
        <f>K804-CV804</f>
        <v>0</v>
      </c>
      <c r="DC804" s="81"/>
      <c r="DD804" s="7">
        <f>CV804/12</f>
        <v>0</v>
      </c>
      <c r="DE804" s="81"/>
    </row>
    <row r="805" spans="1:109" s="80" customFormat="1" ht="23.25" hidden="1" customHeight="1" x14ac:dyDescent="0.2">
      <c r="A805" s="115"/>
      <c r="B805" s="66"/>
      <c r="C805" s="66"/>
      <c r="D805" s="66"/>
      <c r="E805" s="66"/>
      <c r="F805" s="66"/>
      <c r="G805" s="65"/>
      <c r="H805" s="61"/>
      <c r="I805" s="95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  <c r="AA805" s="62"/>
      <c r="AB805" s="62"/>
      <c r="AC805" s="62"/>
      <c r="AD805" s="62"/>
      <c r="AE805" s="62"/>
      <c r="AF805" s="62"/>
      <c r="AG805" s="62"/>
      <c r="AH805" s="62"/>
      <c r="AI805" s="62"/>
      <c r="AJ805" s="62"/>
      <c r="AK805" s="62"/>
      <c r="AL805" s="62"/>
      <c r="AM805" s="62"/>
      <c r="AN805" s="62"/>
      <c r="AO805" s="62"/>
      <c r="AP805" s="62"/>
      <c r="AQ805" s="62"/>
      <c r="AR805" s="62"/>
      <c r="AS805" s="62"/>
      <c r="AT805" s="62"/>
      <c r="AU805" s="62"/>
      <c r="AV805" s="62"/>
      <c r="AW805" s="62"/>
      <c r="AX805" s="62"/>
      <c r="AY805" s="62"/>
      <c r="AZ805" s="62"/>
      <c r="BA805" s="62"/>
      <c r="BB805" s="62"/>
      <c r="BC805" s="62"/>
      <c r="BD805" s="62"/>
      <c r="BE805" s="62"/>
      <c r="BF805" s="62"/>
      <c r="BG805" s="62"/>
      <c r="BH805" s="62"/>
      <c r="BI805" s="62"/>
      <c r="BJ805" s="62"/>
      <c r="BK805" s="62"/>
      <c r="BL805" s="62"/>
      <c r="BM805" s="62"/>
      <c r="BN805" s="62"/>
      <c r="BO805" s="62"/>
      <c r="BP805" s="62"/>
      <c r="BQ805" s="62"/>
      <c r="BR805" s="62"/>
      <c r="BS805" s="62"/>
      <c r="BT805" s="62"/>
      <c r="BU805" s="62"/>
      <c r="BV805" s="62"/>
      <c r="BW805" s="62"/>
      <c r="BX805" s="62"/>
      <c r="BY805" s="62"/>
      <c r="BZ805" s="62"/>
      <c r="CA805" s="62"/>
      <c r="CB805" s="62"/>
      <c r="CC805" s="62"/>
      <c r="CD805" s="62"/>
      <c r="CE805" s="62"/>
      <c r="CF805" s="62"/>
      <c r="CG805" s="62"/>
      <c r="CH805" s="62"/>
      <c r="CI805" s="62"/>
      <c r="CJ805" s="62"/>
      <c r="CK805" s="62"/>
      <c r="CL805" s="62"/>
      <c r="CM805" s="62"/>
      <c r="CN805" s="62"/>
      <c r="CO805" s="62"/>
      <c r="CP805" s="62"/>
      <c r="CQ805" s="62"/>
      <c r="CR805" s="62"/>
      <c r="CS805" s="62"/>
      <c r="CT805" s="62"/>
      <c r="CU805" s="62"/>
      <c r="CV805" s="62"/>
      <c r="CW805" s="62"/>
      <c r="CX805" s="62"/>
      <c r="CY805" s="62"/>
      <c r="CZ805" s="62"/>
      <c r="DA805" s="61"/>
      <c r="DB805" s="56">
        <f>K805-CV805</f>
        <v>0</v>
      </c>
      <c r="DC805" s="81"/>
      <c r="DD805" s="7">
        <f>CV805/12</f>
        <v>0</v>
      </c>
      <c r="DE805" s="81"/>
    </row>
    <row r="806" spans="1:109" s="80" customFormat="1" ht="11.25" hidden="1" customHeight="1" x14ac:dyDescent="0.2">
      <c r="A806" s="115"/>
      <c r="B806" s="66"/>
      <c r="C806" s="66"/>
      <c r="D806" s="66"/>
      <c r="E806" s="66"/>
      <c r="F806" s="66"/>
      <c r="G806" s="65"/>
      <c r="H806" s="61"/>
      <c r="I806" s="95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  <c r="AA806" s="62"/>
      <c r="AB806" s="62"/>
      <c r="AC806" s="62"/>
      <c r="AD806" s="62"/>
      <c r="AE806" s="62"/>
      <c r="AF806" s="62"/>
      <c r="AG806" s="62"/>
      <c r="AH806" s="62"/>
      <c r="AI806" s="62"/>
      <c r="AJ806" s="62"/>
      <c r="AK806" s="62"/>
      <c r="AL806" s="62"/>
      <c r="AM806" s="62"/>
      <c r="AN806" s="62"/>
      <c r="AO806" s="62"/>
      <c r="AP806" s="62"/>
      <c r="AQ806" s="62"/>
      <c r="AR806" s="62"/>
      <c r="AS806" s="62"/>
      <c r="AT806" s="62"/>
      <c r="AU806" s="62"/>
      <c r="AV806" s="62"/>
      <c r="AW806" s="62"/>
      <c r="AX806" s="62"/>
      <c r="AY806" s="62"/>
      <c r="AZ806" s="62"/>
      <c r="BA806" s="62"/>
      <c r="BB806" s="62"/>
      <c r="BC806" s="62"/>
      <c r="BD806" s="62"/>
      <c r="BE806" s="62"/>
      <c r="BF806" s="62"/>
      <c r="BG806" s="62"/>
      <c r="BH806" s="62"/>
      <c r="BI806" s="62"/>
      <c r="BJ806" s="62"/>
      <c r="BK806" s="62"/>
      <c r="BL806" s="62"/>
      <c r="BM806" s="62"/>
      <c r="BN806" s="62"/>
      <c r="BO806" s="62"/>
      <c r="BP806" s="62"/>
      <c r="BQ806" s="62"/>
      <c r="BR806" s="62"/>
      <c r="BS806" s="62"/>
      <c r="BT806" s="62"/>
      <c r="BU806" s="62"/>
      <c r="BV806" s="62"/>
      <c r="BW806" s="62"/>
      <c r="BX806" s="62"/>
      <c r="BY806" s="62"/>
      <c r="BZ806" s="62"/>
      <c r="CA806" s="62"/>
      <c r="CB806" s="62"/>
      <c r="CC806" s="62"/>
      <c r="CD806" s="62"/>
      <c r="CE806" s="62"/>
      <c r="CF806" s="62"/>
      <c r="CG806" s="62"/>
      <c r="CH806" s="62"/>
      <c r="CI806" s="62"/>
      <c r="CJ806" s="62"/>
      <c r="CK806" s="62"/>
      <c r="CL806" s="62"/>
      <c r="CM806" s="62"/>
      <c r="CN806" s="62"/>
      <c r="CO806" s="62"/>
      <c r="CP806" s="62"/>
      <c r="CQ806" s="62"/>
      <c r="CR806" s="62"/>
      <c r="CS806" s="62"/>
      <c r="CT806" s="62"/>
      <c r="CU806" s="62"/>
      <c r="CV806" s="62"/>
      <c r="CW806" s="62"/>
      <c r="CX806" s="62"/>
      <c r="CY806" s="62"/>
      <c r="CZ806" s="62"/>
      <c r="DA806" s="61"/>
      <c r="DB806" s="56">
        <f>K806-CV806</f>
        <v>0</v>
      </c>
      <c r="DC806" s="81"/>
      <c r="DD806" s="7">
        <f>CV806/12</f>
        <v>0</v>
      </c>
      <c r="DE806" s="81"/>
    </row>
    <row r="807" spans="1:109" s="80" customFormat="1" ht="11.25" hidden="1" customHeight="1" x14ac:dyDescent="0.2">
      <c r="A807" s="115"/>
      <c r="B807" s="66"/>
      <c r="C807" s="66"/>
      <c r="D807" s="66"/>
      <c r="E807" s="66"/>
      <c r="F807" s="66"/>
      <c r="G807" s="65"/>
      <c r="H807" s="61"/>
      <c r="I807" s="95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  <c r="AA807" s="62"/>
      <c r="AB807" s="62"/>
      <c r="AC807" s="62"/>
      <c r="AD807" s="62"/>
      <c r="AE807" s="62"/>
      <c r="AF807" s="62"/>
      <c r="AG807" s="62"/>
      <c r="AH807" s="62"/>
      <c r="AI807" s="62"/>
      <c r="AJ807" s="62"/>
      <c r="AK807" s="62"/>
      <c r="AL807" s="62"/>
      <c r="AM807" s="62"/>
      <c r="AN807" s="62"/>
      <c r="AO807" s="62"/>
      <c r="AP807" s="62"/>
      <c r="AQ807" s="62"/>
      <c r="AR807" s="62"/>
      <c r="AS807" s="62"/>
      <c r="AT807" s="62"/>
      <c r="AU807" s="62"/>
      <c r="AV807" s="62"/>
      <c r="AW807" s="62"/>
      <c r="AX807" s="62"/>
      <c r="AY807" s="62"/>
      <c r="AZ807" s="62"/>
      <c r="BA807" s="62"/>
      <c r="BB807" s="62"/>
      <c r="BC807" s="62"/>
      <c r="BD807" s="62"/>
      <c r="BE807" s="62"/>
      <c r="BF807" s="62"/>
      <c r="BG807" s="62"/>
      <c r="BH807" s="62"/>
      <c r="BI807" s="62"/>
      <c r="BJ807" s="62"/>
      <c r="BK807" s="62"/>
      <c r="BL807" s="62"/>
      <c r="BM807" s="62"/>
      <c r="BN807" s="62"/>
      <c r="BO807" s="62"/>
      <c r="BP807" s="62"/>
      <c r="BQ807" s="62"/>
      <c r="BR807" s="62"/>
      <c r="BS807" s="62"/>
      <c r="BT807" s="62"/>
      <c r="BU807" s="62"/>
      <c r="BV807" s="62"/>
      <c r="BW807" s="62"/>
      <c r="BX807" s="62"/>
      <c r="BY807" s="62"/>
      <c r="BZ807" s="62"/>
      <c r="CA807" s="62"/>
      <c r="CB807" s="62"/>
      <c r="CC807" s="62"/>
      <c r="CD807" s="62"/>
      <c r="CE807" s="62"/>
      <c r="CF807" s="62"/>
      <c r="CG807" s="62"/>
      <c r="CH807" s="62"/>
      <c r="CI807" s="62"/>
      <c r="CJ807" s="62"/>
      <c r="CK807" s="62"/>
      <c r="CL807" s="62"/>
      <c r="CM807" s="62"/>
      <c r="CN807" s="62"/>
      <c r="CO807" s="62"/>
      <c r="CP807" s="62"/>
      <c r="CQ807" s="62"/>
      <c r="CR807" s="62"/>
      <c r="CS807" s="62"/>
      <c r="CT807" s="62"/>
      <c r="CU807" s="62"/>
      <c r="CV807" s="62"/>
      <c r="CW807" s="62"/>
      <c r="CX807" s="62"/>
      <c r="CY807" s="62"/>
      <c r="CZ807" s="62"/>
      <c r="DA807" s="61"/>
      <c r="DB807" s="56">
        <f>K807-CV807</f>
        <v>0</v>
      </c>
      <c r="DC807" s="81"/>
      <c r="DD807" s="7">
        <f>CV807/12</f>
        <v>0</v>
      </c>
      <c r="DE807" s="81"/>
    </row>
    <row r="808" spans="1:109" s="80" customFormat="1" ht="11.25" hidden="1" customHeight="1" x14ac:dyDescent="0.2">
      <c r="A808" s="115"/>
      <c r="B808" s="66"/>
      <c r="C808" s="66"/>
      <c r="D808" s="66"/>
      <c r="E808" s="66"/>
      <c r="F808" s="66"/>
      <c r="G808" s="65"/>
      <c r="H808" s="61"/>
      <c r="I808" s="95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  <c r="AA808" s="62"/>
      <c r="AB808" s="62"/>
      <c r="AC808" s="62"/>
      <c r="AD808" s="62"/>
      <c r="AE808" s="62"/>
      <c r="AF808" s="62"/>
      <c r="AG808" s="62"/>
      <c r="AH808" s="62"/>
      <c r="AI808" s="62"/>
      <c r="AJ808" s="62"/>
      <c r="AK808" s="62"/>
      <c r="AL808" s="62"/>
      <c r="AM808" s="62"/>
      <c r="AN808" s="62"/>
      <c r="AO808" s="62"/>
      <c r="AP808" s="62"/>
      <c r="AQ808" s="62"/>
      <c r="AR808" s="62"/>
      <c r="AS808" s="62"/>
      <c r="AT808" s="62"/>
      <c r="AU808" s="62"/>
      <c r="AV808" s="62"/>
      <c r="AW808" s="62"/>
      <c r="AX808" s="62"/>
      <c r="AY808" s="62"/>
      <c r="AZ808" s="62"/>
      <c r="BA808" s="62"/>
      <c r="BB808" s="62"/>
      <c r="BC808" s="62"/>
      <c r="BD808" s="62"/>
      <c r="BE808" s="62"/>
      <c r="BF808" s="62"/>
      <c r="BG808" s="62"/>
      <c r="BH808" s="62"/>
      <c r="BI808" s="62"/>
      <c r="BJ808" s="62"/>
      <c r="BK808" s="62"/>
      <c r="BL808" s="62"/>
      <c r="BM808" s="62"/>
      <c r="BN808" s="62"/>
      <c r="BO808" s="62"/>
      <c r="BP808" s="62"/>
      <c r="BQ808" s="62"/>
      <c r="BR808" s="62"/>
      <c r="BS808" s="62"/>
      <c r="BT808" s="62"/>
      <c r="BU808" s="62"/>
      <c r="BV808" s="62"/>
      <c r="BW808" s="62"/>
      <c r="BX808" s="62"/>
      <c r="BY808" s="62"/>
      <c r="BZ808" s="62"/>
      <c r="CA808" s="62"/>
      <c r="CB808" s="62"/>
      <c r="CC808" s="62"/>
      <c r="CD808" s="62"/>
      <c r="CE808" s="62"/>
      <c r="CF808" s="62"/>
      <c r="CG808" s="62"/>
      <c r="CH808" s="62"/>
      <c r="CI808" s="62"/>
      <c r="CJ808" s="62"/>
      <c r="CK808" s="62"/>
      <c r="CL808" s="62"/>
      <c r="CM808" s="62"/>
      <c r="CN808" s="62"/>
      <c r="CO808" s="62"/>
      <c r="CP808" s="62"/>
      <c r="CQ808" s="62"/>
      <c r="CR808" s="62"/>
      <c r="CS808" s="62"/>
      <c r="CT808" s="62"/>
      <c r="CU808" s="62"/>
      <c r="CV808" s="62"/>
      <c r="CW808" s="62"/>
      <c r="CX808" s="62"/>
      <c r="CY808" s="62"/>
      <c r="CZ808" s="62"/>
      <c r="DA808" s="61"/>
      <c r="DB808" s="56">
        <f>K808-CV808</f>
        <v>0</v>
      </c>
      <c r="DC808" s="81"/>
      <c r="DD808" s="7">
        <f>CV808/12</f>
        <v>0</v>
      </c>
      <c r="DE808" s="81"/>
    </row>
    <row r="809" spans="1:109" s="80" customFormat="1" ht="11.25" hidden="1" customHeight="1" x14ac:dyDescent="0.2">
      <c r="A809" s="115"/>
      <c r="B809" s="66"/>
      <c r="C809" s="66"/>
      <c r="D809" s="66"/>
      <c r="E809" s="66"/>
      <c r="F809" s="66"/>
      <c r="G809" s="65"/>
      <c r="H809" s="61"/>
      <c r="I809" s="95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  <c r="AA809" s="62"/>
      <c r="AB809" s="62"/>
      <c r="AC809" s="62"/>
      <c r="AD809" s="62"/>
      <c r="AE809" s="62"/>
      <c r="AF809" s="62"/>
      <c r="AG809" s="62"/>
      <c r="AH809" s="62"/>
      <c r="AI809" s="62"/>
      <c r="AJ809" s="62"/>
      <c r="AK809" s="62"/>
      <c r="AL809" s="62"/>
      <c r="AM809" s="62"/>
      <c r="AN809" s="62"/>
      <c r="AO809" s="62"/>
      <c r="AP809" s="62"/>
      <c r="AQ809" s="62"/>
      <c r="AR809" s="62"/>
      <c r="AS809" s="62"/>
      <c r="AT809" s="62"/>
      <c r="AU809" s="62"/>
      <c r="AV809" s="62"/>
      <c r="AW809" s="62"/>
      <c r="AX809" s="62"/>
      <c r="AY809" s="62"/>
      <c r="AZ809" s="62"/>
      <c r="BA809" s="62"/>
      <c r="BB809" s="62"/>
      <c r="BC809" s="62"/>
      <c r="BD809" s="62"/>
      <c r="BE809" s="62"/>
      <c r="BF809" s="62"/>
      <c r="BG809" s="62"/>
      <c r="BH809" s="62"/>
      <c r="BI809" s="62"/>
      <c r="BJ809" s="62"/>
      <c r="BK809" s="62"/>
      <c r="BL809" s="62"/>
      <c r="BM809" s="62"/>
      <c r="BN809" s="62"/>
      <c r="BO809" s="62"/>
      <c r="BP809" s="62"/>
      <c r="BQ809" s="62"/>
      <c r="BR809" s="62"/>
      <c r="BS809" s="62"/>
      <c r="BT809" s="62"/>
      <c r="BU809" s="62"/>
      <c r="BV809" s="62"/>
      <c r="BW809" s="62"/>
      <c r="BX809" s="62"/>
      <c r="BY809" s="62"/>
      <c r="BZ809" s="62"/>
      <c r="CA809" s="62"/>
      <c r="CB809" s="62"/>
      <c r="CC809" s="62"/>
      <c r="CD809" s="62"/>
      <c r="CE809" s="62"/>
      <c r="CF809" s="62"/>
      <c r="CG809" s="62"/>
      <c r="CH809" s="62"/>
      <c r="CI809" s="62"/>
      <c r="CJ809" s="62"/>
      <c r="CK809" s="62"/>
      <c r="CL809" s="62"/>
      <c r="CM809" s="62"/>
      <c r="CN809" s="62"/>
      <c r="CO809" s="62"/>
      <c r="CP809" s="62"/>
      <c r="CQ809" s="62"/>
      <c r="CR809" s="62"/>
      <c r="CS809" s="62"/>
      <c r="CT809" s="62"/>
      <c r="CU809" s="62"/>
      <c r="CV809" s="62"/>
      <c r="CW809" s="62"/>
      <c r="CX809" s="62"/>
      <c r="CY809" s="62"/>
      <c r="CZ809" s="62"/>
      <c r="DA809" s="61"/>
      <c r="DB809" s="56">
        <f>K809-CV809</f>
        <v>0</v>
      </c>
      <c r="DC809" s="81"/>
      <c r="DD809" s="7">
        <f>CV809/12</f>
        <v>0</v>
      </c>
      <c r="DE809" s="81"/>
    </row>
    <row r="810" spans="1:109" s="80" customFormat="1" ht="11.25" hidden="1" customHeight="1" x14ac:dyDescent="0.2">
      <c r="A810" s="115"/>
      <c r="B810" s="66"/>
      <c r="C810" s="66"/>
      <c r="D810" s="66"/>
      <c r="E810" s="66"/>
      <c r="F810" s="66"/>
      <c r="G810" s="65"/>
      <c r="H810" s="61"/>
      <c r="I810" s="95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  <c r="AA810" s="62"/>
      <c r="AB810" s="62"/>
      <c r="AC810" s="62"/>
      <c r="AD810" s="62"/>
      <c r="AE810" s="62"/>
      <c r="AF810" s="62"/>
      <c r="AG810" s="62"/>
      <c r="AH810" s="62"/>
      <c r="AI810" s="62"/>
      <c r="AJ810" s="62"/>
      <c r="AK810" s="62"/>
      <c r="AL810" s="62"/>
      <c r="AM810" s="62"/>
      <c r="AN810" s="62"/>
      <c r="AO810" s="62"/>
      <c r="AP810" s="62"/>
      <c r="AQ810" s="62"/>
      <c r="AR810" s="62"/>
      <c r="AS810" s="62"/>
      <c r="AT810" s="62"/>
      <c r="AU810" s="62"/>
      <c r="AV810" s="62"/>
      <c r="AW810" s="62"/>
      <c r="AX810" s="62"/>
      <c r="AY810" s="62"/>
      <c r="AZ810" s="62"/>
      <c r="BA810" s="62"/>
      <c r="BB810" s="62"/>
      <c r="BC810" s="62"/>
      <c r="BD810" s="62"/>
      <c r="BE810" s="62"/>
      <c r="BF810" s="62"/>
      <c r="BG810" s="62"/>
      <c r="BH810" s="62"/>
      <c r="BI810" s="62"/>
      <c r="BJ810" s="62"/>
      <c r="BK810" s="62"/>
      <c r="BL810" s="62"/>
      <c r="BM810" s="62"/>
      <c r="BN810" s="62"/>
      <c r="BO810" s="62"/>
      <c r="BP810" s="62"/>
      <c r="BQ810" s="62"/>
      <c r="BR810" s="62"/>
      <c r="BS810" s="62"/>
      <c r="BT810" s="62"/>
      <c r="BU810" s="62"/>
      <c r="BV810" s="62"/>
      <c r="BW810" s="62"/>
      <c r="BX810" s="62"/>
      <c r="BY810" s="62"/>
      <c r="BZ810" s="62"/>
      <c r="CA810" s="62"/>
      <c r="CB810" s="62"/>
      <c r="CC810" s="62"/>
      <c r="CD810" s="62"/>
      <c r="CE810" s="62"/>
      <c r="CF810" s="62"/>
      <c r="CG810" s="62"/>
      <c r="CH810" s="62"/>
      <c r="CI810" s="62"/>
      <c r="CJ810" s="62"/>
      <c r="CK810" s="62"/>
      <c r="CL810" s="62"/>
      <c r="CM810" s="62"/>
      <c r="CN810" s="62"/>
      <c r="CO810" s="62"/>
      <c r="CP810" s="62"/>
      <c r="CQ810" s="62"/>
      <c r="CR810" s="62"/>
      <c r="CS810" s="62"/>
      <c r="CT810" s="62"/>
      <c r="CU810" s="62"/>
      <c r="CV810" s="62"/>
      <c r="CW810" s="62"/>
      <c r="CX810" s="62"/>
      <c r="CY810" s="62"/>
      <c r="CZ810" s="62"/>
      <c r="DA810" s="61"/>
      <c r="DB810" s="56">
        <f>K810-CV810</f>
        <v>0</v>
      </c>
      <c r="DC810" s="81"/>
      <c r="DD810" s="7">
        <f>CV810/12</f>
        <v>0</v>
      </c>
      <c r="DE810" s="81"/>
    </row>
    <row r="811" spans="1:109" s="80" customFormat="1" ht="11.25" hidden="1" customHeight="1" x14ac:dyDescent="0.2">
      <c r="A811" s="115"/>
      <c r="B811" s="66"/>
      <c r="C811" s="66"/>
      <c r="D811" s="66"/>
      <c r="E811" s="66"/>
      <c r="F811" s="66"/>
      <c r="G811" s="65"/>
      <c r="H811" s="61"/>
      <c r="I811" s="95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  <c r="AA811" s="62"/>
      <c r="AB811" s="62"/>
      <c r="AC811" s="62"/>
      <c r="AD811" s="62"/>
      <c r="AE811" s="62"/>
      <c r="AF811" s="62"/>
      <c r="AG811" s="62"/>
      <c r="AH811" s="62"/>
      <c r="AI811" s="62"/>
      <c r="AJ811" s="62"/>
      <c r="AK811" s="62"/>
      <c r="AL811" s="62"/>
      <c r="AM811" s="62"/>
      <c r="AN811" s="62"/>
      <c r="AO811" s="62"/>
      <c r="AP811" s="62"/>
      <c r="AQ811" s="62"/>
      <c r="AR811" s="62"/>
      <c r="AS811" s="62"/>
      <c r="AT811" s="62"/>
      <c r="AU811" s="62"/>
      <c r="AV811" s="62"/>
      <c r="AW811" s="62"/>
      <c r="AX811" s="62"/>
      <c r="AY811" s="62"/>
      <c r="AZ811" s="62"/>
      <c r="BA811" s="62"/>
      <c r="BB811" s="62"/>
      <c r="BC811" s="62"/>
      <c r="BD811" s="62"/>
      <c r="BE811" s="62"/>
      <c r="BF811" s="62"/>
      <c r="BG811" s="62"/>
      <c r="BH811" s="62"/>
      <c r="BI811" s="62"/>
      <c r="BJ811" s="62"/>
      <c r="BK811" s="62"/>
      <c r="BL811" s="62"/>
      <c r="BM811" s="62"/>
      <c r="BN811" s="62"/>
      <c r="BO811" s="62"/>
      <c r="BP811" s="62"/>
      <c r="BQ811" s="62"/>
      <c r="BR811" s="62"/>
      <c r="BS811" s="62"/>
      <c r="BT811" s="62"/>
      <c r="BU811" s="62"/>
      <c r="BV811" s="62"/>
      <c r="BW811" s="62"/>
      <c r="BX811" s="62"/>
      <c r="BY811" s="62"/>
      <c r="BZ811" s="62"/>
      <c r="CA811" s="62"/>
      <c r="CB811" s="62"/>
      <c r="CC811" s="62"/>
      <c r="CD811" s="62"/>
      <c r="CE811" s="62"/>
      <c r="CF811" s="62"/>
      <c r="CG811" s="62"/>
      <c r="CH811" s="62"/>
      <c r="CI811" s="62"/>
      <c r="CJ811" s="62"/>
      <c r="CK811" s="62"/>
      <c r="CL811" s="62"/>
      <c r="CM811" s="62"/>
      <c r="CN811" s="62"/>
      <c r="CO811" s="62"/>
      <c r="CP811" s="62"/>
      <c r="CQ811" s="62"/>
      <c r="CR811" s="62"/>
      <c r="CS811" s="62"/>
      <c r="CT811" s="62"/>
      <c r="CU811" s="62"/>
      <c r="CV811" s="62"/>
      <c r="CW811" s="62"/>
      <c r="CX811" s="62"/>
      <c r="CY811" s="62"/>
      <c r="CZ811" s="62"/>
      <c r="DA811" s="61"/>
      <c r="DB811" s="56">
        <f>K811-CV811</f>
        <v>0</v>
      </c>
      <c r="DC811" s="81"/>
      <c r="DD811" s="7">
        <f>CV811/12</f>
        <v>0</v>
      </c>
      <c r="DE811" s="81"/>
    </row>
    <row r="812" spans="1:109" s="80" customFormat="1" ht="11.25" hidden="1" customHeight="1" x14ac:dyDescent="0.2">
      <c r="A812" s="115"/>
      <c r="B812" s="66"/>
      <c r="C812" s="66"/>
      <c r="D812" s="66"/>
      <c r="E812" s="66"/>
      <c r="F812" s="66"/>
      <c r="G812" s="65"/>
      <c r="H812" s="61"/>
      <c r="I812" s="95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  <c r="AA812" s="62"/>
      <c r="AB812" s="62"/>
      <c r="AC812" s="62"/>
      <c r="AD812" s="62"/>
      <c r="AE812" s="62"/>
      <c r="AF812" s="62"/>
      <c r="AG812" s="62"/>
      <c r="AH812" s="62"/>
      <c r="AI812" s="62"/>
      <c r="AJ812" s="62"/>
      <c r="AK812" s="62"/>
      <c r="AL812" s="62"/>
      <c r="AM812" s="62"/>
      <c r="AN812" s="62"/>
      <c r="AO812" s="62"/>
      <c r="AP812" s="62"/>
      <c r="AQ812" s="62"/>
      <c r="AR812" s="62"/>
      <c r="AS812" s="62"/>
      <c r="AT812" s="62"/>
      <c r="AU812" s="62"/>
      <c r="AV812" s="62"/>
      <c r="AW812" s="62"/>
      <c r="AX812" s="62"/>
      <c r="AY812" s="62"/>
      <c r="AZ812" s="62"/>
      <c r="BA812" s="62"/>
      <c r="BB812" s="62"/>
      <c r="BC812" s="62"/>
      <c r="BD812" s="62"/>
      <c r="BE812" s="62"/>
      <c r="BF812" s="62"/>
      <c r="BG812" s="62"/>
      <c r="BH812" s="62"/>
      <c r="BI812" s="62"/>
      <c r="BJ812" s="62"/>
      <c r="BK812" s="62"/>
      <c r="BL812" s="62"/>
      <c r="BM812" s="62"/>
      <c r="BN812" s="62"/>
      <c r="BO812" s="62"/>
      <c r="BP812" s="62"/>
      <c r="BQ812" s="62"/>
      <c r="BR812" s="62"/>
      <c r="BS812" s="62"/>
      <c r="BT812" s="62"/>
      <c r="BU812" s="62"/>
      <c r="BV812" s="62"/>
      <c r="BW812" s="62"/>
      <c r="BX812" s="62"/>
      <c r="BY812" s="62"/>
      <c r="BZ812" s="62"/>
      <c r="CA812" s="62"/>
      <c r="CB812" s="62"/>
      <c r="CC812" s="62"/>
      <c r="CD812" s="62"/>
      <c r="CE812" s="62"/>
      <c r="CF812" s="62"/>
      <c r="CG812" s="62"/>
      <c r="CH812" s="62"/>
      <c r="CI812" s="62"/>
      <c r="CJ812" s="62"/>
      <c r="CK812" s="62"/>
      <c r="CL812" s="62"/>
      <c r="CM812" s="62"/>
      <c r="CN812" s="62"/>
      <c r="CO812" s="62"/>
      <c r="CP812" s="62"/>
      <c r="CQ812" s="62"/>
      <c r="CR812" s="62"/>
      <c r="CS812" s="62"/>
      <c r="CT812" s="62"/>
      <c r="CU812" s="62"/>
      <c r="CV812" s="62"/>
      <c r="CW812" s="62"/>
      <c r="CX812" s="62"/>
      <c r="CY812" s="62"/>
      <c r="CZ812" s="62"/>
      <c r="DA812" s="61"/>
      <c r="DB812" s="56">
        <f>K812-CV812</f>
        <v>0</v>
      </c>
      <c r="DC812" s="81"/>
      <c r="DD812" s="7">
        <f>CV812/12</f>
        <v>0</v>
      </c>
      <c r="DE812" s="81"/>
    </row>
    <row r="813" spans="1:109" s="80" customFormat="1" ht="11.25" hidden="1" customHeight="1" x14ac:dyDescent="0.2">
      <c r="A813" s="115"/>
      <c r="B813" s="66"/>
      <c r="C813" s="66"/>
      <c r="D813" s="66"/>
      <c r="E813" s="66"/>
      <c r="F813" s="66"/>
      <c r="G813" s="65"/>
      <c r="H813" s="61"/>
      <c r="I813" s="95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  <c r="AA813" s="62"/>
      <c r="AB813" s="62"/>
      <c r="AC813" s="62"/>
      <c r="AD813" s="62"/>
      <c r="AE813" s="62"/>
      <c r="AF813" s="62"/>
      <c r="AG813" s="62"/>
      <c r="AH813" s="62"/>
      <c r="AI813" s="62"/>
      <c r="AJ813" s="62"/>
      <c r="AK813" s="62"/>
      <c r="AL813" s="62"/>
      <c r="AM813" s="62"/>
      <c r="AN813" s="62"/>
      <c r="AO813" s="62"/>
      <c r="AP813" s="62"/>
      <c r="AQ813" s="62"/>
      <c r="AR813" s="62"/>
      <c r="AS813" s="62"/>
      <c r="AT813" s="62"/>
      <c r="AU813" s="62"/>
      <c r="AV813" s="62"/>
      <c r="AW813" s="62"/>
      <c r="AX813" s="62"/>
      <c r="AY813" s="62"/>
      <c r="AZ813" s="62"/>
      <c r="BA813" s="62"/>
      <c r="BB813" s="62"/>
      <c r="BC813" s="62"/>
      <c r="BD813" s="62"/>
      <c r="BE813" s="62"/>
      <c r="BF813" s="62"/>
      <c r="BG813" s="62"/>
      <c r="BH813" s="62"/>
      <c r="BI813" s="62"/>
      <c r="BJ813" s="62"/>
      <c r="BK813" s="62"/>
      <c r="BL813" s="62"/>
      <c r="BM813" s="62"/>
      <c r="BN813" s="62"/>
      <c r="BO813" s="62"/>
      <c r="BP813" s="62"/>
      <c r="BQ813" s="62"/>
      <c r="BR813" s="62"/>
      <c r="BS813" s="62"/>
      <c r="BT813" s="62"/>
      <c r="BU813" s="62"/>
      <c r="BV813" s="62"/>
      <c r="BW813" s="62"/>
      <c r="BX813" s="62"/>
      <c r="BY813" s="62"/>
      <c r="BZ813" s="62"/>
      <c r="CA813" s="62"/>
      <c r="CB813" s="62"/>
      <c r="CC813" s="62"/>
      <c r="CD813" s="62"/>
      <c r="CE813" s="62"/>
      <c r="CF813" s="62"/>
      <c r="CG813" s="62"/>
      <c r="CH813" s="62"/>
      <c r="CI813" s="62"/>
      <c r="CJ813" s="62"/>
      <c r="CK813" s="62"/>
      <c r="CL813" s="62"/>
      <c r="CM813" s="62"/>
      <c r="CN813" s="62"/>
      <c r="CO813" s="62"/>
      <c r="CP813" s="62"/>
      <c r="CQ813" s="62"/>
      <c r="CR813" s="62"/>
      <c r="CS813" s="62"/>
      <c r="CT813" s="62"/>
      <c r="CU813" s="62"/>
      <c r="CV813" s="62"/>
      <c r="CW813" s="62"/>
      <c r="CX813" s="62"/>
      <c r="CY813" s="62"/>
      <c r="CZ813" s="62"/>
      <c r="DA813" s="61"/>
      <c r="DB813" s="56">
        <f>K813-CV813</f>
        <v>0</v>
      </c>
      <c r="DC813" s="81"/>
      <c r="DD813" s="7">
        <f>CV813/12</f>
        <v>0</v>
      </c>
      <c r="DE813" s="81"/>
    </row>
    <row r="814" spans="1:109" s="80" customFormat="1" ht="11.25" hidden="1" customHeight="1" x14ac:dyDescent="0.2">
      <c r="A814" s="115"/>
      <c r="B814" s="66"/>
      <c r="C814" s="66"/>
      <c r="D814" s="66"/>
      <c r="E814" s="66"/>
      <c r="F814" s="66"/>
      <c r="G814" s="65"/>
      <c r="H814" s="61"/>
      <c r="I814" s="95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  <c r="AA814" s="62"/>
      <c r="AB814" s="62"/>
      <c r="AC814" s="62"/>
      <c r="AD814" s="62"/>
      <c r="AE814" s="62"/>
      <c r="AF814" s="62"/>
      <c r="AG814" s="62"/>
      <c r="AH814" s="62"/>
      <c r="AI814" s="62"/>
      <c r="AJ814" s="62"/>
      <c r="AK814" s="62"/>
      <c r="AL814" s="62"/>
      <c r="AM814" s="62"/>
      <c r="AN814" s="62"/>
      <c r="AO814" s="62"/>
      <c r="AP814" s="62"/>
      <c r="AQ814" s="62"/>
      <c r="AR814" s="62"/>
      <c r="AS814" s="62"/>
      <c r="AT814" s="62"/>
      <c r="AU814" s="62"/>
      <c r="AV814" s="62"/>
      <c r="AW814" s="62"/>
      <c r="AX814" s="62"/>
      <c r="AY814" s="62"/>
      <c r="AZ814" s="62"/>
      <c r="BA814" s="62"/>
      <c r="BB814" s="62"/>
      <c r="BC814" s="62"/>
      <c r="BD814" s="62"/>
      <c r="BE814" s="62"/>
      <c r="BF814" s="62"/>
      <c r="BG814" s="62"/>
      <c r="BH814" s="62"/>
      <c r="BI814" s="62"/>
      <c r="BJ814" s="62"/>
      <c r="BK814" s="62"/>
      <c r="BL814" s="62"/>
      <c r="BM814" s="62"/>
      <c r="BN814" s="62"/>
      <c r="BO814" s="62"/>
      <c r="BP814" s="62"/>
      <c r="BQ814" s="62"/>
      <c r="BR814" s="62"/>
      <c r="BS814" s="62"/>
      <c r="BT814" s="62"/>
      <c r="BU814" s="62"/>
      <c r="BV814" s="62"/>
      <c r="BW814" s="62"/>
      <c r="BX814" s="62"/>
      <c r="BY814" s="62"/>
      <c r="BZ814" s="62"/>
      <c r="CA814" s="62"/>
      <c r="CB814" s="62"/>
      <c r="CC814" s="62"/>
      <c r="CD814" s="62"/>
      <c r="CE814" s="62"/>
      <c r="CF814" s="62"/>
      <c r="CG814" s="62"/>
      <c r="CH814" s="62"/>
      <c r="CI814" s="62"/>
      <c r="CJ814" s="62"/>
      <c r="CK814" s="62"/>
      <c r="CL814" s="62"/>
      <c r="CM814" s="62"/>
      <c r="CN814" s="62"/>
      <c r="CO814" s="62"/>
      <c r="CP814" s="62"/>
      <c r="CQ814" s="62"/>
      <c r="CR814" s="62"/>
      <c r="CS814" s="62"/>
      <c r="CT814" s="62"/>
      <c r="CU814" s="62"/>
      <c r="CV814" s="62"/>
      <c r="CW814" s="62"/>
      <c r="CX814" s="62"/>
      <c r="CY814" s="62"/>
      <c r="CZ814" s="62"/>
      <c r="DA814" s="61"/>
      <c r="DB814" s="56">
        <f>K814-CV814</f>
        <v>0</v>
      </c>
      <c r="DC814" s="81"/>
      <c r="DD814" s="7">
        <f>CV814/12</f>
        <v>0</v>
      </c>
      <c r="DE814" s="81"/>
    </row>
    <row r="815" spans="1:109" s="80" customFormat="1" ht="11.25" hidden="1" customHeight="1" x14ac:dyDescent="0.2">
      <c r="A815" s="115"/>
      <c r="B815" s="66"/>
      <c r="C815" s="66"/>
      <c r="D815" s="66"/>
      <c r="E815" s="66"/>
      <c r="F815" s="66"/>
      <c r="G815" s="65"/>
      <c r="H815" s="61"/>
      <c r="I815" s="95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  <c r="AA815" s="62"/>
      <c r="AB815" s="62"/>
      <c r="AC815" s="62"/>
      <c r="AD815" s="62"/>
      <c r="AE815" s="62"/>
      <c r="AF815" s="62"/>
      <c r="AG815" s="62"/>
      <c r="AH815" s="62"/>
      <c r="AI815" s="62"/>
      <c r="AJ815" s="62"/>
      <c r="AK815" s="62"/>
      <c r="AL815" s="62"/>
      <c r="AM815" s="62"/>
      <c r="AN815" s="62"/>
      <c r="AO815" s="62"/>
      <c r="AP815" s="62"/>
      <c r="AQ815" s="62"/>
      <c r="AR815" s="62"/>
      <c r="AS815" s="62"/>
      <c r="AT815" s="62"/>
      <c r="AU815" s="62"/>
      <c r="AV815" s="62"/>
      <c r="AW815" s="62"/>
      <c r="AX815" s="62"/>
      <c r="AY815" s="62"/>
      <c r="AZ815" s="62"/>
      <c r="BA815" s="62"/>
      <c r="BB815" s="62"/>
      <c r="BC815" s="62"/>
      <c r="BD815" s="62"/>
      <c r="BE815" s="62"/>
      <c r="BF815" s="62"/>
      <c r="BG815" s="62"/>
      <c r="BH815" s="62"/>
      <c r="BI815" s="62"/>
      <c r="BJ815" s="62"/>
      <c r="BK815" s="62"/>
      <c r="BL815" s="62"/>
      <c r="BM815" s="62"/>
      <c r="BN815" s="62"/>
      <c r="BO815" s="62"/>
      <c r="BP815" s="62"/>
      <c r="BQ815" s="62"/>
      <c r="BR815" s="62"/>
      <c r="BS815" s="62"/>
      <c r="BT815" s="62"/>
      <c r="BU815" s="62"/>
      <c r="BV815" s="62"/>
      <c r="BW815" s="62"/>
      <c r="BX815" s="62"/>
      <c r="BY815" s="62"/>
      <c r="BZ815" s="62"/>
      <c r="CA815" s="62"/>
      <c r="CB815" s="62"/>
      <c r="CC815" s="62"/>
      <c r="CD815" s="62"/>
      <c r="CE815" s="62"/>
      <c r="CF815" s="62"/>
      <c r="CG815" s="62"/>
      <c r="CH815" s="62"/>
      <c r="CI815" s="62"/>
      <c r="CJ815" s="62"/>
      <c r="CK815" s="62"/>
      <c r="CL815" s="62"/>
      <c r="CM815" s="62"/>
      <c r="CN815" s="62"/>
      <c r="CO815" s="62"/>
      <c r="CP815" s="62"/>
      <c r="CQ815" s="62"/>
      <c r="CR815" s="62"/>
      <c r="CS815" s="62"/>
      <c r="CT815" s="62"/>
      <c r="CU815" s="62"/>
      <c r="CV815" s="62"/>
      <c r="CW815" s="62"/>
      <c r="CX815" s="62"/>
      <c r="CY815" s="62"/>
      <c r="CZ815" s="62"/>
      <c r="DA815" s="61"/>
      <c r="DB815" s="56">
        <f>K815-CV815</f>
        <v>0</v>
      </c>
      <c r="DC815" s="81"/>
      <c r="DD815" s="7">
        <f>CV815/12</f>
        <v>0</v>
      </c>
      <c r="DE815" s="81"/>
    </row>
    <row r="816" spans="1:109" s="80" customFormat="1" ht="11.25" hidden="1" customHeight="1" x14ac:dyDescent="0.2">
      <c r="A816" s="115"/>
      <c r="B816" s="66"/>
      <c r="C816" s="66"/>
      <c r="D816" s="66"/>
      <c r="E816" s="66"/>
      <c r="F816" s="66"/>
      <c r="G816" s="65"/>
      <c r="H816" s="61"/>
      <c r="I816" s="95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  <c r="AA816" s="62"/>
      <c r="AB816" s="62"/>
      <c r="AC816" s="62"/>
      <c r="AD816" s="62"/>
      <c r="AE816" s="62"/>
      <c r="AF816" s="62"/>
      <c r="AG816" s="62"/>
      <c r="AH816" s="62"/>
      <c r="AI816" s="62"/>
      <c r="AJ816" s="62"/>
      <c r="AK816" s="62"/>
      <c r="AL816" s="62"/>
      <c r="AM816" s="62"/>
      <c r="AN816" s="62"/>
      <c r="AO816" s="62"/>
      <c r="AP816" s="62"/>
      <c r="AQ816" s="62"/>
      <c r="AR816" s="62"/>
      <c r="AS816" s="62"/>
      <c r="AT816" s="62"/>
      <c r="AU816" s="62"/>
      <c r="AV816" s="62"/>
      <c r="AW816" s="62"/>
      <c r="AX816" s="62"/>
      <c r="AY816" s="62"/>
      <c r="AZ816" s="62"/>
      <c r="BA816" s="62"/>
      <c r="BB816" s="62"/>
      <c r="BC816" s="62"/>
      <c r="BD816" s="62"/>
      <c r="BE816" s="62"/>
      <c r="BF816" s="62"/>
      <c r="BG816" s="62"/>
      <c r="BH816" s="62"/>
      <c r="BI816" s="62"/>
      <c r="BJ816" s="62"/>
      <c r="BK816" s="62"/>
      <c r="BL816" s="62"/>
      <c r="BM816" s="62"/>
      <c r="BN816" s="62"/>
      <c r="BO816" s="62"/>
      <c r="BP816" s="62"/>
      <c r="BQ816" s="62"/>
      <c r="BR816" s="62"/>
      <c r="BS816" s="62"/>
      <c r="BT816" s="62"/>
      <c r="BU816" s="62"/>
      <c r="BV816" s="62"/>
      <c r="BW816" s="62"/>
      <c r="BX816" s="62"/>
      <c r="BY816" s="62"/>
      <c r="BZ816" s="62"/>
      <c r="CA816" s="62"/>
      <c r="CB816" s="62"/>
      <c r="CC816" s="62"/>
      <c r="CD816" s="62"/>
      <c r="CE816" s="62"/>
      <c r="CF816" s="62"/>
      <c r="CG816" s="62"/>
      <c r="CH816" s="62"/>
      <c r="CI816" s="62"/>
      <c r="CJ816" s="62"/>
      <c r="CK816" s="62"/>
      <c r="CL816" s="62"/>
      <c r="CM816" s="62"/>
      <c r="CN816" s="62"/>
      <c r="CO816" s="62"/>
      <c r="CP816" s="62"/>
      <c r="CQ816" s="62"/>
      <c r="CR816" s="62"/>
      <c r="CS816" s="62"/>
      <c r="CT816" s="62"/>
      <c r="CU816" s="62"/>
      <c r="CV816" s="62"/>
      <c r="CW816" s="62"/>
      <c r="CX816" s="62"/>
      <c r="CY816" s="62"/>
      <c r="CZ816" s="62"/>
      <c r="DA816" s="61"/>
      <c r="DB816" s="56">
        <f>K816-CV816</f>
        <v>0</v>
      </c>
      <c r="DC816" s="81"/>
      <c r="DD816" s="7">
        <f>CV816/12</f>
        <v>0</v>
      </c>
      <c r="DE816" s="81"/>
    </row>
    <row r="817" spans="1:109" s="80" customFormat="1" ht="11.25" hidden="1" customHeight="1" x14ac:dyDescent="0.2">
      <c r="A817" s="115"/>
      <c r="B817" s="66"/>
      <c r="C817" s="66"/>
      <c r="D817" s="66"/>
      <c r="E817" s="66"/>
      <c r="F817" s="66"/>
      <c r="G817" s="65"/>
      <c r="H817" s="61"/>
      <c r="I817" s="95"/>
      <c r="J817" s="62">
        <f>J818+J819</f>
        <v>0</v>
      </c>
      <c r="K817" s="62">
        <f>K818+K819</f>
        <v>0</v>
      </c>
      <c r="L817" s="62">
        <f>L818+L819</f>
        <v>0</v>
      </c>
      <c r="M817" s="62">
        <f>M818+M819</f>
        <v>0</v>
      </c>
      <c r="N817" s="62">
        <f>N818+N819</f>
        <v>0</v>
      </c>
      <c r="O817" s="62">
        <f>O818+O819</f>
        <v>0</v>
      </c>
      <c r="P817" s="62">
        <f>P818+P819</f>
        <v>0</v>
      </c>
      <c r="Q817" s="62">
        <f>Q818+Q819</f>
        <v>0</v>
      </c>
      <c r="R817" s="62">
        <f>R818+R819</f>
        <v>0</v>
      </c>
      <c r="S817" s="62">
        <f>S818+S819</f>
        <v>0</v>
      </c>
      <c r="T817" s="62">
        <f>T818+T819</f>
        <v>0</v>
      </c>
      <c r="U817" s="62">
        <f>U818+U819</f>
        <v>0</v>
      </c>
      <c r="V817" s="62">
        <f>V818+V819</f>
        <v>0</v>
      </c>
      <c r="W817" s="62">
        <f>W818+W819</f>
        <v>0</v>
      </c>
      <c r="X817" s="62">
        <f>X818+X819</f>
        <v>0</v>
      </c>
      <c r="Y817" s="62">
        <f>Y818+Y819</f>
        <v>0</v>
      </c>
      <c r="Z817" s="62">
        <f>Z818+Z819</f>
        <v>0</v>
      </c>
      <c r="AA817" s="62">
        <f>AA818+AA819</f>
        <v>0</v>
      </c>
      <c r="AB817" s="62">
        <f>AB818+AB819</f>
        <v>0</v>
      </c>
      <c r="AC817" s="62">
        <f>AC818+AC819</f>
        <v>0</v>
      </c>
      <c r="AD817" s="62">
        <f>AD818+AD819</f>
        <v>0</v>
      </c>
      <c r="AE817" s="62">
        <f>AE818+AE819</f>
        <v>0</v>
      </c>
      <c r="AF817" s="62">
        <f>AF818+AF819</f>
        <v>0</v>
      </c>
      <c r="AG817" s="62">
        <f>AG818+AG819</f>
        <v>0</v>
      </c>
      <c r="AH817" s="62">
        <f>AH818+AH819</f>
        <v>0</v>
      </c>
      <c r="AI817" s="62">
        <f>AI818+AI819</f>
        <v>0</v>
      </c>
      <c r="AJ817" s="62">
        <f>AJ818+AJ819</f>
        <v>0</v>
      </c>
      <c r="AK817" s="62">
        <f>AK818+AK819</f>
        <v>0</v>
      </c>
      <c r="AL817" s="62">
        <f>AL818+AL819</f>
        <v>0</v>
      </c>
      <c r="AM817" s="62">
        <f>AM818+AM819</f>
        <v>0</v>
      </c>
      <c r="AN817" s="62">
        <f>AN818+AN819</f>
        <v>0</v>
      </c>
      <c r="AO817" s="62">
        <f>AO818+AO819</f>
        <v>0</v>
      </c>
      <c r="AP817" s="62">
        <f>AP818+AP819</f>
        <v>0</v>
      </c>
      <c r="AQ817" s="62">
        <f>AQ818+AQ819</f>
        <v>0</v>
      </c>
      <c r="AR817" s="62">
        <f>AR818+AR819</f>
        <v>0</v>
      </c>
      <c r="AS817" s="62">
        <f>AS818+AS819</f>
        <v>0</v>
      </c>
      <c r="AT817" s="62">
        <f>AT818+AT819</f>
        <v>0</v>
      </c>
      <c r="AU817" s="62">
        <f>AU818+AU819</f>
        <v>0</v>
      </c>
      <c r="AV817" s="62">
        <f>AV818+AV819</f>
        <v>0</v>
      </c>
      <c r="AW817" s="62">
        <f>AW818+AW819</f>
        <v>0</v>
      </c>
      <c r="AX817" s="62">
        <f>AX818+AX819</f>
        <v>0</v>
      </c>
      <c r="AY817" s="62">
        <f>AY818+AY819</f>
        <v>0</v>
      </c>
      <c r="AZ817" s="62">
        <f>AZ818+AZ819</f>
        <v>0</v>
      </c>
      <c r="BA817" s="62">
        <f>BA818+BA819</f>
        <v>0</v>
      </c>
      <c r="BB817" s="62"/>
      <c r="BC817" s="62">
        <f>BC818+BC819</f>
        <v>0</v>
      </c>
      <c r="BD817" s="62"/>
      <c r="BE817" s="62">
        <f>BE818+BE819</f>
        <v>0</v>
      </c>
      <c r="BF817" s="62">
        <f>BF818+BF819</f>
        <v>0</v>
      </c>
      <c r="BG817" s="62">
        <f>BG818+BG819</f>
        <v>0</v>
      </c>
      <c r="BH817" s="62">
        <f>BH818+BH819</f>
        <v>0</v>
      </c>
      <c r="BI817" s="62">
        <f>BI818+BI819</f>
        <v>0</v>
      </c>
      <c r="BJ817" s="62">
        <f>BJ818+BJ819</f>
        <v>0</v>
      </c>
      <c r="BK817" s="62">
        <f>BK818+BK819</f>
        <v>0</v>
      </c>
      <c r="BL817" s="62">
        <f>BL818+BL819</f>
        <v>0</v>
      </c>
      <c r="BM817" s="62">
        <f>BM818+BM819</f>
        <v>0</v>
      </c>
      <c r="BN817" s="62">
        <f>BN818+BN819</f>
        <v>0</v>
      </c>
      <c r="BO817" s="62">
        <f>BO818+BO819</f>
        <v>0</v>
      </c>
      <c r="BP817" s="62">
        <f>BP818+BP819</f>
        <v>0</v>
      </c>
      <c r="BQ817" s="62">
        <f>BQ818+BQ819</f>
        <v>0</v>
      </c>
      <c r="BR817" s="62">
        <f>BR818+BR819</f>
        <v>0</v>
      </c>
      <c r="BS817" s="62">
        <f>BS818+BS819</f>
        <v>0</v>
      </c>
      <c r="BT817" s="62">
        <f>BT818+BT819</f>
        <v>0</v>
      </c>
      <c r="BU817" s="62">
        <f>BU818+BU819</f>
        <v>0</v>
      </c>
      <c r="BV817" s="62">
        <f>BV818+BV819</f>
        <v>0</v>
      </c>
      <c r="BW817" s="62">
        <f>BW818+BW819</f>
        <v>0</v>
      </c>
      <c r="BX817" s="62">
        <f>BX818+BX819</f>
        <v>0</v>
      </c>
      <c r="BY817" s="62">
        <f>BY818+BY819</f>
        <v>0</v>
      </c>
      <c r="BZ817" s="62">
        <f>BZ818+BZ819</f>
        <v>0</v>
      </c>
      <c r="CA817" s="62">
        <f>CA818+CA819</f>
        <v>0</v>
      </c>
      <c r="CB817" s="62">
        <f>CB818+CB819</f>
        <v>0</v>
      </c>
      <c r="CC817" s="62">
        <f>CC818+CC819</f>
        <v>0</v>
      </c>
      <c r="CD817" s="62">
        <f>CD818+CD819</f>
        <v>0</v>
      </c>
      <c r="CE817" s="62">
        <f>CE818+CE819</f>
        <v>0</v>
      </c>
      <c r="CF817" s="62">
        <f>CF818+CF819</f>
        <v>0</v>
      </c>
      <c r="CG817" s="62">
        <f>CG818+CG819</f>
        <v>0</v>
      </c>
      <c r="CH817" s="62">
        <f>CH818+CH819</f>
        <v>0</v>
      </c>
      <c r="CI817" s="62">
        <f>CI818+CI819</f>
        <v>0</v>
      </c>
      <c r="CJ817" s="62">
        <f>CJ818+CJ819</f>
        <v>0</v>
      </c>
      <c r="CK817" s="62">
        <f>CK818+CK819</f>
        <v>0</v>
      </c>
      <c r="CL817" s="62">
        <f>CL818+CL819</f>
        <v>0</v>
      </c>
      <c r="CM817" s="62">
        <f>CM818+CM819</f>
        <v>0</v>
      </c>
      <c r="CN817" s="62">
        <f>CN818+CN819</f>
        <v>0</v>
      </c>
      <c r="CO817" s="62">
        <f>CO818+CO819</f>
        <v>0</v>
      </c>
      <c r="CP817" s="62">
        <f>CP818+CP819</f>
        <v>0</v>
      </c>
      <c r="CQ817" s="62">
        <f>CQ818+CQ819</f>
        <v>0</v>
      </c>
      <c r="CR817" s="62">
        <f>CR818+CR819</f>
        <v>0</v>
      </c>
      <c r="CS817" s="62">
        <f>CS818+CS819</f>
        <v>0</v>
      </c>
      <c r="CT817" s="62">
        <f>CT818+CT819</f>
        <v>0</v>
      </c>
      <c r="CU817" s="62">
        <f>CU818+CU819</f>
        <v>0</v>
      </c>
      <c r="CV817" s="62">
        <f>CV818+CV819</f>
        <v>0</v>
      </c>
      <c r="CW817" s="62">
        <f>CW818+CW819</f>
        <v>0</v>
      </c>
      <c r="CX817" s="62">
        <f>CX818+CX819</f>
        <v>0</v>
      </c>
      <c r="CY817" s="62">
        <f>CY818+CY819</f>
        <v>0</v>
      </c>
      <c r="CZ817" s="62">
        <f>CZ818+CZ819</f>
        <v>0</v>
      </c>
      <c r="DA817" s="61"/>
      <c r="DB817" s="56">
        <f>K817-CV817</f>
        <v>0</v>
      </c>
      <c r="DC817" s="81"/>
      <c r="DD817" s="7">
        <f>CV817/12</f>
        <v>0</v>
      </c>
      <c r="DE817" s="81"/>
    </row>
    <row r="818" spans="1:109" s="80" customFormat="1" ht="11.25" hidden="1" customHeight="1" x14ac:dyDescent="0.2">
      <c r="A818" s="115"/>
      <c r="B818" s="66"/>
      <c r="C818" s="66"/>
      <c r="D818" s="66"/>
      <c r="E818" s="66"/>
      <c r="F818" s="66"/>
      <c r="G818" s="65"/>
      <c r="H818" s="61"/>
      <c r="I818" s="95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  <c r="AA818" s="62"/>
      <c r="AB818" s="62"/>
      <c r="AC818" s="62"/>
      <c r="AD818" s="62"/>
      <c r="AE818" s="62"/>
      <c r="AF818" s="62"/>
      <c r="AG818" s="62"/>
      <c r="AH818" s="62"/>
      <c r="AI818" s="62"/>
      <c r="AJ818" s="62"/>
      <c r="AK818" s="62"/>
      <c r="AL818" s="62"/>
      <c r="AM818" s="62"/>
      <c r="AN818" s="62"/>
      <c r="AO818" s="62"/>
      <c r="AP818" s="62"/>
      <c r="AQ818" s="62"/>
      <c r="AR818" s="62"/>
      <c r="AS818" s="62"/>
      <c r="AT818" s="62"/>
      <c r="AU818" s="62"/>
      <c r="AV818" s="62"/>
      <c r="AW818" s="62"/>
      <c r="AX818" s="62"/>
      <c r="AY818" s="62"/>
      <c r="AZ818" s="62"/>
      <c r="BA818" s="62"/>
      <c r="BB818" s="62"/>
      <c r="BC818" s="62"/>
      <c r="BD818" s="62"/>
      <c r="BE818" s="62"/>
      <c r="BF818" s="62"/>
      <c r="BG818" s="62"/>
      <c r="BH818" s="62"/>
      <c r="BI818" s="62"/>
      <c r="BJ818" s="62"/>
      <c r="BK818" s="62"/>
      <c r="BL818" s="62"/>
      <c r="BM818" s="62"/>
      <c r="BN818" s="62"/>
      <c r="BO818" s="62"/>
      <c r="BP818" s="62"/>
      <c r="BQ818" s="62"/>
      <c r="BR818" s="62"/>
      <c r="BS818" s="62"/>
      <c r="BT818" s="62"/>
      <c r="BU818" s="62"/>
      <c r="BV818" s="62"/>
      <c r="BW818" s="62"/>
      <c r="BX818" s="62"/>
      <c r="BY818" s="62"/>
      <c r="BZ818" s="62"/>
      <c r="CA818" s="62"/>
      <c r="CB818" s="62"/>
      <c r="CC818" s="62"/>
      <c r="CD818" s="62"/>
      <c r="CE818" s="62"/>
      <c r="CF818" s="62"/>
      <c r="CG818" s="62"/>
      <c r="CH818" s="62"/>
      <c r="CI818" s="62"/>
      <c r="CJ818" s="62"/>
      <c r="CK818" s="62"/>
      <c r="CL818" s="62"/>
      <c r="CM818" s="62"/>
      <c r="CN818" s="62"/>
      <c r="CO818" s="62"/>
      <c r="CP818" s="62"/>
      <c r="CQ818" s="62"/>
      <c r="CR818" s="62"/>
      <c r="CS818" s="62"/>
      <c r="CT818" s="62"/>
      <c r="CU818" s="62"/>
      <c r="CV818" s="62"/>
      <c r="CW818" s="62"/>
      <c r="CX818" s="62"/>
      <c r="CY818" s="62"/>
      <c r="CZ818" s="62"/>
      <c r="DA818" s="61"/>
      <c r="DB818" s="56">
        <f>K818-CV818</f>
        <v>0</v>
      </c>
      <c r="DC818" s="81"/>
      <c r="DD818" s="7">
        <f>CV818/12</f>
        <v>0</v>
      </c>
      <c r="DE818" s="81"/>
    </row>
    <row r="819" spans="1:109" s="80" customFormat="1" ht="11.25" hidden="1" customHeight="1" x14ac:dyDescent="0.2">
      <c r="A819" s="115"/>
      <c r="B819" s="66"/>
      <c r="C819" s="66"/>
      <c r="D819" s="66"/>
      <c r="E819" s="66"/>
      <c r="F819" s="66"/>
      <c r="G819" s="65"/>
      <c r="H819" s="61"/>
      <c r="I819" s="95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  <c r="AA819" s="62"/>
      <c r="AB819" s="62"/>
      <c r="AC819" s="62"/>
      <c r="AD819" s="62"/>
      <c r="AE819" s="62"/>
      <c r="AF819" s="62"/>
      <c r="AG819" s="62"/>
      <c r="AH819" s="62"/>
      <c r="AI819" s="62"/>
      <c r="AJ819" s="62"/>
      <c r="AK819" s="62"/>
      <c r="AL819" s="62"/>
      <c r="AM819" s="62"/>
      <c r="AN819" s="62"/>
      <c r="AO819" s="62"/>
      <c r="AP819" s="62"/>
      <c r="AQ819" s="62"/>
      <c r="AR819" s="62"/>
      <c r="AS819" s="62"/>
      <c r="AT819" s="62"/>
      <c r="AU819" s="62"/>
      <c r="AV819" s="62"/>
      <c r="AW819" s="62"/>
      <c r="AX819" s="62"/>
      <c r="AY819" s="62"/>
      <c r="AZ819" s="62"/>
      <c r="BA819" s="62"/>
      <c r="BB819" s="62"/>
      <c r="BC819" s="62"/>
      <c r="BD819" s="62"/>
      <c r="BE819" s="62"/>
      <c r="BF819" s="62"/>
      <c r="BG819" s="62"/>
      <c r="BH819" s="62"/>
      <c r="BI819" s="62"/>
      <c r="BJ819" s="62"/>
      <c r="BK819" s="62"/>
      <c r="BL819" s="62"/>
      <c r="BM819" s="62"/>
      <c r="BN819" s="62"/>
      <c r="BO819" s="62"/>
      <c r="BP819" s="62"/>
      <c r="BQ819" s="62"/>
      <c r="BR819" s="62"/>
      <c r="BS819" s="62"/>
      <c r="BT819" s="62"/>
      <c r="BU819" s="62"/>
      <c r="BV819" s="62"/>
      <c r="BW819" s="62"/>
      <c r="BX819" s="62"/>
      <c r="BY819" s="62"/>
      <c r="BZ819" s="62"/>
      <c r="CA819" s="62"/>
      <c r="CB819" s="62"/>
      <c r="CC819" s="62"/>
      <c r="CD819" s="62"/>
      <c r="CE819" s="62"/>
      <c r="CF819" s="62"/>
      <c r="CG819" s="62"/>
      <c r="CH819" s="62"/>
      <c r="CI819" s="62"/>
      <c r="CJ819" s="62"/>
      <c r="CK819" s="62"/>
      <c r="CL819" s="62"/>
      <c r="CM819" s="62"/>
      <c r="CN819" s="62"/>
      <c r="CO819" s="62"/>
      <c r="CP819" s="62"/>
      <c r="CQ819" s="62"/>
      <c r="CR819" s="62"/>
      <c r="CS819" s="62"/>
      <c r="CT819" s="62"/>
      <c r="CU819" s="62"/>
      <c r="CV819" s="62"/>
      <c r="CW819" s="62"/>
      <c r="CX819" s="62"/>
      <c r="CY819" s="62"/>
      <c r="CZ819" s="62"/>
      <c r="DA819" s="61"/>
      <c r="DB819" s="56">
        <f>K819-CV819</f>
        <v>0</v>
      </c>
      <c r="DC819" s="81"/>
      <c r="DD819" s="7">
        <f>CV819/12</f>
        <v>0</v>
      </c>
      <c r="DE819" s="81"/>
    </row>
    <row r="820" spans="1:109" s="80" customFormat="1" ht="11.25" hidden="1" customHeight="1" x14ac:dyDescent="0.2">
      <c r="A820" s="115"/>
      <c r="B820" s="66"/>
      <c r="C820" s="66"/>
      <c r="D820" s="66"/>
      <c r="E820" s="66"/>
      <c r="F820" s="66"/>
      <c r="G820" s="65"/>
      <c r="H820" s="61"/>
      <c r="I820" s="95"/>
      <c r="J820" s="62">
        <f>SUM(J821:J825)</f>
        <v>0</v>
      </c>
      <c r="K820" s="62">
        <f>SUM(K821:K825)</f>
        <v>0</v>
      </c>
      <c r="L820" s="62">
        <f>SUM(L821:L825)</f>
        <v>0</v>
      </c>
      <c r="M820" s="62">
        <f>SUM(M821:M825)</f>
        <v>0</v>
      </c>
      <c r="N820" s="62">
        <f>SUM(N821:N825)</f>
        <v>0</v>
      </c>
      <c r="O820" s="62">
        <f>SUM(O821:O825)</f>
        <v>0</v>
      </c>
      <c r="P820" s="62">
        <f>SUM(P821:P825)</f>
        <v>0</v>
      </c>
      <c r="Q820" s="62">
        <f>SUM(Q821:Q825)</f>
        <v>0</v>
      </c>
      <c r="R820" s="62">
        <f>SUM(R821:R825)</f>
        <v>0</v>
      </c>
      <c r="S820" s="62">
        <f>SUM(S821:S825)</f>
        <v>0</v>
      </c>
      <c r="T820" s="62">
        <f>SUM(T821:T825)</f>
        <v>0</v>
      </c>
      <c r="U820" s="62">
        <f>SUM(U821:U825)</f>
        <v>0</v>
      </c>
      <c r="V820" s="62">
        <f>SUM(V821:V825)</f>
        <v>0</v>
      </c>
      <c r="W820" s="62">
        <f>SUM(W821:W825)</f>
        <v>0</v>
      </c>
      <c r="X820" s="62">
        <f>SUM(X821:X825)</f>
        <v>0</v>
      </c>
      <c r="Y820" s="62">
        <f>SUM(Y821:Y825)</f>
        <v>0</v>
      </c>
      <c r="Z820" s="62">
        <f>SUM(Z821:Z825)</f>
        <v>0</v>
      </c>
      <c r="AA820" s="62">
        <f>SUM(AA821:AA825)</f>
        <v>0</v>
      </c>
      <c r="AB820" s="62">
        <f>SUM(AB821:AB825)</f>
        <v>0</v>
      </c>
      <c r="AC820" s="62">
        <f>SUM(AC821:AC825)</f>
        <v>0</v>
      </c>
      <c r="AD820" s="62">
        <f>SUM(AD821:AD825)</f>
        <v>0</v>
      </c>
      <c r="AE820" s="62">
        <f>SUM(AE821:AE825)</f>
        <v>0</v>
      </c>
      <c r="AF820" s="62">
        <f>SUM(AF821:AF825)</f>
        <v>0</v>
      </c>
      <c r="AG820" s="62">
        <f>SUM(AG821:AG825)</f>
        <v>0</v>
      </c>
      <c r="AH820" s="62">
        <f>SUM(AH821:AH825)</f>
        <v>0</v>
      </c>
      <c r="AI820" s="62">
        <f>SUM(AI821:AI825)</f>
        <v>0</v>
      </c>
      <c r="AJ820" s="62">
        <f>SUM(AJ821:AJ825)</f>
        <v>0</v>
      </c>
      <c r="AK820" s="62">
        <f>SUM(AK821:AK825)</f>
        <v>0</v>
      </c>
      <c r="AL820" s="62">
        <f>SUM(AL821:AL825)</f>
        <v>0</v>
      </c>
      <c r="AM820" s="62">
        <f>SUM(AM821:AM825)</f>
        <v>0</v>
      </c>
      <c r="AN820" s="62">
        <f>SUM(AN821:AN825)</f>
        <v>0</v>
      </c>
      <c r="AO820" s="62">
        <f>SUM(AO821:AO825)</f>
        <v>0</v>
      </c>
      <c r="AP820" s="62">
        <f>SUM(AP821:AP825)</f>
        <v>0</v>
      </c>
      <c r="AQ820" s="62">
        <f>SUM(AQ821:AQ825)</f>
        <v>0</v>
      </c>
      <c r="AR820" s="62">
        <f>SUM(AR821:AR825)</f>
        <v>0</v>
      </c>
      <c r="AS820" s="62">
        <f>SUM(AS821:AS825)</f>
        <v>0</v>
      </c>
      <c r="AT820" s="62">
        <f>SUM(AT821:AT825)</f>
        <v>0</v>
      </c>
      <c r="AU820" s="62">
        <f>SUM(AU821:AU825)</f>
        <v>0</v>
      </c>
      <c r="AV820" s="62">
        <f>SUM(AV821:AV825)</f>
        <v>0</v>
      </c>
      <c r="AW820" s="62">
        <f>SUM(AW821:AW825)</f>
        <v>0</v>
      </c>
      <c r="AX820" s="62">
        <f>SUM(AX821:AX825)</f>
        <v>0</v>
      </c>
      <c r="AY820" s="62">
        <f>SUM(AY821:AY825)</f>
        <v>0</v>
      </c>
      <c r="AZ820" s="62">
        <f>SUM(AZ821:AZ825)</f>
        <v>0</v>
      </c>
      <c r="BA820" s="62">
        <f>SUM(BA821:BA825)</f>
        <v>0</v>
      </c>
      <c r="BB820" s="62"/>
      <c r="BC820" s="62">
        <f>SUM(BC821:BC825)</f>
        <v>0</v>
      </c>
      <c r="BD820" s="62"/>
      <c r="BE820" s="62">
        <f>SUM(BE821:BE825)</f>
        <v>0</v>
      </c>
      <c r="BF820" s="62">
        <f>SUM(BF821:BF825)</f>
        <v>0</v>
      </c>
      <c r="BG820" s="62">
        <f>SUM(BG821:BG825)</f>
        <v>0</v>
      </c>
      <c r="BH820" s="62">
        <f>SUM(BH821:BH825)</f>
        <v>0</v>
      </c>
      <c r="BI820" s="62">
        <f>SUM(BI821:BI825)</f>
        <v>0</v>
      </c>
      <c r="BJ820" s="62">
        <f>SUM(BJ821:BJ825)</f>
        <v>0</v>
      </c>
      <c r="BK820" s="62">
        <f>SUM(BK821:BK825)</f>
        <v>0</v>
      </c>
      <c r="BL820" s="62">
        <f>SUM(BL821:BL825)</f>
        <v>0</v>
      </c>
      <c r="BM820" s="62">
        <f>SUM(BM821:BM825)</f>
        <v>0</v>
      </c>
      <c r="BN820" s="62">
        <f>SUM(BN821:BN825)</f>
        <v>0</v>
      </c>
      <c r="BO820" s="62">
        <f>SUM(BO821:BO825)</f>
        <v>0</v>
      </c>
      <c r="BP820" s="62">
        <f>SUM(BP821:BP825)</f>
        <v>0</v>
      </c>
      <c r="BQ820" s="62">
        <f>SUM(BQ821:BQ825)</f>
        <v>0</v>
      </c>
      <c r="BR820" s="62">
        <f>SUM(BR821:BR825)</f>
        <v>0</v>
      </c>
      <c r="BS820" s="62">
        <f>SUM(BS821:BS825)</f>
        <v>0</v>
      </c>
      <c r="BT820" s="62">
        <f>SUM(BT821:BT825)</f>
        <v>0</v>
      </c>
      <c r="BU820" s="62">
        <f>SUM(BU821:BU825)</f>
        <v>0</v>
      </c>
      <c r="BV820" s="62">
        <f>SUM(BV821:BV825)</f>
        <v>0</v>
      </c>
      <c r="BW820" s="62">
        <f>SUM(BW821:BW825)</f>
        <v>0</v>
      </c>
      <c r="BX820" s="62">
        <f>SUM(BX821:BX825)</f>
        <v>0</v>
      </c>
      <c r="BY820" s="62">
        <f>SUM(BY821:BY825)</f>
        <v>0</v>
      </c>
      <c r="BZ820" s="62">
        <f>SUM(BZ821:BZ825)</f>
        <v>0</v>
      </c>
      <c r="CA820" s="62">
        <f>SUM(CA821:CA825)</f>
        <v>0</v>
      </c>
      <c r="CB820" s="62">
        <f>SUM(CB821:CB825)</f>
        <v>0</v>
      </c>
      <c r="CC820" s="62">
        <f>SUM(CC821:CC825)</f>
        <v>0</v>
      </c>
      <c r="CD820" s="62">
        <f>SUM(CD821:CD825)</f>
        <v>0</v>
      </c>
      <c r="CE820" s="62">
        <f>SUM(CE821:CE825)</f>
        <v>0</v>
      </c>
      <c r="CF820" s="62">
        <f>SUM(CF821:CF825)</f>
        <v>0</v>
      </c>
      <c r="CG820" s="62">
        <f>SUM(CG821:CG825)</f>
        <v>0</v>
      </c>
      <c r="CH820" s="62">
        <f>SUM(CH821:CH825)</f>
        <v>0</v>
      </c>
      <c r="CI820" s="62">
        <f>SUM(CI821:CI825)</f>
        <v>0</v>
      </c>
      <c r="CJ820" s="62">
        <f>SUM(CJ821:CJ825)</f>
        <v>0</v>
      </c>
      <c r="CK820" s="62">
        <f>SUM(CK821:CK825)</f>
        <v>0</v>
      </c>
      <c r="CL820" s="62">
        <f>SUM(CL821:CL825)</f>
        <v>0</v>
      </c>
      <c r="CM820" s="62">
        <f>SUM(CM821:CM825)</f>
        <v>0</v>
      </c>
      <c r="CN820" s="62">
        <f>SUM(CN821:CN825)</f>
        <v>0</v>
      </c>
      <c r="CO820" s="62">
        <f>SUM(CO821:CO825)</f>
        <v>0</v>
      </c>
      <c r="CP820" s="62">
        <f>SUM(CP821:CP825)</f>
        <v>0</v>
      </c>
      <c r="CQ820" s="62">
        <f>SUM(CQ821:CQ825)</f>
        <v>0</v>
      </c>
      <c r="CR820" s="62">
        <f>SUM(CR821:CR825)</f>
        <v>0</v>
      </c>
      <c r="CS820" s="62">
        <f>SUM(CS821:CS825)</f>
        <v>0</v>
      </c>
      <c r="CT820" s="62">
        <f>SUM(CT821:CT825)</f>
        <v>0</v>
      </c>
      <c r="CU820" s="62">
        <f>SUM(CU821:CU825)</f>
        <v>0</v>
      </c>
      <c r="CV820" s="62">
        <f>SUM(CV821:CV825)</f>
        <v>0</v>
      </c>
      <c r="CW820" s="62">
        <f>SUM(CW821:CW825)</f>
        <v>0</v>
      </c>
      <c r="CX820" s="62">
        <f>SUM(CX821:CX825)</f>
        <v>0</v>
      </c>
      <c r="CY820" s="62">
        <f>SUM(CY821:CY825)</f>
        <v>0</v>
      </c>
      <c r="CZ820" s="62">
        <f>SUM(CZ821:CZ825)</f>
        <v>0</v>
      </c>
      <c r="DA820" s="61"/>
      <c r="DB820" s="56">
        <f>K820-CV820</f>
        <v>0</v>
      </c>
      <c r="DC820" s="81"/>
      <c r="DD820" s="7">
        <f>CV820/12</f>
        <v>0</v>
      </c>
      <c r="DE820" s="81"/>
    </row>
    <row r="821" spans="1:109" s="80" customFormat="1" ht="11.25" hidden="1" customHeight="1" x14ac:dyDescent="0.2">
      <c r="A821" s="115"/>
      <c r="B821" s="66"/>
      <c r="C821" s="66"/>
      <c r="D821" s="66"/>
      <c r="E821" s="66"/>
      <c r="F821" s="66"/>
      <c r="G821" s="65"/>
      <c r="H821" s="61"/>
      <c r="I821" s="95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  <c r="AA821" s="62"/>
      <c r="AB821" s="62"/>
      <c r="AC821" s="62"/>
      <c r="AD821" s="62"/>
      <c r="AE821" s="62"/>
      <c r="AF821" s="62"/>
      <c r="AG821" s="62"/>
      <c r="AH821" s="62"/>
      <c r="AI821" s="62"/>
      <c r="AJ821" s="62"/>
      <c r="AK821" s="62"/>
      <c r="AL821" s="62"/>
      <c r="AM821" s="62"/>
      <c r="AN821" s="62"/>
      <c r="AO821" s="62"/>
      <c r="AP821" s="62"/>
      <c r="AQ821" s="62"/>
      <c r="AR821" s="62"/>
      <c r="AS821" s="62"/>
      <c r="AT821" s="62"/>
      <c r="AU821" s="62"/>
      <c r="AV821" s="62"/>
      <c r="AW821" s="62"/>
      <c r="AX821" s="62"/>
      <c r="AY821" s="62"/>
      <c r="AZ821" s="62"/>
      <c r="BA821" s="62"/>
      <c r="BB821" s="62"/>
      <c r="BC821" s="62"/>
      <c r="BD821" s="62"/>
      <c r="BE821" s="62"/>
      <c r="BF821" s="62"/>
      <c r="BG821" s="62"/>
      <c r="BH821" s="62"/>
      <c r="BI821" s="62"/>
      <c r="BJ821" s="62"/>
      <c r="BK821" s="62"/>
      <c r="BL821" s="62"/>
      <c r="BM821" s="62"/>
      <c r="BN821" s="62"/>
      <c r="BO821" s="62"/>
      <c r="BP821" s="62"/>
      <c r="BQ821" s="62"/>
      <c r="BR821" s="62"/>
      <c r="BS821" s="62"/>
      <c r="BT821" s="62"/>
      <c r="BU821" s="62"/>
      <c r="BV821" s="62"/>
      <c r="BW821" s="62"/>
      <c r="BX821" s="62"/>
      <c r="BY821" s="62"/>
      <c r="BZ821" s="62"/>
      <c r="CA821" s="62"/>
      <c r="CB821" s="62"/>
      <c r="CC821" s="62"/>
      <c r="CD821" s="62"/>
      <c r="CE821" s="62"/>
      <c r="CF821" s="62"/>
      <c r="CG821" s="62"/>
      <c r="CH821" s="62"/>
      <c r="CI821" s="62"/>
      <c r="CJ821" s="62"/>
      <c r="CK821" s="62"/>
      <c r="CL821" s="62"/>
      <c r="CM821" s="62"/>
      <c r="CN821" s="62"/>
      <c r="CO821" s="62"/>
      <c r="CP821" s="62"/>
      <c r="CQ821" s="62"/>
      <c r="CR821" s="62"/>
      <c r="CS821" s="62"/>
      <c r="CT821" s="62"/>
      <c r="CU821" s="62"/>
      <c r="CV821" s="62"/>
      <c r="CW821" s="62"/>
      <c r="CX821" s="62"/>
      <c r="CY821" s="62"/>
      <c r="CZ821" s="62"/>
      <c r="DA821" s="61"/>
      <c r="DB821" s="56">
        <f>K821-CV821</f>
        <v>0</v>
      </c>
      <c r="DC821" s="81"/>
      <c r="DD821" s="7">
        <f>CV821/12</f>
        <v>0</v>
      </c>
      <c r="DE821" s="81"/>
    </row>
    <row r="822" spans="1:109" s="80" customFormat="1" ht="11.25" hidden="1" customHeight="1" x14ac:dyDescent="0.2">
      <c r="A822" s="115"/>
      <c r="B822" s="66"/>
      <c r="C822" s="66"/>
      <c r="D822" s="66"/>
      <c r="E822" s="66"/>
      <c r="F822" s="66"/>
      <c r="G822" s="65"/>
      <c r="H822" s="61"/>
      <c r="I822" s="95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  <c r="AA822" s="62"/>
      <c r="AB822" s="62"/>
      <c r="AC822" s="62"/>
      <c r="AD822" s="62"/>
      <c r="AE822" s="62"/>
      <c r="AF822" s="62"/>
      <c r="AG822" s="62"/>
      <c r="AH822" s="62"/>
      <c r="AI822" s="62"/>
      <c r="AJ822" s="62"/>
      <c r="AK822" s="62"/>
      <c r="AL822" s="62"/>
      <c r="AM822" s="62"/>
      <c r="AN822" s="62"/>
      <c r="AO822" s="62"/>
      <c r="AP822" s="62"/>
      <c r="AQ822" s="62"/>
      <c r="AR822" s="62"/>
      <c r="AS822" s="62"/>
      <c r="AT822" s="62"/>
      <c r="AU822" s="62"/>
      <c r="AV822" s="62"/>
      <c r="AW822" s="62"/>
      <c r="AX822" s="62"/>
      <c r="AY822" s="62"/>
      <c r="AZ822" s="62"/>
      <c r="BA822" s="62"/>
      <c r="BB822" s="62"/>
      <c r="BC822" s="62"/>
      <c r="BD822" s="62"/>
      <c r="BE822" s="62"/>
      <c r="BF822" s="62"/>
      <c r="BG822" s="62"/>
      <c r="BH822" s="62"/>
      <c r="BI822" s="62"/>
      <c r="BJ822" s="62"/>
      <c r="BK822" s="62"/>
      <c r="BL822" s="62"/>
      <c r="BM822" s="62"/>
      <c r="BN822" s="62"/>
      <c r="BO822" s="62"/>
      <c r="BP822" s="62"/>
      <c r="BQ822" s="62"/>
      <c r="BR822" s="62"/>
      <c r="BS822" s="62"/>
      <c r="BT822" s="62"/>
      <c r="BU822" s="62"/>
      <c r="BV822" s="62"/>
      <c r="BW822" s="62"/>
      <c r="BX822" s="62"/>
      <c r="BY822" s="62"/>
      <c r="BZ822" s="62"/>
      <c r="CA822" s="62"/>
      <c r="CB822" s="62"/>
      <c r="CC822" s="62"/>
      <c r="CD822" s="62"/>
      <c r="CE822" s="62"/>
      <c r="CF822" s="62"/>
      <c r="CG822" s="62"/>
      <c r="CH822" s="62"/>
      <c r="CI822" s="62"/>
      <c r="CJ822" s="62"/>
      <c r="CK822" s="62"/>
      <c r="CL822" s="62"/>
      <c r="CM822" s="62"/>
      <c r="CN822" s="62"/>
      <c r="CO822" s="62"/>
      <c r="CP822" s="62"/>
      <c r="CQ822" s="62"/>
      <c r="CR822" s="62"/>
      <c r="CS822" s="62"/>
      <c r="CT822" s="62"/>
      <c r="CU822" s="62"/>
      <c r="CV822" s="62"/>
      <c r="CW822" s="62"/>
      <c r="CX822" s="62"/>
      <c r="CY822" s="62"/>
      <c r="CZ822" s="62"/>
      <c r="DA822" s="61"/>
      <c r="DB822" s="56">
        <f>K822-CV822</f>
        <v>0</v>
      </c>
      <c r="DC822" s="81"/>
      <c r="DD822" s="7">
        <f>CV822/12</f>
        <v>0</v>
      </c>
      <c r="DE822" s="81"/>
    </row>
    <row r="823" spans="1:109" s="80" customFormat="1" ht="11.25" hidden="1" customHeight="1" x14ac:dyDescent="0.2">
      <c r="A823" s="115"/>
      <c r="B823" s="66"/>
      <c r="C823" s="66"/>
      <c r="D823" s="66"/>
      <c r="E823" s="66"/>
      <c r="F823" s="66"/>
      <c r="G823" s="65"/>
      <c r="H823" s="61"/>
      <c r="I823" s="95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  <c r="AA823" s="62"/>
      <c r="AB823" s="62"/>
      <c r="AC823" s="62"/>
      <c r="AD823" s="62"/>
      <c r="AE823" s="62"/>
      <c r="AF823" s="62"/>
      <c r="AG823" s="62"/>
      <c r="AH823" s="62"/>
      <c r="AI823" s="62"/>
      <c r="AJ823" s="62"/>
      <c r="AK823" s="62"/>
      <c r="AL823" s="62"/>
      <c r="AM823" s="62"/>
      <c r="AN823" s="62"/>
      <c r="AO823" s="62"/>
      <c r="AP823" s="62"/>
      <c r="AQ823" s="62"/>
      <c r="AR823" s="62"/>
      <c r="AS823" s="62"/>
      <c r="AT823" s="62"/>
      <c r="AU823" s="62"/>
      <c r="AV823" s="62"/>
      <c r="AW823" s="62"/>
      <c r="AX823" s="62"/>
      <c r="AY823" s="62"/>
      <c r="AZ823" s="62"/>
      <c r="BA823" s="62"/>
      <c r="BB823" s="62"/>
      <c r="BC823" s="62"/>
      <c r="BD823" s="62"/>
      <c r="BE823" s="62"/>
      <c r="BF823" s="62"/>
      <c r="BG823" s="62"/>
      <c r="BH823" s="62"/>
      <c r="BI823" s="62"/>
      <c r="BJ823" s="62"/>
      <c r="BK823" s="62"/>
      <c r="BL823" s="62"/>
      <c r="BM823" s="62"/>
      <c r="BN823" s="62"/>
      <c r="BO823" s="62"/>
      <c r="BP823" s="62"/>
      <c r="BQ823" s="62"/>
      <c r="BR823" s="62"/>
      <c r="BS823" s="62"/>
      <c r="BT823" s="62"/>
      <c r="BU823" s="62"/>
      <c r="BV823" s="62"/>
      <c r="BW823" s="62"/>
      <c r="BX823" s="62"/>
      <c r="BY823" s="62"/>
      <c r="BZ823" s="62"/>
      <c r="CA823" s="62"/>
      <c r="CB823" s="62"/>
      <c r="CC823" s="62"/>
      <c r="CD823" s="62"/>
      <c r="CE823" s="62"/>
      <c r="CF823" s="62"/>
      <c r="CG823" s="62"/>
      <c r="CH823" s="62"/>
      <c r="CI823" s="62"/>
      <c r="CJ823" s="62"/>
      <c r="CK823" s="62"/>
      <c r="CL823" s="62"/>
      <c r="CM823" s="62"/>
      <c r="CN823" s="62"/>
      <c r="CO823" s="62"/>
      <c r="CP823" s="62"/>
      <c r="CQ823" s="62"/>
      <c r="CR823" s="62"/>
      <c r="CS823" s="62"/>
      <c r="CT823" s="62"/>
      <c r="CU823" s="62"/>
      <c r="CV823" s="62"/>
      <c r="CW823" s="62"/>
      <c r="CX823" s="62"/>
      <c r="CY823" s="62"/>
      <c r="CZ823" s="62"/>
      <c r="DA823" s="61"/>
      <c r="DB823" s="56">
        <f>K823-CV823</f>
        <v>0</v>
      </c>
      <c r="DC823" s="81"/>
      <c r="DD823" s="7">
        <f>CV823/12</f>
        <v>0</v>
      </c>
      <c r="DE823" s="81"/>
    </row>
    <row r="824" spans="1:109" s="80" customFormat="1" ht="11.25" hidden="1" customHeight="1" x14ac:dyDescent="0.2">
      <c r="A824" s="115"/>
      <c r="B824" s="66"/>
      <c r="C824" s="66"/>
      <c r="D824" s="66"/>
      <c r="E824" s="66"/>
      <c r="F824" s="66"/>
      <c r="G824" s="65"/>
      <c r="H824" s="61"/>
      <c r="I824" s="95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  <c r="AA824" s="62"/>
      <c r="AB824" s="62"/>
      <c r="AC824" s="62"/>
      <c r="AD824" s="62"/>
      <c r="AE824" s="62"/>
      <c r="AF824" s="62"/>
      <c r="AG824" s="62"/>
      <c r="AH824" s="62"/>
      <c r="AI824" s="62"/>
      <c r="AJ824" s="62"/>
      <c r="AK824" s="62"/>
      <c r="AL824" s="62"/>
      <c r="AM824" s="62"/>
      <c r="AN824" s="62"/>
      <c r="AO824" s="62"/>
      <c r="AP824" s="62"/>
      <c r="AQ824" s="62"/>
      <c r="AR824" s="62"/>
      <c r="AS824" s="62"/>
      <c r="AT824" s="62"/>
      <c r="AU824" s="62"/>
      <c r="AV824" s="62"/>
      <c r="AW824" s="62"/>
      <c r="AX824" s="62"/>
      <c r="AY824" s="62"/>
      <c r="AZ824" s="62"/>
      <c r="BA824" s="62"/>
      <c r="BB824" s="62"/>
      <c r="BC824" s="62"/>
      <c r="BD824" s="62"/>
      <c r="BE824" s="62"/>
      <c r="BF824" s="62"/>
      <c r="BG824" s="62"/>
      <c r="BH824" s="62"/>
      <c r="BI824" s="62"/>
      <c r="BJ824" s="62"/>
      <c r="BK824" s="62"/>
      <c r="BL824" s="62"/>
      <c r="BM824" s="62"/>
      <c r="BN824" s="62"/>
      <c r="BO824" s="62"/>
      <c r="BP824" s="62"/>
      <c r="BQ824" s="62"/>
      <c r="BR824" s="62"/>
      <c r="BS824" s="62"/>
      <c r="BT824" s="62"/>
      <c r="BU824" s="62"/>
      <c r="BV824" s="62"/>
      <c r="BW824" s="62"/>
      <c r="BX824" s="62"/>
      <c r="BY824" s="62"/>
      <c r="BZ824" s="62"/>
      <c r="CA824" s="62"/>
      <c r="CB824" s="62"/>
      <c r="CC824" s="62"/>
      <c r="CD824" s="62"/>
      <c r="CE824" s="62"/>
      <c r="CF824" s="62"/>
      <c r="CG824" s="62"/>
      <c r="CH824" s="62"/>
      <c r="CI824" s="62"/>
      <c r="CJ824" s="62"/>
      <c r="CK824" s="62"/>
      <c r="CL824" s="62"/>
      <c r="CM824" s="62"/>
      <c r="CN824" s="62"/>
      <c r="CO824" s="62"/>
      <c r="CP824" s="62"/>
      <c r="CQ824" s="62"/>
      <c r="CR824" s="62"/>
      <c r="CS824" s="62"/>
      <c r="CT824" s="62"/>
      <c r="CU824" s="62"/>
      <c r="CV824" s="62"/>
      <c r="CW824" s="62"/>
      <c r="CX824" s="62"/>
      <c r="CY824" s="62"/>
      <c r="CZ824" s="62"/>
      <c r="DA824" s="61"/>
      <c r="DB824" s="56">
        <f>K824-CV824</f>
        <v>0</v>
      </c>
      <c r="DC824" s="81"/>
      <c r="DD824" s="7">
        <f>CV824/12</f>
        <v>0</v>
      </c>
      <c r="DE824" s="81"/>
    </row>
    <row r="825" spans="1:109" s="68" customFormat="1" ht="11.25" hidden="1" customHeight="1" x14ac:dyDescent="0.2">
      <c r="A825" s="117"/>
      <c r="B825" s="66"/>
      <c r="C825" s="66"/>
      <c r="D825" s="66"/>
      <c r="E825" s="66"/>
      <c r="F825" s="66"/>
      <c r="G825" s="65"/>
      <c r="H825" s="70"/>
      <c r="I825" s="99"/>
      <c r="J825" s="78"/>
      <c r="K825" s="78"/>
      <c r="L825" s="78"/>
      <c r="M825" s="78"/>
      <c r="N825" s="78"/>
      <c r="O825" s="78"/>
      <c r="P825" s="78"/>
      <c r="Q825" s="78"/>
      <c r="R825" s="78"/>
      <c r="S825" s="78"/>
      <c r="T825" s="78"/>
      <c r="U825" s="78"/>
      <c r="V825" s="78"/>
      <c r="W825" s="78"/>
      <c r="X825" s="78"/>
      <c r="Y825" s="78"/>
      <c r="Z825" s="78"/>
      <c r="AA825" s="78"/>
      <c r="AB825" s="78"/>
      <c r="AC825" s="78"/>
      <c r="AD825" s="78"/>
      <c r="AE825" s="78"/>
      <c r="AF825" s="78"/>
      <c r="AG825" s="78"/>
      <c r="AH825" s="78"/>
      <c r="AI825" s="78"/>
      <c r="AJ825" s="78"/>
      <c r="AK825" s="78"/>
      <c r="AL825" s="78"/>
      <c r="AM825" s="78"/>
      <c r="AN825" s="78"/>
      <c r="AO825" s="78"/>
      <c r="AP825" s="78"/>
      <c r="AQ825" s="78"/>
      <c r="AR825" s="78"/>
      <c r="AS825" s="78"/>
      <c r="AT825" s="78"/>
      <c r="AU825" s="78"/>
      <c r="AV825" s="78"/>
      <c r="AW825" s="78"/>
      <c r="AX825" s="78"/>
      <c r="AY825" s="78"/>
      <c r="AZ825" s="78"/>
      <c r="BA825" s="78"/>
      <c r="BB825" s="78"/>
      <c r="BC825" s="78"/>
      <c r="BD825" s="78"/>
      <c r="BE825" s="78"/>
      <c r="BF825" s="78"/>
      <c r="BG825" s="78"/>
      <c r="BH825" s="78"/>
      <c r="BI825" s="78"/>
      <c r="BJ825" s="78"/>
      <c r="BK825" s="78"/>
      <c r="BL825" s="78"/>
      <c r="BM825" s="78"/>
      <c r="BN825" s="78"/>
      <c r="BO825" s="78"/>
      <c r="BP825" s="78"/>
      <c r="BQ825" s="78"/>
      <c r="BR825" s="78"/>
      <c r="BS825" s="78"/>
      <c r="BT825" s="78"/>
      <c r="BU825" s="78"/>
      <c r="BV825" s="78"/>
      <c r="BW825" s="78"/>
      <c r="BX825" s="78"/>
      <c r="BY825" s="78"/>
      <c r="BZ825" s="78"/>
      <c r="CA825" s="78"/>
      <c r="CB825" s="78"/>
      <c r="CC825" s="78"/>
      <c r="CD825" s="78"/>
      <c r="CE825" s="78"/>
      <c r="CF825" s="78"/>
      <c r="CG825" s="78"/>
      <c r="CH825" s="78"/>
      <c r="CI825" s="78"/>
      <c r="CJ825" s="78"/>
      <c r="CK825" s="78"/>
      <c r="CL825" s="78"/>
      <c r="CM825" s="78"/>
      <c r="CN825" s="78"/>
      <c r="CO825" s="78"/>
      <c r="CP825" s="78"/>
      <c r="CQ825" s="78"/>
      <c r="CR825" s="78"/>
      <c r="CS825" s="78"/>
      <c r="CT825" s="78"/>
      <c r="CU825" s="78"/>
      <c r="CV825" s="78"/>
      <c r="CW825" s="78"/>
      <c r="CX825" s="78"/>
      <c r="CY825" s="78"/>
      <c r="CZ825" s="78"/>
      <c r="DA825" s="70"/>
      <c r="DB825" s="56">
        <f>K825-CV825</f>
        <v>0</v>
      </c>
      <c r="DC825" s="69"/>
      <c r="DD825" s="7">
        <f>CV825/12</f>
        <v>0</v>
      </c>
      <c r="DE825" s="69"/>
    </row>
    <row r="826" spans="1:109" s="80" customFormat="1" ht="11.25" hidden="1" customHeight="1" x14ac:dyDescent="0.2">
      <c r="A826" s="115"/>
      <c r="B826" s="66"/>
      <c r="C826" s="66"/>
      <c r="D826" s="66"/>
      <c r="E826" s="66"/>
      <c r="F826" s="66"/>
      <c r="G826" s="65"/>
      <c r="H826" s="61"/>
      <c r="I826" s="95"/>
      <c r="J826" s="62">
        <f>J827+J838+J839+J841+SUM(J844:J850)</f>
        <v>0</v>
      </c>
      <c r="K826" s="62">
        <f>K827+K838+K839+K841+SUM(K844:K850)</f>
        <v>0</v>
      </c>
      <c r="L826" s="62">
        <f>L827+L838+L839+L841+SUM(L844:L850)</f>
        <v>0</v>
      </c>
      <c r="M826" s="62">
        <f>M827+M838+M839+M841+SUM(M844:M850)</f>
        <v>0</v>
      </c>
      <c r="N826" s="62">
        <f>N827+N838+N839+N841+SUM(N844:N850)</f>
        <v>0</v>
      </c>
      <c r="O826" s="62">
        <f>O827+O838+O839+O841+SUM(O844:O850)</f>
        <v>0</v>
      </c>
      <c r="P826" s="62">
        <f>P827+P838+P839+P841+SUM(P844:P850)</f>
        <v>0</v>
      </c>
      <c r="Q826" s="62">
        <f>Q827+Q838+Q839+Q841+SUM(Q844:Q850)</f>
        <v>0</v>
      </c>
      <c r="R826" s="62">
        <f>R827+R838+R839+R841+SUM(R844:R850)</f>
        <v>0</v>
      </c>
      <c r="S826" s="62">
        <f>S827+S838+S839+S841+SUM(S844:S850)</f>
        <v>0</v>
      </c>
      <c r="T826" s="62">
        <f>T827+T838+T839+T841+SUM(T844:T850)</f>
        <v>0</v>
      </c>
      <c r="U826" s="62">
        <f>U827+U838+U839+U841+SUM(U844:U850)</f>
        <v>0</v>
      </c>
      <c r="V826" s="62">
        <f>V827+V838+V839+V841+SUM(V844:V850)</f>
        <v>0</v>
      </c>
      <c r="W826" s="62">
        <f>W827+W838+W839+W841+SUM(W844:W850)</f>
        <v>0</v>
      </c>
      <c r="X826" s="62">
        <f>X827+X838+X839+X841+SUM(X844:X850)</f>
        <v>0</v>
      </c>
      <c r="Y826" s="62">
        <f>Y827+Y838+Y839+Y841+SUM(Y844:Y850)</f>
        <v>0</v>
      </c>
      <c r="Z826" s="62">
        <f>Z827+Z838+Z839+Z841+SUM(Z844:Z850)</f>
        <v>0</v>
      </c>
      <c r="AA826" s="62">
        <f>AA827+AA838+AA839+AA841+SUM(AA844:AA850)</f>
        <v>0</v>
      </c>
      <c r="AB826" s="62">
        <f>AB827+AB838+AB839+AB841+SUM(AB844:AB850)</f>
        <v>0</v>
      </c>
      <c r="AC826" s="62">
        <f>AC827+AC838+AC839+AC841+SUM(AC844:AC850)</f>
        <v>0</v>
      </c>
      <c r="AD826" s="62">
        <f>AD827+AD838+AD839+AD841+SUM(AD844:AD850)</f>
        <v>0</v>
      </c>
      <c r="AE826" s="62">
        <f>AE827+AE838+AE839+AE841+SUM(AE844:AE850)</f>
        <v>0</v>
      </c>
      <c r="AF826" s="62">
        <f>AF827+AF838+AF839+AF841+SUM(AF844:AF850)</f>
        <v>0</v>
      </c>
      <c r="AG826" s="62">
        <f>AG827+AG838+AG839+AG841+SUM(AG844:AG850)</f>
        <v>0</v>
      </c>
      <c r="AH826" s="62">
        <f>AH827+AH838+AH839+AH841+SUM(AH844:AH850)</f>
        <v>0</v>
      </c>
      <c r="AI826" s="62">
        <f>AI827+AI838+AI839+AI841+SUM(AI844:AI850)</f>
        <v>0</v>
      </c>
      <c r="AJ826" s="62">
        <f>AJ827+AJ838+AJ839+AJ841+SUM(AJ844:AJ850)</f>
        <v>0</v>
      </c>
      <c r="AK826" s="62">
        <f>AK827+AK838+AK839+AK841+SUM(AK844:AK850)</f>
        <v>0</v>
      </c>
      <c r="AL826" s="62">
        <f>AL827+AL838+AL839+AL841+SUM(AL844:AL850)</f>
        <v>0</v>
      </c>
      <c r="AM826" s="62">
        <f>AM827+AM838+AM839+AM841+SUM(AM844:AM850)</f>
        <v>0</v>
      </c>
      <c r="AN826" s="62">
        <f>AN827+AN838+AN839+AN841+SUM(AN844:AN850)</f>
        <v>0</v>
      </c>
      <c r="AO826" s="62">
        <f>AO827+AO838+AO839+AO841+SUM(AO844:AO850)</f>
        <v>0</v>
      </c>
      <c r="AP826" s="62">
        <f>AP827+AP838+AP839+AP841+SUM(AP844:AP850)</f>
        <v>0</v>
      </c>
      <c r="AQ826" s="62">
        <f>AQ827+AQ838+AQ839+AQ841+SUM(AQ844:AQ850)</f>
        <v>0</v>
      </c>
      <c r="AR826" s="62">
        <f>AR827+AR838+AR839+AR841+SUM(AR844:AR850)</f>
        <v>0</v>
      </c>
      <c r="AS826" s="62">
        <f>AS827+AS838+AS839+AS841+SUM(AS844:AS850)</f>
        <v>0</v>
      </c>
      <c r="AT826" s="62">
        <f>AT827+AT838+AT839+AT841+SUM(AT844:AT850)</f>
        <v>0</v>
      </c>
      <c r="AU826" s="62">
        <f>AU827+AU838+AU839+AU841+SUM(AU844:AU850)</f>
        <v>0</v>
      </c>
      <c r="AV826" s="62">
        <f>AV827+AV838+AV839+AV841+SUM(AV844:AV850)</f>
        <v>0</v>
      </c>
      <c r="AW826" s="62">
        <f>AW827+AW838+AW839+AW841+SUM(AW844:AW850)</f>
        <v>0</v>
      </c>
      <c r="AX826" s="62">
        <f>AX827+AX838+AX839+AX841+SUM(AX844:AX850)</f>
        <v>0</v>
      </c>
      <c r="AY826" s="62">
        <f>AY827+AY838+AY839+AY841+SUM(AY844:AY850)</f>
        <v>0</v>
      </c>
      <c r="AZ826" s="62">
        <f>AZ827+AZ838+AZ839+AZ841+SUM(AZ844:AZ850)</f>
        <v>0</v>
      </c>
      <c r="BA826" s="62">
        <f>BA827+BA838+BA839+BA841+SUM(BA844:BA850)</f>
        <v>0</v>
      </c>
      <c r="BB826" s="62"/>
      <c r="BC826" s="62">
        <f>BC827+BC838+BC839+BC841+SUM(BC844:BC850)</f>
        <v>0</v>
      </c>
      <c r="BD826" s="62"/>
      <c r="BE826" s="62">
        <f>BE827+BE838+BE839+BE841+SUM(BE844:BE850)</f>
        <v>0</v>
      </c>
      <c r="BF826" s="62">
        <f>BF827+BF838+BF839+BF841+SUM(BF844:BF850)</f>
        <v>0</v>
      </c>
      <c r="BG826" s="62">
        <f>BG827+BG838+BG839+BG841+SUM(BG844:BG850)</f>
        <v>0</v>
      </c>
      <c r="BH826" s="62">
        <f>BH827+BH838+BH839+BH841+SUM(BH844:BH850)</f>
        <v>0</v>
      </c>
      <c r="BI826" s="62">
        <f>BI827+BI838+BI839+BI841+SUM(BI844:BI850)</f>
        <v>0</v>
      </c>
      <c r="BJ826" s="62">
        <f>BJ827+BJ838+BJ839+BJ841+SUM(BJ844:BJ850)</f>
        <v>0</v>
      </c>
      <c r="BK826" s="62">
        <f>BK827+BK838+BK839+BK841+SUM(BK844:BK850)</f>
        <v>0</v>
      </c>
      <c r="BL826" s="62">
        <f>BL827+BL838+BL839+BL841+SUM(BL844:BL850)</f>
        <v>0</v>
      </c>
      <c r="BM826" s="62">
        <f>BM827+BM838+BM839+BM841+SUM(BM844:BM850)</f>
        <v>0</v>
      </c>
      <c r="BN826" s="62">
        <f>BN827+BN838+BN839+BN841+SUM(BN844:BN850)</f>
        <v>0</v>
      </c>
      <c r="BO826" s="62">
        <f>BO827+BO838+BO839+BO841+SUM(BO844:BO850)</f>
        <v>0</v>
      </c>
      <c r="BP826" s="62">
        <f>BP827+BP838+BP839+BP841+SUM(BP844:BP850)</f>
        <v>0</v>
      </c>
      <c r="BQ826" s="62">
        <f>BQ827+BQ838+BQ839+BQ841+SUM(BQ844:BQ850)</f>
        <v>0</v>
      </c>
      <c r="BR826" s="62">
        <f>BR827+BR838+BR839+BR841+SUM(BR844:BR850)</f>
        <v>0</v>
      </c>
      <c r="BS826" s="62">
        <f>BS827+BS838+BS839+BS841+SUM(BS844:BS850)</f>
        <v>0</v>
      </c>
      <c r="BT826" s="62">
        <f>BT827+BT838+BT839+BT841+SUM(BT844:BT850)</f>
        <v>0</v>
      </c>
      <c r="BU826" s="62">
        <f>BU827+BU838+BU839+BU841+SUM(BU844:BU850)</f>
        <v>0</v>
      </c>
      <c r="BV826" s="62">
        <f>BV827+BV838+BV839+BV841+SUM(BV844:BV850)</f>
        <v>0</v>
      </c>
      <c r="BW826" s="62">
        <f>BW827+BW838+BW839+BW841+SUM(BW844:BW850)</f>
        <v>0</v>
      </c>
      <c r="BX826" s="62">
        <f>BX827+BX838+BX839+BX841+SUM(BX844:BX850)</f>
        <v>0</v>
      </c>
      <c r="BY826" s="62">
        <f>BY827+BY838+BY839+BY841+SUM(BY844:BY850)</f>
        <v>0</v>
      </c>
      <c r="BZ826" s="62">
        <f>BZ827+BZ838+BZ839+BZ841+SUM(BZ844:BZ850)</f>
        <v>0</v>
      </c>
      <c r="CA826" s="62">
        <f>CA827+CA838+CA839+CA841+SUM(CA844:CA850)</f>
        <v>0</v>
      </c>
      <c r="CB826" s="62">
        <f>CB827+CB838+CB839+CB841+SUM(CB844:CB850)</f>
        <v>0</v>
      </c>
      <c r="CC826" s="62">
        <f>CC827+CC838+CC839+CC841+SUM(CC844:CC850)</f>
        <v>0</v>
      </c>
      <c r="CD826" s="62">
        <f>CD827+CD838+CD839+CD841+SUM(CD844:CD850)</f>
        <v>0</v>
      </c>
      <c r="CE826" s="62">
        <f>CE827+CE838+CE839+CE841+SUM(CE844:CE850)</f>
        <v>0</v>
      </c>
      <c r="CF826" s="62">
        <f>CF827+CF838+CF839+CF841+SUM(CF844:CF850)</f>
        <v>0</v>
      </c>
      <c r="CG826" s="62">
        <f>CG827+CG838+CG839+CG841+SUM(CG844:CG850)</f>
        <v>0</v>
      </c>
      <c r="CH826" s="62">
        <f>CH827+CH838+CH839+CH841+SUM(CH844:CH850)</f>
        <v>0</v>
      </c>
      <c r="CI826" s="62">
        <f>CI827+CI838+CI839+CI841+SUM(CI844:CI850)</f>
        <v>0</v>
      </c>
      <c r="CJ826" s="62">
        <f>CJ827+CJ838+CJ839+CJ841+SUM(CJ844:CJ850)</f>
        <v>0</v>
      </c>
      <c r="CK826" s="62">
        <f>CK827+CK838+CK839+CK841+SUM(CK844:CK850)</f>
        <v>0</v>
      </c>
      <c r="CL826" s="62">
        <f>CL827+CL838+CL839+CL841+SUM(CL844:CL850)</f>
        <v>0</v>
      </c>
      <c r="CM826" s="62">
        <f>CM827+CM838+CM839+CM841+SUM(CM844:CM850)</f>
        <v>0</v>
      </c>
      <c r="CN826" s="62">
        <f>CN827+CN838+CN839+CN841+SUM(CN844:CN850)</f>
        <v>0</v>
      </c>
      <c r="CO826" s="62">
        <f>CO827+CO838+CO839+CO841+SUM(CO844:CO850)</f>
        <v>0</v>
      </c>
      <c r="CP826" s="62">
        <f>CP827+CP838+CP839+CP841+SUM(CP844:CP850)</f>
        <v>0</v>
      </c>
      <c r="CQ826" s="62">
        <f>CQ827+CQ838+CQ839+CQ841+SUM(CQ844:CQ850)</f>
        <v>0</v>
      </c>
      <c r="CR826" s="62">
        <f>CR827+CR838+CR839+CR841+SUM(CR844:CR850)</f>
        <v>0</v>
      </c>
      <c r="CS826" s="62">
        <f>CS827+CS838+CS839+CS841+SUM(CS844:CS850)</f>
        <v>0</v>
      </c>
      <c r="CT826" s="62">
        <f>CT827+CT838+CT839+CT841+SUM(CT844:CT850)</f>
        <v>0</v>
      </c>
      <c r="CU826" s="62">
        <f>CU827+CU838+CU839+CU841+SUM(CU844:CU850)</f>
        <v>0</v>
      </c>
      <c r="CV826" s="62">
        <f>CV827+CV838+CV839+CV841+SUM(CV844:CV850)</f>
        <v>0</v>
      </c>
      <c r="CW826" s="62">
        <f>CW827+CW838+CW839+CW841+SUM(CW844:CW850)</f>
        <v>0</v>
      </c>
      <c r="CX826" s="62">
        <f>CX827+CX838+CX839+CX841+SUM(CX844:CX850)</f>
        <v>0</v>
      </c>
      <c r="CY826" s="62">
        <f>CY827+CY838+CY839+CY841+SUM(CY844:CY850)</f>
        <v>0</v>
      </c>
      <c r="CZ826" s="62">
        <f>CZ827+CZ838+CZ839+CZ841+SUM(CZ844:CZ850)</f>
        <v>0</v>
      </c>
      <c r="DA826" s="61"/>
      <c r="DB826" s="56">
        <f>K826-CV826</f>
        <v>0</v>
      </c>
      <c r="DC826" s="81"/>
      <c r="DD826" s="7">
        <f>CV826/12</f>
        <v>0</v>
      </c>
      <c r="DE826" s="81"/>
    </row>
    <row r="827" spans="1:109" s="80" customFormat="1" ht="11.25" hidden="1" customHeight="1" x14ac:dyDescent="0.2">
      <c r="A827" s="115"/>
      <c r="B827" s="66"/>
      <c r="C827" s="66"/>
      <c r="D827" s="66"/>
      <c r="E827" s="66"/>
      <c r="F827" s="66"/>
      <c r="G827" s="65"/>
      <c r="H827" s="61"/>
      <c r="I827" s="95"/>
      <c r="J827" s="62">
        <f>SUM(J828:J837)</f>
        <v>0</v>
      </c>
      <c r="K827" s="62">
        <f>SUM(K828:K837)</f>
        <v>0</v>
      </c>
      <c r="L827" s="62">
        <f>SUM(L828:L837)</f>
        <v>0</v>
      </c>
      <c r="M827" s="62">
        <f>SUM(M828:M837)</f>
        <v>0</v>
      </c>
      <c r="N827" s="62">
        <f>SUM(N828:N837)</f>
        <v>0</v>
      </c>
      <c r="O827" s="62">
        <f>SUM(O828:O837)</f>
        <v>0</v>
      </c>
      <c r="P827" s="62">
        <f>SUM(P828:P837)</f>
        <v>0</v>
      </c>
      <c r="Q827" s="62">
        <f>SUM(Q828:Q837)</f>
        <v>0</v>
      </c>
      <c r="R827" s="62">
        <f>SUM(R828:R837)</f>
        <v>0</v>
      </c>
      <c r="S827" s="62">
        <f>SUM(S828:S837)</f>
        <v>0</v>
      </c>
      <c r="T827" s="62">
        <f>SUM(T828:T837)</f>
        <v>0</v>
      </c>
      <c r="U827" s="62">
        <f>SUM(U828:U837)</f>
        <v>0</v>
      </c>
      <c r="V827" s="62">
        <f>SUM(V828:V837)</f>
        <v>0</v>
      </c>
      <c r="W827" s="62">
        <f>SUM(W828:W837)</f>
        <v>0</v>
      </c>
      <c r="X827" s="62">
        <f>SUM(X828:X837)</f>
        <v>0</v>
      </c>
      <c r="Y827" s="62">
        <f>SUM(Y828:Y837)</f>
        <v>0</v>
      </c>
      <c r="Z827" s="62">
        <f>SUM(Z828:Z837)</f>
        <v>0</v>
      </c>
      <c r="AA827" s="62">
        <f>SUM(AA828:AA837)</f>
        <v>0</v>
      </c>
      <c r="AB827" s="62">
        <f>SUM(AB828:AB837)</f>
        <v>0</v>
      </c>
      <c r="AC827" s="62">
        <f>SUM(AC828:AC837)</f>
        <v>0</v>
      </c>
      <c r="AD827" s="62">
        <f>SUM(AD828:AD837)</f>
        <v>0</v>
      </c>
      <c r="AE827" s="62">
        <f>SUM(AE828:AE837)</f>
        <v>0</v>
      </c>
      <c r="AF827" s="62">
        <f>SUM(AF828:AF837)</f>
        <v>0</v>
      </c>
      <c r="AG827" s="62">
        <f>SUM(AG828:AG837)</f>
        <v>0</v>
      </c>
      <c r="AH827" s="62">
        <f>SUM(AH828:AH837)</f>
        <v>0</v>
      </c>
      <c r="AI827" s="62">
        <f>SUM(AI828:AI837)</f>
        <v>0</v>
      </c>
      <c r="AJ827" s="62">
        <f>SUM(AJ828:AJ837)</f>
        <v>0</v>
      </c>
      <c r="AK827" s="62">
        <f>SUM(AK828:AK837)</f>
        <v>0</v>
      </c>
      <c r="AL827" s="62">
        <f>SUM(AL828:AL837)</f>
        <v>0</v>
      </c>
      <c r="AM827" s="62">
        <f>SUM(AM828:AM837)</f>
        <v>0</v>
      </c>
      <c r="AN827" s="62">
        <f>SUM(AN828:AN837)</f>
        <v>0</v>
      </c>
      <c r="AO827" s="62">
        <f>SUM(AO828:AO837)</f>
        <v>0</v>
      </c>
      <c r="AP827" s="62">
        <f>SUM(AP828:AP837)</f>
        <v>0</v>
      </c>
      <c r="AQ827" s="62">
        <f>SUM(AQ828:AQ837)</f>
        <v>0</v>
      </c>
      <c r="AR827" s="62">
        <f>SUM(AR828:AR837)</f>
        <v>0</v>
      </c>
      <c r="AS827" s="62">
        <f>SUM(AS828:AS837)</f>
        <v>0</v>
      </c>
      <c r="AT827" s="62">
        <f>SUM(AT828:AT837)</f>
        <v>0</v>
      </c>
      <c r="AU827" s="62">
        <f>SUM(AU828:AU837)</f>
        <v>0</v>
      </c>
      <c r="AV827" s="62">
        <f>SUM(AV828:AV837)</f>
        <v>0</v>
      </c>
      <c r="AW827" s="62">
        <f>SUM(AW828:AW837)</f>
        <v>0</v>
      </c>
      <c r="AX827" s="62">
        <f>SUM(AX828:AX837)</f>
        <v>0</v>
      </c>
      <c r="AY827" s="62">
        <f>SUM(AY828:AY837)</f>
        <v>0</v>
      </c>
      <c r="AZ827" s="62">
        <f>SUM(AZ828:AZ837)</f>
        <v>0</v>
      </c>
      <c r="BA827" s="62">
        <f>SUM(BA828:BA837)</f>
        <v>0</v>
      </c>
      <c r="BB827" s="62"/>
      <c r="BC827" s="62">
        <f>SUM(BC828:BC837)</f>
        <v>0</v>
      </c>
      <c r="BD827" s="62"/>
      <c r="BE827" s="62">
        <f>SUM(BE828:BE837)</f>
        <v>0</v>
      </c>
      <c r="BF827" s="62">
        <f>SUM(BF828:BF837)</f>
        <v>0</v>
      </c>
      <c r="BG827" s="62">
        <f>SUM(BG828:BG837)</f>
        <v>0</v>
      </c>
      <c r="BH827" s="62">
        <f>SUM(BH828:BH837)</f>
        <v>0</v>
      </c>
      <c r="BI827" s="62">
        <f>SUM(BI828:BI837)</f>
        <v>0</v>
      </c>
      <c r="BJ827" s="62">
        <f>SUM(BJ828:BJ837)</f>
        <v>0</v>
      </c>
      <c r="BK827" s="62">
        <f>SUM(BK828:BK837)</f>
        <v>0</v>
      </c>
      <c r="BL827" s="62">
        <f>SUM(BL828:BL837)</f>
        <v>0</v>
      </c>
      <c r="BM827" s="62">
        <f>SUM(BM828:BM837)</f>
        <v>0</v>
      </c>
      <c r="BN827" s="62">
        <f>SUM(BN828:BN837)</f>
        <v>0</v>
      </c>
      <c r="BO827" s="62">
        <f>SUM(BO828:BO837)</f>
        <v>0</v>
      </c>
      <c r="BP827" s="62">
        <f>SUM(BP828:BP837)</f>
        <v>0</v>
      </c>
      <c r="BQ827" s="62">
        <f>SUM(BQ828:BQ837)</f>
        <v>0</v>
      </c>
      <c r="BR827" s="62">
        <f>SUM(BR828:BR837)</f>
        <v>0</v>
      </c>
      <c r="BS827" s="62">
        <f>SUM(BS828:BS837)</f>
        <v>0</v>
      </c>
      <c r="BT827" s="62">
        <f>SUM(BT828:BT837)</f>
        <v>0</v>
      </c>
      <c r="BU827" s="62">
        <f>SUM(BU828:BU837)</f>
        <v>0</v>
      </c>
      <c r="BV827" s="62">
        <f>SUM(BV828:BV837)</f>
        <v>0</v>
      </c>
      <c r="BW827" s="62">
        <f>SUM(BW828:BW837)</f>
        <v>0</v>
      </c>
      <c r="BX827" s="62">
        <f>SUM(BX828:BX837)</f>
        <v>0</v>
      </c>
      <c r="BY827" s="62">
        <f>SUM(BY828:BY837)</f>
        <v>0</v>
      </c>
      <c r="BZ827" s="62">
        <f>SUM(BZ828:BZ837)</f>
        <v>0</v>
      </c>
      <c r="CA827" s="62">
        <f>SUM(CA828:CA837)</f>
        <v>0</v>
      </c>
      <c r="CB827" s="62">
        <f>SUM(CB828:CB837)</f>
        <v>0</v>
      </c>
      <c r="CC827" s="62">
        <f>SUM(CC828:CC837)</f>
        <v>0</v>
      </c>
      <c r="CD827" s="62">
        <f>SUM(CD828:CD837)</f>
        <v>0</v>
      </c>
      <c r="CE827" s="62">
        <f>SUM(CE828:CE837)</f>
        <v>0</v>
      </c>
      <c r="CF827" s="62">
        <f>SUM(CF828:CF837)</f>
        <v>0</v>
      </c>
      <c r="CG827" s="62">
        <f>SUM(CG828:CG837)</f>
        <v>0</v>
      </c>
      <c r="CH827" s="62">
        <f>SUM(CH828:CH837)</f>
        <v>0</v>
      </c>
      <c r="CI827" s="62">
        <f>SUM(CI828:CI837)</f>
        <v>0</v>
      </c>
      <c r="CJ827" s="62">
        <f>SUM(CJ828:CJ837)</f>
        <v>0</v>
      </c>
      <c r="CK827" s="62">
        <f>SUM(CK828:CK837)</f>
        <v>0</v>
      </c>
      <c r="CL827" s="62">
        <f>SUM(CL828:CL837)</f>
        <v>0</v>
      </c>
      <c r="CM827" s="62">
        <f>SUM(CM828:CM837)</f>
        <v>0</v>
      </c>
      <c r="CN827" s="62">
        <f>SUM(CN828:CN837)</f>
        <v>0</v>
      </c>
      <c r="CO827" s="62">
        <f>SUM(CO828:CO837)</f>
        <v>0</v>
      </c>
      <c r="CP827" s="62">
        <f>SUM(CP828:CP837)</f>
        <v>0</v>
      </c>
      <c r="CQ827" s="62">
        <f>SUM(CQ828:CQ837)</f>
        <v>0</v>
      </c>
      <c r="CR827" s="62">
        <f>SUM(CR828:CR837)</f>
        <v>0</v>
      </c>
      <c r="CS827" s="62">
        <f>SUM(CS828:CS837)</f>
        <v>0</v>
      </c>
      <c r="CT827" s="62">
        <f>SUM(CT828:CT837)</f>
        <v>0</v>
      </c>
      <c r="CU827" s="62">
        <f>SUM(CU828:CU837)</f>
        <v>0</v>
      </c>
      <c r="CV827" s="62">
        <f>SUM(CV828:CV837)</f>
        <v>0</v>
      </c>
      <c r="CW827" s="62">
        <f>SUM(CW828:CW837)</f>
        <v>0</v>
      </c>
      <c r="CX827" s="62">
        <f>SUM(CX828:CX837)</f>
        <v>0</v>
      </c>
      <c r="CY827" s="62">
        <f>SUM(CY828:CY837)</f>
        <v>0</v>
      </c>
      <c r="CZ827" s="62">
        <f>SUM(CZ828:CZ837)</f>
        <v>0</v>
      </c>
      <c r="DA827" s="61"/>
      <c r="DB827" s="56">
        <f>K827-CV827</f>
        <v>0</v>
      </c>
      <c r="DC827" s="81"/>
      <c r="DD827" s="7">
        <f>CV827/12</f>
        <v>0</v>
      </c>
      <c r="DE827" s="81"/>
    </row>
    <row r="828" spans="1:109" s="80" customFormat="1" ht="11.25" hidden="1" customHeight="1" x14ac:dyDescent="0.2">
      <c r="A828" s="115"/>
      <c r="B828" s="66"/>
      <c r="C828" s="66"/>
      <c r="D828" s="66"/>
      <c r="E828" s="66"/>
      <c r="F828" s="66"/>
      <c r="G828" s="65"/>
      <c r="H828" s="61"/>
      <c r="I828" s="95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  <c r="AA828" s="62"/>
      <c r="AB828" s="62"/>
      <c r="AC828" s="62"/>
      <c r="AD828" s="62"/>
      <c r="AE828" s="62"/>
      <c r="AF828" s="62"/>
      <c r="AG828" s="62"/>
      <c r="AH828" s="62"/>
      <c r="AI828" s="62"/>
      <c r="AJ828" s="62"/>
      <c r="AK828" s="62"/>
      <c r="AL828" s="62"/>
      <c r="AM828" s="62"/>
      <c r="AN828" s="62"/>
      <c r="AO828" s="62"/>
      <c r="AP828" s="62"/>
      <c r="AQ828" s="62"/>
      <c r="AR828" s="62"/>
      <c r="AS828" s="62"/>
      <c r="AT828" s="62"/>
      <c r="AU828" s="62"/>
      <c r="AV828" s="62"/>
      <c r="AW828" s="62"/>
      <c r="AX828" s="62"/>
      <c r="AY828" s="62"/>
      <c r="AZ828" s="62"/>
      <c r="BA828" s="62"/>
      <c r="BB828" s="62"/>
      <c r="BC828" s="62"/>
      <c r="BD828" s="62"/>
      <c r="BE828" s="62"/>
      <c r="BF828" s="62"/>
      <c r="BG828" s="62"/>
      <c r="BH828" s="62"/>
      <c r="BI828" s="62"/>
      <c r="BJ828" s="62"/>
      <c r="BK828" s="62"/>
      <c r="BL828" s="62"/>
      <c r="BM828" s="62"/>
      <c r="BN828" s="62"/>
      <c r="BO828" s="62"/>
      <c r="BP828" s="62"/>
      <c r="BQ828" s="62"/>
      <c r="BR828" s="62"/>
      <c r="BS828" s="62"/>
      <c r="BT828" s="62"/>
      <c r="BU828" s="62"/>
      <c r="BV828" s="62"/>
      <c r="BW828" s="62"/>
      <c r="BX828" s="62"/>
      <c r="BY828" s="62"/>
      <c r="BZ828" s="62"/>
      <c r="CA828" s="62"/>
      <c r="CB828" s="62"/>
      <c r="CC828" s="62"/>
      <c r="CD828" s="62"/>
      <c r="CE828" s="62"/>
      <c r="CF828" s="62"/>
      <c r="CG828" s="62"/>
      <c r="CH828" s="62"/>
      <c r="CI828" s="62"/>
      <c r="CJ828" s="62"/>
      <c r="CK828" s="62"/>
      <c r="CL828" s="62"/>
      <c r="CM828" s="62"/>
      <c r="CN828" s="62"/>
      <c r="CO828" s="62"/>
      <c r="CP828" s="62"/>
      <c r="CQ828" s="62"/>
      <c r="CR828" s="62"/>
      <c r="CS828" s="62"/>
      <c r="CT828" s="62"/>
      <c r="CU828" s="62"/>
      <c r="CV828" s="62"/>
      <c r="CW828" s="62"/>
      <c r="CX828" s="62"/>
      <c r="CY828" s="62"/>
      <c r="CZ828" s="62"/>
      <c r="DA828" s="61"/>
      <c r="DB828" s="56">
        <f>K828-CV828</f>
        <v>0</v>
      </c>
      <c r="DC828" s="81"/>
      <c r="DD828" s="7">
        <f>CV828/12</f>
        <v>0</v>
      </c>
      <c r="DE828" s="81"/>
    </row>
    <row r="829" spans="1:109" s="80" customFormat="1" ht="11.25" hidden="1" customHeight="1" x14ac:dyDescent="0.2">
      <c r="A829" s="115"/>
      <c r="B829" s="66"/>
      <c r="C829" s="66"/>
      <c r="D829" s="66"/>
      <c r="E829" s="66"/>
      <c r="F829" s="66"/>
      <c r="G829" s="65"/>
      <c r="H829" s="61"/>
      <c r="I829" s="99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  <c r="AA829" s="62"/>
      <c r="AB829" s="62"/>
      <c r="AC829" s="62"/>
      <c r="AD829" s="62"/>
      <c r="AE829" s="62"/>
      <c r="AF829" s="62"/>
      <c r="AG829" s="62"/>
      <c r="AH829" s="62"/>
      <c r="AI829" s="62"/>
      <c r="AJ829" s="62"/>
      <c r="AK829" s="62"/>
      <c r="AL829" s="62"/>
      <c r="AM829" s="62"/>
      <c r="AN829" s="62"/>
      <c r="AO829" s="62"/>
      <c r="AP829" s="62"/>
      <c r="AQ829" s="62"/>
      <c r="AR829" s="62"/>
      <c r="AS829" s="62"/>
      <c r="AT829" s="62"/>
      <c r="AU829" s="62"/>
      <c r="AV829" s="62"/>
      <c r="AW829" s="62"/>
      <c r="AX829" s="62"/>
      <c r="AY829" s="62"/>
      <c r="AZ829" s="62"/>
      <c r="BA829" s="62"/>
      <c r="BB829" s="62"/>
      <c r="BC829" s="62"/>
      <c r="BD829" s="62"/>
      <c r="BE829" s="62"/>
      <c r="BF829" s="62"/>
      <c r="BG829" s="62"/>
      <c r="BH829" s="62"/>
      <c r="BI829" s="62"/>
      <c r="BJ829" s="62"/>
      <c r="BK829" s="62"/>
      <c r="BL829" s="62"/>
      <c r="BM829" s="62"/>
      <c r="BN829" s="62"/>
      <c r="BO829" s="62"/>
      <c r="BP829" s="62"/>
      <c r="BQ829" s="62"/>
      <c r="BR829" s="62"/>
      <c r="BS829" s="62"/>
      <c r="BT829" s="62"/>
      <c r="BU829" s="62"/>
      <c r="BV829" s="62"/>
      <c r="BW829" s="62"/>
      <c r="BX829" s="62"/>
      <c r="BY829" s="62"/>
      <c r="BZ829" s="62"/>
      <c r="CA829" s="62"/>
      <c r="CB829" s="62"/>
      <c r="CC829" s="62"/>
      <c r="CD829" s="62"/>
      <c r="CE829" s="62"/>
      <c r="CF829" s="62"/>
      <c r="CG829" s="62"/>
      <c r="CH829" s="62"/>
      <c r="CI829" s="62"/>
      <c r="CJ829" s="62"/>
      <c r="CK829" s="62"/>
      <c r="CL829" s="62"/>
      <c r="CM829" s="62"/>
      <c r="CN829" s="62"/>
      <c r="CO829" s="62"/>
      <c r="CP829" s="62"/>
      <c r="CQ829" s="62"/>
      <c r="CR829" s="62"/>
      <c r="CS829" s="62"/>
      <c r="CT829" s="62"/>
      <c r="CU829" s="62"/>
      <c r="CV829" s="62"/>
      <c r="CW829" s="62"/>
      <c r="CX829" s="62"/>
      <c r="CY829" s="62"/>
      <c r="CZ829" s="62"/>
      <c r="DA829" s="61"/>
      <c r="DB829" s="56">
        <f>K829-CV829</f>
        <v>0</v>
      </c>
      <c r="DC829" s="81"/>
      <c r="DD829" s="7">
        <f>CV829/12</f>
        <v>0</v>
      </c>
      <c r="DE829" s="81"/>
    </row>
    <row r="830" spans="1:109" s="80" customFormat="1" ht="11.25" hidden="1" customHeight="1" x14ac:dyDescent="0.2">
      <c r="A830" s="115"/>
      <c r="B830" s="66"/>
      <c r="C830" s="66"/>
      <c r="D830" s="66"/>
      <c r="E830" s="66"/>
      <c r="F830" s="66"/>
      <c r="G830" s="65"/>
      <c r="H830" s="61"/>
      <c r="I830" s="95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  <c r="AA830" s="62"/>
      <c r="AB830" s="62"/>
      <c r="AC830" s="62"/>
      <c r="AD830" s="62"/>
      <c r="AE830" s="62"/>
      <c r="AF830" s="62"/>
      <c r="AG830" s="62"/>
      <c r="AH830" s="62"/>
      <c r="AI830" s="62"/>
      <c r="AJ830" s="62"/>
      <c r="AK830" s="62"/>
      <c r="AL830" s="62"/>
      <c r="AM830" s="62"/>
      <c r="AN830" s="62"/>
      <c r="AO830" s="62"/>
      <c r="AP830" s="62"/>
      <c r="AQ830" s="62"/>
      <c r="AR830" s="62"/>
      <c r="AS830" s="62"/>
      <c r="AT830" s="62"/>
      <c r="AU830" s="62"/>
      <c r="AV830" s="62"/>
      <c r="AW830" s="62"/>
      <c r="AX830" s="62"/>
      <c r="AY830" s="62"/>
      <c r="AZ830" s="62"/>
      <c r="BA830" s="62"/>
      <c r="BB830" s="62"/>
      <c r="BC830" s="62"/>
      <c r="BD830" s="62"/>
      <c r="BE830" s="62"/>
      <c r="BF830" s="62"/>
      <c r="BG830" s="62"/>
      <c r="BH830" s="62"/>
      <c r="BI830" s="62"/>
      <c r="BJ830" s="62"/>
      <c r="BK830" s="62"/>
      <c r="BL830" s="62"/>
      <c r="BM830" s="62"/>
      <c r="BN830" s="62"/>
      <c r="BO830" s="62"/>
      <c r="BP830" s="62"/>
      <c r="BQ830" s="62"/>
      <c r="BR830" s="62"/>
      <c r="BS830" s="62"/>
      <c r="BT830" s="62"/>
      <c r="BU830" s="62"/>
      <c r="BV830" s="62"/>
      <c r="BW830" s="62"/>
      <c r="BX830" s="62"/>
      <c r="BY830" s="62"/>
      <c r="BZ830" s="62"/>
      <c r="CA830" s="62"/>
      <c r="CB830" s="62"/>
      <c r="CC830" s="62"/>
      <c r="CD830" s="62"/>
      <c r="CE830" s="62"/>
      <c r="CF830" s="62"/>
      <c r="CG830" s="62"/>
      <c r="CH830" s="62"/>
      <c r="CI830" s="62"/>
      <c r="CJ830" s="62"/>
      <c r="CK830" s="62"/>
      <c r="CL830" s="62"/>
      <c r="CM830" s="62"/>
      <c r="CN830" s="62"/>
      <c r="CO830" s="62"/>
      <c r="CP830" s="62"/>
      <c r="CQ830" s="62"/>
      <c r="CR830" s="62"/>
      <c r="CS830" s="62"/>
      <c r="CT830" s="62"/>
      <c r="CU830" s="62"/>
      <c r="CV830" s="62"/>
      <c r="CW830" s="62"/>
      <c r="CX830" s="62"/>
      <c r="CY830" s="62"/>
      <c r="CZ830" s="62"/>
      <c r="DA830" s="61"/>
      <c r="DB830" s="56">
        <f>K830-CV830</f>
        <v>0</v>
      </c>
      <c r="DC830" s="81"/>
      <c r="DD830" s="7">
        <f>CV830/12</f>
        <v>0</v>
      </c>
      <c r="DE830" s="81"/>
    </row>
    <row r="831" spans="1:109" s="80" customFormat="1" ht="11.25" hidden="1" customHeight="1" x14ac:dyDescent="0.2">
      <c r="A831" s="115"/>
      <c r="B831" s="66"/>
      <c r="C831" s="66"/>
      <c r="D831" s="66"/>
      <c r="E831" s="66"/>
      <c r="F831" s="66"/>
      <c r="G831" s="65"/>
      <c r="H831" s="61"/>
      <c r="I831" s="95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  <c r="AA831" s="62"/>
      <c r="AB831" s="62"/>
      <c r="AC831" s="62"/>
      <c r="AD831" s="62"/>
      <c r="AE831" s="62"/>
      <c r="AF831" s="62"/>
      <c r="AG831" s="62"/>
      <c r="AH831" s="62"/>
      <c r="AI831" s="62"/>
      <c r="AJ831" s="62"/>
      <c r="AK831" s="62"/>
      <c r="AL831" s="62"/>
      <c r="AM831" s="62"/>
      <c r="AN831" s="62"/>
      <c r="AO831" s="62"/>
      <c r="AP831" s="62"/>
      <c r="AQ831" s="62"/>
      <c r="AR831" s="62"/>
      <c r="AS831" s="62"/>
      <c r="AT831" s="62"/>
      <c r="AU831" s="62"/>
      <c r="AV831" s="62"/>
      <c r="AW831" s="62"/>
      <c r="AX831" s="62"/>
      <c r="AY831" s="62"/>
      <c r="AZ831" s="62"/>
      <c r="BA831" s="62"/>
      <c r="BB831" s="62"/>
      <c r="BC831" s="62"/>
      <c r="BD831" s="62"/>
      <c r="BE831" s="62"/>
      <c r="BF831" s="62"/>
      <c r="BG831" s="62"/>
      <c r="BH831" s="62"/>
      <c r="BI831" s="62"/>
      <c r="BJ831" s="62"/>
      <c r="BK831" s="62"/>
      <c r="BL831" s="62"/>
      <c r="BM831" s="62"/>
      <c r="BN831" s="62"/>
      <c r="BO831" s="62"/>
      <c r="BP831" s="62"/>
      <c r="BQ831" s="62"/>
      <c r="BR831" s="62"/>
      <c r="BS831" s="62"/>
      <c r="BT831" s="62"/>
      <c r="BU831" s="62"/>
      <c r="BV831" s="62"/>
      <c r="BW831" s="62"/>
      <c r="BX831" s="62"/>
      <c r="BY831" s="62"/>
      <c r="BZ831" s="62"/>
      <c r="CA831" s="62"/>
      <c r="CB831" s="62"/>
      <c r="CC831" s="62"/>
      <c r="CD831" s="62"/>
      <c r="CE831" s="62"/>
      <c r="CF831" s="62"/>
      <c r="CG831" s="62"/>
      <c r="CH831" s="62"/>
      <c r="CI831" s="62"/>
      <c r="CJ831" s="62"/>
      <c r="CK831" s="62"/>
      <c r="CL831" s="62"/>
      <c r="CM831" s="62"/>
      <c r="CN831" s="62"/>
      <c r="CO831" s="62"/>
      <c r="CP831" s="62"/>
      <c r="CQ831" s="62"/>
      <c r="CR831" s="62"/>
      <c r="CS831" s="62"/>
      <c r="CT831" s="62"/>
      <c r="CU831" s="62"/>
      <c r="CV831" s="62"/>
      <c r="CW831" s="62"/>
      <c r="CX831" s="62"/>
      <c r="CY831" s="62"/>
      <c r="CZ831" s="62"/>
      <c r="DA831" s="61"/>
      <c r="DB831" s="56">
        <f>K831-CV831</f>
        <v>0</v>
      </c>
      <c r="DC831" s="81"/>
      <c r="DD831" s="7">
        <f>CV831/12</f>
        <v>0</v>
      </c>
      <c r="DE831" s="81"/>
    </row>
    <row r="832" spans="1:109" s="80" customFormat="1" ht="11.25" hidden="1" customHeight="1" x14ac:dyDescent="0.2">
      <c r="A832" s="115"/>
      <c r="B832" s="66"/>
      <c r="C832" s="66"/>
      <c r="D832" s="66"/>
      <c r="E832" s="66"/>
      <c r="F832" s="66"/>
      <c r="G832" s="65"/>
      <c r="H832" s="61"/>
      <c r="I832" s="95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  <c r="AA832" s="62"/>
      <c r="AB832" s="62"/>
      <c r="AC832" s="62"/>
      <c r="AD832" s="62"/>
      <c r="AE832" s="62"/>
      <c r="AF832" s="62"/>
      <c r="AG832" s="62"/>
      <c r="AH832" s="62"/>
      <c r="AI832" s="62"/>
      <c r="AJ832" s="62"/>
      <c r="AK832" s="62"/>
      <c r="AL832" s="62"/>
      <c r="AM832" s="62"/>
      <c r="AN832" s="62"/>
      <c r="AO832" s="62"/>
      <c r="AP832" s="62"/>
      <c r="AQ832" s="62"/>
      <c r="AR832" s="62"/>
      <c r="AS832" s="62"/>
      <c r="AT832" s="62"/>
      <c r="AU832" s="62"/>
      <c r="AV832" s="62"/>
      <c r="AW832" s="62"/>
      <c r="AX832" s="62"/>
      <c r="AY832" s="62"/>
      <c r="AZ832" s="62"/>
      <c r="BA832" s="62"/>
      <c r="BB832" s="62"/>
      <c r="BC832" s="62"/>
      <c r="BD832" s="62"/>
      <c r="BE832" s="62"/>
      <c r="BF832" s="62"/>
      <c r="BG832" s="62"/>
      <c r="BH832" s="62"/>
      <c r="BI832" s="62"/>
      <c r="BJ832" s="62"/>
      <c r="BK832" s="62"/>
      <c r="BL832" s="62"/>
      <c r="BM832" s="62"/>
      <c r="BN832" s="62"/>
      <c r="BO832" s="62"/>
      <c r="BP832" s="62"/>
      <c r="BQ832" s="62"/>
      <c r="BR832" s="62"/>
      <c r="BS832" s="62"/>
      <c r="BT832" s="62"/>
      <c r="BU832" s="62"/>
      <c r="BV832" s="62"/>
      <c r="BW832" s="62"/>
      <c r="BX832" s="62"/>
      <c r="BY832" s="62"/>
      <c r="BZ832" s="62"/>
      <c r="CA832" s="62"/>
      <c r="CB832" s="62"/>
      <c r="CC832" s="62"/>
      <c r="CD832" s="62"/>
      <c r="CE832" s="62"/>
      <c r="CF832" s="62"/>
      <c r="CG832" s="62"/>
      <c r="CH832" s="62"/>
      <c r="CI832" s="62"/>
      <c r="CJ832" s="62"/>
      <c r="CK832" s="62"/>
      <c r="CL832" s="62"/>
      <c r="CM832" s="62"/>
      <c r="CN832" s="62"/>
      <c r="CO832" s="62"/>
      <c r="CP832" s="62"/>
      <c r="CQ832" s="62"/>
      <c r="CR832" s="62"/>
      <c r="CS832" s="62"/>
      <c r="CT832" s="62"/>
      <c r="CU832" s="62"/>
      <c r="CV832" s="62"/>
      <c r="CW832" s="62"/>
      <c r="CX832" s="62"/>
      <c r="CY832" s="62"/>
      <c r="CZ832" s="62"/>
      <c r="DA832" s="61"/>
      <c r="DB832" s="56">
        <f>K832-CV832</f>
        <v>0</v>
      </c>
      <c r="DC832" s="81"/>
      <c r="DD832" s="7">
        <f>CV832/12</f>
        <v>0</v>
      </c>
      <c r="DE832" s="81"/>
    </row>
    <row r="833" spans="1:109" s="80" customFormat="1" ht="11.25" hidden="1" customHeight="1" x14ac:dyDescent="0.2">
      <c r="A833" s="115"/>
      <c r="B833" s="66"/>
      <c r="C833" s="66"/>
      <c r="D833" s="66"/>
      <c r="E833" s="66"/>
      <c r="F833" s="66"/>
      <c r="G833" s="65"/>
      <c r="H833" s="61"/>
      <c r="I833" s="95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  <c r="AA833" s="62"/>
      <c r="AB833" s="62"/>
      <c r="AC833" s="62"/>
      <c r="AD833" s="62"/>
      <c r="AE833" s="62"/>
      <c r="AF833" s="62"/>
      <c r="AG833" s="62"/>
      <c r="AH833" s="62"/>
      <c r="AI833" s="62"/>
      <c r="AJ833" s="62"/>
      <c r="AK833" s="62"/>
      <c r="AL833" s="62"/>
      <c r="AM833" s="62"/>
      <c r="AN833" s="62"/>
      <c r="AO833" s="62"/>
      <c r="AP833" s="62"/>
      <c r="AQ833" s="62"/>
      <c r="AR833" s="62"/>
      <c r="AS833" s="62"/>
      <c r="AT833" s="62"/>
      <c r="AU833" s="62"/>
      <c r="AV833" s="62"/>
      <c r="AW833" s="62"/>
      <c r="AX833" s="62"/>
      <c r="AY833" s="62"/>
      <c r="AZ833" s="62"/>
      <c r="BA833" s="62"/>
      <c r="BB833" s="62"/>
      <c r="BC833" s="62"/>
      <c r="BD833" s="62"/>
      <c r="BE833" s="62"/>
      <c r="BF833" s="62"/>
      <c r="BG833" s="62"/>
      <c r="BH833" s="62"/>
      <c r="BI833" s="62"/>
      <c r="BJ833" s="62"/>
      <c r="BK833" s="62"/>
      <c r="BL833" s="62"/>
      <c r="BM833" s="62"/>
      <c r="BN833" s="62"/>
      <c r="BO833" s="62"/>
      <c r="BP833" s="62"/>
      <c r="BQ833" s="62"/>
      <c r="BR833" s="62"/>
      <c r="BS833" s="62"/>
      <c r="BT833" s="62"/>
      <c r="BU833" s="62"/>
      <c r="BV833" s="62"/>
      <c r="BW833" s="62"/>
      <c r="BX833" s="62"/>
      <c r="BY833" s="62"/>
      <c r="BZ833" s="62"/>
      <c r="CA833" s="62"/>
      <c r="CB833" s="62"/>
      <c r="CC833" s="62"/>
      <c r="CD833" s="62"/>
      <c r="CE833" s="62"/>
      <c r="CF833" s="62"/>
      <c r="CG833" s="62"/>
      <c r="CH833" s="62"/>
      <c r="CI833" s="62"/>
      <c r="CJ833" s="62"/>
      <c r="CK833" s="62"/>
      <c r="CL833" s="62"/>
      <c r="CM833" s="62"/>
      <c r="CN833" s="62"/>
      <c r="CO833" s="62"/>
      <c r="CP833" s="62"/>
      <c r="CQ833" s="62"/>
      <c r="CR833" s="62"/>
      <c r="CS833" s="62"/>
      <c r="CT833" s="62"/>
      <c r="CU833" s="62"/>
      <c r="CV833" s="62"/>
      <c r="CW833" s="62"/>
      <c r="CX833" s="62"/>
      <c r="CY833" s="62"/>
      <c r="CZ833" s="62"/>
      <c r="DA833" s="61"/>
      <c r="DB833" s="56">
        <f>K833-CV833</f>
        <v>0</v>
      </c>
      <c r="DC833" s="81"/>
      <c r="DD833" s="7">
        <f>CV833/12</f>
        <v>0</v>
      </c>
      <c r="DE833" s="81"/>
    </row>
    <row r="834" spans="1:109" s="80" customFormat="1" ht="11.25" hidden="1" customHeight="1" x14ac:dyDescent="0.2">
      <c r="A834" s="115"/>
      <c r="B834" s="66"/>
      <c r="C834" s="66"/>
      <c r="D834" s="66"/>
      <c r="E834" s="66"/>
      <c r="F834" s="66"/>
      <c r="G834" s="65"/>
      <c r="H834" s="61"/>
      <c r="I834" s="95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  <c r="AA834" s="62"/>
      <c r="AB834" s="62"/>
      <c r="AC834" s="62"/>
      <c r="AD834" s="62"/>
      <c r="AE834" s="62"/>
      <c r="AF834" s="62"/>
      <c r="AG834" s="62"/>
      <c r="AH834" s="62"/>
      <c r="AI834" s="62"/>
      <c r="AJ834" s="62"/>
      <c r="AK834" s="62"/>
      <c r="AL834" s="62"/>
      <c r="AM834" s="62"/>
      <c r="AN834" s="62"/>
      <c r="AO834" s="62"/>
      <c r="AP834" s="62"/>
      <c r="AQ834" s="62"/>
      <c r="AR834" s="62"/>
      <c r="AS834" s="62"/>
      <c r="AT834" s="62"/>
      <c r="AU834" s="62"/>
      <c r="AV834" s="62"/>
      <c r="AW834" s="62"/>
      <c r="AX834" s="62"/>
      <c r="AY834" s="62"/>
      <c r="AZ834" s="62"/>
      <c r="BA834" s="62"/>
      <c r="BB834" s="62"/>
      <c r="BC834" s="62"/>
      <c r="BD834" s="62"/>
      <c r="BE834" s="62"/>
      <c r="BF834" s="62"/>
      <c r="BG834" s="62"/>
      <c r="BH834" s="62"/>
      <c r="BI834" s="62"/>
      <c r="BJ834" s="62"/>
      <c r="BK834" s="62"/>
      <c r="BL834" s="62"/>
      <c r="BM834" s="62"/>
      <c r="BN834" s="62"/>
      <c r="BO834" s="62"/>
      <c r="BP834" s="62"/>
      <c r="BQ834" s="62"/>
      <c r="BR834" s="62"/>
      <c r="BS834" s="62"/>
      <c r="BT834" s="62"/>
      <c r="BU834" s="62"/>
      <c r="BV834" s="62"/>
      <c r="BW834" s="62"/>
      <c r="BX834" s="62"/>
      <c r="BY834" s="62"/>
      <c r="BZ834" s="62"/>
      <c r="CA834" s="62"/>
      <c r="CB834" s="62"/>
      <c r="CC834" s="62"/>
      <c r="CD834" s="62"/>
      <c r="CE834" s="62"/>
      <c r="CF834" s="62"/>
      <c r="CG834" s="62"/>
      <c r="CH834" s="62"/>
      <c r="CI834" s="62"/>
      <c r="CJ834" s="62"/>
      <c r="CK834" s="62"/>
      <c r="CL834" s="62"/>
      <c r="CM834" s="62"/>
      <c r="CN834" s="62"/>
      <c r="CO834" s="62"/>
      <c r="CP834" s="62"/>
      <c r="CQ834" s="62"/>
      <c r="CR834" s="62"/>
      <c r="CS834" s="62"/>
      <c r="CT834" s="62"/>
      <c r="CU834" s="62"/>
      <c r="CV834" s="62"/>
      <c r="CW834" s="62"/>
      <c r="CX834" s="62"/>
      <c r="CY834" s="62"/>
      <c r="CZ834" s="62"/>
      <c r="DA834" s="61"/>
      <c r="DB834" s="56">
        <f>K834-CV834</f>
        <v>0</v>
      </c>
      <c r="DC834" s="81"/>
      <c r="DD834" s="7">
        <f>CV834/12</f>
        <v>0</v>
      </c>
      <c r="DE834" s="81"/>
    </row>
    <row r="835" spans="1:109" s="80" customFormat="1" ht="11.25" hidden="1" customHeight="1" x14ac:dyDescent="0.2">
      <c r="A835" s="115"/>
      <c r="B835" s="66"/>
      <c r="C835" s="66"/>
      <c r="D835" s="66"/>
      <c r="E835" s="66"/>
      <c r="F835" s="66"/>
      <c r="G835" s="65"/>
      <c r="H835" s="61"/>
      <c r="I835" s="95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  <c r="AA835" s="62"/>
      <c r="AB835" s="62"/>
      <c r="AC835" s="62"/>
      <c r="AD835" s="62"/>
      <c r="AE835" s="62"/>
      <c r="AF835" s="62"/>
      <c r="AG835" s="62"/>
      <c r="AH835" s="62"/>
      <c r="AI835" s="62"/>
      <c r="AJ835" s="62"/>
      <c r="AK835" s="62"/>
      <c r="AL835" s="62"/>
      <c r="AM835" s="62"/>
      <c r="AN835" s="62"/>
      <c r="AO835" s="62"/>
      <c r="AP835" s="62"/>
      <c r="AQ835" s="62"/>
      <c r="AR835" s="62"/>
      <c r="AS835" s="62"/>
      <c r="AT835" s="62"/>
      <c r="AU835" s="62"/>
      <c r="AV835" s="62"/>
      <c r="AW835" s="62"/>
      <c r="AX835" s="62"/>
      <c r="AY835" s="62"/>
      <c r="AZ835" s="62"/>
      <c r="BA835" s="62"/>
      <c r="BB835" s="62"/>
      <c r="BC835" s="62"/>
      <c r="BD835" s="62"/>
      <c r="BE835" s="62"/>
      <c r="BF835" s="62"/>
      <c r="BG835" s="62"/>
      <c r="BH835" s="62"/>
      <c r="BI835" s="62"/>
      <c r="BJ835" s="62"/>
      <c r="BK835" s="62"/>
      <c r="BL835" s="62"/>
      <c r="BM835" s="62"/>
      <c r="BN835" s="62"/>
      <c r="BO835" s="62"/>
      <c r="BP835" s="62"/>
      <c r="BQ835" s="62"/>
      <c r="BR835" s="62"/>
      <c r="BS835" s="62"/>
      <c r="BT835" s="62"/>
      <c r="BU835" s="62"/>
      <c r="BV835" s="62"/>
      <c r="BW835" s="62"/>
      <c r="BX835" s="62"/>
      <c r="BY835" s="62"/>
      <c r="BZ835" s="62"/>
      <c r="CA835" s="62"/>
      <c r="CB835" s="62"/>
      <c r="CC835" s="62"/>
      <c r="CD835" s="62"/>
      <c r="CE835" s="62"/>
      <c r="CF835" s="62"/>
      <c r="CG835" s="62"/>
      <c r="CH835" s="62"/>
      <c r="CI835" s="62"/>
      <c r="CJ835" s="62"/>
      <c r="CK835" s="62"/>
      <c r="CL835" s="62"/>
      <c r="CM835" s="62"/>
      <c r="CN835" s="62"/>
      <c r="CO835" s="62"/>
      <c r="CP835" s="62"/>
      <c r="CQ835" s="62"/>
      <c r="CR835" s="62"/>
      <c r="CS835" s="62"/>
      <c r="CT835" s="62"/>
      <c r="CU835" s="62"/>
      <c r="CV835" s="62"/>
      <c r="CW835" s="62"/>
      <c r="CX835" s="62"/>
      <c r="CY835" s="62"/>
      <c r="CZ835" s="62"/>
      <c r="DA835" s="61"/>
      <c r="DB835" s="56">
        <f>K835-CV835</f>
        <v>0</v>
      </c>
      <c r="DC835" s="81"/>
      <c r="DD835" s="7">
        <f>CV835/12</f>
        <v>0</v>
      </c>
      <c r="DE835" s="81"/>
    </row>
    <row r="836" spans="1:109" s="80" customFormat="1" ht="11.25" hidden="1" customHeight="1" x14ac:dyDescent="0.2">
      <c r="A836" s="115"/>
      <c r="B836" s="66"/>
      <c r="C836" s="66"/>
      <c r="D836" s="66"/>
      <c r="E836" s="66"/>
      <c r="F836" s="66"/>
      <c r="G836" s="65"/>
      <c r="H836" s="61"/>
      <c r="I836" s="95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  <c r="AA836" s="62"/>
      <c r="AB836" s="62"/>
      <c r="AC836" s="62"/>
      <c r="AD836" s="62"/>
      <c r="AE836" s="62"/>
      <c r="AF836" s="62"/>
      <c r="AG836" s="62"/>
      <c r="AH836" s="62"/>
      <c r="AI836" s="62"/>
      <c r="AJ836" s="62"/>
      <c r="AK836" s="62"/>
      <c r="AL836" s="62"/>
      <c r="AM836" s="62"/>
      <c r="AN836" s="62"/>
      <c r="AO836" s="62"/>
      <c r="AP836" s="62"/>
      <c r="AQ836" s="62"/>
      <c r="AR836" s="62"/>
      <c r="AS836" s="62"/>
      <c r="AT836" s="62"/>
      <c r="AU836" s="62"/>
      <c r="AV836" s="62"/>
      <c r="AW836" s="62"/>
      <c r="AX836" s="62"/>
      <c r="AY836" s="62"/>
      <c r="AZ836" s="62"/>
      <c r="BA836" s="62"/>
      <c r="BB836" s="62"/>
      <c r="BC836" s="62"/>
      <c r="BD836" s="62"/>
      <c r="BE836" s="62"/>
      <c r="BF836" s="62"/>
      <c r="BG836" s="62"/>
      <c r="BH836" s="62"/>
      <c r="BI836" s="62"/>
      <c r="BJ836" s="62"/>
      <c r="BK836" s="62"/>
      <c r="BL836" s="62"/>
      <c r="BM836" s="62"/>
      <c r="BN836" s="62"/>
      <c r="BO836" s="62"/>
      <c r="BP836" s="62"/>
      <c r="BQ836" s="62"/>
      <c r="BR836" s="62"/>
      <c r="BS836" s="62"/>
      <c r="BT836" s="62"/>
      <c r="BU836" s="62"/>
      <c r="BV836" s="62"/>
      <c r="BW836" s="62"/>
      <c r="BX836" s="62"/>
      <c r="BY836" s="62"/>
      <c r="BZ836" s="62"/>
      <c r="CA836" s="62"/>
      <c r="CB836" s="62"/>
      <c r="CC836" s="62"/>
      <c r="CD836" s="62"/>
      <c r="CE836" s="62"/>
      <c r="CF836" s="62"/>
      <c r="CG836" s="62"/>
      <c r="CH836" s="62"/>
      <c r="CI836" s="62"/>
      <c r="CJ836" s="62"/>
      <c r="CK836" s="62"/>
      <c r="CL836" s="62"/>
      <c r="CM836" s="62"/>
      <c r="CN836" s="62"/>
      <c r="CO836" s="62"/>
      <c r="CP836" s="62"/>
      <c r="CQ836" s="62"/>
      <c r="CR836" s="62"/>
      <c r="CS836" s="62"/>
      <c r="CT836" s="62"/>
      <c r="CU836" s="62"/>
      <c r="CV836" s="62"/>
      <c r="CW836" s="62"/>
      <c r="CX836" s="62"/>
      <c r="CY836" s="62"/>
      <c r="CZ836" s="62"/>
      <c r="DA836" s="61"/>
      <c r="DB836" s="56">
        <f>K836-CV836</f>
        <v>0</v>
      </c>
      <c r="DC836" s="81"/>
      <c r="DD836" s="7">
        <f>CV836/12</f>
        <v>0</v>
      </c>
      <c r="DE836" s="81"/>
    </row>
    <row r="837" spans="1:109" s="80" customFormat="1" ht="11.25" hidden="1" customHeight="1" x14ac:dyDescent="0.2">
      <c r="A837" s="115"/>
      <c r="B837" s="66"/>
      <c r="C837" s="66"/>
      <c r="D837" s="66"/>
      <c r="E837" s="66"/>
      <c r="F837" s="66"/>
      <c r="G837" s="65"/>
      <c r="H837" s="61"/>
      <c r="I837" s="95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  <c r="AA837" s="62"/>
      <c r="AB837" s="62"/>
      <c r="AC837" s="62"/>
      <c r="AD837" s="62"/>
      <c r="AE837" s="62"/>
      <c r="AF837" s="62"/>
      <c r="AG837" s="62"/>
      <c r="AH837" s="62"/>
      <c r="AI837" s="62"/>
      <c r="AJ837" s="62"/>
      <c r="AK837" s="62"/>
      <c r="AL837" s="62"/>
      <c r="AM837" s="62"/>
      <c r="AN837" s="62"/>
      <c r="AO837" s="62"/>
      <c r="AP837" s="62"/>
      <c r="AQ837" s="62"/>
      <c r="AR837" s="62"/>
      <c r="AS837" s="62"/>
      <c r="AT837" s="62"/>
      <c r="AU837" s="62"/>
      <c r="AV837" s="62"/>
      <c r="AW837" s="62"/>
      <c r="AX837" s="62"/>
      <c r="AY837" s="62"/>
      <c r="AZ837" s="62"/>
      <c r="BA837" s="62"/>
      <c r="BB837" s="62"/>
      <c r="BC837" s="62"/>
      <c r="BD837" s="62"/>
      <c r="BE837" s="62"/>
      <c r="BF837" s="62"/>
      <c r="BG837" s="62"/>
      <c r="BH837" s="62"/>
      <c r="BI837" s="62"/>
      <c r="BJ837" s="62"/>
      <c r="BK837" s="62"/>
      <c r="BL837" s="62"/>
      <c r="BM837" s="62"/>
      <c r="BN837" s="62"/>
      <c r="BO837" s="62"/>
      <c r="BP837" s="62"/>
      <c r="BQ837" s="62"/>
      <c r="BR837" s="62"/>
      <c r="BS837" s="62"/>
      <c r="BT837" s="62"/>
      <c r="BU837" s="62"/>
      <c r="BV837" s="62"/>
      <c r="BW837" s="62"/>
      <c r="BX837" s="62"/>
      <c r="BY837" s="62"/>
      <c r="BZ837" s="62"/>
      <c r="CA837" s="62"/>
      <c r="CB837" s="62"/>
      <c r="CC837" s="62"/>
      <c r="CD837" s="62"/>
      <c r="CE837" s="62"/>
      <c r="CF837" s="62"/>
      <c r="CG837" s="62"/>
      <c r="CH837" s="62"/>
      <c r="CI837" s="62"/>
      <c r="CJ837" s="62"/>
      <c r="CK837" s="62"/>
      <c r="CL837" s="62"/>
      <c r="CM837" s="62"/>
      <c r="CN837" s="62"/>
      <c r="CO837" s="62"/>
      <c r="CP837" s="62"/>
      <c r="CQ837" s="62"/>
      <c r="CR837" s="62"/>
      <c r="CS837" s="62"/>
      <c r="CT837" s="62"/>
      <c r="CU837" s="62"/>
      <c r="CV837" s="62"/>
      <c r="CW837" s="62"/>
      <c r="CX837" s="62"/>
      <c r="CY837" s="62"/>
      <c r="CZ837" s="62"/>
      <c r="DA837" s="61"/>
      <c r="DB837" s="56">
        <f>K837-CV837</f>
        <v>0</v>
      </c>
      <c r="DC837" s="81"/>
      <c r="DD837" s="7">
        <f>CV837/12</f>
        <v>0</v>
      </c>
      <c r="DE837" s="81"/>
    </row>
    <row r="838" spans="1:109" s="80" customFormat="1" ht="11.25" hidden="1" customHeight="1" x14ac:dyDescent="0.2">
      <c r="A838" s="115"/>
      <c r="B838" s="66"/>
      <c r="C838" s="66"/>
      <c r="D838" s="66"/>
      <c r="E838" s="66"/>
      <c r="F838" s="66"/>
      <c r="G838" s="65"/>
      <c r="H838" s="61"/>
      <c r="I838" s="95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  <c r="AA838" s="62"/>
      <c r="AB838" s="62"/>
      <c r="AC838" s="62"/>
      <c r="AD838" s="62"/>
      <c r="AE838" s="62"/>
      <c r="AF838" s="62"/>
      <c r="AG838" s="62"/>
      <c r="AH838" s="62"/>
      <c r="AI838" s="62"/>
      <c r="AJ838" s="62"/>
      <c r="AK838" s="62"/>
      <c r="AL838" s="62"/>
      <c r="AM838" s="62"/>
      <c r="AN838" s="62"/>
      <c r="AO838" s="62"/>
      <c r="AP838" s="62"/>
      <c r="AQ838" s="62"/>
      <c r="AR838" s="62"/>
      <c r="AS838" s="62"/>
      <c r="AT838" s="62"/>
      <c r="AU838" s="62"/>
      <c r="AV838" s="62"/>
      <c r="AW838" s="62"/>
      <c r="AX838" s="62"/>
      <c r="AY838" s="62"/>
      <c r="AZ838" s="62"/>
      <c r="BA838" s="62"/>
      <c r="BB838" s="62"/>
      <c r="BC838" s="62"/>
      <c r="BD838" s="62"/>
      <c r="BE838" s="62"/>
      <c r="BF838" s="62"/>
      <c r="BG838" s="62"/>
      <c r="BH838" s="62"/>
      <c r="BI838" s="62"/>
      <c r="BJ838" s="62"/>
      <c r="BK838" s="62"/>
      <c r="BL838" s="62"/>
      <c r="BM838" s="62"/>
      <c r="BN838" s="62"/>
      <c r="BO838" s="62"/>
      <c r="BP838" s="62"/>
      <c r="BQ838" s="62"/>
      <c r="BR838" s="62"/>
      <c r="BS838" s="62"/>
      <c r="BT838" s="62"/>
      <c r="BU838" s="62"/>
      <c r="BV838" s="62"/>
      <c r="BW838" s="62"/>
      <c r="BX838" s="62"/>
      <c r="BY838" s="62"/>
      <c r="BZ838" s="62"/>
      <c r="CA838" s="62"/>
      <c r="CB838" s="62"/>
      <c r="CC838" s="62"/>
      <c r="CD838" s="62"/>
      <c r="CE838" s="62"/>
      <c r="CF838" s="62"/>
      <c r="CG838" s="62"/>
      <c r="CH838" s="62"/>
      <c r="CI838" s="62"/>
      <c r="CJ838" s="62"/>
      <c r="CK838" s="62"/>
      <c r="CL838" s="62"/>
      <c r="CM838" s="62"/>
      <c r="CN838" s="62"/>
      <c r="CO838" s="62"/>
      <c r="CP838" s="62"/>
      <c r="CQ838" s="62"/>
      <c r="CR838" s="62"/>
      <c r="CS838" s="62"/>
      <c r="CT838" s="62"/>
      <c r="CU838" s="62"/>
      <c r="CV838" s="62"/>
      <c r="CW838" s="62"/>
      <c r="CX838" s="62"/>
      <c r="CY838" s="62"/>
      <c r="CZ838" s="62"/>
      <c r="DA838" s="61"/>
      <c r="DB838" s="56">
        <f>K838-CV838</f>
        <v>0</v>
      </c>
      <c r="DC838" s="81"/>
      <c r="DD838" s="7">
        <f>CV838/12</f>
        <v>0</v>
      </c>
      <c r="DE838" s="81"/>
    </row>
    <row r="839" spans="1:109" s="80" customFormat="1" ht="11.25" hidden="1" customHeight="1" x14ac:dyDescent="0.2">
      <c r="A839" s="115"/>
      <c r="B839" s="66"/>
      <c r="C839" s="66"/>
      <c r="D839" s="66"/>
      <c r="E839" s="66"/>
      <c r="F839" s="66"/>
      <c r="G839" s="65"/>
      <c r="H839" s="61"/>
      <c r="I839" s="95"/>
      <c r="J839" s="62">
        <f>J840</f>
        <v>0</v>
      </c>
      <c r="K839" s="62">
        <f>K840</f>
        <v>0</v>
      </c>
      <c r="L839" s="62">
        <f>L840</f>
        <v>0</v>
      </c>
      <c r="M839" s="62">
        <f>M840</f>
        <v>0</v>
      </c>
      <c r="N839" s="62">
        <f>N840</f>
        <v>0</v>
      </c>
      <c r="O839" s="62">
        <f>O840</f>
        <v>0</v>
      </c>
      <c r="P839" s="62">
        <f>P840</f>
        <v>0</v>
      </c>
      <c r="Q839" s="62">
        <f>Q840</f>
        <v>0</v>
      </c>
      <c r="R839" s="62">
        <f>R840</f>
        <v>0</v>
      </c>
      <c r="S839" s="62">
        <f>S840</f>
        <v>0</v>
      </c>
      <c r="T839" s="62">
        <f>T840</f>
        <v>0</v>
      </c>
      <c r="U839" s="62">
        <f>U840</f>
        <v>0</v>
      </c>
      <c r="V839" s="62">
        <f>V840</f>
        <v>0</v>
      </c>
      <c r="W839" s="62">
        <f>W840</f>
        <v>0</v>
      </c>
      <c r="X839" s="62">
        <f>X840</f>
        <v>0</v>
      </c>
      <c r="Y839" s="62">
        <f>Y840</f>
        <v>0</v>
      </c>
      <c r="Z839" s="62">
        <f>Z840</f>
        <v>0</v>
      </c>
      <c r="AA839" s="62">
        <f>AA840</f>
        <v>0</v>
      </c>
      <c r="AB839" s="62">
        <f>AB840</f>
        <v>0</v>
      </c>
      <c r="AC839" s="62">
        <f>AC840</f>
        <v>0</v>
      </c>
      <c r="AD839" s="62">
        <f>AD840</f>
        <v>0</v>
      </c>
      <c r="AE839" s="62">
        <f>AE840</f>
        <v>0</v>
      </c>
      <c r="AF839" s="62">
        <f>AF840</f>
        <v>0</v>
      </c>
      <c r="AG839" s="62">
        <f>AG840</f>
        <v>0</v>
      </c>
      <c r="AH839" s="62">
        <f>AH840</f>
        <v>0</v>
      </c>
      <c r="AI839" s="62">
        <f>AI840</f>
        <v>0</v>
      </c>
      <c r="AJ839" s="62">
        <f>AJ840</f>
        <v>0</v>
      </c>
      <c r="AK839" s="62">
        <f>AK840</f>
        <v>0</v>
      </c>
      <c r="AL839" s="62">
        <f>AL840</f>
        <v>0</v>
      </c>
      <c r="AM839" s="62">
        <f>AM840</f>
        <v>0</v>
      </c>
      <c r="AN839" s="62">
        <f>AN840</f>
        <v>0</v>
      </c>
      <c r="AO839" s="62">
        <f>AO840</f>
        <v>0</v>
      </c>
      <c r="AP839" s="62">
        <f>AP840</f>
        <v>0</v>
      </c>
      <c r="AQ839" s="62">
        <f>AQ840</f>
        <v>0</v>
      </c>
      <c r="AR839" s="62">
        <f>AR840</f>
        <v>0</v>
      </c>
      <c r="AS839" s="62">
        <f>AS840</f>
        <v>0</v>
      </c>
      <c r="AT839" s="62">
        <f>AT840</f>
        <v>0</v>
      </c>
      <c r="AU839" s="62">
        <f>AU840</f>
        <v>0</v>
      </c>
      <c r="AV839" s="62">
        <f>AV840</f>
        <v>0</v>
      </c>
      <c r="AW839" s="62">
        <f>AW840</f>
        <v>0</v>
      </c>
      <c r="AX839" s="62">
        <f>AX840</f>
        <v>0</v>
      </c>
      <c r="AY839" s="62">
        <f>AY840</f>
        <v>0</v>
      </c>
      <c r="AZ839" s="62">
        <f>AZ840</f>
        <v>0</v>
      </c>
      <c r="BA839" s="62">
        <f>BA840</f>
        <v>0</v>
      </c>
      <c r="BB839" s="62"/>
      <c r="BC839" s="62">
        <f>BC840</f>
        <v>0</v>
      </c>
      <c r="BD839" s="62"/>
      <c r="BE839" s="62">
        <f>BE840</f>
        <v>0</v>
      </c>
      <c r="BF839" s="62">
        <f>BF840</f>
        <v>0</v>
      </c>
      <c r="BG839" s="62">
        <f>BG840</f>
        <v>0</v>
      </c>
      <c r="BH839" s="62">
        <f>BH840</f>
        <v>0</v>
      </c>
      <c r="BI839" s="62">
        <f>BI840</f>
        <v>0</v>
      </c>
      <c r="BJ839" s="62">
        <f>BJ840</f>
        <v>0</v>
      </c>
      <c r="BK839" s="62">
        <f>BK840</f>
        <v>0</v>
      </c>
      <c r="BL839" s="62">
        <f>BL840</f>
        <v>0</v>
      </c>
      <c r="BM839" s="62">
        <f>BM840</f>
        <v>0</v>
      </c>
      <c r="BN839" s="62">
        <f>BN840</f>
        <v>0</v>
      </c>
      <c r="BO839" s="62">
        <f>BO840</f>
        <v>0</v>
      </c>
      <c r="BP839" s="62">
        <f>BP840</f>
        <v>0</v>
      </c>
      <c r="BQ839" s="62">
        <f>BQ840</f>
        <v>0</v>
      </c>
      <c r="BR839" s="62">
        <f>BR840</f>
        <v>0</v>
      </c>
      <c r="BS839" s="62">
        <f>BS840</f>
        <v>0</v>
      </c>
      <c r="BT839" s="62">
        <f>BT840</f>
        <v>0</v>
      </c>
      <c r="BU839" s="62">
        <f>BU840</f>
        <v>0</v>
      </c>
      <c r="BV839" s="62">
        <f>BV840</f>
        <v>0</v>
      </c>
      <c r="BW839" s="62">
        <f>BW840</f>
        <v>0</v>
      </c>
      <c r="BX839" s="62">
        <f>BX840</f>
        <v>0</v>
      </c>
      <c r="BY839" s="62">
        <f>BY840</f>
        <v>0</v>
      </c>
      <c r="BZ839" s="62">
        <f>BZ840</f>
        <v>0</v>
      </c>
      <c r="CA839" s="62">
        <f>CA840</f>
        <v>0</v>
      </c>
      <c r="CB839" s="62">
        <f>CB840</f>
        <v>0</v>
      </c>
      <c r="CC839" s="62">
        <f>CC840</f>
        <v>0</v>
      </c>
      <c r="CD839" s="62">
        <f>CD840</f>
        <v>0</v>
      </c>
      <c r="CE839" s="62">
        <f>CE840</f>
        <v>0</v>
      </c>
      <c r="CF839" s="62">
        <f>CF840</f>
        <v>0</v>
      </c>
      <c r="CG839" s="62">
        <f>CG840</f>
        <v>0</v>
      </c>
      <c r="CH839" s="62">
        <f>CH840</f>
        <v>0</v>
      </c>
      <c r="CI839" s="62">
        <f>CI840</f>
        <v>0</v>
      </c>
      <c r="CJ839" s="62">
        <f>CJ840</f>
        <v>0</v>
      </c>
      <c r="CK839" s="62">
        <f>CK840</f>
        <v>0</v>
      </c>
      <c r="CL839" s="62">
        <f>CL840</f>
        <v>0</v>
      </c>
      <c r="CM839" s="62">
        <f>CM840</f>
        <v>0</v>
      </c>
      <c r="CN839" s="62">
        <f>CN840</f>
        <v>0</v>
      </c>
      <c r="CO839" s="62">
        <f>CO840</f>
        <v>0</v>
      </c>
      <c r="CP839" s="62">
        <f>CP840</f>
        <v>0</v>
      </c>
      <c r="CQ839" s="62">
        <f>CQ840</f>
        <v>0</v>
      </c>
      <c r="CR839" s="62">
        <f>CR840</f>
        <v>0</v>
      </c>
      <c r="CS839" s="62">
        <f>CS840</f>
        <v>0</v>
      </c>
      <c r="CT839" s="62">
        <f>CT840</f>
        <v>0</v>
      </c>
      <c r="CU839" s="62">
        <f>CU840</f>
        <v>0</v>
      </c>
      <c r="CV839" s="62">
        <f>CV840</f>
        <v>0</v>
      </c>
      <c r="CW839" s="62">
        <f>CW840</f>
        <v>0</v>
      </c>
      <c r="CX839" s="62">
        <f>CX840</f>
        <v>0</v>
      </c>
      <c r="CY839" s="62">
        <f>CY840</f>
        <v>0</v>
      </c>
      <c r="CZ839" s="62">
        <f>CZ840</f>
        <v>0</v>
      </c>
      <c r="DA839" s="61"/>
      <c r="DB839" s="56">
        <f>K839-CV839</f>
        <v>0</v>
      </c>
      <c r="DC839" s="81"/>
      <c r="DD839" s="7">
        <f>CV839/12</f>
        <v>0</v>
      </c>
      <c r="DE839" s="81"/>
    </row>
    <row r="840" spans="1:109" s="80" customFormat="1" ht="11.25" hidden="1" customHeight="1" x14ac:dyDescent="0.2">
      <c r="A840" s="115"/>
      <c r="B840" s="66"/>
      <c r="C840" s="66"/>
      <c r="D840" s="66"/>
      <c r="E840" s="66"/>
      <c r="F840" s="66"/>
      <c r="G840" s="65"/>
      <c r="H840" s="61"/>
      <c r="I840" s="95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  <c r="AA840" s="62"/>
      <c r="AB840" s="62"/>
      <c r="AC840" s="62"/>
      <c r="AD840" s="62"/>
      <c r="AE840" s="62"/>
      <c r="AF840" s="62"/>
      <c r="AG840" s="62"/>
      <c r="AH840" s="62"/>
      <c r="AI840" s="62"/>
      <c r="AJ840" s="62"/>
      <c r="AK840" s="62"/>
      <c r="AL840" s="62"/>
      <c r="AM840" s="62"/>
      <c r="AN840" s="62"/>
      <c r="AO840" s="62"/>
      <c r="AP840" s="62"/>
      <c r="AQ840" s="62"/>
      <c r="AR840" s="62"/>
      <c r="AS840" s="62"/>
      <c r="AT840" s="62"/>
      <c r="AU840" s="62"/>
      <c r="AV840" s="62"/>
      <c r="AW840" s="62"/>
      <c r="AX840" s="62"/>
      <c r="AY840" s="62"/>
      <c r="AZ840" s="62"/>
      <c r="BA840" s="62"/>
      <c r="BB840" s="62"/>
      <c r="BC840" s="62"/>
      <c r="BD840" s="62"/>
      <c r="BE840" s="62"/>
      <c r="BF840" s="62"/>
      <c r="BG840" s="62"/>
      <c r="BH840" s="62"/>
      <c r="BI840" s="62"/>
      <c r="BJ840" s="62"/>
      <c r="BK840" s="62"/>
      <c r="BL840" s="62"/>
      <c r="BM840" s="62"/>
      <c r="BN840" s="62"/>
      <c r="BO840" s="62"/>
      <c r="BP840" s="62"/>
      <c r="BQ840" s="62"/>
      <c r="BR840" s="62"/>
      <c r="BS840" s="62"/>
      <c r="BT840" s="62"/>
      <c r="BU840" s="62"/>
      <c r="BV840" s="62"/>
      <c r="BW840" s="62"/>
      <c r="BX840" s="62"/>
      <c r="BY840" s="62"/>
      <c r="BZ840" s="62"/>
      <c r="CA840" s="62"/>
      <c r="CB840" s="62"/>
      <c r="CC840" s="62"/>
      <c r="CD840" s="62"/>
      <c r="CE840" s="62"/>
      <c r="CF840" s="62"/>
      <c r="CG840" s="62"/>
      <c r="CH840" s="62"/>
      <c r="CI840" s="62"/>
      <c r="CJ840" s="62"/>
      <c r="CK840" s="62"/>
      <c r="CL840" s="62"/>
      <c r="CM840" s="62"/>
      <c r="CN840" s="62"/>
      <c r="CO840" s="62"/>
      <c r="CP840" s="62"/>
      <c r="CQ840" s="62"/>
      <c r="CR840" s="62"/>
      <c r="CS840" s="62"/>
      <c r="CT840" s="62"/>
      <c r="CU840" s="62"/>
      <c r="CV840" s="62"/>
      <c r="CW840" s="62"/>
      <c r="CX840" s="62"/>
      <c r="CY840" s="62"/>
      <c r="CZ840" s="62"/>
      <c r="DA840" s="61"/>
      <c r="DB840" s="56">
        <f>K840-CV840</f>
        <v>0</v>
      </c>
      <c r="DC840" s="81"/>
      <c r="DD840" s="7">
        <f>CV840/12</f>
        <v>0</v>
      </c>
      <c r="DE840" s="81"/>
    </row>
    <row r="841" spans="1:109" s="80" customFormat="1" ht="11.25" hidden="1" customHeight="1" x14ac:dyDescent="0.2">
      <c r="A841" s="115"/>
      <c r="B841" s="66"/>
      <c r="C841" s="66"/>
      <c r="D841" s="66"/>
      <c r="E841" s="66"/>
      <c r="F841" s="66"/>
      <c r="G841" s="65"/>
      <c r="H841" s="61"/>
      <c r="I841" s="95"/>
      <c r="J841" s="62">
        <f>J842+J843</f>
        <v>0</v>
      </c>
      <c r="K841" s="62">
        <f>K842+K843</f>
        <v>0</v>
      </c>
      <c r="L841" s="62">
        <f>L842+L843</f>
        <v>0</v>
      </c>
      <c r="M841" s="62">
        <f>M842+M843</f>
        <v>0</v>
      </c>
      <c r="N841" s="62">
        <f>N842+N843</f>
        <v>0</v>
      </c>
      <c r="O841" s="62">
        <f>O842+O843</f>
        <v>0</v>
      </c>
      <c r="P841" s="62">
        <f>P842+P843</f>
        <v>0</v>
      </c>
      <c r="Q841" s="62">
        <f>Q842+Q843</f>
        <v>0</v>
      </c>
      <c r="R841" s="62">
        <f>R842+R843</f>
        <v>0</v>
      </c>
      <c r="S841" s="62">
        <f>S842+S843</f>
        <v>0</v>
      </c>
      <c r="T841" s="62">
        <f>T842+T843</f>
        <v>0</v>
      </c>
      <c r="U841" s="62">
        <f>U842+U843</f>
        <v>0</v>
      </c>
      <c r="V841" s="62">
        <f>V842+V843</f>
        <v>0</v>
      </c>
      <c r="W841" s="62">
        <f>W842+W843</f>
        <v>0</v>
      </c>
      <c r="X841" s="62">
        <f>X842+X843</f>
        <v>0</v>
      </c>
      <c r="Y841" s="62">
        <f>Y842+Y843</f>
        <v>0</v>
      </c>
      <c r="Z841" s="62">
        <f>Z842+Z843</f>
        <v>0</v>
      </c>
      <c r="AA841" s="62">
        <f>AA842+AA843</f>
        <v>0</v>
      </c>
      <c r="AB841" s="62">
        <f>AB842+AB843</f>
        <v>0</v>
      </c>
      <c r="AC841" s="62">
        <f>AC842+AC843</f>
        <v>0</v>
      </c>
      <c r="AD841" s="62">
        <f>AD842+AD843</f>
        <v>0</v>
      </c>
      <c r="AE841" s="62">
        <f>AE842+AE843</f>
        <v>0</v>
      </c>
      <c r="AF841" s="62">
        <f>AF842+AF843</f>
        <v>0</v>
      </c>
      <c r="AG841" s="62">
        <f>AG842+AG843</f>
        <v>0</v>
      </c>
      <c r="AH841" s="62">
        <f>AH842+AH843</f>
        <v>0</v>
      </c>
      <c r="AI841" s="62">
        <f>AI842+AI843</f>
        <v>0</v>
      </c>
      <c r="AJ841" s="62">
        <f>AJ842+AJ843</f>
        <v>0</v>
      </c>
      <c r="AK841" s="62">
        <f>AK842+AK843</f>
        <v>0</v>
      </c>
      <c r="AL841" s="62">
        <f>AL842+AL843</f>
        <v>0</v>
      </c>
      <c r="AM841" s="62">
        <f>AM842+AM843</f>
        <v>0</v>
      </c>
      <c r="AN841" s="62">
        <f>AN842+AN843</f>
        <v>0</v>
      </c>
      <c r="AO841" s="62">
        <f>AO842+AO843</f>
        <v>0</v>
      </c>
      <c r="AP841" s="62">
        <f>AP842+AP843</f>
        <v>0</v>
      </c>
      <c r="AQ841" s="62">
        <f>AQ842+AQ843</f>
        <v>0</v>
      </c>
      <c r="AR841" s="62">
        <f>AR842+AR843</f>
        <v>0</v>
      </c>
      <c r="AS841" s="62">
        <f>AS842+AS843</f>
        <v>0</v>
      </c>
      <c r="AT841" s="62">
        <f>AT842+AT843</f>
        <v>0</v>
      </c>
      <c r="AU841" s="62">
        <f>AU842+AU843</f>
        <v>0</v>
      </c>
      <c r="AV841" s="62">
        <f>AV842+AV843</f>
        <v>0</v>
      </c>
      <c r="AW841" s="62">
        <f>AW842+AW843</f>
        <v>0</v>
      </c>
      <c r="AX841" s="62">
        <f>AX842+AX843</f>
        <v>0</v>
      </c>
      <c r="AY841" s="62">
        <f>AY842+AY843</f>
        <v>0</v>
      </c>
      <c r="AZ841" s="62">
        <f>AZ842+AZ843</f>
        <v>0</v>
      </c>
      <c r="BA841" s="62">
        <f>BA842+BA843</f>
        <v>0</v>
      </c>
      <c r="BB841" s="62"/>
      <c r="BC841" s="62">
        <f>BC842+BC843</f>
        <v>0</v>
      </c>
      <c r="BD841" s="62"/>
      <c r="BE841" s="62">
        <f>BE842+BE843</f>
        <v>0</v>
      </c>
      <c r="BF841" s="62">
        <f>BF842+BF843</f>
        <v>0</v>
      </c>
      <c r="BG841" s="62">
        <f>BG842+BG843</f>
        <v>0</v>
      </c>
      <c r="BH841" s="62">
        <f>BH842+BH843</f>
        <v>0</v>
      </c>
      <c r="BI841" s="62">
        <f>BI842+BI843</f>
        <v>0</v>
      </c>
      <c r="BJ841" s="62">
        <f>BJ842+BJ843</f>
        <v>0</v>
      </c>
      <c r="BK841" s="62">
        <f>BK842+BK843</f>
        <v>0</v>
      </c>
      <c r="BL841" s="62">
        <f>BL842+BL843</f>
        <v>0</v>
      </c>
      <c r="BM841" s="62">
        <f>BM842+BM843</f>
        <v>0</v>
      </c>
      <c r="BN841" s="62">
        <f>BN842+BN843</f>
        <v>0</v>
      </c>
      <c r="BO841" s="62">
        <f>BO842+BO843</f>
        <v>0</v>
      </c>
      <c r="BP841" s="62">
        <f>BP842+BP843</f>
        <v>0</v>
      </c>
      <c r="BQ841" s="62">
        <f>BQ842+BQ843</f>
        <v>0</v>
      </c>
      <c r="BR841" s="62">
        <f>BR842+BR843</f>
        <v>0</v>
      </c>
      <c r="BS841" s="62">
        <f>BS842+BS843</f>
        <v>0</v>
      </c>
      <c r="BT841" s="62">
        <f>BT842+BT843</f>
        <v>0</v>
      </c>
      <c r="BU841" s="62">
        <f>BU842+BU843</f>
        <v>0</v>
      </c>
      <c r="BV841" s="62">
        <f>BV842+BV843</f>
        <v>0</v>
      </c>
      <c r="BW841" s="62">
        <f>BW842+BW843</f>
        <v>0</v>
      </c>
      <c r="BX841" s="62">
        <f>BX842+BX843</f>
        <v>0</v>
      </c>
      <c r="BY841" s="62">
        <f>BY842+BY843</f>
        <v>0</v>
      </c>
      <c r="BZ841" s="62">
        <f>BZ842+BZ843</f>
        <v>0</v>
      </c>
      <c r="CA841" s="62">
        <f>CA842+CA843</f>
        <v>0</v>
      </c>
      <c r="CB841" s="62">
        <f>CB842+CB843</f>
        <v>0</v>
      </c>
      <c r="CC841" s="62">
        <f>CC842+CC843</f>
        <v>0</v>
      </c>
      <c r="CD841" s="62">
        <f>CD842+CD843</f>
        <v>0</v>
      </c>
      <c r="CE841" s="62">
        <f>CE842+CE843</f>
        <v>0</v>
      </c>
      <c r="CF841" s="62">
        <f>CF842+CF843</f>
        <v>0</v>
      </c>
      <c r="CG841" s="62">
        <f>CG842+CG843</f>
        <v>0</v>
      </c>
      <c r="CH841" s="62">
        <f>CH842+CH843</f>
        <v>0</v>
      </c>
      <c r="CI841" s="62">
        <f>CI842+CI843</f>
        <v>0</v>
      </c>
      <c r="CJ841" s="62">
        <f>CJ842+CJ843</f>
        <v>0</v>
      </c>
      <c r="CK841" s="62">
        <f>CK842+CK843</f>
        <v>0</v>
      </c>
      <c r="CL841" s="62">
        <f>CL842+CL843</f>
        <v>0</v>
      </c>
      <c r="CM841" s="62">
        <f>CM842+CM843</f>
        <v>0</v>
      </c>
      <c r="CN841" s="62">
        <f>CN842+CN843</f>
        <v>0</v>
      </c>
      <c r="CO841" s="62">
        <f>CO842+CO843</f>
        <v>0</v>
      </c>
      <c r="CP841" s="62">
        <f>CP842+CP843</f>
        <v>0</v>
      </c>
      <c r="CQ841" s="62">
        <f>CQ842+CQ843</f>
        <v>0</v>
      </c>
      <c r="CR841" s="62">
        <f>CR842+CR843</f>
        <v>0</v>
      </c>
      <c r="CS841" s="62">
        <f>CS842+CS843</f>
        <v>0</v>
      </c>
      <c r="CT841" s="62">
        <f>CT842+CT843</f>
        <v>0</v>
      </c>
      <c r="CU841" s="62">
        <f>CU842+CU843</f>
        <v>0</v>
      </c>
      <c r="CV841" s="62">
        <f>CV842+CV843</f>
        <v>0</v>
      </c>
      <c r="CW841" s="62">
        <f>CW842+CW843</f>
        <v>0</v>
      </c>
      <c r="CX841" s="62">
        <f>CX842+CX843</f>
        <v>0</v>
      </c>
      <c r="CY841" s="62">
        <f>CY842+CY843</f>
        <v>0</v>
      </c>
      <c r="CZ841" s="62">
        <f>CZ842+CZ843</f>
        <v>0</v>
      </c>
      <c r="DA841" s="61"/>
      <c r="DB841" s="56">
        <f>K841-CV841</f>
        <v>0</v>
      </c>
      <c r="DC841" s="81"/>
      <c r="DD841" s="7">
        <f>CV841/12</f>
        <v>0</v>
      </c>
      <c r="DE841" s="81"/>
    </row>
    <row r="842" spans="1:109" s="80" customFormat="1" ht="11.25" hidden="1" customHeight="1" x14ac:dyDescent="0.2">
      <c r="A842" s="115"/>
      <c r="B842" s="66"/>
      <c r="C842" s="66"/>
      <c r="D842" s="66"/>
      <c r="E842" s="66"/>
      <c r="F842" s="66"/>
      <c r="G842" s="65"/>
      <c r="H842" s="61"/>
      <c r="I842" s="95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  <c r="AA842" s="62"/>
      <c r="AB842" s="62"/>
      <c r="AC842" s="62"/>
      <c r="AD842" s="62"/>
      <c r="AE842" s="62"/>
      <c r="AF842" s="62"/>
      <c r="AG842" s="62"/>
      <c r="AH842" s="62"/>
      <c r="AI842" s="62"/>
      <c r="AJ842" s="62"/>
      <c r="AK842" s="62"/>
      <c r="AL842" s="62"/>
      <c r="AM842" s="62"/>
      <c r="AN842" s="62"/>
      <c r="AO842" s="62"/>
      <c r="AP842" s="62"/>
      <c r="AQ842" s="62"/>
      <c r="AR842" s="62"/>
      <c r="AS842" s="62"/>
      <c r="AT842" s="62"/>
      <c r="AU842" s="62"/>
      <c r="AV842" s="62"/>
      <c r="AW842" s="62"/>
      <c r="AX842" s="62"/>
      <c r="AY842" s="62"/>
      <c r="AZ842" s="62"/>
      <c r="BA842" s="62"/>
      <c r="BB842" s="62"/>
      <c r="BC842" s="62"/>
      <c r="BD842" s="62"/>
      <c r="BE842" s="62"/>
      <c r="BF842" s="62"/>
      <c r="BG842" s="62"/>
      <c r="BH842" s="62"/>
      <c r="BI842" s="62"/>
      <c r="BJ842" s="62"/>
      <c r="BK842" s="62"/>
      <c r="BL842" s="62"/>
      <c r="BM842" s="62"/>
      <c r="BN842" s="62"/>
      <c r="BO842" s="62"/>
      <c r="BP842" s="62"/>
      <c r="BQ842" s="62"/>
      <c r="BR842" s="62"/>
      <c r="BS842" s="62"/>
      <c r="BT842" s="62"/>
      <c r="BU842" s="62"/>
      <c r="BV842" s="62"/>
      <c r="BW842" s="62"/>
      <c r="BX842" s="62"/>
      <c r="BY842" s="62"/>
      <c r="BZ842" s="62"/>
      <c r="CA842" s="62"/>
      <c r="CB842" s="62"/>
      <c r="CC842" s="62"/>
      <c r="CD842" s="62"/>
      <c r="CE842" s="62"/>
      <c r="CF842" s="62"/>
      <c r="CG842" s="62"/>
      <c r="CH842" s="62"/>
      <c r="CI842" s="62"/>
      <c r="CJ842" s="62"/>
      <c r="CK842" s="62"/>
      <c r="CL842" s="62"/>
      <c r="CM842" s="62"/>
      <c r="CN842" s="62"/>
      <c r="CO842" s="62"/>
      <c r="CP842" s="62"/>
      <c r="CQ842" s="62"/>
      <c r="CR842" s="62"/>
      <c r="CS842" s="62"/>
      <c r="CT842" s="62"/>
      <c r="CU842" s="62"/>
      <c r="CV842" s="62"/>
      <c r="CW842" s="62"/>
      <c r="CX842" s="62"/>
      <c r="CY842" s="62"/>
      <c r="CZ842" s="62"/>
      <c r="DA842" s="61"/>
      <c r="DB842" s="56">
        <f>K842-CV842</f>
        <v>0</v>
      </c>
      <c r="DC842" s="81"/>
      <c r="DD842" s="7">
        <f>CV842/12</f>
        <v>0</v>
      </c>
      <c r="DE842" s="81"/>
    </row>
    <row r="843" spans="1:109" s="80" customFormat="1" ht="11.25" hidden="1" customHeight="1" x14ac:dyDescent="0.2">
      <c r="A843" s="115"/>
      <c r="B843" s="66"/>
      <c r="C843" s="66"/>
      <c r="D843" s="66"/>
      <c r="E843" s="66"/>
      <c r="F843" s="66"/>
      <c r="G843" s="65"/>
      <c r="H843" s="61"/>
      <c r="I843" s="95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  <c r="AA843" s="62"/>
      <c r="AB843" s="62"/>
      <c r="AC843" s="62"/>
      <c r="AD843" s="62"/>
      <c r="AE843" s="62"/>
      <c r="AF843" s="62"/>
      <c r="AG843" s="62"/>
      <c r="AH843" s="62"/>
      <c r="AI843" s="62"/>
      <c r="AJ843" s="62"/>
      <c r="AK843" s="62"/>
      <c r="AL843" s="62"/>
      <c r="AM843" s="62"/>
      <c r="AN843" s="62"/>
      <c r="AO843" s="62"/>
      <c r="AP843" s="62"/>
      <c r="AQ843" s="62"/>
      <c r="AR843" s="62"/>
      <c r="AS843" s="62"/>
      <c r="AT843" s="62"/>
      <c r="AU843" s="62"/>
      <c r="AV843" s="62"/>
      <c r="AW843" s="62"/>
      <c r="AX843" s="62"/>
      <c r="AY843" s="62"/>
      <c r="AZ843" s="62"/>
      <c r="BA843" s="62"/>
      <c r="BB843" s="62"/>
      <c r="BC843" s="62"/>
      <c r="BD843" s="62"/>
      <c r="BE843" s="62"/>
      <c r="BF843" s="62"/>
      <c r="BG843" s="62"/>
      <c r="BH843" s="62"/>
      <c r="BI843" s="62"/>
      <c r="BJ843" s="62"/>
      <c r="BK843" s="62"/>
      <c r="BL843" s="62"/>
      <c r="BM843" s="62"/>
      <c r="BN843" s="62"/>
      <c r="BO843" s="62"/>
      <c r="BP843" s="62"/>
      <c r="BQ843" s="62"/>
      <c r="BR843" s="62"/>
      <c r="BS843" s="62"/>
      <c r="BT843" s="62"/>
      <c r="BU843" s="62"/>
      <c r="BV843" s="62"/>
      <c r="BW843" s="62"/>
      <c r="BX843" s="62"/>
      <c r="BY843" s="62"/>
      <c r="BZ843" s="62"/>
      <c r="CA843" s="62"/>
      <c r="CB843" s="62"/>
      <c r="CC843" s="62"/>
      <c r="CD843" s="62"/>
      <c r="CE843" s="62"/>
      <c r="CF843" s="62"/>
      <c r="CG843" s="62"/>
      <c r="CH843" s="62"/>
      <c r="CI843" s="62"/>
      <c r="CJ843" s="62"/>
      <c r="CK843" s="62"/>
      <c r="CL843" s="62"/>
      <c r="CM843" s="62"/>
      <c r="CN843" s="62"/>
      <c r="CO843" s="62"/>
      <c r="CP843" s="62"/>
      <c r="CQ843" s="62"/>
      <c r="CR843" s="62"/>
      <c r="CS843" s="62"/>
      <c r="CT843" s="62"/>
      <c r="CU843" s="62"/>
      <c r="CV843" s="62"/>
      <c r="CW843" s="62"/>
      <c r="CX843" s="62"/>
      <c r="CY843" s="62"/>
      <c r="CZ843" s="62"/>
      <c r="DA843" s="61"/>
      <c r="DB843" s="56">
        <f>K843-CV843</f>
        <v>0</v>
      </c>
      <c r="DC843" s="81"/>
      <c r="DD843" s="7">
        <f>CV843/12</f>
        <v>0</v>
      </c>
      <c r="DE843" s="81"/>
    </row>
    <row r="844" spans="1:109" s="80" customFormat="1" ht="11.25" hidden="1" customHeight="1" x14ac:dyDescent="0.2">
      <c r="A844" s="115"/>
      <c r="B844" s="66"/>
      <c r="C844" s="66"/>
      <c r="D844" s="66"/>
      <c r="E844" s="66"/>
      <c r="F844" s="66"/>
      <c r="G844" s="65"/>
      <c r="H844" s="61"/>
      <c r="I844" s="95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  <c r="AA844" s="62"/>
      <c r="AB844" s="62"/>
      <c r="AC844" s="62"/>
      <c r="AD844" s="62"/>
      <c r="AE844" s="62"/>
      <c r="AF844" s="62"/>
      <c r="AG844" s="62"/>
      <c r="AH844" s="62"/>
      <c r="AI844" s="62"/>
      <c r="AJ844" s="62"/>
      <c r="AK844" s="62"/>
      <c r="AL844" s="62"/>
      <c r="AM844" s="62"/>
      <c r="AN844" s="62"/>
      <c r="AO844" s="62"/>
      <c r="AP844" s="62"/>
      <c r="AQ844" s="62"/>
      <c r="AR844" s="62"/>
      <c r="AS844" s="62"/>
      <c r="AT844" s="62"/>
      <c r="AU844" s="62"/>
      <c r="AV844" s="62"/>
      <c r="AW844" s="62"/>
      <c r="AX844" s="62"/>
      <c r="AY844" s="62"/>
      <c r="AZ844" s="62"/>
      <c r="BA844" s="62"/>
      <c r="BB844" s="62"/>
      <c r="BC844" s="62"/>
      <c r="BD844" s="62"/>
      <c r="BE844" s="62"/>
      <c r="BF844" s="62"/>
      <c r="BG844" s="62"/>
      <c r="BH844" s="62"/>
      <c r="BI844" s="62"/>
      <c r="BJ844" s="62"/>
      <c r="BK844" s="62"/>
      <c r="BL844" s="62"/>
      <c r="BM844" s="62"/>
      <c r="BN844" s="62"/>
      <c r="BO844" s="62"/>
      <c r="BP844" s="62"/>
      <c r="BQ844" s="62"/>
      <c r="BR844" s="62"/>
      <c r="BS844" s="62"/>
      <c r="BT844" s="62"/>
      <c r="BU844" s="62"/>
      <c r="BV844" s="62"/>
      <c r="BW844" s="62"/>
      <c r="BX844" s="62"/>
      <c r="BY844" s="62"/>
      <c r="BZ844" s="62"/>
      <c r="CA844" s="62"/>
      <c r="CB844" s="62"/>
      <c r="CC844" s="62"/>
      <c r="CD844" s="62"/>
      <c r="CE844" s="62"/>
      <c r="CF844" s="62"/>
      <c r="CG844" s="62"/>
      <c r="CH844" s="62"/>
      <c r="CI844" s="62"/>
      <c r="CJ844" s="62"/>
      <c r="CK844" s="62"/>
      <c r="CL844" s="62"/>
      <c r="CM844" s="62"/>
      <c r="CN844" s="62"/>
      <c r="CO844" s="62"/>
      <c r="CP844" s="62"/>
      <c r="CQ844" s="62"/>
      <c r="CR844" s="62"/>
      <c r="CS844" s="62"/>
      <c r="CT844" s="62"/>
      <c r="CU844" s="62"/>
      <c r="CV844" s="62"/>
      <c r="CW844" s="62"/>
      <c r="CX844" s="62"/>
      <c r="CY844" s="62"/>
      <c r="CZ844" s="62"/>
      <c r="DA844" s="61"/>
      <c r="DB844" s="56">
        <f>K844-CV844</f>
        <v>0</v>
      </c>
      <c r="DC844" s="81"/>
      <c r="DD844" s="7">
        <f>CV844/12</f>
        <v>0</v>
      </c>
      <c r="DE844" s="81"/>
    </row>
    <row r="845" spans="1:109" s="80" customFormat="1" ht="11.25" hidden="1" customHeight="1" x14ac:dyDescent="0.2">
      <c r="A845" s="115"/>
      <c r="B845" s="66"/>
      <c r="C845" s="66"/>
      <c r="D845" s="66"/>
      <c r="E845" s="66"/>
      <c r="F845" s="66"/>
      <c r="G845" s="65"/>
      <c r="H845" s="61"/>
      <c r="I845" s="95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  <c r="AA845" s="62"/>
      <c r="AB845" s="62"/>
      <c r="AC845" s="62"/>
      <c r="AD845" s="62"/>
      <c r="AE845" s="62"/>
      <c r="AF845" s="62"/>
      <c r="AG845" s="62"/>
      <c r="AH845" s="62"/>
      <c r="AI845" s="62"/>
      <c r="AJ845" s="62"/>
      <c r="AK845" s="62"/>
      <c r="AL845" s="62"/>
      <c r="AM845" s="62"/>
      <c r="AN845" s="62"/>
      <c r="AO845" s="62"/>
      <c r="AP845" s="62"/>
      <c r="AQ845" s="62"/>
      <c r="AR845" s="62"/>
      <c r="AS845" s="62"/>
      <c r="AT845" s="62"/>
      <c r="AU845" s="62"/>
      <c r="AV845" s="62"/>
      <c r="AW845" s="62"/>
      <c r="AX845" s="62"/>
      <c r="AY845" s="62"/>
      <c r="AZ845" s="62"/>
      <c r="BA845" s="62"/>
      <c r="BB845" s="62"/>
      <c r="BC845" s="62"/>
      <c r="BD845" s="62"/>
      <c r="BE845" s="62"/>
      <c r="BF845" s="62"/>
      <c r="BG845" s="62"/>
      <c r="BH845" s="62"/>
      <c r="BI845" s="62"/>
      <c r="BJ845" s="62"/>
      <c r="BK845" s="62"/>
      <c r="BL845" s="62"/>
      <c r="BM845" s="62"/>
      <c r="BN845" s="62"/>
      <c r="BO845" s="62"/>
      <c r="BP845" s="62"/>
      <c r="BQ845" s="62"/>
      <c r="BR845" s="62"/>
      <c r="BS845" s="62"/>
      <c r="BT845" s="62"/>
      <c r="BU845" s="62"/>
      <c r="BV845" s="62"/>
      <c r="BW845" s="62"/>
      <c r="BX845" s="62"/>
      <c r="BY845" s="62"/>
      <c r="BZ845" s="62"/>
      <c r="CA845" s="62"/>
      <c r="CB845" s="62"/>
      <c r="CC845" s="62"/>
      <c r="CD845" s="62"/>
      <c r="CE845" s="62"/>
      <c r="CF845" s="62"/>
      <c r="CG845" s="62"/>
      <c r="CH845" s="62"/>
      <c r="CI845" s="62"/>
      <c r="CJ845" s="62"/>
      <c r="CK845" s="62"/>
      <c r="CL845" s="62"/>
      <c r="CM845" s="62"/>
      <c r="CN845" s="62"/>
      <c r="CO845" s="62"/>
      <c r="CP845" s="62"/>
      <c r="CQ845" s="62"/>
      <c r="CR845" s="62"/>
      <c r="CS845" s="62"/>
      <c r="CT845" s="62"/>
      <c r="CU845" s="62"/>
      <c r="CV845" s="62"/>
      <c r="CW845" s="62"/>
      <c r="CX845" s="62"/>
      <c r="CY845" s="62"/>
      <c r="CZ845" s="62"/>
      <c r="DA845" s="61"/>
      <c r="DB845" s="56">
        <f>K845-CV845</f>
        <v>0</v>
      </c>
      <c r="DC845" s="81"/>
      <c r="DD845" s="7">
        <f>CV845/12</f>
        <v>0</v>
      </c>
      <c r="DE845" s="81"/>
    </row>
    <row r="846" spans="1:109" s="80" customFormat="1" ht="11.25" hidden="1" customHeight="1" x14ac:dyDescent="0.2">
      <c r="A846" s="115"/>
      <c r="B846" s="66"/>
      <c r="C846" s="66"/>
      <c r="D846" s="66"/>
      <c r="E846" s="66"/>
      <c r="F846" s="66"/>
      <c r="G846" s="65"/>
      <c r="H846" s="61"/>
      <c r="I846" s="95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  <c r="AA846" s="62"/>
      <c r="AB846" s="62"/>
      <c r="AC846" s="62"/>
      <c r="AD846" s="62"/>
      <c r="AE846" s="62"/>
      <c r="AF846" s="62"/>
      <c r="AG846" s="62"/>
      <c r="AH846" s="62"/>
      <c r="AI846" s="62"/>
      <c r="AJ846" s="62"/>
      <c r="AK846" s="62"/>
      <c r="AL846" s="62"/>
      <c r="AM846" s="62"/>
      <c r="AN846" s="62"/>
      <c r="AO846" s="62"/>
      <c r="AP846" s="62"/>
      <c r="AQ846" s="62"/>
      <c r="AR846" s="62"/>
      <c r="AS846" s="62"/>
      <c r="AT846" s="62"/>
      <c r="AU846" s="62"/>
      <c r="AV846" s="62"/>
      <c r="AW846" s="62"/>
      <c r="AX846" s="62"/>
      <c r="AY846" s="62"/>
      <c r="AZ846" s="62"/>
      <c r="BA846" s="62"/>
      <c r="BB846" s="62"/>
      <c r="BC846" s="62"/>
      <c r="BD846" s="62"/>
      <c r="BE846" s="62"/>
      <c r="BF846" s="62"/>
      <c r="BG846" s="62"/>
      <c r="BH846" s="62"/>
      <c r="BI846" s="62"/>
      <c r="BJ846" s="62"/>
      <c r="BK846" s="62"/>
      <c r="BL846" s="62"/>
      <c r="BM846" s="62"/>
      <c r="BN846" s="62"/>
      <c r="BO846" s="62"/>
      <c r="BP846" s="62"/>
      <c r="BQ846" s="62"/>
      <c r="BR846" s="62"/>
      <c r="BS846" s="62"/>
      <c r="BT846" s="62"/>
      <c r="BU846" s="62"/>
      <c r="BV846" s="62"/>
      <c r="BW846" s="62"/>
      <c r="BX846" s="62"/>
      <c r="BY846" s="62"/>
      <c r="BZ846" s="62"/>
      <c r="CA846" s="62"/>
      <c r="CB846" s="62"/>
      <c r="CC846" s="62"/>
      <c r="CD846" s="62"/>
      <c r="CE846" s="62"/>
      <c r="CF846" s="62"/>
      <c r="CG846" s="62"/>
      <c r="CH846" s="62"/>
      <c r="CI846" s="62"/>
      <c r="CJ846" s="62"/>
      <c r="CK846" s="62"/>
      <c r="CL846" s="62"/>
      <c r="CM846" s="62"/>
      <c r="CN846" s="62"/>
      <c r="CO846" s="62"/>
      <c r="CP846" s="62"/>
      <c r="CQ846" s="62"/>
      <c r="CR846" s="62"/>
      <c r="CS846" s="62"/>
      <c r="CT846" s="62"/>
      <c r="CU846" s="62"/>
      <c r="CV846" s="62"/>
      <c r="CW846" s="62"/>
      <c r="CX846" s="62"/>
      <c r="CY846" s="62"/>
      <c r="CZ846" s="62"/>
      <c r="DA846" s="61"/>
      <c r="DB846" s="56">
        <f>K846-CV846</f>
        <v>0</v>
      </c>
      <c r="DC846" s="81"/>
      <c r="DD846" s="7">
        <f>CV846/12</f>
        <v>0</v>
      </c>
      <c r="DE846" s="81"/>
    </row>
    <row r="847" spans="1:109" s="80" customFormat="1" ht="11.25" hidden="1" customHeight="1" x14ac:dyDescent="0.2">
      <c r="A847" s="115"/>
      <c r="B847" s="66"/>
      <c r="C847" s="66"/>
      <c r="D847" s="66"/>
      <c r="E847" s="66"/>
      <c r="F847" s="66"/>
      <c r="G847" s="65"/>
      <c r="H847" s="61"/>
      <c r="I847" s="95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  <c r="AA847" s="62"/>
      <c r="AB847" s="62"/>
      <c r="AC847" s="62"/>
      <c r="AD847" s="62"/>
      <c r="AE847" s="62"/>
      <c r="AF847" s="62"/>
      <c r="AG847" s="62"/>
      <c r="AH847" s="62"/>
      <c r="AI847" s="62"/>
      <c r="AJ847" s="62"/>
      <c r="AK847" s="62"/>
      <c r="AL847" s="62"/>
      <c r="AM847" s="62"/>
      <c r="AN847" s="62"/>
      <c r="AO847" s="62"/>
      <c r="AP847" s="62"/>
      <c r="AQ847" s="62"/>
      <c r="AR847" s="62"/>
      <c r="AS847" s="62"/>
      <c r="AT847" s="62"/>
      <c r="AU847" s="62"/>
      <c r="AV847" s="62"/>
      <c r="AW847" s="62"/>
      <c r="AX847" s="62"/>
      <c r="AY847" s="62"/>
      <c r="AZ847" s="62"/>
      <c r="BA847" s="62"/>
      <c r="BB847" s="62"/>
      <c r="BC847" s="62"/>
      <c r="BD847" s="62"/>
      <c r="BE847" s="62"/>
      <c r="BF847" s="62"/>
      <c r="BG847" s="62"/>
      <c r="BH847" s="62"/>
      <c r="BI847" s="62"/>
      <c r="BJ847" s="62"/>
      <c r="BK847" s="62"/>
      <c r="BL847" s="62"/>
      <c r="BM847" s="62"/>
      <c r="BN847" s="62"/>
      <c r="BO847" s="62"/>
      <c r="BP847" s="62"/>
      <c r="BQ847" s="62"/>
      <c r="BR847" s="62"/>
      <c r="BS847" s="62"/>
      <c r="BT847" s="62"/>
      <c r="BU847" s="62"/>
      <c r="BV847" s="62"/>
      <c r="BW847" s="62"/>
      <c r="BX847" s="62"/>
      <c r="BY847" s="62"/>
      <c r="BZ847" s="62"/>
      <c r="CA847" s="62"/>
      <c r="CB847" s="62"/>
      <c r="CC847" s="62"/>
      <c r="CD847" s="62"/>
      <c r="CE847" s="62"/>
      <c r="CF847" s="62"/>
      <c r="CG847" s="62"/>
      <c r="CH847" s="62"/>
      <c r="CI847" s="62"/>
      <c r="CJ847" s="62"/>
      <c r="CK847" s="62"/>
      <c r="CL847" s="62"/>
      <c r="CM847" s="62"/>
      <c r="CN847" s="62"/>
      <c r="CO847" s="62"/>
      <c r="CP847" s="62"/>
      <c r="CQ847" s="62"/>
      <c r="CR847" s="62"/>
      <c r="CS847" s="62"/>
      <c r="CT847" s="62"/>
      <c r="CU847" s="62"/>
      <c r="CV847" s="62"/>
      <c r="CW847" s="62"/>
      <c r="CX847" s="62"/>
      <c r="CY847" s="62"/>
      <c r="CZ847" s="62"/>
      <c r="DA847" s="61"/>
      <c r="DB847" s="56">
        <f>K847-CV847</f>
        <v>0</v>
      </c>
      <c r="DC847" s="81"/>
      <c r="DD847" s="7">
        <f>CV847/12</f>
        <v>0</v>
      </c>
      <c r="DE847" s="81"/>
    </row>
    <row r="848" spans="1:109" s="80" customFormat="1" ht="11.25" hidden="1" customHeight="1" x14ac:dyDescent="0.2">
      <c r="A848" s="115"/>
      <c r="B848" s="66"/>
      <c r="C848" s="66"/>
      <c r="D848" s="66"/>
      <c r="E848" s="66"/>
      <c r="F848" s="66"/>
      <c r="G848" s="65"/>
      <c r="H848" s="61"/>
      <c r="I848" s="95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  <c r="AA848" s="62"/>
      <c r="AB848" s="62"/>
      <c r="AC848" s="62"/>
      <c r="AD848" s="62"/>
      <c r="AE848" s="62"/>
      <c r="AF848" s="62"/>
      <c r="AG848" s="62"/>
      <c r="AH848" s="62"/>
      <c r="AI848" s="62"/>
      <c r="AJ848" s="62"/>
      <c r="AK848" s="62"/>
      <c r="AL848" s="62"/>
      <c r="AM848" s="62"/>
      <c r="AN848" s="62"/>
      <c r="AO848" s="62"/>
      <c r="AP848" s="62"/>
      <c r="AQ848" s="62"/>
      <c r="AR848" s="62"/>
      <c r="AS848" s="62"/>
      <c r="AT848" s="62"/>
      <c r="AU848" s="62"/>
      <c r="AV848" s="62"/>
      <c r="AW848" s="62"/>
      <c r="AX848" s="62"/>
      <c r="AY848" s="62"/>
      <c r="AZ848" s="62"/>
      <c r="BA848" s="62"/>
      <c r="BB848" s="62"/>
      <c r="BC848" s="62"/>
      <c r="BD848" s="62"/>
      <c r="BE848" s="62"/>
      <c r="BF848" s="62"/>
      <c r="BG848" s="62"/>
      <c r="BH848" s="62"/>
      <c r="BI848" s="62"/>
      <c r="BJ848" s="62"/>
      <c r="BK848" s="62"/>
      <c r="BL848" s="62"/>
      <c r="BM848" s="62"/>
      <c r="BN848" s="62"/>
      <c r="BO848" s="62"/>
      <c r="BP848" s="62"/>
      <c r="BQ848" s="62"/>
      <c r="BR848" s="62"/>
      <c r="BS848" s="62"/>
      <c r="BT848" s="62"/>
      <c r="BU848" s="62"/>
      <c r="BV848" s="62"/>
      <c r="BW848" s="62"/>
      <c r="BX848" s="62"/>
      <c r="BY848" s="62"/>
      <c r="BZ848" s="62"/>
      <c r="CA848" s="62"/>
      <c r="CB848" s="62"/>
      <c r="CC848" s="62"/>
      <c r="CD848" s="62"/>
      <c r="CE848" s="62"/>
      <c r="CF848" s="62"/>
      <c r="CG848" s="62"/>
      <c r="CH848" s="62"/>
      <c r="CI848" s="62"/>
      <c r="CJ848" s="62"/>
      <c r="CK848" s="62"/>
      <c r="CL848" s="62"/>
      <c r="CM848" s="62"/>
      <c r="CN848" s="62"/>
      <c r="CO848" s="62"/>
      <c r="CP848" s="62"/>
      <c r="CQ848" s="62"/>
      <c r="CR848" s="62"/>
      <c r="CS848" s="62"/>
      <c r="CT848" s="62"/>
      <c r="CU848" s="62"/>
      <c r="CV848" s="62"/>
      <c r="CW848" s="62"/>
      <c r="CX848" s="62"/>
      <c r="CY848" s="62"/>
      <c r="CZ848" s="62"/>
      <c r="DA848" s="61"/>
      <c r="DB848" s="56">
        <f>K848-CV848</f>
        <v>0</v>
      </c>
      <c r="DC848" s="81"/>
      <c r="DD848" s="7">
        <f>CV848/12</f>
        <v>0</v>
      </c>
      <c r="DE848" s="81"/>
    </row>
    <row r="849" spans="1:109" s="80" customFormat="1" ht="11.25" hidden="1" customHeight="1" x14ac:dyDescent="0.2">
      <c r="A849" s="115"/>
      <c r="B849" s="66"/>
      <c r="C849" s="66"/>
      <c r="D849" s="66"/>
      <c r="E849" s="66"/>
      <c r="F849" s="66"/>
      <c r="G849" s="65"/>
      <c r="H849" s="61"/>
      <c r="I849" s="95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  <c r="AA849" s="62"/>
      <c r="AB849" s="62"/>
      <c r="AC849" s="62"/>
      <c r="AD849" s="62"/>
      <c r="AE849" s="62"/>
      <c r="AF849" s="62"/>
      <c r="AG849" s="62"/>
      <c r="AH849" s="62"/>
      <c r="AI849" s="62"/>
      <c r="AJ849" s="62"/>
      <c r="AK849" s="62"/>
      <c r="AL849" s="62"/>
      <c r="AM849" s="62"/>
      <c r="AN849" s="62"/>
      <c r="AO849" s="62"/>
      <c r="AP849" s="62"/>
      <c r="AQ849" s="62"/>
      <c r="AR849" s="62"/>
      <c r="AS849" s="62"/>
      <c r="AT849" s="62"/>
      <c r="AU849" s="62"/>
      <c r="AV849" s="62"/>
      <c r="AW849" s="62"/>
      <c r="AX849" s="62"/>
      <c r="AY849" s="62"/>
      <c r="AZ849" s="62"/>
      <c r="BA849" s="62"/>
      <c r="BB849" s="62"/>
      <c r="BC849" s="62"/>
      <c r="BD849" s="62"/>
      <c r="BE849" s="62"/>
      <c r="BF849" s="62"/>
      <c r="BG849" s="62"/>
      <c r="BH849" s="62"/>
      <c r="BI849" s="62"/>
      <c r="BJ849" s="62"/>
      <c r="BK849" s="62"/>
      <c r="BL849" s="62"/>
      <c r="BM849" s="62"/>
      <c r="BN849" s="62"/>
      <c r="BO849" s="62"/>
      <c r="BP849" s="62"/>
      <c r="BQ849" s="62"/>
      <c r="BR849" s="62"/>
      <c r="BS849" s="62"/>
      <c r="BT849" s="62"/>
      <c r="BU849" s="62"/>
      <c r="BV849" s="62"/>
      <c r="BW849" s="62"/>
      <c r="BX849" s="62"/>
      <c r="BY849" s="62"/>
      <c r="BZ849" s="62"/>
      <c r="CA849" s="62"/>
      <c r="CB849" s="62"/>
      <c r="CC849" s="62"/>
      <c r="CD849" s="62"/>
      <c r="CE849" s="62"/>
      <c r="CF849" s="62"/>
      <c r="CG849" s="62"/>
      <c r="CH849" s="62"/>
      <c r="CI849" s="62"/>
      <c r="CJ849" s="62"/>
      <c r="CK849" s="62"/>
      <c r="CL849" s="62"/>
      <c r="CM849" s="62"/>
      <c r="CN849" s="62"/>
      <c r="CO849" s="62"/>
      <c r="CP849" s="62"/>
      <c r="CQ849" s="62"/>
      <c r="CR849" s="62"/>
      <c r="CS849" s="62"/>
      <c r="CT849" s="62"/>
      <c r="CU849" s="62"/>
      <c r="CV849" s="62"/>
      <c r="CW849" s="62"/>
      <c r="CX849" s="62"/>
      <c r="CY849" s="62"/>
      <c r="CZ849" s="62"/>
      <c r="DA849" s="61"/>
      <c r="DB849" s="56">
        <f>K849-CV849</f>
        <v>0</v>
      </c>
      <c r="DC849" s="81"/>
      <c r="DD849" s="7">
        <f>CV849/12</f>
        <v>0</v>
      </c>
      <c r="DE849" s="81"/>
    </row>
    <row r="850" spans="1:109" s="80" customFormat="1" ht="11.25" hidden="1" customHeight="1" x14ac:dyDescent="0.2">
      <c r="A850" s="115"/>
      <c r="B850" s="66"/>
      <c r="C850" s="66"/>
      <c r="D850" s="66"/>
      <c r="E850" s="66"/>
      <c r="F850" s="66"/>
      <c r="G850" s="65"/>
      <c r="H850" s="61"/>
      <c r="I850" s="95"/>
      <c r="J850" s="62">
        <f>SUM(J851:J856)</f>
        <v>0</v>
      </c>
      <c r="K850" s="62">
        <f>SUM(K851:K856)</f>
        <v>0</v>
      </c>
      <c r="L850" s="62">
        <f>SUM(L851:L856)</f>
        <v>0</v>
      </c>
      <c r="M850" s="62">
        <f>SUM(M851:M856)</f>
        <v>0</v>
      </c>
      <c r="N850" s="62">
        <f>SUM(N851:N856)</f>
        <v>0</v>
      </c>
      <c r="O850" s="62">
        <f>SUM(O851:O856)</f>
        <v>0</v>
      </c>
      <c r="P850" s="62">
        <f>SUM(P851:P856)</f>
        <v>0</v>
      </c>
      <c r="Q850" s="62">
        <f>SUM(Q851:Q856)</f>
        <v>0</v>
      </c>
      <c r="R850" s="62">
        <f>SUM(R851:R856)</f>
        <v>0</v>
      </c>
      <c r="S850" s="62">
        <f>SUM(S851:S856)</f>
        <v>0</v>
      </c>
      <c r="T850" s="62">
        <f>SUM(T851:T856)</f>
        <v>0</v>
      </c>
      <c r="U850" s="62">
        <f>SUM(U851:U856)</f>
        <v>0</v>
      </c>
      <c r="V850" s="62">
        <f>SUM(V851:V856)</f>
        <v>0</v>
      </c>
      <c r="W850" s="62">
        <f>SUM(W851:W856)</f>
        <v>0</v>
      </c>
      <c r="X850" s="62">
        <f>SUM(X851:X856)</f>
        <v>0</v>
      </c>
      <c r="Y850" s="62">
        <f>SUM(Y851:Y856)</f>
        <v>0</v>
      </c>
      <c r="Z850" s="62">
        <f>SUM(Z851:Z856)</f>
        <v>0</v>
      </c>
      <c r="AA850" s="62">
        <f>SUM(AA851:AA856)</f>
        <v>0</v>
      </c>
      <c r="AB850" s="62">
        <f>SUM(AB851:AB856)</f>
        <v>0</v>
      </c>
      <c r="AC850" s="62">
        <f>SUM(AC851:AC856)</f>
        <v>0</v>
      </c>
      <c r="AD850" s="62">
        <f>SUM(AD851:AD856)</f>
        <v>0</v>
      </c>
      <c r="AE850" s="62">
        <f>SUM(AE851:AE856)</f>
        <v>0</v>
      </c>
      <c r="AF850" s="62">
        <f>SUM(AF851:AF856)</f>
        <v>0</v>
      </c>
      <c r="AG850" s="62">
        <f>SUM(AG851:AG856)</f>
        <v>0</v>
      </c>
      <c r="AH850" s="62">
        <f>SUM(AH851:AH856)</f>
        <v>0</v>
      </c>
      <c r="AI850" s="62">
        <f>SUM(AI851:AI856)</f>
        <v>0</v>
      </c>
      <c r="AJ850" s="62">
        <f>SUM(AJ851:AJ856)</f>
        <v>0</v>
      </c>
      <c r="AK850" s="62">
        <f>SUM(AK851:AK856)</f>
        <v>0</v>
      </c>
      <c r="AL850" s="62">
        <f>SUM(AL851:AL856)</f>
        <v>0</v>
      </c>
      <c r="AM850" s="62">
        <f>SUM(AM851:AM856)</f>
        <v>0</v>
      </c>
      <c r="AN850" s="62">
        <f>SUM(AN851:AN856)</f>
        <v>0</v>
      </c>
      <c r="AO850" s="62">
        <f>SUM(AO851:AO856)</f>
        <v>0</v>
      </c>
      <c r="AP850" s="62">
        <f>SUM(AP851:AP856)</f>
        <v>0</v>
      </c>
      <c r="AQ850" s="62">
        <f>SUM(AQ851:AQ856)</f>
        <v>0</v>
      </c>
      <c r="AR850" s="62">
        <f>SUM(AR851:AR856)</f>
        <v>0</v>
      </c>
      <c r="AS850" s="62">
        <f>SUM(AS851:AS856)</f>
        <v>0</v>
      </c>
      <c r="AT850" s="62">
        <f>SUM(AT851:AT856)</f>
        <v>0</v>
      </c>
      <c r="AU850" s="62">
        <f>SUM(AU851:AU856)</f>
        <v>0</v>
      </c>
      <c r="AV850" s="62">
        <f>SUM(AV851:AV856)</f>
        <v>0</v>
      </c>
      <c r="AW850" s="62">
        <f>SUM(AW851:AW856)</f>
        <v>0</v>
      </c>
      <c r="AX850" s="62">
        <f>SUM(AX851:AX856)</f>
        <v>0</v>
      </c>
      <c r="AY850" s="62">
        <f>SUM(AY851:AY856)</f>
        <v>0</v>
      </c>
      <c r="AZ850" s="62">
        <f>SUM(AZ851:AZ856)</f>
        <v>0</v>
      </c>
      <c r="BA850" s="62">
        <f>SUM(BA851:BA856)</f>
        <v>0</v>
      </c>
      <c r="BB850" s="62"/>
      <c r="BC850" s="62">
        <f>SUM(BC851:BC856)</f>
        <v>0</v>
      </c>
      <c r="BD850" s="62"/>
      <c r="BE850" s="62">
        <f>SUM(BE851:BE856)</f>
        <v>0</v>
      </c>
      <c r="BF850" s="62">
        <f>SUM(BF851:BF856)</f>
        <v>0</v>
      </c>
      <c r="BG850" s="62">
        <f>SUM(BG851:BG856)</f>
        <v>0</v>
      </c>
      <c r="BH850" s="62">
        <f>SUM(BH851:BH856)</f>
        <v>0</v>
      </c>
      <c r="BI850" s="62">
        <f>SUM(BI851:BI856)</f>
        <v>0</v>
      </c>
      <c r="BJ850" s="62">
        <f>SUM(BJ851:BJ856)</f>
        <v>0</v>
      </c>
      <c r="BK850" s="62">
        <f>SUM(BK851:BK856)</f>
        <v>0</v>
      </c>
      <c r="BL850" s="62">
        <f>SUM(BL851:BL856)</f>
        <v>0</v>
      </c>
      <c r="BM850" s="62">
        <f>SUM(BM851:BM856)</f>
        <v>0</v>
      </c>
      <c r="BN850" s="62">
        <f>SUM(BN851:BN856)</f>
        <v>0</v>
      </c>
      <c r="BO850" s="62">
        <f>SUM(BO851:BO856)</f>
        <v>0</v>
      </c>
      <c r="BP850" s="62">
        <f>SUM(BP851:BP856)</f>
        <v>0</v>
      </c>
      <c r="BQ850" s="62">
        <f>SUM(BQ851:BQ856)</f>
        <v>0</v>
      </c>
      <c r="BR850" s="62">
        <f>SUM(BR851:BR856)</f>
        <v>0</v>
      </c>
      <c r="BS850" s="62">
        <f>SUM(BS851:BS856)</f>
        <v>0</v>
      </c>
      <c r="BT850" s="62">
        <f>SUM(BT851:BT856)</f>
        <v>0</v>
      </c>
      <c r="BU850" s="62">
        <f>SUM(BU851:BU856)</f>
        <v>0</v>
      </c>
      <c r="BV850" s="62">
        <f>SUM(BV851:BV856)</f>
        <v>0</v>
      </c>
      <c r="BW850" s="62">
        <f>SUM(BW851:BW856)</f>
        <v>0</v>
      </c>
      <c r="BX850" s="62">
        <f>SUM(BX851:BX856)</f>
        <v>0</v>
      </c>
      <c r="BY850" s="62">
        <f>SUM(BY851:BY856)</f>
        <v>0</v>
      </c>
      <c r="BZ850" s="62">
        <f>SUM(BZ851:BZ856)</f>
        <v>0</v>
      </c>
      <c r="CA850" s="62">
        <f>SUM(CA851:CA856)</f>
        <v>0</v>
      </c>
      <c r="CB850" s="62">
        <f>SUM(CB851:CB856)</f>
        <v>0</v>
      </c>
      <c r="CC850" s="62">
        <f>SUM(CC851:CC856)</f>
        <v>0</v>
      </c>
      <c r="CD850" s="62">
        <f>SUM(CD851:CD856)</f>
        <v>0</v>
      </c>
      <c r="CE850" s="62">
        <f>SUM(CE851:CE856)</f>
        <v>0</v>
      </c>
      <c r="CF850" s="62">
        <f>SUM(CF851:CF856)</f>
        <v>0</v>
      </c>
      <c r="CG850" s="62">
        <f>SUM(CG851:CG856)</f>
        <v>0</v>
      </c>
      <c r="CH850" s="62">
        <f>SUM(CH851:CH856)</f>
        <v>0</v>
      </c>
      <c r="CI850" s="62">
        <f>SUM(CI851:CI856)</f>
        <v>0</v>
      </c>
      <c r="CJ850" s="62">
        <f>SUM(CJ851:CJ856)</f>
        <v>0</v>
      </c>
      <c r="CK850" s="62">
        <f>SUM(CK851:CK856)</f>
        <v>0</v>
      </c>
      <c r="CL850" s="62">
        <f>SUM(CL851:CL856)</f>
        <v>0</v>
      </c>
      <c r="CM850" s="62">
        <f>SUM(CM851:CM856)</f>
        <v>0</v>
      </c>
      <c r="CN850" s="62">
        <f>SUM(CN851:CN856)</f>
        <v>0</v>
      </c>
      <c r="CO850" s="62">
        <f>SUM(CO851:CO856)</f>
        <v>0</v>
      </c>
      <c r="CP850" s="62">
        <f>SUM(CP851:CP856)</f>
        <v>0</v>
      </c>
      <c r="CQ850" s="62">
        <f>SUM(CQ851:CQ856)</f>
        <v>0</v>
      </c>
      <c r="CR850" s="62">
        <f>SUM(CR851:CR856)</f>
        <v>0</v>
      </c>
      <c r="CS850" s="62">
        <f>SUM(CS851:CS856)</f>
        <v>0</v>
      </c>
      <c r="CT850" s="62">
        <f>SUM(CT851:CT856)</f>
        <v>0</v>
      </c>
      <c r="CU850" s="62">
        <f>SUM(CU851:CU856)</f>
        <v>0</v>
      </c>
      <c r="CV850" s="62">
        <f>SUM(CV851:CV856)</f>
        <v>0</v>
      </c>
      <c r="CW850" s="62">
        <f>SUM(CW851:CW856)</f>
        <v>0</v>
      </c>
      <c r="CX850" s="62">
        <f>SUM(CX851:CX856)</f>
        <v>0</v>
      </c>
      <c r="CY850" s="62">
        <f>SUM(CY851:CY856)</f>
        <v>0</v>
      </c>
      <c r="CZ850" s="62">
        <f>SUM(CZ851:CZ856)</f>
        <v>0</v>
      </c>
      <c r="DA850" s="61"/>
      <c r="DB850" s="56">
        <f>K850-CV850</f>
        <v>0</v>
      </c>
      <c r="DC850" s="81"/>
      <c r="DD850" s="7">
        <f>CV850/12</f>
        <v>0</v>
      </c>
      <c r="DE850" s="81"/>
    </row>
    <row r="851" spans="1:109" s="80" customFormat="1" ht="11.25" hidden="1" customHeight="1" x14ac:dyDescent="0.2">
      <c r="A851" s="115"/>
      <c r="B851" s="66"/>
      <c r="C851" s="66"/>
      <c r="D851" s="66"/>
      <c r="E851" s="66"/>
      <c r="F851" s="66"/>
      <c r="G851" s="65"/>
      <c r="H851" s="61"/>
      <c r="I851" s="95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  <c r="AA851" s="62"/>
      <c r="AB851" s="62"/>
      <c r="AC851" s="62"/>
      <c r="AD851" s="62"/>
      <c r="AE851" s="62"/>
      <c r="AF851" s="62"/>
      <c r="AG851" s="62"/>
      <c r="AH851" s="62"/>
      <c r="AI851" s="62"/>
      <c r="AJ851" s="62"/>
      <c r="AK851" s="62"/>
      <c r="AL851" s="62"/>
      <c r="AM851" s="62"/>
      <c r="AN851" s="62"/>
      <c r="AO851" s="62"/>
      <c r="AP851" s="62"/>
      <c r="AQ851" s="62"/>
      <c r="AR851" s="62"/>
      <c r="AS851" s="62"/>
      <c r="AT851" s="62"/>
      <c r="AU851" s="62"/>
      <c r="AV851" s="62"/>
      <c r="AW851" s="62"/>
      <c r="AX851" s="62"/>
      <c r="AY851" s="62"/>
      <c r="AZ851" s="62"/>
      <c r="BA851" s="62"/>
      <c r="BB851" s="62"/>
      <c r="BC851" s="62"/>
      <c r="BD851" s="62"/>
      <c r="BE851" s="62"/>
      <c r="BF851" s="62"/>
      <c r="BG851" s="62"/>
      <c r="BH851" s="62"/>
      <c r="BI851" s="62"/>
      <c r="BJ851" s="62"/>
      <c r="BK851" s="62"/>
      <c r="BL851" s="62"/>
      <c r="BM851" s="62"/>
      <c r="BN851" s="62"/>
      <c r="BO851" s="62"/>
      <c r="BP851" s="62"/>
      <c r="BQ851" s="62"/>
      <c r="BR851" s="62"/>
      <c r="BS851" s="62"/>
      <c r="BT851" s="62"/>
      <c r="BU851" s="62"/>
      <c r="BV851" s="62"/>
      <c r="BW851" s="62"/>
      <c r="BX851" s="62"/>
      <c r="BY851" s="62"/>
      <c r="BZ851" s="62"/>
      <c r="CA851" s="62"/>
      <c r="CB851" s="62"/>
      <c r="CC851" s="62"/>
      <c r="CD851" s="62"/>
      <c r="CE851" s="62"/>
      <c r="CF851" s="62"/>
      <c r="CG851" s="62"/>
      <c r="CH851" s="62"/>
      <c r="CI851" s="62"/>
      <c r="CJ851" s="62"/>
      <c r="CK851" s="62"/>
      <c r="CL851" s="62"/>
      <c r="CM851" s="62"/>
      <c r="CN851" s="62"/>
      <c r="CO851" s="62"/>
      <c r="CP851" s="62"/>
      <c r="CQ851" s="62"/>
      <c r="CR851" s="62"/>
      <c r="CS851" s="62"/>
      <c r="CT851" s="62"/>
      <c r="CU851" s="62"/>
      <c r="CV851" s="62"/>
      <c r="CW851" s="62"/>
      <c r="CX851" s="62"/>
      <c r="CY851" s="62"/>
      <c r="CZ851" s="62"/>
      <c r="DA851" s="61"/>
      <c r="DB851" s="56">
        <f>K851-CV851</f>
        <v>0</v>
      </c>
      <c r="DC851" s="81"/>
      <c r="DD851" s="7">
        <f>CV851/12</f>
        <v>0</v>
      </c>
      <c r="DE851" s="81"/>
    </row>
    <row r="852" spans="1:109" s="80" customFormat="1" ht="11.25" hidden="1" customHeight="1" x14ac:dyDescent="0.2">
      <c r="A852" s="115"/>
      <c r="B852" s="66"/>
      <c r="C852" s="66"/>
      <c r="D852" s="66"/>
      <c r="E852" s="66"/>
      <c r="F852" s="66"/>
      <c r="G852" s="65"/>
      <c r="H852" s="61"/>
      <c r="I852" s="95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  <c r="AA852" s="62"/>
      <c r="AB852" s="62"/>
      <c r="AC852" s="62"/>
      <c r="AD852" s="62"/>
      <c r="AE852" s="62"/>
      <c r="AF852" s="62"/>
      <c r="AG852" s="62"/>
      <c r="AH852" s="62"/>
      <c r="AI852" s="62"/>
      <c r="AJ852" s="62"/>
      <c r="AK852" s="62"/>
      <c r="AL852" s="62"/>
      <c r="AM852" s="62"/>
      <c r="AN852" s="62"/>
      <c r="AO852" s="62"/>
      <c r="AP852" s="62"/>
      <c r="AQ852" s="62"/>
      <c r="AR852" s="62"/>
      <c r="AS852" s="62"/>
      <c r="AT852" s="62"/>
      <c r="AU852" s="62"/>
      <c r="AV852" s="62"/>
      <c r="AW852" s="62"/>
      <c r="AX852" s="62"/>
      <c r="AY852" s="62"/>
      <c r="AZ852" s="62"/>
      <c r="BA852" s="62"/>
      <c r="BB852" s="62"/>
      <c r="BC852" s="62"/>
      <c r="BD852" s="62"/>
      <c r="BE852" s="62"/>
      <c r="BF852" s="62"/>
      <c r="BG852" s="62"/>
      <c r="BH852" s="62"/>
      <c r="BI852" s="62"/>
      <c r="BJ852" s="62"/>
      <c r="BK852" s="62"/>
      <c r="BL852" s="62"/>
      <c r="BM852" s="62"/>
      <c r="BN852" s="62"/>
      <c r="BO852" s="62"/>
      <c r="BP852" s="62"/>
      <c r="BQ852" s="62"/>
      <c r="BR852" s="62"/>
      <c r="BS852" s="62"/>
      <c r="BT852" s="62"/>
      <c r="BU852" s="62"/>
      <c r="BV852" s="62"/>
      <c r="BW852" s="62"/>
      <c r="BX852" s="62"/>
      <c r="BY852" s="62"/>
      <c r="BZ852" s="62"/>
      <c r="CA852" s="62"/>
      <c r="CB852" s="62"/>
      <c r="CC852" s="62"/>
      <c r="CD852" s="62"/>
      <c r="CE852" s="62"/>
      <c r="CF852" s="62"/>
      <c r="CG852" s="62"/>
      <c r="CH852" s="62"/>
      <c r="CI852" s="62"/>
      <c r="CJ852" s="62"/>
      <c r="CK852" s="62"/>
      <c r="CL852" s="62"/>
      <c r="CM852" s="62"/>
      <c r="CN852" s="62"/>
      <c r="CO852" s="62"/>
      <c r="CP852" s="62"/>
      <c r="CQ852" s="62"/>
      <c r="CR852" s="62"/>
      <c r="CS852" s="62"/>
      <c r="CT852" s="62"/>
      <c r="CU852" s="62"/>
      <c r="CV852" s="62"/>
      <c r="CW852" s="62"/>
      <c r="CX852" s="62"/>
      <c r="CY852" s="62"/>
      <c r="CZ852" s="62"/>
      <c r="DA852" s="61"/>
      <c r="DB852" s="56">
        <f>K852-CV852</f>
        <v>0</v>
      </c>
      <c r="DC852" s="81"/>
      <c r="DD852" s="7">
        <f>CV852/12</f>
        <v>0</v>
      </c>
      <c r="DE852" s="81"/>
    </row>
    <row r="853" spans="1:109" s="80" customFormat="1" ht="11.25" hidden="1" customHeight="1" x14ac:dyDescent="0.2">
      <c r="A853" s="115"/>
      <c r="B853" s="66"/>
      <c r="C853" s="66"/>
      <c r="D853" s="66"/>
      <c r="E853" s="66"/>
      <c r="F853" s="66"/>
      <c r="G853" s="65"/>
      <c r="H853" s="61"/>
      <c r="I853" s="95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  <c r="AA853" s="62"/>
      <c r="AB853" s="62"/>
      <c r="AC853" s="62"/>
      <c r="AD853" s="62"/>
      <c r="AE853" s="62"/>
      <c r="AF853" s="62"/>
      <c r="AG853" s="62"/>
      <c r="AH853" s="62"/>
      <c r="AI853" s="62"/>
      <c r="AJ853" s="62"/>
      <c r="AK853" s="62"/>
      <c r="AL853" s="62"/>
      <c r="AM853" s="62"/>
      <c r="AN853" s="62"/>
      <c r="AO853" s="62"/>
      <c r="AP853" s="62"/>
      <c r="AQ853" s="62"/>
      <c r="AR853" s="62"/>
      <c r="AS853" s="62"/>
      <c r="AT853" s="62"/>
      <c r="AU853" s="62"/>
      <c r="AV853" s="62"/>
      <c r="AW853" s="62"/>
      <c r="AX853" s="62"/>
      <c r="AY853" s="62"/>
      <c r="AZ853" s="62"/>
      <c r="BA853" s="62"/>
      <c r="BB853" s="62"/>
      <c r="BC853" s="62"/>
      <c r="BD853" s="62"/>
      <c r="BE853" s="62"/>
      <c r="BF853" s="62"/>
      <c r="BG853" s="62"/>
      <c r="BH853" s="62"/>
      <c r="BI853" s="62"/>
      <c r="BJ853" s="62"/>
      <c r="BK853" s="62"/>
      <c r="BL853" s="62"/>
      <c r="BM853" s="62"/>
      <c r="BN853" s="62"/>
      <c r="BO853" s="62"/>
      <c r="BP853" s="62"/>
      <c r="BQ853" s="62"/>
      <c r="BR853" s="62"/>
      <c r="BS853" s="62"/>
      <c r="BT853" s="62"/>
      <c r="BU853" s="62"/>
      <c r="BV853" s="62"/>
      <c r="BW853" s="62"/>
      <c r="BX853" s="62"/>
      <c r="BY853" s="62"/>
      <c r="BZ853" s="62"/>
      <c r="CA853" s="62"/>
      <c r="CB853" s="62"/>
      <c r="CC853" s="62"/>
      <c r="CD853" s="62"/>
      <c r="CE853" s="62"/>
      <c r="CF853" s="62"/>
      <c r="CG853" s="62"/>
      <c r="CH853" s="62"/>
      <c r="CI853" s="62"/>
      <c r="CJ853" s="62"/>
      <c r="CK853" s="62"/>
      <c r="CL853" s="62"/>
      <c r="CM853" s="62"/>
      <c r="CN853" s="62"/>
      <c r="CO853" s="62"/>
      <c r="CP853" s="62"/>
      <c r="CQ853" s="62"/>
      <c r="CR853" s="62"/>
      <c r="CS853" s="62"/>
      <c r="CT853" s="62"/>
      <c r="CU853" s="62"/>
      <c r="CV853" s="62"/>
      <c r="CW853" s="62"/>
      <c r="CX853" s="62"/>
      <c r="CY853" s="62"/>
      <c r="CZ853" s="62"/>
      <c r="DA853" s="61"/>
      <c r="DB853" s="56">
        <f>K853-CV853</f>
        <v>0</v>
      </c>
      <c r="DC853" s="81"/>
      <c r="DD853" s="7">
        <f>CV853/12</f>
        <v>0</v>
      </c>
      <c r="DE853" s="81"/>
    </row>
    <row r="854" spans="1:109" s="80" customFormat="1" ht="11.25" hidden="1" customHeight="1" x14ac:dyDescent="0.2">
      <c r="A854" s="115"/>
      <c r="B854" s="66"/>
      <c r="C854" s="66"/>
      <c r="D854" s="66"/>
      <c r="E854" s="66"/>
      <c r="F854" s="66"/>
      <c r="G854" s="65"/>
      <c r="H854" s="61"/>
      <c r="I854" s="95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  <c r="AA854" s="62"/>
      <c r="AB854" s="62"/>
      <c r="AC854" s="62"/>
      <c r="AD854" s="62"/>
      <c r="AE854" s="62"/>
      <c r="AF854" s="62"/>
      <c r="AG854" s="62"/>
      <c r="AH854" s="62"/>
      <c r="AI854" s="62"/>
      <c r="AJ854" s="62"/>
      <c r="AK854" s="62"/>
      <c r="AL854" s="62"/>
      <c r="AM854" s="62"/>
      <c r="AN854" s="62"/>
      <c r="AO854" s="62"/>
      <c r="AP854" s="62"/>
      <c r="AQ854" s="62"/>
      <c r="AR854" s="62"/>
      <c r="AS854" s="62"/>
      <c r="AT854" s="62"/>
      <c r="AU854" s="62"/>
      <c r="AV854" s="62"/>
      <c r="AW854" s="62"/>
      <c r="AX854" s="62"/>
      <c r="AY854" s="62"/>
      <c r="AZ854" s="62"/>
      <c r="BA854" s="62"/>
      <c r="BB854" s="62"/>
      <c r="BC854" s="62"/>
      <c r="BD854" s="62"/>
      <c r="BE854" s="62"/>
      <c r="BF854" s="62"/>
      <c r="BG854" s="62"/>
      <c r="BH854" s="62"/>
      <c r="BI854" s="62"/>
      <c r="BJ854" s="62"/>
      <c r="BK854" s="62"/>
      <c r="BL854" s="62"/>
      <c r="BM854" s="62"/>
      <c r="BN854" s="62"/>
      <c r="BO854" s="62"/>
      <c r="BP854" s="62"/>
      <c r="BQ854" s="62"/>
      <c r="BR854" s="62"/>
      <c r="BS854" s="62"/>
      <c r="BT854" s="62"/>
      <c r="BU854" s="62"/>
      <c r="BV854" s="62"/>
      <c r="BW854" s="62"/>
      <c r="BX854" s="62"/>
      <c r="BY854" s="62"/>
      <c r="BZ854" s="62"/>
      <c r="CA854" s="62"/>
      <c r="CB854" s="62"/>
      <c r="CC854" s="62"/>
      <c r="CD854" s="62"/>
      <c r="CE854" s="62"/>
      <c r="CF854" s="62"/>
      <c r="CG854" s="62"/>
      <c r="CH854" s="62"/>
      <c r="CI854" s="62"/>
      <c r="CJ854" s="62"/>
      <c r="CK854" s="62"/>
      <c r="CL854" s="62"/>
      <c r="CM854" s="62"/>
      <c r="CN854" s="62"/>
      <c r="CO854" s="62"/>
      <c r="CP854" s="62"/>
      <c r="CQ854" s="62"/>
      <c r="CR854" s="62"/>
      <c r="CS854" s="62"/>
      <c r="CT854" s="62"/>
      <c r="CU854" s="62"/>
      <c r="CV854" s="62"/>
      <c r="CW854" s="62"/>
      <c r="CX854" s="62"/>
      <c r="CY854" s="62"/>
      <c r="CZ854" s="62"/>
      <c r="DA854" s="61"/>
      <c r="DB854" s="56">
        <f>K854-CV854</f>
        <v>0</v>
      </c>
      <c r="DC854" s="81"/>
      <c r="DD854" s="7">
        <f>CV854/12</f>
        <v>0</v>
      </c>
      <c r="DE854" s="81"/>
    </row>
    <row r="855" spans="1:109" s="80" customFormat="1" ht="11.25" hidden="1" customHeight="1" x14ac:dyDescent="0.2">
      <c r="A855" s="115"/>
      <c r="B855" s="66"/>
      <c r="C855" s="66"/>
      <c r="D855" s="66"/>
      <c r="E855" s="66"/>
      <c r="F855" s="66"/>
      <c r="G855" s="65"/>
      <c r="H855" s="61"/>
      <c r="I855" s="95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  <c r="AA855" s="62"/>
      <c r="AB855" s="62"/>
      <c r="AC855" s="62"/>
      <c r="AD855" s="62"/>
      <c r="AE855" s="62"/>
      <c r="AF855" s="62"/>
      <c r="AG855" s="62"/>
      <c r="AH855" s="62"/>
      <c r="AI855" s="62"/>
      <c r="AJ855" s="62"/>
      <c r="AK855" s="62"/>
      <c r="AL855" s="62"/>
      <c r="AM855" s="62"/>
      <c r="AN855" s="62"/>
      <c r="AO855" s="62"/>
      <c r="AP855" s="62"/>
      <c r="AQ855" s="62"/>
      <c r="AR855" s="62"/>
      <c r="AS855" s="62"/>
      <c r="AT855" s="62"/>
      <c r="AU855" s="62"/>
      <c r="AV855" s="62"/>
      <c r="AW855" s="62"/>
      <c r="AX855" s="62"/>
      <c r="AY855" s="62"/>
      <c r="AZ855" s="62"/>
      <c r="BA855" s="62"/>
      <c r="BB855" s="62"/>
      <c r="BC855" s="62"/>
      <c r="BD855" s="62"/>
      <c r="BE855" s="62"/>
      <c r="BF855" s="62"/>
      <c r="BG855" s="62"/>
      <c r="BH855" s="62"/>
      <c r="BI855" s="62"/>
      <c r="BJ855" s="62"/>
      <c r="BK855" s="62"/>
      <c r="BL855" s="62"/>
      <c r="BM855" s="62"/>
      <c r="BN855" s="62"/>
      <c r="BO855" s="62"/>
      <c r="BP855" s="62"/>
      <c r="BQ855" s="62"/>
      <c r="BR855" s="62"/>
      <c r="BS855" s="62"/>
      <c r="BT855" s="62"/>
      <c r="BU855" s="62"/>
      <c r="BV855" s="62"/>
      <c r="BW855" s="62"/>
      <c r="BX855" s="62"/>
      <c r="BY855" s="62"/>
      <c r="BZ855" s="62"/>
      <c r="CA855" s="62"/>
      <c r="CB855" s="62"/>
      <c r="CC855" s="62"/>
      <c r="CD855" s="62"/>
      <c r="CE855" s="62"/>
      <c r="CF855" s="62"/>
      <c r="CG855" s="62"/>
      <c r="CH855" s="62"/>
      <c r="CI855" s="62"/>
      <c r="CJ855" s="62"/>
      <c r="CK855" s="62"/>
      <c r="CL855" s="62"/>
      <c r="CM855" s="62"/>
      <c r="CN855" s="62"/>
      <c r="CO855" s="62"/>
      <c r="CP855" s="62"/>
      <c r="CQ855" s="62"/>
      <c r="CR855" s="62"/>
      <c r="CS855" s="62"/>
      <c r="CT855" s="62"/>
      <c r="CU855" s="62"/>
      <c r="CV855" s="62"/>
      <c r="CW855" s="62"/>
      <c r="CX855" s="62"/>
      <c r="CY855" s="62"/>
      <c r="CZ855" s="62"/>
      <c r="DA855" s="61"/>
      <c r="DB855" s="56">
        <f>K855-CV855</f>
        <v>0</v>
      </c>
      <c r="DC855" s="81"/>
      <c r="DD855" s="7">
        <f>CV855/12</f>
        <v>0</v>
      </c>
      <c r="DE855" s="81"/>
    </row>
    <row r="856" spans="1:109" s="80" customFormat="1" ht="11.25" hidden="1" customHeight="1" x14ac:dyDescent="0.2">
      <c r="A856" s="115"/>
      <c r="B856" s="66"/>
      <c r="C856" s="66"/>
      <c r="D856" s="66"/>
      <c r="E856" s="66"/>
      <c r="F856" s="66"/>
      <c r="G856" s="65"/>
      <c r="H856" s="61"/>
      <c r="I856" s="95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  <c r="AA856" s="62"/>
      <c r="AB856" s="62"/>
      <c r="AC856" s="62"/>
      <c r="AD856" s="62"/>
      <c r="AE856" s="62"/>
      <c r="AF856" s="62"/>
      <c r="AG856" s="62"/>
      <c r="AH856" s="62"/>
      <c r="AI856" s="62"/>
      <c r="AJ856" s="62"/>
      <c r="AK856" s="62"/>
      <c r="AL856" s="62"/>
      <c r="AM856" s="62"/>
      <c r="AN856" s="62"/>
      <c r="AO856" s="62"/>
      <c r="AP856" s="62"/>
      <c r="AQ856" s="62"/>
      <c r="AR856" s="62"/>
      <c r="AS856" s="62"/>
      <c r="AT856" s="62"/>
      <c r="AU856" s="62"/>
      <c r="AV856" s="62"/>
      <c r="AW856" s="62"/>
      <c r="AX856" s="62"/>
      <c r="AY856" s="62"/>
      <c r="AZ856" s="62"/>
      <c r="BA856" s="62"/>
      <c r="BB856" s="62"/>
      <c r="BC856" s="62"/>
      <c r="BD856" s="62"/>
      <c r="BE856" s="62"/>
      <c r="BF856" s="62"/>
      <c r="BG856" s="62"/>
      <c r="BH856" s="62"/>
      <c r="BI856" s="62"/>
      <c r="BJ856" s="62"/>
      <c r="BK856" s="62"/>
      <c r="BL856" s="62"/>
      <c r="BM856" s="62"/>
      <c r="BN856" s="62"/>
      <c r="BO856" s="62"/>
      <c r="BP856" s="62"/>
      <c r="BQ856" s="62"/>
      <c r="BR856" s="62"/>
      <c r="BS856" s="62"/>
      <c r="BT856" s="62"/>
      <c r="BU856" s="62"/>
      <c r="BV856" s="62"/>
      <c r="BW856" s="62"/>
      <c r="BX856" s="62"/>
      <c r="BY856" s="62"/>
      <c r="BZ856" s="62"/>
      <c r="CA856" s="62"/>
      <c r="CB856" s="62"/>
      <c r="CC856" s="62"/>
      <c r="CD856" s="62"/>
      <c r="CE856" s="62"/>
      <c r="CF856" s="62"/>
      <c r="CG856" s="62"/>
      <c r="CH856" s="62"/>
      <c r="CI856" s="62"/>
      <c r="CJ856" s="62"/>
      <c r="CK856" s="62"/>
      <c r="CL856" s="62"/>
      <c r="CM856" s="62"/>
      <c r="CN856" s="62"/>
      <c r="CO856" s="62"/>
      <c r="CP856" s="62"/>
      <c r="CQ856" s="62"/>
      <c r="CR856" s="62"/>
      <c r="CS856" s="62"/>
      <c r="CT856" s="62"/>
      <c r="CU856" s="62"/>
      <c r="CV856" s="62"/>
      <c r="CW856" s="62"/>
      <c r="CX856" s="62"/>
      <c r="CY856" s="62"/>
      <c r="CZ856" s="62"/>
      <c r="DA856" s="61"/>
      <c r="DB856" s="56">
        <f>K856-CV856</f>
        <v>0</v>
      </c>
      <c r="DC856" s="81"/>
      <c r="DD856" s="7">
        <f>CV856/12</f>
        <v>0</v>
      </c>
      <c r="DE856" s="81"/>
    </row>
    <row r="857" spans="1:109" s="80" customFormat="1" ht="11.25" hidden="1" customHeight="1" x14ac:dyDescent="0.2">
      <c r="A857" s="115"/>
      <c r="B857" s="66"/>
      <c r="C857" s="66"/>
      <c r="D857" s="66"/>
      <c r="E857" s="66"/>
      <c r="F857" s="66"/>
      <c r="G857" s="65"/>
      <c r="H857" s="104"/>
      <c r="I857" s="116"/>
      <c r="J857" s="62">
        <f>J858</f>
        <v>0</v>
      </c>
      <c r="K857" s="62">
        <f>K858</f>
        <v>0</v>
      </c>
      <c r="L857" s="62">
        <f>L858</f>
        <v>0</v>
      </c>
      <c r="M857" s="62">
        <f>M858</f>
        <v>0</v>
      </c>
      <c r="N857" s="62">
        <f>N858</f>
        <v>0</v>
      </c>
      <c r="O857" s="62">
        <f>O858</f>
        <v>0</v>
      </c>
      <c r="P857" s="62">
        <f>P858</f>
        <v>0</v>
      </c>
      <c r="Q857" s="62">
        <f>Q858</f>
        <v>0</v>
      </c>
      <c r="R857" s="62">
        <f>R858</f>
        <v>0</v>
      </c>
      <c r="S857" s="62">
        <f>S858</f>
        <v>0</v>
      </c>
      <c r="T857" s="62">
        <f>T858</f>
        <v>0</v>
      </c>
      <c r="U857" s="62">
        <f>U858</f>
        <v>0</v>
      </c>
      <c r="V857" s="62">
        <f>V858</f>
        <v>0</v>
      </c>
      <c r="W857" s="62">
        <f>W858</f>
        <v>0</v>
      </c>
      <c r="X857" s="62">
        <f>X858</f>
        <v>0</v>
      </c>
      <c r="Y857" s="62">
        <f>Y858</f>
        <v>0</v>
      </c>
      <c r="Z857" s="62">
        <f>Z858</f>
        <v>0</v>
      </c>
      <c r="AA857" s="62">
        <f>AA858</f>
        <v>0</v>
      </c>
      <c r="AB857" s="62">
        <f>AB858</f>
        <v>0</v>
      </c>
      <c r="AC857" s="62">
        <f>AC858</f>
        <v>0</v>
      </c>
      <c r="AD857" s="62">
        <f>AD858</f>
        <v>0</v>
      </c>
      <c r="AE857" s="62">
        <f>AE858</f>
        <v>0</v>
      </c>
      <c r="AF857" s="62">
        <f>AF858</f>
        <v>0</v>
      </c>
      <c r="AG857" s="62">
        <f>AG858</f>
        <v>0</v>
      </c>
      <c r="AH857" s="62">
        <f>AH858</f>
        <v>0</v>
      </c>
      <c r="AI857" s="62">
        <f>AI858</f>
        <v>0</v>
      </c>
      <c r="AJ857" s="62">
        <f>AJ858</f>
        <v>0</v>
      </c>
      <c r="AK857" s="62">
        <f>AK858</f>
        <v>0</v>
      </c>
      <c r="AL857" s="62">
        <f>AL858</f>
        <v>0</v>
      </c>
      <c r="AM857" s="62">
        <f>AM858</f>
        <v>0</v>
      </c>
      <c r="AN857" s="62">
        <f>AN858</f>
        <v>0</v>
      </c>
      <c r="AO857" s="62">
        <f>AO858</f>
        <v>0</v>
      </c>
      <c r="AP857" s="62">
        <f>AP858</f>
        <v>0</v>
      </c>
      <c r="AQ857" s="62">
        <f>AQ858</f>
        <v>0</v>
      </c>
      <c r="AR857" s="62">
        <f>AR858</f>
        <v>0</v>
      </c>
      <c r="AS857" s="62">
        <f>AS858</f>
        <v>0</v>
      </c>
      <c r="AT857" s="62">
        <f>AT858</f>
        <v>0</v>
      </c>
      <c r="AU857" s="62">
        <f>AU858</f>
        <v>0</v>
      </c>
      <c r="AV857" s="62">
        <f>AV858</f>
        <v>0</v>
      </c>
      <c r="AW857" s="62">
        <f>AW858</f>
        <v>0</v>
      </c>
      <c r="AX857" s="62">
        <f>AX858</f>
        <v>0</v>
      </c>
      <c r="AY857" s="62">
        <f>AY858</f>
        <v>0</v>
      </c>
      <c r="AZ857" s="62">
        <f>AZ858</f>
        <v>0</v>
      </c>
      <c r="BA857" s="62">
        <f>BA858</f>
        <v>0</v>
      </c>
      <c r="BB857" s="62"/>
      <c r="BC857" s="62">
        <f>BC858</f>
        <v>0</v>
      </c>
      <c r="BD857" s="62"/>
      <c r="BE857" s="62">
        <f>BE858</f>
        <v>0</v>
      </c>
      <c r="BF857" s="62">
        <f>BF858</f>
        <v>0</v>
      </c>
      <c r="BG857" s="62">
        <f>BG858</f>
        <v>0</v>
      </c>
      <c r="BH857" s="62">
        <f>BH858</f>
        <v>0</v>
      </c>
      <c r="BI857" s="62">
        <f>BI858</f>
        <v>0</v>
      </c>
      <c r="BJ857" s="62">
        <f>BJ858</f>
        <v>0</v>
      </c>
      <c r="BK857" s="62">
        <f>BK858</f>
        <v>0</v>
      </c>
      <c r="BL857" s="62">
        <f>BL858</f>
        <v>0</v>
      </c>
      <c r="BM857" s="62">
        <f>BM858</f>
        <v>0</v>
      </c>
      <c r="BN857" s="62">
        <f>BN858</f>
        <v>0</v>
      </c>
      <c r="BO857" s="62">
        <f>BO858</f>
        <v>0</v>
      </c>
      <c r="BP857" s="62">
        <f>BP858</f>
        <v>0</v>
      </c>
      <c r="BQ857" s="62">
        <f>BQ858</f>
        <v>0</v>
      </c>
      <c r="BR857" s="62">
        <f>BR858</f>
        <v>0</v>
      </c>
      <c r="BS857" s="62">
        <f>BS858</f>
        <v>0</v>
      </c>
      <c r="BT857" s="62">
        <f>BT858</f>
        <v>0</v>
      </c>
      <c r="BU857" s="62">
        <f>BU858</f>
        <v>0</v>
      </c>
      <c r="BV857" s="62">
        <f>BV858</f>
        <v>0</v>
      </c>
      <c r="BW857" s="62">
        <f>BW858</f>
        <v>0</v>
      </c>
      <c r="BX857" s="62">
        <f>BX858</f>
        <v>0</v>
      </c>
      <c r="BY857" s="62">
        <f>BY858</f>
        <v>0</v>
      </c>
      <c r="BZ857" s="62">
        <f>BZ858</f>
        <v>0</v>
      </c>
      <c r="CA857" s="62">
        <f>CA858</f>
        <v>0</v>
      </c>
      <c r="CB857" s="62">
        <f>CB858</f>
        <v>0</v>
      </c>
      <c r="CC857" s="62">
        <f>CC858</f>
        <v>0</v>
      </c>
      <c r="CD857" s="62">
        <f>CD858</f>
        <v>0</v>
      </c>
      <c r="CE857" s="62">
        <f>CE858</f>
        <v>0</v>
      </c>
      <c r="CF857" s="62">
        <f>CF858</f>
        <v>0</v>
      </c>
      <c r="CG857" s="62">
        <f>CG858</f>
        <v>0</v>
      </c>
      <c r="CH857" s="62">
        <f>CH858</f>
        <v>0</v>
      </c>
      <c r="CI857" s="62">
        <f>CI858</f>
        <v>0</v>
      </c>
      <c r="CJ857" s="62">
        <f>CJ858</f>
        <v>0</v>
      </c>
      <c r="CK857" s="62">
        <f>CK858</f>
        <v>0</v>
      </c>
      <c r="CL857" s="62">
        <f>CL858</f>
        <v>0</v>
      </c>
      <c r="CM857" s="62">
        <f>CM858</f>
        <v>0</v>
      </c>
      <c r="CN857" s="62">
        <f>CN858</f>
        <v>0</v>
      </c>
      <c r="CO857" s="62">
        <f>CO858</f>
        <v>0</v>
      </c>
      <c r="CP857" s="62">
        <f>CP858</f>
        <v>0</v>
      </c>
      <c r="CQ857" s="62">
        <f>CQ858</f>
        <v>0</v>
      </c>
      <c r="CR857" s="62">
        <f>CR858</f>
        <v>0</v>
      </c>
      <c r="CS857" s="62">
        <f>CS858</f>
        <v>0</v>
      </c>
      <c r="CT857" s="62">
        <f>CT858</f>
        <v>0</v>
      </c>
      <c r="CU857" s="62">
        <f>CU858</f>
        <v>0</v>
      </c>
      <c r="CV857" s="62">
        <f>CV858</f>
        <v>0</v>
      </c>
      <c r="CW857" s="62">
        <f>CW858</f>
        <v>0</v>
      </c>
      <c r="CX857" s="62">
        <f>CX858</f>
        <v>0</v>
      </c>
      <c r="CY857" s="62">
        <f>CY858</f>
        <v>0</v>
      </c>
      <c r="CZ857" s="62">
        <f>CZ858</f>
        <v>0</v>
      </c>
      <c r="DA857" s="104"/>
      <c r="DB857" s="56">
        <f>K857-CV857</f>
        <v>0</v>
      </c>
      <c r="DC857" s="81"/>
      <c r="DD857" s="7">
        <f>CV857/12</f>
        <v>0</v>
      </c>
      <c r="DE857" s="81"/>
    </row>
    <row r="858" spans="1:109" s="80" customFormat="1" ht="11.25" hidden="1" customHeight="1" x14ac:dyDescent="0.2">
      <c r="A858" s="115"/>
      <c r="B858" s="66"/>
      <c r="C858" s="66"/>
      <c r="D858" s="66"/>
      <c r="E858" s="66"/>
      <c r="F858" s="66"/>
      <c r="G858" s="65"/>
      <c r="H858" s="104"/>
      <c r="I858" s="116"/>
      <c r="J858" s="62">
        <f>J859</f>
        <v>0</v>
      </c>
      <c r="K858" s="62">
        <f>K859</f>
        <v>0</v>
      </c>
      <c r="L858" s="62">
        <f>L859</f>
        <v>0</v>
      </c>
      <c r="M858" s="62">
        <f>M859</f>
        <v>0</v>
      </c>
      <c r="N858" s="62">
        <f>N859</f>
        <v>0</v>
      </c>
      <c r="O858" s="62">
        <f>O859</f>
        <v>0</v>
      </c>
      <c r="P858" s="62">
        <f>P859</f>
        <v>0</v>
      </c>
      <c r="Q858" s="62">
        <f>Q859</f>
        <v>0</v>
      </c>
      <c r="R858" s="62">
        <f>R859</f>
        <v>0</v>
      </c>
      <c r="S858" s="62">
        <f>S859</f>
        <v>0</v>
      </c>
      <c r="T858" s="62">
        <f>T859</f>
        <v>0</v>
      </c>
      <c r="U858" s="62">
        <f>U859</f>
        <v>0</v>
      </c>
      <c r="V858" s="62">
        <f>V859</f>
        <v>0</v>
      </c>
      <c r="W858" s="62">
        <f>W859</f>
        <v>0</v>
      </c>
      <c r="X858" s="62">
        <f>X859</f>
        <v>0</v>
      </c>
      <c r="Y858" s="62">
        <f>Y859</f>
        <v>0</v>
      </c>
      <c r="Z858" s="62">
        <f>Z859</f>
        <v>0</v>
      </c>
      <c r="AA858" s="62">
        <f>AA859</f>
        <v>0</v>
      </c>
      <c r="AB858" s="62">
        <f>AB859</f>
        <v>0</v>
      </c>
      <c r="AC858" s="62">
        <f>AC859</f>
        <v>0</v>
      </c>
      <c r="AD858" s="62">
        <f>AD859</f>
        <v>0</v>
      </c>
      <c r="AE858" s="62">
        <f>AE859</f>
        <v>0</v>
      </c>
      <c r="AF858" s="62">
        <f>AF859</f>
        <v>0</v>
      </c>
      <c r="AG858" s="62">
        <f>AG859</f>
        <v>0</v>
      </c>
      <c r="AH858" s="62">
        <f>AH859</f>
        <v>0</v>
      </c>
      <c r="AI858" s="62">
        <f>AI859</f>
        <v>0</v>
      </c>
      <c r="AJ858" s="62">
        <f>AJ859</f>
        <v>0</v>
      </c>
      <c r="AK858" s="62">
        <f>AK859</f>
        <v>0</v>
      </c>
      <c r="AL858" s="62">
        <f>AL859</f>
        <v>0</v>
      </c>
      <c r="AM858" s="62">
        <f>AM859</f>
        <v>0</v>
      </c>
      <c r="AN858" s="62">
        <f>AN859</f>
        <v>0</v>
      </c>
      <c r="AO858" s="62">
        <f>AO859</f>
        <v>0</v>
      </c>
      <c r="AP858" s="62">
        <f>AP859</f>
        <v>0</v>
      </c>
      <c r="AQ858" s="62">
        <f>AQ859</f>
        <v>0</v>
      </c>
      <c r="AR858" s="62">
        <f>AR859</f>
        <v>0</v>
      </c>
      <c r="AS858" s="62">
        <f>AS859</f>
        <v>0</v>
      </c>
      <c r="AT858" s="62">
        <f>AT859</f>
        <v>0</v>
      </c>
      <c r="AU858" s="62">
        <f>AU859</f>
        <v>0</v>
      </c>
      <c r="AV858" s="62">
        <f>AV859</f>
        <v>0</v>
      </c>
      <c r="AW858" s="62">
        <f>AW859</f>
        <v>0</v>
      </c>
      <c r="AX858" s="62">
        <f>AX859</f>
        <v>0</v>
      </c>
      <c r="AY858" s="62">
        <f>AY859</f>
        <v>0</v>
      </c>
      <c r="AZ858" s="62">
        <f>AZ859</f>
        <v>0</v>
      </c>
      <c r="BA858" s="62">
        <f>BA859</f>
        <v>0</v>
      </c>
      <c r="BB858" s="62"/>
      <c r="BC858" s="62">
        <f>BC859</f>
        <v>0</v>
      </c>
      <c r="BD858" s="62"/>
      <c r="BE858" s="62">
        <f>BE859</f>
        <v>0</v>
      </c>
      <c r="BF858" s="62">
        <f>BF859</f>
        <v>0</v>
      </c>
      <c r="BG858" s="62">
        <f>BG859</f>
        <v>0</v>
      </c>
      <c r="BH858" s="62">
        <f>BH859</f>
        <v>0</v>
      </c>
      <c r="BI858" s="62">
        <f>BI859</f>
        <v>0</v>
      </c>
      <c r="BJ858" s="62">
        <f>BJ859</f>
        <v>0</v>
      </c>
      <c r="BK858" s="62">
        <f>BK859</f>
        <v>0</v>
      </c>
      <c r="BL858" s="62">
        <f>BL859</f>
        <v>0</v>
      </c>
      <c r="BM858" s="62">
        <f>BM859</f>
        <v>0</v>
      </c>
      <c r="BN858" s="62">
        <f>BN859</f>
        <v>0</v>
      </c>
      <c r="BO858" s="62">
        <f>BO859</f>
        <v>0</v>
      </c>
      <c r="BP858" s="62">
        <f>BP859</f>
        <v>0</v>
      </c>
      <c r="BQ858" s="62">
        <f>BQ859</f>
        <v>0</v>
      </c>
      <c r="BR858" s="62">
        <f>BR859</f>
        <v>0</v>
      </c>
      <c r="BS858" s="62">
        <f>BS859</f>
        <v>0</v>
      </c>
      <c r="BT858" s="62">
        <f>BT859</f>
        <v>0</v>
      </c>
      <c r="BU858" s="62">
        <f>BU859</f>
        <v>0</v>
      </c>
      <c r="BV858" s="62">
        <f>BV859</f>
        <v>0</v>
      </c>
      <c r="BW858" s="62">
        <f>BW859</f>
        <v>0</v>
      </c>
      <c r="BX858" s="62">
        <f>BX859</f>
        <v>0</v>
      </c>
      <c r="BY858" s="62">
        <f>BY859</f>
        <v>0</v>
      </c>
      <c r="BZ858" s="62">
        <f>BZ859</f>
        <v>0</v>
      </c>
      <c r="CA858" s="62">
        <f>CA859</f>
        <v>0</v>
      </c>
      <c r="CB858" s="62">
        <f>CB859</f>
        <v>0</v>
      </c>
      <c r="CC858" s="62">
        <f>CC859</f>
        <v>0</v>
      </c>
      <c r="CD858" s="62">
        <f>CD859</f>
        <v>0</v>
      </c>
      <c r="CE858" s="62">
        <f>CE859</f>
        <v>0</v>
      </c>
      <c r="CF858" s="62">
        <f>CF859</f>
        <v>0</v>
      </c>
      <c r="CG858" s="62">
        <f>CG859</f>
        <v>0</v>
      </c>
      <c r="CH858" s="62">
        <f>CH859</f>
        <v>0</v>
      </c>
      <c r="CI858" s="62">
        <f>CI859</f>
        <v>0</v>
      </c>
      <c r="CJ858" s="62">
        <f>CJ859</f>
        <v>0</v>
      </c>
      <c r="CK858" s="62">
        <f>CK859</f>
        <v>0</v>
      </c>
      <c r="CL858" s="62">
        <f>CL859</f>
        <v>0</v>
      </c>
      <c r="CM858" s="62">
        <f>CM859</f>
        <v>0</v>
      </c>
      <c r="CN858" s="62">
        <f>CN859</f>
        <v>0</v>
      </c>
      <c r="CO858" s="62">
        <f>CO859</f>
        <v>0</v>
      </c>
      <c r="CP858" s="62">
        <f>CP859</f>
        <v>0</v>
      </c>
      <c r="CQ858" s="62">
        <f>CQ859</f>
        <v>0</v>
      </c>
      <c r="CR858" s="62">
        <f>CR859</f>
        <v>0</v>
      </c>
      <c r="CS858" s="62">
        <f>CS859</f>
        <v>0</v>
      </c>
      <c r="CT858" s="62">
        <f>CT859</f>
        <v>0</v>
      </c>
      <c r="CU858" s="62">
        <f>CU859</f>
        <v>0</v>
      </c>
      <c r="CV858" s="62">
        <f>CV859</f>
        <v>0</v>
      </c>
      <c r="CW858" s="62">
        <f>CW859</f>
        <v>0</v>
      </c>
      <c r="CX858" s="62">
        <f>CX859</f>
        <v>0</v>
      </c>
      <c r="CY858" s="62">
        <f>CY859</f>
        <v>0</v>
      </c>
      <c r="CZ858" s="62">
        <f>CZ859</f>
        <v>0</v>
      </c>
      <c r="DA858" s="104"/>
      <c r="DB858" s="56">
        <f>K858-CV858</f>
        <v>0</v>
      </c>
      <c r="DC858" s="81"/>
      <c r="DD858" s="7">
        <f>CV858/12</f>
        <v>0</v>
      </c>
      <c r="DE858" s="81"/>
    </row>
    <row r="859" spans="1:109" s="80" customFormat="1" ht="11.25" hidden="1" customHeight="1" x14ac:dyDescent="0.2">
      <c r="A859" s="115"/>
      <c r="B859" s="66"/>
      <c r="C859" s="66"/>
      <c r="D859" s="66"/>
      <c r="E859" s="66"/>
      <c r="F859" s="66"/>
      <c r="G859" s="65"/>
      <c r="H859" s="104"/>
      <c r="I859" s="116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  <c r="AA859" s="62"/>
      <c r="AB859" s="62"/>
      <c r="AC859" s="62"/>
      <c r="AD859" s="62"/>
      <c r="AE859" s="62"/>
      <c r="AF859" s="62"/>
      <c r="AG859" s="62"/>
      <c r="AH859" s="62"/>
      <c r="AI859" s="62"/>
      <c r="AJ859" s="62"/>
      <c r="AK859" s="62"/>
      <c r="AL859" s="62"/>
      <c r="AM859" s="62"/>
      <c r="AN859" s="62"/>
      <c r="AO859" s="62"/>
      <c r="AP859" s="62"/>
      <c r="AQ859" s="62"/>
      <c r="AR859" s="62"/>
      <c r="AS859" s="62"/>
      <c r="AT859" s="62"/>
      <c r="AU859" s="62"/>
      <c r="AV859" s="62"/>
      <c r="AW859" s="62"/>
      <c r="AX859" s="62"/>
      <c r="AY859" s="62"/>
      <c r="AZ859" s="62"/>
      <c r="BA859" s="62"/>
      <c r="BB859" s="62"/>
      <c r="BC859" s="62"/>
      <c r="BD859" s="62"/>
      <c r="BE859" s="62"/>
      <c r="BF859" s="62"/>
      <c r="BG859" s="62"/>
      <c r="BH859" s="62"/>
      <c r="BI859" s="62"/>
      <c r="BJ859" s="62"/>
      <c r="BK859" s="62"/>
      <c r="BL859" s="62"/>
      <c r="BM859" s="62"/>
      <c r="BN859" s="62"/>
      <c r="BO859" s="62"/>
      <c r="BP859" s="62"/>
      <c r="BQ859" s="62"/>
      <c r="BR859" s="62"/>
      <c r="BS859" s="62"/>
      <c r="BT859" s="62"/>
      <c r="BU859" s="62"/>
      <c r="BV859" s="62"/>
      <c r="BW859" s="62"/>
      <c r="BX859" s="62"/>
      <c r="BY859" s="62"/>
      <c r="BZ859" s="62"/>
      <c r="CA859" s="62"/>
      <c r="CB859" s="62"/>
      <c r="CC859" s="62"/>
      <c r="CD859" s="62"/>
      <c r="CE859" s="62"/>
      <c r="CF859" s="62"/>
      <c r="CG859" s="62"/>
      <c r="CH859" s="62"/>
      <c r="CI859" s="62"/>
      <c r="CJ859" s="62"/>
      <c r="CK859" s="62"/>
      <c r="CL859" s="62"/>
      <c r="CM859" s="62"/>
      <c r="CN859" s="62"/>
      <c r="CO859" s="62"/>
      <c r="CP859" s="62"/>
      <c r="CQ859" s="62"/>
      <c r="CR859" s="62"/>
      <c r="CS859" s="62"/>
      <c r="CT859" s="62"/>
      <c r="CU859" s="62"/>
      <c r="CV859" s="62"/>
      <c r="CW859" s="62"/>
      <c r="CX859" s="62"/>
      <c r="CY859" s="62"/>
      <c r="CZ859" s="62"/>
      <c r="DA859" s="104"/>
      <c r="DB859" s="56">
        <f>K859-CV859</f>
        <v>0</v>
      </c>
      <c r="DC859" s="81"/>
      <c r="DD859" s="7">
        <f>CV859/12</f>
        <v>0</v>
      </c>
      <c r="DE859" s="81"/>
    </row>
    <row r="860" spans="1:109" s="80" customFormat="1" ht="11.25" hidden="1" customHeight="1" x14ac:dyDescent="0.2">
      <c r="A860" s="115"/>
      <c r="B860" s="66"/>
      <c r="C860" s="66"/>
      <c r="D860" s="66"/>
      <c r="E860" s="66"/>
      <c r="F860" s="66"/>
      <c r="G860" s="65"/>
      <c r="H860" s="104"/>
      <c r="I860" s="116"/>
      <c r="J860" s="62">
        <f>J861+J865</f>
        <v>0</v>
      </c>
      <c r="K860" s="62">
        <f>K861+K865</f>
        <v>0</v>
      </c>
      <c r="L860" s="62">
        <f>L861+L865</f>
        <v>0</v>
      </c>
      <c r="M860" s="62">
        <f>M861+M865</f>
        <v>0</v>
      </c>
      <c r="N860" s="62">
        <f>N861+N865</f>
        <v>0</v>
      </c>
      <c r="O860" s="62">
        <f>O861+O865</f>
        <v>0</v>
      </c>
      <c r="P860" s="62">
        <f>P861+P865</f>
        <v>0</v>
      </c>
      <c r="Q860" s="62">
        <f>Q861+Q865</f>
        <v>0</v>
      </c>
      <c r="R860" s="62">
        <f>R861+R865</f>
        <v>0</v>
      </c>
      <c r="S860" s="62">
        <f>S861+S865</f>
        <v>0</v>
      </c>
      <c r="T860" s="62">
        <f>T861+T865</f>
        <v>0</v>
      </c>
      <c r="U860" s="62">
        <f>U861+U865</f>
        <v>0</v>
      </c>
      <c r="V860" s="62">
        <f>V861+V865</f>
        <v>0</v>
      </c>
      <c r="W860" s="62">
        <f>W861+W865</f>
        <v>0</v>
      </c>
      <c r="X860" s="62">
        <f>X861+X865</f>
        <v>0</v>
      </c>
      <c r="Y860" s="62">
        <f>Y861+Y865</f>
        <v>0</v>
      </c>
      <c r="Z860" s="62">
        <f>Z861+Z865</f>
        <v>0</v>
      </c>
      <c r="AA860" s="62">
        <f>AA861+AA865</f>
        <v>0</v>
      </c>
      <c r="AB860" s="62">
        <f>AB861+AB865</f>
        <v>0</v>
      </c>
      <c r="AC860" s="62">
        <f>AC861+AC865</f>
        <v>0</v>
      </c>
      <c r="AD860" s="62">
        <f>AD861+AD865</f>
        <v>0</v>
      </c>
      <c r="AE860" s="62">
        <f>AE861+AE865</f>
        <v>0</v>
      </c>
      <c r="AF860" s="62">
        <f>AF861+AF865</f>
        <v>0</v>
      </c>
      <c r="AG860" s="62">
        <f>AG861+AG865</f>
        <v>0</v>
      </c>
      <c r="AH860" s="62">
        <f>AH861+AH865</f>
        <v>0</v>
      </c>
      <c r="AI860" s="62">
        <f>AI861+AI865</f>
        <v>0</v>
      </c>
      <c r="AJ860" s="62">
        <f>AJ861+AJ865</f>
        <v>0</v>
      </c>
      <c r="AK860" s="62">
        <f>AK861+AK865</f>
        <v>0</v>
      </c>
      <c r="AL860" s="62">
        <f>AL861+AL865</f>
        <v>0</v>
      </c>
      <c r="AM860" s="62">
        <f>AM861+AM865</f>
        <v>0</v>
      </c>
      <c r="AN860" s="62">
        <f>AN861+AN865</f>
        <v>0</v>
      </c>
      <c r="AO860" s="62">
        <f>AO861+AO865</f>
        <v>0</v>
      </c>
      <c r="AP860" s="62">
        <f>AP861+AP865</f>
        <v>0</v>
      </c>
      <c r="AQ860" s="62">
        <f>AQ861+AQ865</f>
        <v>0</v>
      </c>
      <c r="AR860" s="62">
        <f>AR861+AR865</f>
        <v>0</v>
      </c>
      <c r="AS860" s="62">
        <f>AS861+AS865</f>
        <v>0</v>
      </c>
      <c r="AT860" s="62">
        <f>AT861+AT865</f>
        <v>0</v>
      </c>
      <c r="AU860" s="62">
        <f>AU861+AU865</f>
        <v>0</v>
      </c>
      <c r="AV860" s="62">
        <f>AV861+AV865</f>
        <v>0</v>
      </c>
      <c r="AW860" s="62">
        <f>AW861+AW865</f>
        <v>0</v>
      </c>
      <c r="AX860" s="62">
        <f>AX861+AX865</f>
        <v>0</v>
      </c>
      <c r="AY860" s="62">
        <f>AY861+AY865</f>
        <v>0</v>
      </c>
      <c r="AZ860" s="62">
        <f>AZ861+AZ865</f>
        <v>0</v>
      </c>
      <c r="BA860" s="62">
        <f>BA861+BA865</f>
        <v>0</v>
      </c>
      <c r="BB860" s="62"/>
      <c r="BC860" s="62">
        <f>BC861+BC865</f>
        <v>0</v>
      </c>
      <c r="BD860" s="62"/>
      <c r="BE860" s="62">
        <f>BE861+BE865</f>
        <v>0</v>
      </c>
      <c r="BF860" s="62">
        <f>BF861+BF865</f>
        <v>0</v>
      </c>
      <c r="BG860" s="62">
        <f>BG861+BG865</f>
        <v>0</v>
      </c>
      <c r="BH860" s="62">
        <f>BH861+BH865</f>
        <v>0</v>
      </c>
      <c r="BI860" s="62">
        <f>BI861+BI865</f>
        <v>0</v>
      </c>
      <c r="BJ860" s="62">
        <f>BJ861+BJ865</f>
        <v>0</v>
      </c>
      <c r="BK860" s="62">
        <f>BK861+BK865</f>
        <v>0</v>
      </c>
      <c r="BL860" s="62">
        <f>BL861+BL865</f>
        <v>0</v>
      </c>
      <c r="BM860" s="62">
        <f>BM861+BM865</f>
        <v>0</v>
      </c>
      <c r="BN860" s="62">
        <f>BN861+BN865</f>
        <v>0</v>
      </c>
      <c r="BO860" s="62">
        <f>BO861+BO865</f>
        <v>0</v>
      </c>
      <c r="BP860" s="62">
        <f>BP861+BP865</f>
        <v>0</v>
      </c>
      <c r="BQ860" s="62">
        <f>BQ861+BQ865</f>
        <v>0</v>
      </c>
      <c r="BR860" s="62">
        <f>BR861+BR865</f>
        <v>0</v>
      </c>
      <c r="BS860" s="62">
        <f>BS861+BS865</f>
        <v>0</v>
      </c>
      <c r="BT860" s="62">
        <f>BT861+BT865</f>
        <v>0</v>
      </c>
      <c r="BU860" s="62">
        <f>BU861+BU865</f>
        <v>0</v>
      </c>
      <c r="BV860" s="62">
        <f>BV861+BV865</f>
        <v>0</v>
      </c>
      <c r="BW860" s="62">
        <f>BW861+BW865</f>
        <v>0</v>
      </c>
      <c r="BX860" s="62">
        <f>BX861+BX865</f>
        <v>0</v>
      </c>
      <c r="BY860" s="62">
        <f>BY861+BY865</f>
        <v>0</v>
      </c>
      <c r="BZ860" s="62">
        <f>BZ861+BZ865</f>
        <v>0</v>
      </c>
      <c r="CA860" s="62">
        <f>CA861+CA865</f>
        <v>0</v>
      </c>
      <c r="CB860" s="62">
        <f>CB861+CB865</f>
        <v>0</v>
      </c>
      <c r="CC860" s="62">
        <f>CC861+CC865</f>
        <v>0</v>
      </c>
      <c r="CD860" s="62">
        <f>CD861+CD865</f>
        <v>0</v>
      </c>
      <c r="CE860" s="62">
        <f>CE861+CE865</f>
        <v>0</v>
      </c>
      <c r="CF860" s="62">
        <f>CF861+CF865</f>
        <v>0</v>
      </c>
      <c r="CG860" s="62">
        <f>CG861+CG865</f>
        <v>0</v>
      </c>
      <c r="CH860" s="62">
        <f>CH861+CH865</f>
        <v>0</v>
      </c>
      <c r="CI860" s="62">
        <f>CI861+CI865</f>
        <v>0</v>
      </c>
      <c r="CJ860" s="62">
        <f>CJ861+CJ865</f>
        <v>0</v>
      </c>
      <c r="CK860" s="62">
        <f>CK861+CK865</f>
        <v>0</v>
      </c>
      <c r="CL860" s="62">
        <f>CL861+CL865</f>
        <v>0</v>
      </c>
      <c r="CM860" s="62">
        <f>CM861+CM865</f>
        <v>0</v>
      </c>
      <c r="CN860" s="62">
        <f>CN861+CN865</f>
        <v>0</v>
      </c>
      <c r="CO860" s="62">
        <f>CO861+CO865</f>
        <v>0</v>
      </c>
      <c r="CP860" s="62">
        <f>CP861+CP865</f>
        <v>0</v>
      </c>
      <c r="CQ860" s="62">
        <f>CQ861+CQ865</f>
        <v>0</v>
      </c>
      <c r="CR860" s="62">
        <f>CR861+CR865</f>
        <v>0</v>
      </c>
      <c r="CS860" s="62">
        <f>CS861+CS865</f>
        <v>0</v>
      </c>
      <c r="CT860" s="62">
        <f>CT861+CT865</f>
        <v>0</v>
      </c>
      <c r="CU860" s="62">
        <f>CU861+CU865</f>
        <v>0</v>
      </c>
      <c r="CV860" s="62">
        <f>CV861+CV865</f>
        <v>0</v>
      </c>
      <c r="CW860" s="62">
        <f>CW861+CW865</f>
        <v>0</v>
      </c>
      <c r="CX860" s="62">
        <f>CX861+CX865</f>
        <v>0</v>
      </c>
      <c r="CY860" s="62">
        <f>CY861+CY865</f>
        <v>0</v>
      </c>
      <c r="CZ860" s="62">
        <f>CZ861+CZ865</f>
        <v>0</v>
      </c>
      <c r="DA860" s="104"/>
      <c r="DB860" s="56">
        <f>K860-CV860</f>
        <v>0</v>
      </c>
      <c r="DC860" s="81"/>
      <c r="DD860" s="7">
        <f>CV860/12</f>
        <v>0</v>
      </c>
      <c r="DE860" s="81"/>
    </row>
    <row r="861" spans="1:109" s="80" customFormat="1" ht="11.25" hidden="1" customHeight="1" x14ac:dyDescent="0.2">
      <c r="A861" s="115"/>
      <c r="B861" s="66"/>
      <c r="C861" s="66"/>
      <c r="D861" s="66"/>
      <c r="E861" s="66"/>
      <c r="F861" s="66"/>
      <c r="G861" s="65"/>
      <c r="H861" s="104"/>
      <c r="I861" s="116"/>
      <c r="J861" s="62">
        <f>SUM(J862:J864)</f>
        <v>0</v>
      </c>
      <c r="K861" s="62">
        <f>SUM(K862:K864)</f>
        <v>0</v>
      </c>
      <c r="L861" s="62">
        <f>SUM(L862:L864)</f>
        <v>0</v>
      </c>
      <c r="M861" s="62">
        <f>SUM(M862:M864)</f>
        <v>0</v>
      </c>
      <c r="N861" s="62">
        <f>SUM(N862:N864)</f>
        <v>0</v>
      </c>
      <c r="O861" s="62">
        <f>SUM(O862:O864)</f>
        <v>0</v>
      </c>
      <c r="P861" s="62">
        <f>SUM(P862:P864)</f>
        <v>0</v>
      </c>
      <c r="Q861" s="62">
        <f>SUM(Q862:Q864)</f>
        <v>0</v>
      </c>
      <c r="R861" s="62">
        <f>SUM(R862:R864)</f>
        <v>0</v>
      </c>
      <c r="S861" s="62">
        <f>SUM(S862:S864)</f>
        <v>0</v>
      </c>
      <c r="T861" s="62">
        <f>SUM(T862:T864)</f>
        <v>0</v>
      </c>
      <c r="U861" s="62">
        <f>SUM(U862:U864)</f>
        <v>0</v>
      </c>
      <c r="V861" s="62">
        <f>SUM(V862:V864)</f>
        <v>0</v>
      </c>
      <c r="W861" s="62">
        <f>SUM(W862:W864)</f>
        <v>0</v>
      </c>
      <c r="X861" s="62">
        <f>SUM(X862:X864)</f>
        <v>0</v>
      </c>
      <c r="Y861" s="62">
        <f>SUM(Y862:Y864)</f>
        <v>0</v>
      </c>
      <c r="Z861" s="62">
        <f>SUM(Z862:Z864)</f>
        <v>0</v>
      </c>
      <c r="AA861" s="62">
        <f>SUM(AA862:AA864)</f>
        <v>0</v>
      </c>
      <c r="AB861" s="62">
        <f>SUM(AB862:AB864)</f>
        <v>0</v>
      </c>
      <c r="AC861" s="62">
        <f>SUM(AC862:AC864)</f>
        <v>0</v>
      </c>
      <c r="AD861" s="62">
        <f>SUM(AD862:AD864)</f>
        <v>0</v>
      </c>
      <c r="AE861" s="62">
        <f>SUM(AE862:AE864)</f>
        <v>0</v>
      </c>
      <c r="AF861" s="62">
        <f>SUM(AF862:AF864)</f>
        <v>0</v>
      </c>
      <c r="AG861" s="62">
        <f>SUM(AG862:AG864)</f>
        <v>0</v>
      </c>
      <c r="AH861" s="62">
        <f>SUM(AH862:AH864)</f>
        <v>0</v>
      </c>
      <c r="AI861" s="62">
        <f>SUM(AI862:AI864)</f>
        <v>0</v>
      </c>
      <c r="AJ861" s="62">
        <f>SUM(AJ862:AJ864)</f>
        <v>0</v>
      </c>
      <c r="AK861" s="62">
        <f>SUM(AK862:AK864)</f>
        <v>0</v>
      </c>
      <c r="AL861" s="62">
        <f>SUM(AL862:AL864)</f>
        <v>0</v>
      </c>
      <c r="AM861" s="62">
        <f>SUM(AM862:AM864)</f>
        <v>0</v>
      </c>
      <c r="AN861" s="62">
        <f>SUM(AN862:AN864)</f>
        <v>0</v>
      </c>
      <c r="AO861" s="62">
        <f>SUM(AO862:AO864)</f>
        <v>0</v>
      </c>
      <c r="AP861" s="62">
        <f>SUM(AP862:AP864)</f>
        <v>0</v>
      </c>
      <c r="AQ861" s="62">
        <f>SUM(AQ862:AQ864)</f>
        <v>0</v>
      </c>
      <c r="AR861" s="62">
        <f>SUM(AR862:AR864)</f>
        <v>0</v>
      </c>
      <c r="AS861" s="62">
        <f>SUM(AS862:AS864)</f>
        <v>0</v>
      </c>
      <c r="AT861" s="62">
        <f>SUM(AT862:AT864)</f>
        <v>0</v>
      </c>
      <c r="AU861" s="62">
        <f>SUM(AU862:AU864)</f>
        <v>0</v>
      </c>
      <c r="AV861" s="62">
        <f>SUM(AV862:AV864)</f>
        <v>0</v>
      </c>
      <c r="AW861" s="62">
        <f>SUM(AW862:AW864)</f>
        <v>0</v>
      </c>
      <c r="AX861" s="62">
        <f>SUM(AX862:AX864)</f>
        <v>0</v>
      </c>
      <c r="AY861" s="62">
        <f>SUM(AY862:AY864)</f>
        <v>0</v>
      </c>
      <c r="AZ861" s="62">
        <f>SUM(AZ862:AZ864)</f>
        <v>0</v>
      </c>
      <c r="BA861" s="62">
        <f>SUM(BA862:BA864)</f>
        <v>0</v>
      </c>
      <c r="BB861" s="62"/>
      <c r="BC861" s="62">
        <f>SUM(BC862:BC864)</f>
        <v>0</v>
      </c>
      <c r="BD861" s="62"/>
      <c r="BE861" s="62">
        <f>SUM(BE862:BE864)</f>
        <v>0</v>
      </c>
      <c r="BF861" s="62">
        <f>SUM(BF862:BF864)</f>
        <v>0</v>
      </c>
      <c r="BG861" s="62">
        <f>SUM(BG862:BG864)</f>
        <v>0</v>
      </c>
      <c r="BH861" s="62">
        <f>SUM(BH862:BH864)</f>
        <v>0</v>
      </c>
      <c r="BI861" s="62">
        <f>SUM(BI862:BI864)</f>
        <v>0</v>
      </c>
      <c r="BJ861" s="62">
        <f>SUM(BJ862:BJ864)</f>
        <v>0</v>
      </c>
      <c r="BK861" s="62">
        <f>SUM(BK862:BK864)</f>
        <v>0</v>
      </c>
      <c r="BL861" s="62">
        <f>SUM(BL862:BL864)</f>
        <v>0</v>
      </c>
      <c r="BM861" s="62">
        <f>SUM(BM862:BM864)</f>
        <v>0</v>
      </c>
      <c r="BN861" s="62">
        <f>SUM(BN862:BN864)</f>
        <v>0</v>
      </c>
      <c r="BO861" s="62">
        <f>SUM(BO862:BO864)</f>
        <v>0</v>
      </c>
      <c r="BP861" s="62">
        <f>SUM(BP862:BP864)</f>
        <v>0</v>
      </c>
      <c r="BQ861" s="62">
        <f>SUM(BQ862:BQ864)</f>
        <v>0</v>
      </c>
      <c r="BR861" s="62">
        <f>SUM(BR862:BR864)</f>
        <v>0</v>
      </c>
      <c r="BS861" s="62">
        <f>SUM(BS862:BS864)</f>
        <v>0</v>
      </c>
      <c r="BT861" s="62">
        <f>SUM(BT862:BT864)</f>
        <v>0</v>
      </c>
      <c r="BU861" s="62">
        <f>SUM(BU862:BU864)</f>
        <v>0</v>
      </c>
      <c r="BV861" s="62">
        <f>SUM(BV862:BV864)</f>
        <v>0</v>
      </c>
      <c r="BW861" s="62">
        <f>SUM(BW862:BW864)</f>
        <v>0</v>
      </c>
      <c r="BX861" s="62">
        <f>SUM(BX862:BX864)</f>
        <v>0</v>
      </c>
      <c r="BY861" s="62">
        <f>SUM(BY862:BY864)</f>
        <v>0</v>
      </c>
      <c r="BZ861" s="62">
        <f>SUM(BZ862:BZ864)</f>
        <v>0</v>
      </c>
      <c r="CA861" s="62">
        <f>SUM(CA862:CA864)</f>
        <v>0</v>
      </c>
      <c r="CB861" s="62">
        <f>SUM(CB862:CB864)</f>
        <v>0</v>
      </c>
      <c r="CC861" s="62">
        <f>SUM(CC862:CC864)</f>
        <v>0</v>
      </c>
      <c r="CD861" s="62">
        <f>SUM(CD862:CD864)</f>
        <v>0</v>
      </c>
      <c r="CE861" s="62">
        <f>SUM(CE862:CE864)</f>
        <v>0</v>
      </c>
      <c r="CF861" s="62">
        <f>SUM(CF862:CF864)</f>
        <v>0</v>
      </c>
      <c r="CG861" s="62">
        <f>SUM(CG862:CG864)</f>
        <v>0</v>
      </c>
      <c r="CH861" s="62">
        <f>SUM(CH862:CH864)</f>
        <v>0</v>
      </c>
      <c r="CI861" s="62">
        <f>SUM(CI862:CI864)</f>
        <v>0</v>
      </c>
      <c r="CJ861" s="62">
        <f>SUM(CJ862:CJ864)</f>
        <v>0</v>
      </c>
      <c r="CK861" s="62">
        <f>SUM(CK862:CK864)</f>
        <v>0</v>
      </c>
      <c r="CL861" s="62">
        <f>SUM(CL862:CL864)</f>
        <v>0</v>
      </c>
      <c r="CM861" s="62">
        <f>SUM(CM862:CM864)</f>
        <v>0</v>
      </c>
      <c r="CN861" s="62">
        <f>SUM(CN862:CN864)</f>
        <v>0</v>
      </c>
      <c r="CO861" s="62">
        <f>SUM(CO862:CO864)</f>
        <v>0</v>
      </c>
      <c r="CP861" s="62">
        <f>SUM(CP862:CP864)</f>
        <v>0</v>
      </c>
      <c r="CQ861" s="62">
        <f>SUM(CQ862:CQ864)</f>
        <v>0</v>
      </c>
      <c r="CR861" s="62">
        <f>SUM(CR862:CR864)</f>
        <v>0</v>
      </c>
      <c r="CS861" s="62">
        <f>SUM(CS862:CS864)</f>
        <v>0</v>
      </c>
      <c r="CT861" s="62">
        <f>SUM(CT862:CT864)</f>
        <v>0</v>
      </c>
      <c r="CU861" s="62">
        <f>SUM(CU862:CU864)</f>
        <v>0</v>
      </c>
      <c r="CV861" s="62">
        <f>SUM(CV862:CV864)</f>
        <v>0</v>
      </c>
      <c r="CW861" s="62">
        <f>SUM(CW862:CW864)</f>
        <v>0</v>
      </c>
      <c r="CX861" s="62">
        <f>SUM(CX862:CX864)</f>
        <v>0</v>
      </c>
      <c r="CY861" s="62">
        <f>SUM(CY862:CY864)</f>
        <v>0</v>
      </c>
      <c r="CZ861" s="62">
        <f>SUM(CZ862:CZ864)</f>
        <v>0</v>
      </c>
      <c r="DA861" s="104"/>
      <c r="DB861" s="56">
        <f>K861-CV861</f>
        <v>0</v>
      </c>
      <c r="DC861" s="81"/>
      <c r="DD861" s="7">
        <f>CV861/12</f>
        <v>0</v>
      </c>
      <c r="DE861" s="81"/>
    </row>
    <row r="862" spans="1:109" s="80" customFormat="1" ht="11.25" hidden="1" customHeight="1" x14ac:dyDescent="0.2">
      <c r="A862" s="115"/>
      <c r="B862" s="66"/>
      <c r="C862" s="66"/>
      <c r="D862" s="66"/>
      <c r="E862" s="66"/>
      <c r="F862" s="66"/>
      <c r="G862" s="65"/>
      <c r="H862" s="61"/>
      <c r="I862" s="95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  <c r="AA862" s="62"/>
      <c r="AB862" s="62"/>
      <c r="AC862" s="62"/>
      <c r="AD862" s="62"/>
      <c r="AE862" s="62"/>
      <c r="AF862" s="62"/>
      <c r="AG862" s="62"/>
      <c r="AH862" s="62"/>
      <c r="AI862" s="62"/>
      <c r="AJ862" s="62"/>
      <c r="AK862" s="62"/>
      <c r="AL862" s="62"/>
      <c r="AM862" s="62"/>
      <c r="AN862" s="62"/>
      <c r="AO862" s="62"/>
      <c r="AP862" s="62"/>
      <c r="AQ862" s="62"/>
      <c r="AR862" s="62"/>
      <c r="AS862" s="62"/>
      <c r="AT862" s="62"/>
      <c r="AU862" s="62"/>
      <c r="AV862" s="62"/>
      <c r="AW862" s="62"/>
      <c r="AX862" s="62"/>
      <c r="AY862" s="62"/>
      <c r="AZ862" s="62"/>
      <c r="BA862" s="62"/>
      <c r="BB862" s="62"/>
      <c r="BC862" s="62"/>
      <c r="BD862" s="62"/>
      <c r="BE862" s="62"/>
      <c r="BF862" s="62"/>
      <c r="BG862" s="62"/>
      <c r="BH862" s="62"/>
      <c r="BI862" s="62"/>
      <c r="BJ862" s="62"/>
      <c r="BK862" s="62"/>
      <c r="BL862" s="62"/>
      <c r="BM862" s="62"/>
      <c r="BN862" s="62"/>
      <c r="BO862" s="62"/>
      <c r="BP862" s="62"/>
      <c r="BQ862" s="62"/>
      <c r="BR862" s="62"/>
      <c r="BS862" s="62"/>
      <c r="BT862" s="62"/>
      <c r="BU862" s="62"/>
      <c r="BV862" s="62"/>
      <c r="BW862" s="62"/>
      <c r="BX862" s="62"/>
      <c r="BY862" s="62"/>
      <c r="BZ862" s="62"/>
      <c r="CA862" s="62"/>
      <c r="CB862" s="62"/>
      <c r="CC862" s="62"/>
      <c r="CD862" s="62"/>
      <c r="CE862" s="62"/>
      <c r="CF862" s="62"/>
      <c r="CG862" s="62"/>
      <c r="CH862" s="62"/>
      <c r="CI862" s="62"/>
      <c r="CJ862" s="62"/>
      <c r="CK862" s="62"/>
      <c r="CL862" s="62"/>
      <c r="CM862" s="62"/>
      <c r="CN862" s="62"/>
      <c r="CO862" s="62"/>
      <c r="CP862" s="62"/>
      <c r="CQ862" s="62"/>
      <c r="CR862" s="62"/>
      <c r="CS862" s="62"/>
      <c r="CT862" s="62"/>
      <c r="CU862" s="62"/>
      <c r="CV862" s="62"/>
      <c r="CW862" s="62"/>
      <c r="CX862" s="62"/>
      <c r="CY862" s="62"/>
      <c r="CZ862" s="62"/>
      <c r="DA862" s="61"/>
      <c r="DB862" s="56">
        <f>K862-CV862</f>
        <v>0</v>
      </c>
      <c r="DC862" s="81"/>
      <c r="DD862" s="7">
        <f>CV862/12</f>
        <v>0</v>
      </c>
      <c r="DE862" s="81"/>
    </row>
    <row r="863" spans="1:109" s="80" customFormat="1" ht="11.25" hidden="1" customHeight="1" x14ac:dyDescent="0.2">
      <c r="A863" s="115"/>
      <c r="B863" s="66"/>
      <c r="C863" s="66"/>
      <c r="D863" s="66"/>
      <c r="E863" s="66"/>
      <c r="F863" s="66"/>
      <c r="G863" s="65"/>
      <c r="H863" s="61"/>
      <c r="I863" s="95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  <c r="AA863" s="62"/>
      <c r="AB863" s="62"/>
      <c r="AC863" s="62"/>
      <c r="AD863" s="62"/>
      <c r="AE863" s="62"/>
      <c r="AF863" s="62"/>
      <c r="AG863" s="62"/>
      <c r="AH863" s="62"/>
      <c r="AI863" s="62"/>
      <c r="AJ863" s="62"/>
      <c r="AK863" s="62"/>
      <c r="AL863" s="62"/>
      <c r="AM863" s="62"/>
      <c r="AN863" s="62"/>
      <c r="AO863" s="62"/>
      <c r="AP863" s="62"/>
      <c r="AQ863" s="62"/>
      <c r="AR863" s="62"/>
      <c r="AS863" s="62"/>
      <c r="AT863" s="62"/>
      <c r="AU863" s="62"/>
      <c r="AV863" s="62"/>
      <c r="AW863" s="62"/>
      <c r="AX863" s="62"/>
      <c r="AY863" s="62"/>
      <c r="AZ863" s="62"/>
      <c r="BA863" s="62"/>
      <c r="BB863" s="62"/>
      <c r="BC863" s="62"/>
      <c r="BD863" s="62"/>
      <c r="BE863" s="62"/>
      <c r="BF863" s="62"/>
      <c r="BG863" s="62"/>
      <c r="BH863" s="62"/>
      <c r="BI863" s="62"/>
      <c r="BJ863" s="62"/>
      <c r="BK863" s="62"/>
      <c r="BL863" s="62"/>
      <c r="BM863" s="62"/>
      <c r="BN863" s="62"/>
      <c r="BO863" s="62"/>
      <c r="BP863" s="62"/>
      <c r="BQ863" s="62"/>
      <c r="BR863" s="62"/>
      <c r="BS863" s="62"/>
      <c r="BT863" s="62"/>
      <c r="BU863" s="62"/>
      <c r="BV863" s="62"/>
      <c r="BW863" s="62"/>
      <c r="BX863" s="62"/>
      <c r="BY863" s="62"/>
      <c r="BZ863" s="62"/>
      <c r="CA863" s="62"/>
      <c r="CB863" s="62"/>
      <c r="CC863" s="62"/>
      <c r="CD863" s="62"/>
      <c r="CE863" s="62"/>
      <c r="CF863" s="62"/>
      <c r="CG863" s="62"/>
      <c r="CH863" s="62"/>
      <c r="CI863" s="62"/>
      <c r="CJ863" s="62"/>
      <c r="CK863" s="62"/>
      <c r="CL863" s="62"/>
      <c r="CM863" s="62"/>
      <c r="CN863" s="62"/>
      <c r="CO863" s="62"/>
      <c r="CP863" s="62"/>
      <c r="CQ863" s="62"/>
      <c r="CR863" s="62"/>
      <c r="CS863" s="62"/>
      <c r="CT863" s="62"/>
      <c r="CU863" s="62"/>
      <c r="CV863" s="62"/>
      <c r="CW863" s="62"/>
      <c r="CX863" s="62"/>
      <c r="CY863" s="62"/>
      <c r="CZ863" s="62"/>
      <c r="DA863" s="61"/>
      <c r="DB863" s="56">
        <f>K863-CV863</f>
        <v>0</v>
      </c>
      <c r="DC863" s="81"/>
      <c r="DD863" s="7">
        <f>CV863/12</f>
        <v>0</v>
      </c>
      <c r="DE863" s="81"/>
    </row>
    <row r="864" spans="1:109" s="80" customFormat="1" ht="11.25" hidden="1" customHeight="1" x14ac:dyDescent="0.2">
      <c r="A864" s="115"/>
      <c r="B864" s="66"/>
      <c r="C864" s="66"/>
      <c r="D864" s="66"/>
      <c r="E864" s="66"/>
      <c r="F864" s="66"/>
      <c r="G864" s="65"/>
      <c r="H864" s="61"/>
      <c r="I864" s="95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  <c r="AA864" s="62"/>
      <c r="AB864" s="62"/>
      <c r="AC864" s="62"/>
      <c r="AD864" s="62"/>
      <c r="AE864" s="62"/>
      <c r="AF864" s="62"/>
      <c r="AG864" s="62"/>
      <c r="AH864" s="62"/>
      <c r="AI864" s="62"/>
      <c r="AJ864" s="62"/>
      <c r="AK864" s="62"/>
      <c r="AL864" s="62"/>
      <c r="AM864" s="62"/>
      <c r="AN864" s="62"/>
      <c r="AO864" s="62"/>
      <c r="AP864" s="62"/>
      <c r="AQ864" s="62"/>
      <c r="AR864" s="62"/>
      <c r="AS864" s="62"/>
      <c r="AT864" s="62"/>
      <c r="AU864" s="62"/>
      <c r="AV864" s="62"/>
      <c r="AW864" s="62"/>
      <c r="AX864" s="62"/>
      <c r="AY864" s="62"/>
      <c r="AZ864" s="62"/>
      <c r="BA864" s="62"/>
      <c r="BB864" s="62"/>
      <c r="BC864" s="62"/>
      <c r="BD864" s="62"/>
      <c r="BE864" s="62"/>
      <c r="BF864" s="62"/>
      <c r="BG864" s="62"/>
      <c r="BH864" s="62"/>
      <c r="BI864" s="62"/>
      <c r="BJ864" s="62"/>
      <c r="BK864" s="62"/>
      <c r="BL864" s="62"/>
      <c r="BM864" s="62"/>
      <c r="BN864" s="62"/>
      <c r="BO864" s="62"/>
      <c r="BP864" s="62"/>
      <c r="BQ864" s="62"/>
      <c r="BR864" s="62"/>
      <c r="BS864" s="62"/>
      <c r="BT864" s="62"/>
      <c r="BU864" s="62"/>
      <c r="BV864" s="62"/>
      <c r="BW864" s="62"/>
      <c r="BX864" s="62"/>
      <c r="BY864" s="62"/>
      <c r="BZ864" s="62"/>
      <c r="CA864" s="62"/>
      <c r="CB864" s="62"/>
      <c r="CC864" s="62"/>
      <c r="CD864" s="62"/>
      <c r="CE864" s="62"/>
      <c r="CF864" s="62"/>
      <c r="CG864" s="62"/>
      <c r="CH864" s="62"/>
      <c r="CI864" s="62"/>
      <c r="CJ864" s="62"/>
      <c r="CK864" s="62"/>
      <c r="CL864" s="62"/>
      <c r="CM864" s="62"/>
      <c r="CN864" s="62"/>
      <c r="CO864" s="62"/>
      <c r="CP864" s="62"/>
      <c r="CQ864" s="62"/>
      <c r="CR864" s="62"/>
      <c r="CS864" s="62"/>
      <c r="CT864" s="62"/>
      <c r="CU864" s="62"/>
      <c r="CV864" s="62"/>
      <c r="CW864" s="62"/>
      <c r="CX864" s="62"/>
      <c r="CY864" s="62"/>
      <c r="CZ864" s="62"/>
      <c r="DA864" s="61"/>
      <c r="DB864" s="56">
        <f>K864-CV864</f>
        <v>0</v>
      </c>
      <c r="DC864" s="81"/>
      <c r="DD864" s="7">
        <f>CV864/12</f>
        <v>0</v>
      </c>
      <c r="DE864" s="81"/>
    </row>
    <row r="865" spans="1:109" s="80" customFormat="1" ht="11.25" hidden="1" customHeight="1" x14ac:dyDescent="0.2">
      <c r="A865" s="115"/>
      <c r="B865" s="66"/>
      <c r="C865" s="66"/>
      <c r="D865" s="66"/>
      <c r="E865" s="66"/>
      <c r="F865" s="66"/>
      <c r="G865" s="65"/>
      <c r="H865" s="61"/>
      <c r="I865" s="95"/>
      <c r="J865" s="62">
        <f>J866</f>
        <v>0</v>
      </c>
      <c r="K865" s="62">
        <f>K866</f>
        <v>0</v>
      </c>
      <c r="L865" s="62">
        <f>L866</f>
        <v>0</v>
      </c>
      <c r="M865" s="62">
        <f>M866</f>
        <v>0</v>
      </c>
      <c r="N865" s="62">
        <f>N866</f>
        <v>0</v>
      </c>
      <c r="O865" s="62">
        <f>O866</f>
        <v>0</v>
      </c>
      <c r="P865" s="62">
        <f>P866</f>
        <v>0</v>
      </c>
      <c r="Q865" s="62">
        <f>Q866</f>
        <v>0</v>
      </c>
      <c r="R865" s="62">
        <f>R866</f>
        <v>0</v>
      </c>
      <c r="S865" s="62">
        <f>S866</f>
        <v>0</v>
      </c>
      <c r="T865" s="62">
        <f>T866</f>
        <v>0</v>
      </c>
      <c r="U865" s="62">
        <f>U866</f>
        <v>0</v>
      </c>
      <c r="V865" s="62">
        <f>V866</f>
        <v>0</v>
      </c>
      <c r="W865" s="62">
        <f>W866</f>
        <v>0</v>
      </c>
      <c r="X865" s="62">
        <f>X866</f>
        <v>0</v>
      </c>
      <c r="Y865" s="62">
        <f>Y866</f>
        <v>0</v>
      </c>
      <c r="Z865" s="62">
        <f>Z866</f>
        <v>0</v>
      </c>
      <c r="AA865" s="62">
        <f>AA866</f>
        <v>0</v>
      </c>
      <c r="AB865" s="62">
        <f>AB866</f>
        <v>0</v>
      </c>
      <c r="AC865" s="62">
        <f>AC866</f>
        <v>0</v>
      </c>
      <c r="AD865" s="62">
        <f>AD866</f>
        <v>0</v>
      </c>
      <c r="AE865" s="62">
        <f>AE866</f>
        <v>0</v>
      </c>
      <c r="AF865" s="62">
        <f>AF866</f>
        <v>0</v>
      </c>
      <c r="AG865" s="62">
        <f>AG866</f>
        <v>0</v>
      </c>
      <c r="AH865" s="62">
        <f>AH866</f>
        <v>0</v>
      </c>
      <c r="AI865" s="62">
        <f>AI866</f>
        <v>0</v>
      </c>
      <c r="AJ865" s="62">
        <f>AJ866</f>
        <v>0</v>
      </c>
      <c r="AK865" s="62">
        <f>AK866</f>
        <v>0</v>
      </c>
      <c r="AL865" s="62">
        <f>AL866</f>
        <v>0</v>
      </c>
      <c r="AM865" s="62">
        <f>AM866</f>
        <v>0</v>
      </c>
      <c r="AN865" s="62">
        <f>AN866</f>
        <v>0</v>
      </c>
      <c r="AO865" s="62">
        <f>AO866</f>
        <v>0</v>
      </c>
      <c r="AP865" s="62">
        <f>AP866</f>
        <v>0</v>
      </c>
      <c r="AQ865" s="62">
        <f>AQ866</f>
        <v>0</v>
      </c>
      <c r="AR865" s="62">
        <f>AR866</f>
        <v>0</v>
      </c>
      <c r="AS865" s="62">
        <f>AS866</f>
        <v>0</v>
      </c>
      <c r="AT865" s="62">
        <f>AT866</f>
        <v>0</v>
      </c>
      <c r="AU865" s="62">
        <f>AU866</f>
        <v>0</v>
      </c>
      <c r="AV865" s="62">
        <f>AV866</f>
        <v>0</v>
      </c>
      <c r="AW865" s="62">
        <f>AW866</f>
        <v>0</v>
      </c>
      <c r="AX865" s="62">
        <f>AX866</f>
        <v>0</v>
      </c>
      <c r="AY865" s="62">
        <f>AY866</f>
        <v>0</v>
      </c>
      <c r="AZ865" s="62">
        <f>AZ866</f>
        <v>0</v>
      </c>
      <c r="BA865" s="62">
        <f>BA866</f>
        <v>0</v>
      </c>
      <c r="BB865" s="62"/>
      <c r="BC865" s="62">
        <f>BC866</f>
        <v>0</v>
      </c>
      <c r="BD865" s="62"/>
      <c r="BE865" s="62">
        <f>BE866</f>
        <v>0</v>
      </c>
      <c r="BF865" s="62">
        <f>BF866</f>
        <v>0</v>
      </c>
      <c r="BG865" s="62">
        <f>BG866</f>
        <v>0</v>
      </c>
      <c r="BH865" s="62">
        <f>BH866</f>
        <v>0</v>
      </c>
      <c r="BI865" s="62">
        <f>BI866</f>
        <v>0</v>
      </c>
      <c r="BJ865" s="62">
        <f>BJ866</f>
        <v>0</v>
      </c>
      <c r="BK865" s="62">
        <f>BK866</f>
        <v>0</v>
      </c>
      <c r="BL865" s="62">
        <f>BL866</f>
        <v>0</v>
      </c>
      <c r="BM865" s="62">
        <f>BM866</f>
        <v>0</v>
      </c>
      <c r="BN865" s="62">
        <f>BN866</f>
        <v>0</v>
      </c>
      <c r="BO865" s="62">
        <f>BO866</f>
        <v>0</v>
      </c>
      <c r="BP865" s="62">
        <f>BP866</f>
        <v>0</v>
      </c>
      <c r="BQ865" s="62">
        <f>BQ866</f>
        <v>0</v>
      </c>
      <c r="BR865" s="62">
        <f>BR866</f>
        <v>0</v>
      </c>
      <c r="BS865" s="62">
        <f>BS866</f>
        <v>0</v>
      </c>
      <c r="BT865" s="62">
        <f>BT866</f>
        <v>0</v>
      </c>
      <c r="BU865" s="62">
        <f>BU866</f>
        <v>0</v>
      </c>
      <c r="BV865" s="62">
        <f>BV866</f>
        <v>0</v>
      </c>
      <c r="BW865" s="62">
        <f>BW866</f>
        <v>0</v>
      </c>
      <c r="BX865" s="62">
        <f>BX866</f>
        <v>0</v>
      </c>
      <c r="BY865" s="62">
        <f>BY866</f>
        <v>0</v>
      </c>
      <c r="BZ865" s="62">
        <f>BZ866</f>
        <v>0</v>
      </c>
      <c r="CA865" s="62">
        <f>CA866</f>
        <v>0</v>
      </c>
      <c r="CB865" s="62">
        <f>CB866</f>
        <v>0</v>
      </c>
      <c r="CC865" s="62">
        <f>CC866</f>
        <v>0</v>
      </c>
      <c r="CD865" s="62">
        <f>CD866</f>
        <v>0</v>
      </c>
      <c r="CE865" s="62">
        <f>CE866</f>
        <v>0</v>
      </c>
      <c r="CF865" s="62">
        <f>CF866</f>
        <v>0</v>
      </c>
      <c r="CG865" s="62">
        <f>CG866</f>
        <v>0</v>
      </c>
      <c r="CH865" s="62">
        <f>CH866</f>
        <v>0</v>
      </c>
      <c r="CI865" s="62">
        <f>CI866</f>
        <v>0</v>
      </c>
      <c r="CJ865" s="62">
        <f>CJ866</f>
        <v>0</v>
      </c>
      <c r="CK865" s="62">
        <f>CK866</f>
        <v>0</v>
      </c>
      <c r="CL865" s="62">
        <f>CL866</f>
        <v>0</v>
      </c>
      <c r="CM865" s="62">
        <f>CM866</f>
        <v>0</v>
      </c>
      <c r="CN865" s="62">
        <f>CN866</f>
        <v>0</v>
      </c>
      <c r="CO865" s="62">
        <f>CO866</f>
        <v>0</v>
      </c>
      <c r="CP865" s="62">
        <f>CP866</f>
        <v>0</v>
      </c>
      <c r="CQ865" s="62">
        <f>CQ866</f>
        <v>0</v>
      </c>
      <c r="CR865" s="62">
        <f>CR866</f>
        <v>0</v>
      </c>
      <c r="CS865" s="62">
        <f>CS866</f>
        <v>0</v>
      </c>
      <c r="CT865" s="62">
        <f>CT866</f>
        <v>0</v>
      </c>
      <c r="CU865" s="62">
        <f>CU866</f>
        <v>0</v>
      </c>
      <c r="CV865" s="62">
        <f>CV866</f>
        <v>0</v>
      </c>
      <c r="CW865" s="62">
        <f>CW866</f>
        <v>0</v>
      </c>
      <c r="CX865" s="62">
        <f>CX866</f>
        <v>0</v>
      </c>
      <c r="CY865" s="62">
        <f>CY866</f>
        <v>0</v>
      </c>
      <c r="CZ865" s="62">
        <f>CZ866</f>
        <v>0</v>
      </c>
      <c r="DA865" s="61"/>
      <c r="DB865" s="56">
        <f>K865-CV865</f>
        <v>0</v>
      </c>
      <c r="DC865" s="81"/>
      <c r="DD865" s="7">
        <f>CV865/12</f>
        <v>0</v>
      </c>
      <c r="DE865" s="81"/>
    </row>
    <row r="866" spans="1:109" s="80" customFormat="1" ht="11.25" hidden="1" customHeight="1" x14ac:dyDescent="0.2">
      <c r="A866" s="115"/>
      <c r="B866" s="66"/>
      <c r="C866" s="66"/>
      <c r="D866" s="66"/>
      <c r="E866" s="66"/>
      <c r="F866" s="66"/>
      <c r="G866" s="65"/>
      <c r="H866" s="61"/>
      <c r="I866" s="95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  <c r="AA866" s="62"/>
      <c r="AB866" s="62"/>
      <c r="AC866" s="62"/>
      <c r="AD866" s="62"/>
      <c r="AE866" s="62"/>
      <c r="AF866" s="62"/>
      <c r="AG866" s="62"/>
      <c r="AH866" s="62"/>
      <c r="AI866" s="62"/>
      <c r="AJ866" s="62"/>
      <c r="AK866" s="62"/>
      <c r="AL866" s="62"/>
      <c r="AM866" s="62"/>
      <c r="AN866" s="62"/>
      <c r="AO866" s="62"/>
      <c r="AP866" s="62"/>
      <c r="AQ866" s="62"/>
      <c r="AR866" s="62"/>
      <c r="AS866" s="62"/>
      <c r="AT866" s="62"/>
      <c r="AU866" s="62"/>
      <c r="AV866" s="62"/>
      <c r="AW866" s="62"/>
      <c r="AX866" s="62"/>
      <c r="AY866" s="62"/>
      <c r="AZ866" s="62"/>
      <c r="BA866" s="62"/>
      <c r="BB866" s="62"/>
      <c r="BC866" s="62"/>
      <c r="BD866" s="62"/>
      <c r="BE866" s="62"/>
      <c r="BF866" s="62"/>
      <c r="BG866" s="62"/>
      <c r="BH866" s="62"/>
      <c r="BI866" s="62"/>
      <c r="BJ866" s="62"/>
      <c r="BK866" s="62"/>
      <c r="BL866" s="62"/>
      <c r="BM866" s="62"/>
      <c r="BN866" s="62"/>
      <c r="BO866" s="62"/>
      <c r="BP866" s="62"/>
      <c r="BQ866" s="62"/>
      <c r="BR866" s="62"/>
      <c r="BS866" s="62"/>
      <c r="BT866" s="62"/>
      <c r="BU866" s="62"/>
      <c r="BV866" s="62"/>
      <c r="BW866" s="62"/>
      <c r="BX866" s="62"/>
      <c r="BY866" s="62"/>
      <c r="BZ866" s="62"/>
      <c r="CA866" s="62"/>
      <c r="CB866" s="62"/>
      <c r="CC866" s="62"/>
      <c r="CD866" s="62"/>
      <c r="CE866" s="62"/>
      <c r="CF866" s="62"/>
      <c r="CG866" s="62"/>
      <c r="CH866" s="62"/>
      <c r="CI866" s="62"/>
      <c r="CJ866" s="62"/>
      <c r="CK866" s="62"/>
      <c r="CL866" s="62"/>
      <c r="CM866" s="62"/>
      <c r="CN866" s="62"/>
      <c r="CO866" s="62"/>
      <c r="CP866" s="62"/>
      <c r="CQ866" s="62"/>
      <c r="CR866" s="62"/>
      <c r="CS866" s="62"/>
      <c r="CT866" s="62"/>
      <c r="CU866" s="62"/>
      <c r="CV866" s="62"/>
      <c r="CW866" s="62"/>
      <c r="CX866" s="62"/>
      <c r="CY866" s="62"/>
      <c r="CZ866" s="62"/>
      <c r="DA866" s="61"/>
      <c r="DB866" s="56">
        <f>K866-CV866</f>
        <v>0</v>
      </c>
      <c r="DC866" s="81"/>
      <c r="DD866" s="7">
        <f>CV866/12</f>
        <v>0</v>
      </c>
      <c r="DE866" s="81"/>
    </row>
    <row r="867" spans="1:109" s="80" customFormat="1" ht="11.25" hidden="1" customHeight="1" x14ac:dyDescent="0.2">
      <c r="A867" s="115"/>
      <c r="B867" s="66"/>
      <c r="C867" s="66"/>
      <c r="D867" s="66"/>
      <c r="E867" s="66"/>
      <c r="F867" s="66"/>
      <c r="G867" s="65"/>
      <c r="H867" s="61"/>
      <c r="I867" s="95"/>
      <c r="J867" s="62">
        <f>SUM(J868:J869)</f>
        <v>0</v>
      </c>
      <c r="K867" s="62">
        <f>SUM(K868:K869)</f>
        <v>0</v>
      </c>
      <c r="L867" s="62">
        <f>SUM(L868:L869)</f>
        <v>0</v>
      </c>
      <c r="M867" s="62">
        <f>SUM(M868:M869)</f>
        <v>0</v>
      </c>
      <c r="N867" s="62">
        <f>SUM(N868:N869)</f>
        <v>0</v>
      </c>
      <c r="O867" s="62">
        <f>SUM(O868:O869)</f>
        <v>0</v>
      </c>
      <c r="P867" s="62">
        <f>SUM(P868:P869)</f>
        <v>0</v>
      </c>
      <c r="Q867" s="62">
        <f>SUM(Q868:Q869)</f>
        <v>0</v>
      </c>
      <c r="R867" s="62">
        <f>SUM(R868:R869)</f>
        <v>0</v>
      </c>
      <c r="S867" s="62">
        <f>SUM(S868:S869)</f>
        <v>0</v>
      </c>
      <c r="T867" s="62">
        <f>SUM(T868:T869)</f>
        <v>0</v>
      </c>
      <c r="U867" s="62">
        <f>SUM(U868:U869)</f>
        <v>0</v>
      </c>
      <c r="V867" s="62">
        <f>SUM(V868:V869)</f>
        <v>0</v>
      </c>
      <c r="W867" s="62">
        <f>SUM(W868:W869)</f>
        <v>0</v>
      </c>
      <c r="X867" s="62">
        <f>SUM(X868:X869)</f>
        <v>0</v>
      </c>
      <c r="Y867" s="62">
        <f>SUM(Y868:Y869)</f>
        <v>0</v>
      </c>
      <c r="Z867" s="62">
        <f>SUM(Z868:Z869)</f>
        <v>0</v>
      </c>
      <c r="AA867" s="62">
        <f>SUM(AA868:AA869)</f>
        <v>0</v>
      </c>
      <c r="AB867" s="62">
        <f>SUM(AB868:AB869)</f>
        <v>0</v>
      </c>
      <c r="AC867" s="62">
        <f>SUM(AC868:AC869)</f>
        <v>0</v>
      </c>
      <c r="AD867" s="62">
        <f>SUM(AD868:AD869)</f>
        <v>0</v>
      </c>
      <c r="AE867" s="62">
        <f>SUM(AE868:AE869)</f>
        <v>0</v>
      </c>
      <c r="AF867" s="62">
        <f>SUM(AF868:AF869)</f>
        <v>0</v>
      </c>
      <c r="AG867" s="62">
        <f>SUM(AG868:AG869)</f>
        <v>0</v>
      </c>
      <c r="AH867" s="62">
        <f>SUM(AH868:AH869)</f>
        <v>0</v>
      </c>
      <c r="AI867" s="62">
        <f>SUM(AI868:AI869)</f>
        <v>0</v>
      </c>
      <c r="AJ867" s="62">
        <f>SUM(AJ868:AJ869)</f>
        <v>0</v>
      </c>
      <c r="AK867" s="62">
        <f>SUM(AK868:AK869)</f>
        <v>0</v>
      </c>
      <c r="AL867" s="62">
        <f>SUM(AL868:AL869)</f>
        <v>0</v>
      </c>
      <c r="AM867" s="62">
        <f>SUM(AM868:AM869)</f>
        <v>0</v>
      </c>
      <c r="AN867" s="62">
        <f>SUM(AN868:AN869)</f>
        <v>0</v>
      </c>
      <c r="AO867" s="62">
        <f>SUM(AO868:AO869)</f>
        <v>0</v>
      </c>
      <c r="AP867" s="62">
        <f>SUM(AP868:AP869)</f>
        <v>0</v>
      </c>
      <c r="AQ867" s="62">
        <f>SUM(AQ868:AQ869)</f>
        <v>0</v>
      </c>
      <c r="AR867" s="62">
        <f>SUM(AR868:AR869)</f>
        <v>0</v>
      </c>
      <c r="AS867" s="62">
        <f>SUM(AS868:AS869)</f>
        <v>0</v>
      </c>
      <c r="AT867" s="62">
        <f>SUM(AT868:AT869)</f>
        <v>0</v>
      </c>
      <c r="AU867" s="62">
        <f>SUM(AU868:AU869)</f>
        <v>0</v>
      </c>
      <c r="AV867" s="62">
        <f>SUM(AV868:AV869)</f>
        <v>0</v>
      </c>
      <c r="AW867" s="62">
        <f>SUM(AW868:AW869)</f>
        <v>0</v>
      </c>
      <c r="AX867" s="62">
        <f>SUM(AX868:AX869)</f>
        <v>0</v>
      </c>
      <c r="AY867" s="62">
        <f>SUM(AY868:AY869)</f>
        <v>0</v>
      </c>
      <c r="AZ867" s="62">
        <f>SUM(AZ868:AZ869)</f>
        <v>0</v>
      </c>
      <c r="BA867" s="62">
        <f>SUM(BA868:BA869)</f>
        <v>0</v>
      </c>
      <c r="BB867" s="62"/>
      <c r="BC867" s="62">
        <f>SUM(BC868:BC869)</f>
        <v>0</v>
      </c>
      <c r="BD867" s="62"/>
      <c r="BE867" s="62">
        <f>SUM(BE868:BE869)</f>
        <v>0</v>
      </c>
      <c r="BF867" s="62">
        <f>SUM(BF868:BF869)</f>
        <v>0</v>
      </c>
      <c r="BG867" s="62">
        <f>SUM(BG868:BG869)</f>
        <v>0</v>
      </c>
      <c r="BH867" s="62">
        <f>SUM(BH868:BH869)</f>
        <v>0</v>
      </c>
      <c r="BI867" s="62">
        <f>SUM(BI868:BI869)</f>
        <v>0</v>
      </c>
      <c r="BJ867" s="62">
        <f>SUM(BJ868:BJ869)</f>
        <v>0</v>
      </c>
      <c r="BK867" s="62">
        <f>SUM(BK868:BK869)</f>
        <v>0</v>
      </c>
      <c r="BL867" s="62">
        <f>SUM(BL868:BL869)</f>
        <v>0</v>
      </c>
      <c r="BM867" s="62">
        <f>SUM(BM868:BM869)</f>
        <v>0</v>
      </c>
      <c r="BN867" s="62">
        <f>SUM(BN868:BN869)</f>
        <v>0</v>
      </c>
      <c r="BO867" s="62">
        <f>SUM(BO868:BO869)</f>
        <v>0</v>
      </c>
      <c r="BP867" s="62">
        <f>SUM(BP868:BP869)</f>
        <v>0</v>
      </c>
      <c r="BQ867" s="62">
        <f>SUM(BQ868:BQ869)</f>
        <v>0</v>
      </c>
      <c r="BR867" s="62">
        <f>SUM(BR868:BR869)</f>
        <v>0</v>
      </c>
      <c r="BS867" s="62">
        <f>SUM(BS868:BS869)</f>
        <v>0</v>
      </c>
      <c r="BT867" s="62">
        <f>SUM(BT868:BT869)</f>
        <v>0</v>
      </c>
      <c r="BU867" s="62">
        <f>SUM(BU868:BU869)</f>
        <v>0</v>
      </c>
      <c r="BV867" s="62">
        <f>SUM(BV868:BV869)</f>
        <v>0</v>
      </c>
      <c r="BW867" s="62">
        <f>SUM(BW868:BW869)</f>
        <v>0</v>
      </c>
      <c r="BX867" s="62">
        <f>SUM(BX868:BX869)</f>
        <v>0</v>
      </c>
      <c r="BY867" s="62">
        <f>SUM(BY868:BY869)</f>
        <v>0</v>
      </c>
      <c r="BZ867" s="62">
        <f>SUM(BZ868:BZ869)</f>
        <v>0</v>
      </c>
      <c r="CA867" s="62">
        <f>SUM(CA868:CA869)</f>
        <v>0</v>
      </c>
      <c r="CB867" s="62">
        <f>SUM(CB868:CB869)</f>
        <v>0</v>
      </c>
      <c r="CC867" s="62">
        <f>SUM(CC868:CC869)</f>
        <v>0</v>
      </c>
      <c r="CD867" s="62">
        <f>SUM(CD868:CD869)</f>
        <v>0</v>
      </c>
      <c r="CE867" s="62">
        <f>SUM(CE868:CE869)</f>
        <v>0</v>
      </c>
      <c r="CF867" s="62">
        <f>SUM(CF868:CF869)</f>
        <v>0</v>
      </c>
      <c r="CG867" s="62">
        <f>SUM(CG868:CG869)</f>
        <v>0</v>
      </c>
      <c r="CH867" s="62">
        <f>SUM(CH868:CH869)</f>
        <v>0</v>
      </c>
      <c r="CI867" s="62">
        <f>SUM(CI868:CI869)</f>
        <v>0</v>
      </c>
      <c r="CJ867" s="62">
        <f>SUM(CJ868:CJ869)</f>
        <v>0</v>
      </c>
      <c r="CK867" s="62">
        <f>SUM(CK868:CK869)</f>
        <v>0</v>
      </c>
      <c r="CL867" s="62">
        <f>SUM(CL868:CL869)</f>
        <v>0</v>
      </c>
      <c r="CM867" s="62">
        <f>SUM(CM868:CM869)</f>
        <v>0</v>
      </c>
      <c r="CN867" s="62">
        <f>SUM(CN868:CN869)</f>
        <v>0</v>
      </c>
      <c r="CO867" s="62">
        <f>SUM(CO868:CO869)</f>
        <v>0</v>
      </c>
      <c r="CP867" s="62">
        <f>SUM(CP868:CP869)</f>
        <v>0</v>
      </c>
      <c r="CQ867" s="62">
        <f>SUM(CQ868:CQ869)</f>
        <v>0</v>
      </c>
      <c r="CR867" s="62">
        <f>SUM(CR868:CR869)</f>
        <v>0</v>
      </c>
      <c r="CS867" s="62">
        <f>SUM(CS868:CS869)</f>
        <v>0</v>
      </c>
      <c r="CT867" s="62">
        <f>SUM(CT868:CT869)</f>
        <v>0</v>
      </c>
      <c r="CU867" s="62">
        <f>SUM(CU868:CU869)</f>
        <v>0</v>
      </c>
      <c r="CV867" s="62">
        <f>SUM(CV868:CV869)</f>
        <v>0</v>
      </c>
      <c r="CW867" s="62">
        <f>SUM(CW868:CW869)</f>
        <v>0</v>
      </c>
      <c r="CX867" s="62">
        <f>SUM(CX868:CX869)</f>
        <v>0</v>
      </c>
      <c r="CY867" s="62">
        <f>SUM(CY868:CY869)</f>
        <v>0</v>
      </c>
      <c r="CZ867" s="62">
        <f>SUM(CZ868:CZ869)</f>
        <v>0</v>
      </c>
      <c r="DA867" s="61"/>
      <c r="DB867" s="56">
        <f>K867-CV867</f>
        <v>0</v>
      </c>
      <c r="DC867" s="81"/>
      <c r="DD867" s="7">
        <f>CV867/12</f>
        <v>0</v>
      </c>
      <c r="DE867" s="81"/>
    </row>
    <row r="868" spans="1:109" s="80" customFormat="1" ht="11.25" hidden="1" customHeight="1" x14ac:dyDescent="0.2">
      <c r="A868" s="115"/>
      <c r="B868" s="66"/>
      <c r="C868" s="66"/>
      <c r="D868" s="66"/>
      <c r="E868" s="66"/>
      <c r="F868" s="66"/>
      <c r="G868" s="65"/>
      <c r="H868" s="61"/>
      <c r="I868" s="95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  <c r="AA868" s="62"/>
      <c r="AB868" s="62"/>
      <c r="AC868" s="62"/>
      <c r="AD868" s="62"/>
      <c r="AE868" s="62"/>
      <c r="AF868" s="62"/>
      <c r="AG868" s="62"/>
      <c r="AH868" s="62"/>
      <c r="AI868" s="62"/>
      <c r="AJ868" s="62"/>
      <c r="AK868" s="62"/>
      <c r="AL868" s="62"/>
      <c r="AM868" s="62"/>
      <c r="AN868" s="62"/>
      <c r="AO868" s="62"/>
      <c r="AP868" s="62"/>
      <c r="AQ868" s="62"/>
      <c r="AR868" s="62"/>
      <c r="AS868" s="62"/>
      <c r="AT868" s="62"/>
      <c r="AU868" s="62"/>
      <c r="AV868" s="62"/>
      <c r="AW868" s="62"/>
      <c r="AX868" s="62"/>
      <c r="AY868" s="62"/>
      <c r="AZ868" s="62"/>
      <c r="BA868" s="62"/>
      <c r="BB868" s="62"/>
      <c r="BC868" s="62"/>
      <c r="BD868" s="62"/>
      <c r="BE868" s="62"/>
      <c r="BF868" s="62"/>
      <c r="BG868" s="62"/>
      <c r="BH868" s="62"/>
      <c r="BI868" s="62"/>
      <c r="BJ868" s="62"/>
      <c r="BK868" s="62"/>
      <c r="BL868" s="62"/>
      <c r="BM868" s="62"/>
      <c r="BN868" s="62"/>
      <c r="BO868" s="62"/>
      <c r="BP868" s="62"/>
      <c r="BQ868" s="62"/>
      <c r="BR868" s="62"/>
      <c r="BS868" s="62"/>
      <c r="BT868" s="62"/>
      <c r="BU868" s="62"/>
      <c r="BV868" s="62"/>
      <c r="BW868" s="62"/>
      <c r="BX868" s="62"/>
      <c r="BY868" s="62"/>
      <c r="BZ868" s="62"/>
      <c r="CA868" s="62"/>
      <c r="CB868" s="62"/>
      <c r="CC868" s="62"/>
      <c r="CD868" s="62"/>
      <c r="CE868" s="62"/>
      <c r="CF868" s="62"/>
      <c r="CG868" s="62"/>
      <c r="CH868" s="62"/>
      <c r="CI868" s="62"/>
      <c r="CJ868" s="62"/>
      <c r="CK868" s="62"/>
      <c r="CL868" s="62"/>
      <c r="CM868" s="62"/>
      <c r="CN868" s="62"/>
      <c r="CO868" s="62"/>
      <c r="CP868" s="62"/>
      <c r="CQ868" s="62"/>
      <c r="CR868" s="62"/>
      <c r="CS868" s="62"/>
      <c r="CT868" s="62"/>
      <c r="CU868" s="62"/>
      <c r="CV868" s="62"/>
      <c r="CW868" s="62"/>
      <c r="CX868" s="62"/>
      <c r="CY868" s="62"/>
      <c r="CZ868" s="62"/>
      <c r="DA868" s="61"/>
      <c r="DB868" s="56">
        <f>K868-CV868</f>
        <v>0</v>
      </c>
      <c r="DC868" s="81"/>
      <c r="DD868" s="7">
        <f>CV868/12</f>
        <v>0</v>
      </c>
      <c r="DE868" s="81"/>
    </row>
    <row r="869" spans="1:109" s="80" customFormat="1" ht="11.25" hidden="1" customHeight="1" x14ac:dyDescent="0.2">
      <c r="A869" s="115"/>
      <c r="B869" s="66"/>
      <c r="C869" s="66"/>
      <c r="D869" s="66"/>
      <c r="E869" s="66"/>
      <c r="F869" s="66"/>
      <c r="G869" s="65"/>
      <c r="H869" s="61"/>
      <c r="I869" s="99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  <c r="AA869" s="62"/>
      <c r="AB869" s="62"/>
      <c r="AC869" s="62"/>
      <c r="AD869" s="62"/>
      <c r="AE869" s="62"/>
      <c r="AF869" s="62"/>
      <c r="AG869" s="62"/>
      <c r="AH869" s="62"/>
      <c r="AI869" s="62"/>
      <c r="AJ869" s="62"/>
      <c r="AK869" s="62"/>
      <c r="AL869" s="62"/>
      <c r="AM869" s="62"/>
      <c r="AN869" s="62"/>
      <c r="AO869" s="62"/>
      <c r="AP869" s="62"/>
      <c r="AQ869" s="62"/>
      <c r="AR869" s="62"/>
      <c r="AS869" s="62"/>
      <c r="AT869" s="62"/>
      <c r="AU869" s="62"/>
      <c r="AV869" s="62"/>
      <c r="AW869" s="62"/>
      <c r="AX869" s="62"/>
      <c r="AY869" s="62"/>
      <c r="AZ869" s="62"/>
      <c r="BA869" s="62"/>
      <c r="BB869" s="62"/>
      <c r="BC869" s="62"/>
      <c r="BD869" s="62"/>
      <c r="BE869" s="62"/>
      <c r="BF869" s="62"/>
      <c r="BG869" s="62"/>
      <c r="BH869" s="62"/>
      <c r="BI869" s="62"/>
      <c r="BJ869" s="62"/>
      <c r="BK869" s="62"/>
      <c r="BL869" s="62"/>
      <c r="BM869" s="62"/>
      <c r="BN869" s="62"/>
      <c r="BO869" s="62"/>
      <c r="BP869" s="62"/>
      <c r="BQ869" s="62"/>
      <c r="BR869" s="62"/>
      <c r="BS869" s="62"/>
      <c r="BT869" s="62"/>
      <c r="BU869" s="62"/>
      <c r="BV869" s="62"/>
      <c r="BW869" s="62"/>
      <c r="BX869" s="62"/>
      <c r="BY869" s="62"/>
      <c r="BZ869" s="62"/>
      <c r="CA869" s="62"/>
      <c r="CB869" s="62"/>
      <c r="CC869" s="62"/>
      <c r="CD869" s="62"/>
      <c r="CE869" s="62"/>
      <c r="CF869" s="62"/>
      <c r="CG869" s="62"/>
      <c r="CH869" s="62"/>
      <c r="CI869" s="62"/>
      <c r="CJ869" s="62"/>
      <c r="CK869" s="62"/>
      <c r="CL869" s="62"/>
      <c r="CM869" s="62"/>
      <c r="CN869" s="62"/>
      <c r="CO869" s="62"/>
      <c r="CP869" s="62"/>
      <c r="CQ869" s="62"/>
      <c r="CR869" s="62"/>
      <c r="CS869" s="62"/>
      <c r="CT869" s="62"/>
      <c r="CU869" s="62"/>
      <c r="CV869" s="62"/>
      <c r="CW869" s="62"/>
      <c r="CX869" s="62"/>
      <c r="CY869" s="62"/>
      <c r="CZ869" s="62"/>
      <c r="DA869" s="61"/>
      <c r="DB869" s="56">
        <f>K869-CV869</f>
        <v>0</v>
      </c>
      <c r="DC869" s="81"/>
      <c r="DD869" s="7">
        <f>CV869/12</f>
        <v>0</v>
      </c>
      <c r="DE869" s="81"/>
    </row>
    <row r="870" spans="1:109" s="80" customFormat="1" ht="24.75" hidden="1" customHeight="1" x14ac:dyDescent="0.2">
      <c r="A870" s="115"/>
      <c r="B870" s="66"/>
      <c r="C870" s="66"/>
      <c r="D870" s="66"/>
      <c r="E870" s="66"/>
      <c r="F870" s="66"/>
      <c r="G870" s="65"/>
      <c r="H870" s="61"/>
      <c r="I870" s="99"/>
      <c r="J870" s="62">
        <f>J871</f>
        <v>0</v>
      </c>
      <c r="K870" s="62">
        <f>K871</f>
        <v>0</v>
      </c>
      <c r="L870" s="62">
        <f>L871</f>
        <v>0</v>
      </c>
      <c r="M870" s="62">
        <f>M871</f>
        <v>0</v>
      </c>
      <c r="N870" s="62">
        <f>N871</f>
        <v>0</v>
      </c>
      <c r="O870" s="62">
        <f>O871</f>
        <v>0</v>
      </c>
      <c r="P870" s="62">
        <f>P871</f>
        <v>0</v>
      </c>
      <c r="Q870" s="62">
        <f>Q871</f>
        <v>0</v>
      </c>
      <c r="R870" s="62">
        <f>R871</f>
        <v>0</v>
      </c>
      <c r="S870" s="62">
        <f>S871</f>
        <v>0</v>
      </c>
      <c r="T870" s="62">
        <f>T871</f>
        <v>0</v>
      </c>
      <c r="U870" s="62">
        <f>U871</f>
        <v>0</v>
      </c>
      <c r="V870" s="62">
        <f>V871</f>
        <v>0</v>
      </c>
      <c r="W870" s="62">
        <f>W871</f>
        <v>0</v>
      </c>
      <c r="X870" s="62">
        <f>X871</f>
        <v>0</v>
      </c>
      <c r="Y870" s="62">
        <f>Y871</f>
        <v>0</v>
      </c>
      <c r="Z870" s="62">
        <f>Z871</f>
        <v>0</v>
      </c>
      <c r="AA870" s="62">
        <f>AA871</f>
        <v>0</v>
      </c>
      <c r="AB870" s="62">
        <f>AB871</f>
        <v>0</v>
      </c>
      <c r="AC870" s="62">
        <f>AC871</f>
        <v>0</v>
      </c>
      <c r="AD870" s="62">
        <f>AD871</f>
        <v>0</v>
      </c>
      <c r="AE870" s="62">
        <f>AE871</f>
        <v>0</v>
      </c>
      <c r="AF870" s="62">
        <f>AF871</f>
        <v>0</v>
      </c>
      <c r="AG870" s="62">
        <f>AG871</f>
        <v>0</v>
      </c>
      <c r="AH870" s="62">
        <f>AH871</f>
        <v>0</v>
      </c>
      <c r="AI870" s="62">
        <f>AI871</f>
        <v>0</v>
      </c>
      <c r="AJ870" s="62">
        <f>AJ871</f>
        <v>0</v>
      </c>
      <c r="AK870" s="62">
        <f>AK871</f>
        <v>0</v>
      </c>
      <c r="AL870" s="62">
        <f>AL871</f>
        <v>0</v>
      </c>
      <c r="AM870" s="62">
        <f>AM871</f>
        <v>0</v>
      </c>
      <c r="AN870" s="62">
        <f>AN871</f>
        <v>0</v>
      </c>
      <c r="AO870" s="62">
        <f>AO871</f>
        <v>0</v>
      </c>
      <c r="AP870" s="62">
        <f>AP871</f>
        <v>0</v>
      </c>
      <c r="AQ870" s="62">
        <f>AQ871</f>
        <v>0</v>
      </c>
      <c r="AR870" s="62">
        <f>AR871</f>
        <v>0</v>
      </c>
      <c r="AS870" s="62">
        <f>AS871</f>
        <v>0</v>
      </c>
      <c r="AT870" s="62">
        <f>AT871</f>
        <v>0</v>
      </c>
      <c r="AU870" s="62">
        <f>AU871</f>
        <v>0</v>
      </c>
      <c r="AV870" s="62">
        <f>AV871</f>
        <v>0</v>
      </c>
      <c r="AW870" s="62">
        <f>AW871</f>
        <v>0</v>
      </c>
      <c r="AX870" s="62">
        <f>AX871</f>
        <v>0</v>
      </c>
      <c r="AY870" s="62">
        <f>AY871</f>
        <v>0</v>
      </c>
      <c r="AZ870" s="62">
        <f>AZ871</f>
        <v>0</v>
      </c>
      <c r="BA870" s="62">
        <f>BA871</f>
        <v>0</v>
      </c>
      <c r="BB870" s="62"/>
      <c r="BC870" s="62">
        <f>BC871</f>
        <v>0</v>
      </c>
      <c r="BD870" s="62"/>
      <c r="BE870" s="62">
        <f>BE871</f>
        <v>0</v>
      </c>
      <c r="BF870" s="62">
        <f>BF871</f>
        <v>0</v>
      </c>
      <c r="BG870" s="62">
        <f>BG871</f>
        <v>0</v>
      </c>
      <c r="BH870" s="62">
        <f>BH871</f>
        <v>0</v>
      </c>
      <c r="BI870" s="62">
        <f>BI871</f>
        <v>0</v>
      </c>
      <c r="BJ870" s="62">
        <f>BJ871</f>
        <v>0</v>
      </c>
      <c r="BK870" s="62">
        <f>BK871</f>
        <v>0</v>
      </c>
      <c r="BL870" s="62">
        <f>BL871</f>
        <v>0</v>
      </c>
      <c r="BM870" s="62">
        <f>BM871</f>
        <v>0</v>
      </c>
      <c r="BN870" s="62">
        <f>BN871</f>
        <v>0</v>
      </c>
      <c r="BO870" s="62">
        <f>BO871</f>
        <v>0</v>
      </c>
      <c r="BP870" s="62">
        <f>BP871</f>
        <v>0</v>
      </c>
      <c r="BQ870" s="62">
        <f>BQ871</f>
        <v>0</v>
      </c>
      <c r="BR870" s="62">
        <f>BR871</f>
        <v>0</v>
      </c>
      <c r="BS870" s="62">
        <f>BS871</f>
        <v>0</v>
      </c>
      <c r="BT870" s="62">
        <f>BT871</f>
        <v>0</v>
      </c>
      <c r="BU870" s="62">
        <f>BU871</f>
        <v>0</v>
      </c>
      <c r="BV870" s="62">
        <f>BV871</f>
        <v>0</v>
      </c>
      <c r="BW870" s="62">
        <f>BW871</f>
        <v>0</v>
      </c>
      <c r="BX870" s="62">
        <f>BX871</f>
        <v>0</v>
      </c>
      <c r="BY870" s="62">
        <f>BY871</f>
        <v>0</v>
      </c>
      <c r="BZ870" s="62">
        <f>BZ871</f>
        <v>0</v>
      </c>
      <c r="CA870" s="62">
        <f>CA871</f>
        <v>0</v>
      </c>
      <c r="CB870" s="62">
        <f>CB871</f>
        <v>0</v>
      </c>
      <c r="CC870" s="62">
        <f>CC871</f>
        <v>0</v>
      </c>
      <c r="CD870" s="62">
        <f>CD871</f>
        <v>0</v>
      </c>
      <c r="CE870" s="62">
        <f>CE871</f>
        <v>0</v>
      </c>
      <c r="CF870" s="62">
        <f>CF871</f>
        <v>0</v>
      </c>
      <c r="CG870" s="62">
        <f>CG871</f>
        <v>0</v>
      </c>
      <c r="CH870" s="62">
        <f>CH871</f>
        <v>0</v>
      </c>
      <c r="CI870" s="62">
        <f>CI871</f>
        <v>0</v>
      </c>
      <c r="CJ870" s="62">
        <f>CJ871</f>
        <v>0</v>
      </c>
      <c r="CK870" s="62">
        <f>CK871</f>
        <v>0</v>
      </c>
      <c r="CL870" s="62">
        <f>CL871</f>
        <v>0</v>
      </c>
      <c r="CM870" s="62">
        <f>CM871</f>
        <v>0</v>
      </c>
      <c r="CN870" s="62">
        <f>CN871</f>
        <v>0</v>
      </c>
      <c r="CO870" s="62">
        <f>CO871</f>
        <v>0</v>
      </c>
      <c r="CP870" s="62">
        <f>CP871</f>
        <v>0</v>
      </c>
      <c r="CQ870" s="62">
        <f>CQ871</f>
        <v>0</v>
      </c>
      <c r="CR870" s="62">
        <f>CR871</f>
        <v>0</v>
      </c>
      <c r="CS870" s="62">
        <f>CS871</f>
        <v>0</v>
      </c>
      <c r="CT870" s="62">
        <f>CT871</f>
        <v>0</v>
      </c>
      <c r="CU870" s="62">
        <f>CU871</f>
        <v>0</v>
      </c>
      <c r="CV870" s="62">
        <f>CV871</f>
        <v>0</v>
      </c>
      <c r="CW870" s="62">
        <f>CW871</f>
        <v>0</v>
      </c>
      <c r="CX870" s="62">
        <f>CX871</f>
        <v>0</v>
      </c>
      <c r="CY870" s="62">
        <f>CY871</f>
        <v>0</v>
      </c>
      <c r="CZ870" s="62">
        <f>CZ871</f>
        <v>0</v>
      </c>
      <c r="DA870" s="61"/>
      <c r="DB870" s="56">
        <f>K870-CV870</f>
        <v>0</v>
      </c>
      <c r="DC870" s="81"/>
      <c r="DD870" s="7">
        <f>CV870/12</f>
        <v>0</v>
      </c>
      <c r="DE870" s="81"/>
    </row>
    <row r="871" spans="1:109" s="80" customFormat="1" ht="11.25" hidden="1" customHeight="1" x14ac:dyDescent="0.2">
      <c r="A871" s="115"/>
      <c r="B871" s="66"/>
      <c r="C871" s="66"/>
      <c r="D871" s="66"/>
      <c r="E871" s="66"/>
      <c r="F871" s="66"/>
      <c r="G871" s="65"/>
      <c r="H871" s="61"/>
      <c r="I871" s="95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  <c r="AA871" s="62"/>
      <c r="AB871" s="62"/>
      <c r="AC871" s="62"/>
      <c r="AD871" s="62"/>
      <c r="AE871" s="62"/>
      <c r="AF871" s="62"/>
      <c r="AG871" s="62"/>
      <c r="AH871" s="62"/>
      <c r="AI871" s="62"/>
      <c r="AJ871" s="62"/>
      <c r="AK871" s="62"/>
      <c r="AL871" s="62"/>
      <c r="AM871" s="62"/>
      <c r="AN871" s="62"/>
      <c r="AO871" s="62"/>
      <c r="AP871" s="62"/>
      <c r="AQ871" s="62"/>
      <c r="AR871" s="62"/>
      <c r="AS871" s="62"/>
      <c r="AT871" s="62"/>
      <c r="AU871" s="62"/>
      <c r="AV871" s="62"/>
      <c r="AW871" s="62"/>
      <c r="AX871" s="62"/>
      <c r="AY871" s="62"/>
      <c r="AZ871" s="62"/>
      <c r="BA871" s="62"/>
      <c r="BB871" s="62"/>
      <c r="BC871" s="62"/>
      <c r="BD871" s="62"/>
      <c r="BE871" s="62"/>
      <c r="BF871" s="62"/>
      <c r="BG871" s="62"/>
      <c r="BH871" s="62"/>
      <c r="BI871" s="62"/>
      <c r="BJ871" s="62"/>
      <c r="BK871" s="62"/>
      <c r="BL871" s="62"/>
      <c r="BM871" s="62"/>
      <c r="BN871" s="62"/>
      <c r="BO871" s="62"/>
      <c r="BP871" s="62"/>
      <c r="BQ871" s="62"/>
      <c r="BR871" s="62"/>
      <c r="BS871" s="62"/>
      <c r="BT871" s="62"/>
      <c r="BU871" s="62"/>
      <c r="BV871" s="62"/>
      <c r="BW871" s="62"/>
      <c r="BX871" s="62"/>
      <c r="BY871" s="62"/>
      <c r="BZ871" s="62"/>
      <c r="CA871" s="62"/>
      <c r="CB871" s="62"/>
      <c r="CC871" s="62"/>
      <c r="CD871" s="62"/>
      <c r="CE871" s="62"/>
      <c r="CF871" s="62"/>
      <c r="CG871" s="62"/>
      <c r="CH871" s="62"/>
      <c r="CI871" s="62"/>
      <c r="CJ871" s="62"/>
      <c r="CK871" s="62"/>
      <c r="CL871" s="62"/>
      <c r="CM871" s="62"/>
      <c r="CN871" s="62"/>
      <c r="CO871" s="62"/>
      <c r="CP871" s="62"/>
      <c r="CQ871" s="62"/>
      <c r="CR871" s="62"/>
      <c r="CS871" s="62"/>
      <c r="CT871" s="62"/>
      <c r="CU871" s="62"/>
      <c r="CV871" s="62"/>
      <c r="CW871" s="62"/>
      <c r="CX871" s="62"/>
      <c r="CY871" s="62"/>
      <c r="CZ871" s="62"/>
      <c r="DA871" s="61"/>
      <c r="DB871" s="56">
        <f>K871-CV871</f>
        <v>0</v>
      </c>
      <c r="DC871" s="81"/>
      <c r="DD871" s="7">
        <f>CV871/12</f>
        <v>0</v>
      </c>
      <c r="DE871" s="81"/>
    </row>
    <row r="872" spans="1:109" s="80" customFormat="1" ht="11.25" hidden="1" customHeight="1" x14ac:dyDescent="0.2">
      <c r="A872" s="115"/>
      <c r="B872" s="66"/>
      <c r="C872" s="66"/>
      <c r="D872" s="66"/>
      <c r="E872" s="66"/>
      <c r="F872" s="66"/>
      <c r="G872" s="65"/>
      <c r="H872" s="61"/>
      <c r="I872" s="95"/>
      <c r="J872" s="62">
        <f>J873</f>
        <v>0</v>
      </c>
      <c r="K872" s="62">
        <f>K873</f>
        <v>0</v>
      </c>
      <c r="L872" s="62">
        <f>L873</f>
        <v>0</v>
      </c>
      <c r="M872" s="62">
        <f>M873</f>
        <v>0</v>
      </c>
      <c r="N872" s="62">
        <f>N873</f>
        <v>0</v>
      </c>
      <c r="O872" s="62">
        <f>O873</f>
        <v>0</v>
      </c>
      <c r="P872" s="62">
        <f>P873</f>
        <v>0</v>
      </c>
      <c r="Q872" s="62">
        <f>Q873</f>
        <v>0</v>
      </c>
      <c r="R872" s="62">
        <f>R873</f>
        <v>0</v>
      </c>
      <c r="S872" s="62">
        <f>S873</f>
        <v>0</v>
      </c>
      <c r="T872" s="62">
        <f>T873</f>
        <v>0</v>
      </c>
      <c r="U872" s="62">
        <f>U873</f>
        <v>0</v>
      </c>
      <c r="V872" s="62">
        <f>V873</f>
        <v>0</v>
      </c>
      <c r="W872" s="62">
        <f>W873</f>
        <v>0</v>
      </c>
      <c r="X872" s="62">
        <f>X873</f>
        <v>0</v>
      </c>
      <c r="Y872" s="62">
        <f>Y873</f>
        <v>0</v>
      </c>
      <c r="Z872" s="62">
        <f>Z873</f>
        <v>0</v>
      </c>
      <c r="AA872" s="62">
        <f>AA873</f>
        <v>0</v>
      </c>
      <c r="AB872" s="62">
        <f>AB873</f>
        <v>0</v>
      </c>
      <c r="AC872" s="62">
        <f>AC873</f>
        <v>0</v>
      </c>
      <c r="AD872" s="62">
        <f>AD873</f>
        <v>0</v>
      </c>
      <c r="AE872" s="62">
        <f>AE873</f>
        <v>0</v>
      </c>
      <c r="AF872" s="62">
        <f>AF873</f>
        <v>0</v>
      </c>
      <c r="AG872" s="62">
        <f>AG873</f>
        <v>0</v>
      </c>
      <c r="AH872" s="62">
        <f>AH873</f>
        <v>0</v>
      </c>
      <c r="AI872" s="62">
        <f>AI873</f>
        <v>0</v>
      </c>
      <c r="AJ872" s="62">
        <f>AJ873</f>
        <v>0</v>
      </c>
      <c r="AK872" s="62">
        <f>AK873</f>
        <v>0</v>
      </c>
      <c r="AL872" s="62">
        <f>AL873</f>
        <v>0</v>
      </c>
      <c r="AM872" s="62">
        <f>AM873</f>
        <v>0</v>
      </c>
      <c r="AN872" s="62">
        <f>AN873</f>
        <v>0</v>
      </c>
      <c r="AO872" s="62">
        <f>AO873</f>
        <v>0</v>
      </c>
      <c r="AP872" s="62">
        <f>AP873</f>
        <v>0</v>
      </c>
      <c r="AQ872" s="62">
        <f>AQ873</f>
        <v>0</v>
      </c>
      <c r="AR872" s="62">
        <f>AR873</f>
        <v>0</v>
      </c>
      <c r="AS872" s="62">
        <f>AS873</f>
        <v>0</v>
      </c>
      <c r="AT872" s="62">
        <f>AT873</f>
        <v>0</v>
      </c>
      <c r="AU872" s="62">
        <f>AU873</f>
        <v>0</v>
      </c>
      <c r="AV872" s="62">
        <f>AV873</f>
        <v>0</v>
      </c>
      <c r="AW872" s="62">
        <f>AW873</f>
        <v>0</v>
      </c>
      <c r="AX872" s="62">
        <f>AX873</f>
        <v>0</v>
      </c>
      <c r="AY872" s="62">
        <f>AY873</f>
        <v>0</v>
      </c>
      <c r="AZ872" s="62">
        <f>AZ873</f>
        <v>0</v>
      </c>
      <c r="BA872" s="62">
        <f>BA873</f>
        <v>0</v>
      </c>
      <c r="BB872" s="62"/>
      <c r="BC872" s="62">
        <f>BC873</f>
        <v>0</v>
      </c>
      <c r="BD872" s="62"/>
      <c r="BE872" s="62">
        <f>BE873</f>
        <v>0</v>
      </c>
      <c r="BF872" s="62">
        <f>BF873</f>
        <v>0</v>
      </c>
      <c r="BG872" s="62">
        <f>BG873</f>
        <v>0</v>
      </c>
      <c r="BH872" s="62">
        <f>BH873</f>
        <v>0</v>
      </c>
      <c r="BI872" s="62">
        <f>BI873</f>
        <v>0</v>
      </c>
      <c r="BJ872" s="62">
        <f>BJ873</f>
        <v>0</v>
      </c>
      <c r="BK872" s="62">
        <f>BK873</f>
        <v>0</v>
      </c>
      <c r="BL872" s="62">
        <f>BL873</f>
        <v>0</v>
      </c>
      <c r="BM872" s="62">
        <f>BM873</f>
        <v>0</v>
      </c>
      <c r="BN872" s="62">
        <f>BN873</f>
        <v>0</v>
      </c>
      <c r="BO872" s="62">
        <f>BO873</f>
        <v>0</v>
      </c>
      <c r="BP872" s="62">
        <f>BP873</f>
        <v>0</v>
      </c>
      <c r="BQ872" s="62">
        <f>BQ873</f>
        <v>0</v>
      </c>
      <c r="BR872" s="62">
        <f>BR873</f>
        <v>0</v>
      </c>
      <c r="BS872" s="62">
        <f>BS873</f>
        <v>0</v>
      </c>
      <c r="BT872" s="62">
        <f>BT873</f>
        <v>0</v>
      </c>
      <c r="BU872" s="62">
        <f>BU873</f>
        <v>0</v>
      </c>
      <c r="BV872" s="62">
        <f>BV873</f>
        <v>0</v>
      </c>
      <c r="BW872" s="62">
        <f>BW873</f>
        <v>0</v>
      </c>
      <c r="BX872" s="62">
        <f>BX873</f>
        <v>0</v>
      </c>
      <c r="BY872" s="62">
        <f>BY873</f>
        <v>0</v>
      </c>
      <c r="BZ872" s="62">
        <f>BZ873</f>
        <v>0</v>
      </c>
      <c r="CA872" s="62">
        <f>CA873</f>
        <v>0</v>
      </c>
      <c r="CB872" s="62">
        <f>CB873</f>
        <v>0</v>
      </c>
      <c r="CC872" s="62">
        <f>CC873</f>
        <v>0</v>
      </c>
      <c r="CD872" s="62">
        <f>CD873</f>
        <v>0</v>
      </c>
      <c r="CE872" s="62">
        <f>CE873</f>
        <v>0</v>
      </c>
      <c r="CF872" s="62">
        <f>CF873</f>
        <v>0</v>
      </c>
      <c r="CG872" s="62">
        <f>CG873</f>
        <v>0</v>
      </c>
      <c r="CH872" s="62">
        <f>CH873</f>
        <v>0</v>
      </c>
      <c r="CI872" s="62">
        <f>CI873</f>
        <v>0</v>
      </c>
      <c r="CJ872" s="62">
        <f>CJ873</f>
        <v>0</v>
      </c>
      <c r="CK872" s="62">
        <f>CK873</f>
        <v>0</v>
      </c>
      <c r="CL872" s="62">
        <f>CL873</f>
        <v>0</v>
      </c>
      <c r="CM872" s="62">
        <f>CM873</f>
        <v>0</v>
      </c>
      <c r="CN872" s="62">
        <f>CN873</f>
        <v>0</v>
      </c>
      <c r="CO872" s="62">
        <f>CO873</f>
        <v>0</v>
      </c>
      <c r="CP872" s="62">
        <f>CP873</f>
        <v>0</v>
      </c>
      <c r="CQ872" s="62">
        <f>CQ873</f>
        <v>0</v>
      </c>
      <c r="CR872" s="62">
        <f>CR873</f>
        <v>0</v>
      </c>
      <c r="CS872" s="62">
        <f>CS873</f>
        <v>0</v>
      </c>
      <c r="CT872" s="62">
        <f>CT873</f>
        <v>0</v>
      </c>
      <c r="CU872" s="62">
        <f>CU873</f>
        <v>0</v>
      </c>
      <c r="CV872" s="62">
        <f>CV873</f>
        <v>0</v>
      </c>
      <c r="CW872" s="62">
        <f>CW873</f>
        <v>0</v>
      </c>
      <c r="CX872" s="62">
        <f>CX873</f>
        <v>0</v>
      </c>
      <c r="CY872" s="62">
        <f>CY873</f>
        <v>0</v>
      </c>
      <c r="CZ872" s="62">
        <f>CZ873</f>
        <v>0</v>
      </c>
      <c r="DA872" s="61"/>
      <c r="DB872" s="56">
        <f>K872-CV872</f>
        <v>0</v>
      </c>
      <c r="DC872" s="81"/>
      <c r="DD872" s="7">
        <f>CV872/12</f>
        <v>0</v>
      </c>
      <c r="DE872" s="81"/>
    </row>
    <row r="873" spans="1:109" s="80" customFormat="1" ht="11.25" hidden="1" customHeight="1" x14ac:dyDescent="0.2">
      <c r="A873" s="115"/>
      <c r="B873" s="66"/>
      <c r="C873" s="66"/>
      <c r="D873" s="66"/>
      <c r="E873" s="66"/>
      <c r="F873" s="66"/>
      <c r="G873" s="65"/>
      <c r="H873" s="61"/>
      <c r="I873" s="95"/>
      <c r="J873" s="62">
        <f>J874+J879</f>
        <v>0</v>
      </c>
      <c r="K873" s="62">
        <f>K874+K879</f>
        <v>0</v>
      </c>
      <c r="L873" s="62">
        <f>L874+L879</f>
        <v>0</v>
      </c>
      <c r="M873" s="62">
        <f>M874+M879</f>
        <v>0</v>
      </c>
      <c r="N873" s="62">
        <f>N874+N879</f>
        <v>0</v>
      </c>
      <c r="O873" s="62">
        <f>O874+O879</f>
        <v>0</v>
      </c>
      <c r="P873" s="62">
        <f>P874+P879</f>
        <v>0</v>
      </c>
      <c r="Q873" s="62">
        <f>Q874+Q879</f>
        <v>0</v>
      </c>
      <c r="R873" s="62">
        <f>R874+R879</f>
        <v>0</v>
      </c>
      <c r="S873" s="62">
        <f>S874+S879</f>
        <v>0</v>
      </c>
      <c r="T873" s="62">
        <f>T874+T879</f>
        <v>0</v>
      </c>
      <c r="U873" s="62">
        <f>U874+U879</f>
        <v>0</v>
      </c>
      <c r="V873" s="62">
        <f>V874+V879</f>
        <v>0</v>
      </c>
      <c r="W873" s="62">
        <f>W874+W879</f>
        <v>0</v>
      </c>
      <c r="X873" s="62">
        <f>X874+X879</f>
        <v>0</v>
      </c>
      <c r="Y873" s="62">
        <f>Y874+Y879</f>
        <v>0</v>
      </c>
      <c r="Z873" s="62">
        <f>Z874+Z879</f>
        <v>0</v>
      </c>
      <c r="AA873" s="62">
        <f>AA874+AA879</f>
        <v>0</v>
      </c>
      <c r="AB873" s="62">
        <f>AB874+AB879</f>
        <v>0</v>
      </c>
      <c r="AC873" s="62">
        <f>AC874+AC879</f>
        <v>0</v>
      </c>
      <c r="AD873" s="62">
        <f>AD874+AD879</f>
        <v>0</v>
      </c>
      <c r="AE873" s="62">
        <f>AE874+AE879</f>
        <v>0</v>
      </c>
      <c r="AF873" s="62">
        <f>AF874+AF879</f>
        <v>0</v>
      </c>
      <c r="AG873" s="62">
        <f>AG874+AG879</f>
        <v>0</v>
      </c>
      <c r="AH873" s="62">
        <f>AH874+AH879</f>
        <v>0</v>
      </c>
      <c r="AI873" s="62">
        <f>AI874+AI879</f>
        <v>0</v>
      </c>
      <c r="AJ873" s="62">
        <f>AJ874+AJ879</f>
        <v>0</v>
      </c>
      <c r="AK873" s="62">
        <f>AK874+AK879</f>
        <v>0</v>
      </c>
      <c r="AL873" s="62">
        <f>AL874+AL879</f>
        <v>0</v>
      </c>
      <c r="AM873" s="62">
        <f>AM874+AM879</f>
        <v>0</v>
      </c>
      <c r="AN873" s="62">
        <f>AN874+AN879</f>
        <v>0</v>
      </c>
      <c r="AO873" s="62">
        <f>AO874+AO879</f>
        <v>0</v>
      </c>
      <c r="AP873" s="62">
        <f>AP874+AP879</f>
        <v>0</v>
      </c>
      <c r="AQ873" s="62">
        <f>AQ874+AQ879</f>
        <v>0</v>
      </c>
      <c r="AR873" s="62">
        <f>AR874+AR879</f>
        <v>0</v>
      </c>
      <c r="AS873" s="62">
        <f>AS874+AS879</f>
        <v>0</v>
      </c>
      <c r="AT873" s="62">
        <f>AT874+AT879</f>
        <v>0</v>
      </c>
      <c r="AU873" s="62">
        <f>AU874+AU879</f>
        <v>0</v>
      </c>
      <c r="AV873" s="62">
        <f>AV874+AV879</f>
        <v>0</v>
      </c>
      <c r="AW873" s="62">
        <f>AW874+AW879</f>
        <v>0</v>
      </c>
      <c r="AX873" s="62">
        <f>AX874+AX879</f>
        <v>0</v>
      </c>
      <c r="AY873" s="62">
        <f>AY874+AY879</f>
        <v>0</v>
      </c>
      <c r="AZ873" s="62">
        <f>AZ874+AZ879</f>
        <v>0</v>
      </c>
      <c r="BA873" s="62">
        <f>BA874+BA879</f>
        <v>0</v>
      </c>
      <c r="BB873" s="62"/>
      <c r="BC873" s="62">
        <f>BC874+BC879</f>
        <v>0</v>
      </c>
      <c r="BD873" s="62"/>
      <c r="BE873" s="62">
        <f>BE874+BE879</f>
        <v>0</v>
      </c>
      <c r="BF873" s="62">
        <f>BF874+BF879</f>
        <v>0</v>
      </c>
      <c r="BG873" s="62">
        <f>BG874+BG879</f>
        <v>0</v>
      </c>
      <c r="BH873" s="62">
        <f>BH874+BH879</f>
        <v>0</v>
      </c>
      <c r="BI873" s="62">
        <f>BI874+BI879</f>
        <v>0</v>
      </c>
      <c r="BJ873" s="62">
        <f>BJ874+BJ879</f>
        <v>0</v>
      </c>
      <c r="BK873" s="62">
        <f>BK874+BK879</f>
        <v>0</v>
      </c>
      <c r="BL873" s="62">
        <f>BL874+BL879</f>
        <v>0</v>
      </c>
      <c r="BM873" s="62">
        <f>BM874+BM879</f>
        <v>0</v>
      </c>
      <c r="BN873" s="62">
        <f>BN874+BN879</f>
        <v>0</v>
      </c>
      <c r="BO873" s="62">
        <f>BO874+BO879</f>
        <v>0</v>
      </c>
      <c r="BP873" s="62">
        <f>BP874+BP879</f>
        <v>0</v>
      </c>
      <c r="BQ873" s="62">
        <f>BQ874+BQ879</f>
        <v>0</v>
      </c>
      <c r="BR873" s="62">
        <f>BR874+BR879</f>
        <v>0</v>
      </c>
      <c r="BS873" s="62">
        <f>BS874+BS879</f>
        <v>0</v>
      </c>
      <c r="BT873" s="62">
        <f>BT874+BT879</f>
        <v>0</v>
      </c>
      <c r="BU873" s="62">
        <f>BU874+BU879</f>
        <v>0</v>
      </c>
      <c r="BV873" s="62">
        <f>BV874+BV879</f>
        <v>0</v>
      </c>
      <c r="BW873" s="62">
        <f>BW874+BW879</f>
        <v>0</v>
      </c>
      <c r="BX873" s="62">
        <f>BX874+BX879</f>
        <v>0</v>
      </c>
      <c r="BY873" s="62">
        <f>BY874+BY879</f>
        <v>0</v>
      </c>
      <c r="BZ873" s="62">
        <f>BZ874+BZ879</f>
        <v>0</v>
      </c>
      <c r="CA873" s="62">
        <f>CA874+CA879</f>
        <v>0</v>
      </c>
      <c r="CB873" s="62">
        <f>CB874+CB879</f>
        <v>0</v>
      </c>
      <c r="CC873" s="62">
        <f>CC874+CC879</f>
        <v>0</v>
      </c>
      <c r="CD873" s="62">
        <f>CD874+CD879</f>
        <v>0</v>
      </c>
      <c r="CE873" s="62">
        <f>CE874+CE879</f>
        <v>0</v>
      </c>
      <c r="CF873" s="62">
        <f>CF874+CF879</f>
        <v>0</v>
      </c>
      <c r="CG873" s="62">
        <f>CG874+CG879</f>
        <v>0</v>
      </c>
      <c r="CH873" s="62">
        <f>CH874+CH879</f>
        <v>0</v>
      </c>
      <c r="CI873" s="62">
        <f>CI874+CI879</f>
        <v>0</v>
      </c>
      <c r="CJ873" s="62">
        <f>CJ874+CJ879</f>
        <v>0</v>
      </c>
      <c r="CK873" s="62">
        <f>CK874+CK879</f>
        <v>0</v>
      </c>
      <c r="CL873" s="62">
        <f>CL874+CL879</f>
        <v>0</v>
      </c>
      <c r="CM873" s="62">
        <f>CM874+CM879</f>
        <v>0</v>
      </c>
      <c r="CN873" s="62">
        <f>CN874+CN879</f>
        <v>0</v>
      </c>
      <c r="CO873" s="62">
        <f>CO874+CO879</f>
        <v>0</v>
      </c>
      <c r="CP873" s="62">
        <f>CP874+CP879</f>
        <v>0</v>
      </c>
      <c r="CQ873" s="62">
        <f>CQ874+CQ879</f>
        <v>0</v>
      </c>
      <c r="CR873" s="62">
        <f>CR874+CR879</f>
        <v>0</v>
      </c>
      <c r="CS873" s="62">
        <f>CS874+CS879</f>
        <v>0</v>
      </c>
      <c r="CT873" s="62">
        <f>CT874+CT879</f>
        <v>0</v>
      </c>
      <c r="CU873" s="62">
        <f>CU874+CU879</f>
        <v>0</v>
      </c>
      <c r="CV873" s="62">
        <f>CV874+CV879</f>
        <v>0</v>
      </c>
      <c r="CW873" s="62">
        <f>CW874+CW879</f>
        <v>0</v>
      </c>
      <c r="CX873" s="62">
        <f>CX874+CX879</f>
        <v>0</v>
      </c>
      <c r="CY873" s="62">
        <f>CY874+CY879</f>
        <v>0</v>
      </c>
      <c r="CZ873" s="62">
        <f>CZ874+CZ879</f>
        <v>0</v>
      </c>
      <c r="DA873" s="61"/>
      <c r="DB873" s="56">
        <f>K873-CV873</f>
        <v>0</v>
      </c>
      <c r="DC873" s="81"/>
      <c r="DD873" s="7">
        <f>CV873/12</f>
        <v>0</v>
      </c>
      <c r="DE873" s="81"/>
    </row>
    <row r="874" spans="1:109" s="80" customFormat="1" ht="15" hidden="1" customHeight="1" x14ac:dyDescent="0.2">
      <c r="A874" s="115"/>
      <c r="B874" s="66"/>
      <c r="C874" s="66"/>
      <c r="D874" s="66"/>
      <c r="E874" s="66"/>
      <c r="F874" s="66"/>
      <c r="G874" s="65"/>
      <c r="H874" s="61"/>
      <c r="I874" s="95"/>
      <c r="J874" s="62">
        <f>SUM(J875:J878)</f>
        <v>0</v>
      </c>
      <c r="K874" s="62">
        <f>SUM(K875:K878)</f>
        <v>0</v>
      </c>
      <c r="L874" s="62">
        <f>SUM(L875:L878)</f>
        <v>0</v>
      </c>
      <c r="M874" s="62">
        <f>SUM(M875:M878)</f>
        <v>0</v>
      </c>
      <c r="N874" s="62">
        <f>SUM(N875:N878)</f>
        <v>0</v>
      </c>
      <c r="O874" s="62">
        <f>SUM(O875:O878)</f>
        <v>0</v>
      </c>
      <c r="P874" s="62">
        <f>SUM(P875:P878)</f>
        <v>0</v>
      </c>
      <c r="Q874" s="62">
        <f>SUM(Q875:Q878)</f>
        <v>0</v>
      </c>
      <c r="R874" s="62">
        <f>SUM(R875:R878)</f>
        <v>0</v>
      </c>
      <c r="S874" s="62">
        <f>SUM(S875:S878)</f>
        <v>0</v>
      </c>
      <c r="T874" s="62">
        <f>SUM(T875:T878)</f>
        <v>0</v>
      </c>
      <c r="U874" s="62">
        <f>SUM(U875:U878)</f>
        <v>0</v>
      </c>
      <c r="V874" s="62">
        <f>SUM(V875:V878)</f>
        <v>0</v>
      </c>
      <c r="W874" s="62">
        <f>SUM(W875:W878)</f>
        <v>0</v>
      </c>
      <c r="X874" s="62">
        <f>SUM(X875:X878)</f>
        <v>0</v>
      </c>
      <c r="Y874" s="62">
        <f>SUM(Y875:Y878)</f>
        <v>0</v>
      </c>
      <c r="Z874" s="62">
        <f>SUM(Z875:Z878)</f>
        <v>0</v>
      </c>
      <c r="AA874" s="62">
        <f>SUM(AA875:AA878)</f>
        <v>0</v>
      </c>
      <c r="AB874" s="62">
        <f>SUM(AB875:AB878)</f>
        <v>0</v>
      </c>
      <c r="AC874" s="62">
        <f>SUM(AC875:AC878)</f>
        <v>0</v>
      </c>
      <c r="AD874" s="62">
        <f>SUM(AD875:AD878)</f>
        <v>0</v>
      </c>
      <c r="AE874" s="62">
        <f>SUM(AE875:AE878)</f>
        <v>0</v>
      </c>
      <c r="AF874" s="62">
        <f>SUM(AF875:AF878)</f>
        <v>0</v>
      </c>
      <c r="AG874" s="62">
        <f>SUM(AG875:AG878)</f>
        <v>0</v>
      </c>
      <c r="AH874" s="62">
        <f>SUM(AH875:AH878)</f>
        <v>0</v>
      </c>
      <c r="AI874" s="62">
        <f>SUM(AI875:AI878)</f>
        <v>0</v>
      </c>
      <c r="AJ874" s="62">
        <f>SUM(AJ875:AJ878)</f>
        <v>0</v>
      </c>
      <c r="AK874" s="62">
        <f>SUM(AK875:AK878)</f>
        <v>0</v>
      </c>
      <c r="AL874" s="62">
        <f>SUM(AL875:AL878)</f>
        <v>0</v>
      </c>
      <c r="AM874" s="62">
        <f>SUM(AM875:AM878)</f>
        <v>0</v>
      </c>
      <c r="AN874" s="62">
        <f>SUM(AN875:AN878)</f>
        <v>0</v>
      </c>
      <c r="AO874" s="62">
        <f>SUM(AO875:AO878)</f>
        <v>0</v>
      </c>
      <c r="AP874" s="62">
        <f>SUM(AP875:AP878)</f>
        <v>0</v>
      </c>
      <c r="AQ874" s="62">
        <f>SUM(AQ875:AQ878)</f>
        <v>0</v>
      </c>
      <c r="AR874" s="62">
        <f>SUM(AR875:AR878)</f>
        <v>0</v>
      </c>
      <c r="AS874" s="62">
        <f>SUM(AS875:AS878)</f>
        <v>0</v>
      </c>
      <c r="AT874" s="62">
        <f>SUM(AT875:AT878)</f>
        <v>0</v>
      </c>
      <c r="AU874" s="62">
        <f>SUM(AU875:AU878)</f>
        <v>0</v>
      </c>
      <c r="AV874" s="62">
        <f>SUM(AV875:AV878)</f>
        <v>0</v>
      </c>
      <c r="AW874" s="62">
        <f>SUM(AW875:AW878)</f>
        <v>0</v>
      </c>
      <c r="AX874" s="62">
        <f>SUM(AX875:AX878)</f>
        <v>0</v>
      </c>
      <c r="AY874" s="62">
        <f>SUM(AY875:AY878)</f>
        <v>0</v>
      </c>
      <c r="AZ874" s="62">
        <f>SUM(AZ875:AZ878)</f>
        <v>0</v>
      </c>
      <c r="BA874" s="62">
        <f>SUM(BA875:BA878)</f>
        <v>0</v>
      </c>
      <c r="BB874" s="62"/>
      <c r="BC874" s="62">
        <f>SUM(BC875:BC878)</f>
        <v>0</v>
      </c>
      <c r="BD874" s="62"/>
      <c r="BE874" s="62">
        <f>SUM(BE875:BE878)</f>
        <v>0</v>
      </c>
      <c r="BF874" s="62">
        <f>SUM(BF875:BF878)</f>
        <v>0</v>
      </c>
      <c r="BG874" s="62">
        <f>SUM(BG875:BG878)</f>
        <v>0</v>
      </c>
      <c r="BH874" s="62">
        <f>SUM(BH875:BH878)</f>
        <v>0</v>
      </c>
      <c r="BI874" s="62">
        <f>SUM(BI875:BI878)</f>
        <v>0</v>
      </c>
      <c r="BJ874" s="62">
        <f>SUM(BJ875:BJ878)</f>
        <v>0</v>
      </c>
      <c r="BK874" s="62">
        <f>SUM(BK875:BK878)</f>
        <v>0</v>
      </c>
      <c r="BL874" s="62">
        <f>SUM(BL875:BL878)</f>
        <v>0</v>
      </c>
      <c r="BM874" s="62">
        <f>SUM(BM875:BM878)</f>
        <v>0</v>
      </c>
      <c r="BN874" s="62">
        <f>SUM(BN875:BN878)</f>
        <v>0</v>
      </c>
      <c r="BO874" s="62">
        <f>SUM(BO875:BO878)</f>
        <v>0</v>
      </c>
      <c r="BP874" s="62">
        <f>SUM(BP875:BP878)</f>
        <v>0</v>
      </c>
      <c r="BQ874" s="62">
        <f>SUM(BQ875:BQ878)</f>
        <v>0</v>
      </c>
      <c r="BR874" s="62">
        <f>SUM(BR875:BR878)</f>
        <v>0</v>
      </c>
      <c r="BS874" s="62">
        <f>SUM(BS875:BS878)</f>
        <v>0</v>
      </c>
      <c r="BT874" s="62">
        <f>SUM(BT875:BT878)</f>
        <v>0</v>
      </c>
      <c r="BU874" s="62">
        <f>SUM(BU875:BU878)</f>
        <v>0</v>
      </c>
      <c r="BV874" s="62">
        <f>SUM(BV875:BV878)</f>
        <v>0</v>
      </c>
      <c r="BW874" s="62">
        <f>SUM(BW875:BW878)</f>
        <v>0</v>
      </c>
      <c r="BX874" s="62">
        <f>SUM(BX875:BX878)</f>
        <v>0</v>
      </c>
      <c r="BY874" s="62">
        <f>SUM(BY875:BY878)</f>
        <v>0</v>
      </c>
      <c r="BZ874" s="62">
        <f>SUM(BZ875:BZ878)</f>
        <v>0</v>
      </c>
      <c r="CA874" s="62">
        <f>SUM(CA875:CA878)</f>
        <v>0</v>
      </c>
      <c r="CB874" s="62">
        <f>SUM(CB875:CB878)</f>
        <v>0</v>
      </c>
      <c r="CC874" s="62">
        <f>SUM(CC875:CC878)</f>
        <v>0</v>
      </c>
      <c r="CD874" s="62">
        <f>SUM(CD875:CD878)</f>
        <v>0</v>
      </c>
      <c r="CE874" s="62">
        <f>SUM(CE875:CE878)</f>
        <v>0</v>
      </c>
      <c r="CF874" s="62">
        <f>SUM(CF875:CF878)</f>
        <v>0</v>
      </c>
      <c r="CG874" s="62">
        <f>SUM(CG875:CG878)</f>
        <v>0</v>
      </c>
      <c r="CH874" s="62">
        <f>SUM(CH875:CH878)</f>
        <v>0</v>
      </c>
      <c r="CI874" s="62">
        <f>SUM(CI875:CI878)</f>
        <v>0</v>
      </c>
      <c r="CJ874" s="62">
        <f>SUM(CJ875:CJ878)</f>
        <v>0</v>
      </c>
      <c r="CK874" s="62">
        <f>SUM(CK875:CK878)</f>
        <v>0</v>
      </c>
      <c r="CL874" s="62">
        <f>SUM(CL875:CL878)</f>
        <v>0</v>
      </c>
      <c r="CM874" s="62">
        <f>SUM(CM875:CM878)</f>
        <v>0</v>
      </c>
      <c r="CN874" s="62">
        <f>SUM(CN875:CN878)</f>
        <v>0</v>
      </c>
      <c r="CO874" s="62">
        <f>SUM(CO875:CO878)</f>
        <v>0</v>
      </c>
      <c r="CP874" s="62">
        <f>SUM(CP875:CP878)</f>
        <v>0</v>
      </c>
      <c r="CQ874" s="62">
        <f>SUM(CQ875:CQ878)</f>
        <v>0</v>
      </c>
      <c r="CR874" s="62">
        <f>SUM(CR875:CR878)</f>
        <v>0</v>
      </c>
      <c r="CS874" s="62">
        <f>SUM(CS875:CS878)</f>
        <v>0</v>
      </c>
      <c r="CT874" s="62">
        <f>SUM(CT875:CT878)</f>
        <v>0</v>
      </c>
      <c r="CU874" s="62">
        <f>SUM(CU875:CU878)</f>
        <v>0</v>
      </c>
      <c r="CV874" s="62">
        <f>SUM(CV875:CV878)</f>
        <v>0</v>
      </c>
      <c r="CW874" s="62">
        <f>SUM(CW875:CW878)</f>
        <v>0</v>
      </c>
      <c r="CX874" s="62">
        <f>SUM(CX875:CX878)</f>
        <v>0</v>
      </c>
      <c r="CY874" s="62">
        <f>SUM(CY875:CY878)</f>
        <v>0</v>
      </c>
      <c r="CZ874" s="62">
        <f>SUM(CZ875:CZ878)</f>
        <v>0</v>
      </c>
      <c r="DA874" s="61"/>
      <c r="DB874" s="56">
        <f>K874-CV874</f>
        <v>0</v>
      </c>
      <c r="DC874" s="81"/>
      <c r="DD874" s="7">
        <f>CV874/12</f>
        <v>0</v>
      </c>
      <c r="DE874" s="81"/>
    </row>
    <row r="875" spans="1:109" s="80" customFormat="1" ht="14.25" hidden="1" customHeight="1" x14ac:dyDescent="0.2">
      <c r="A875" s="115"/>
      <c r="B875" s="66"/>
      <c r="C875" s="66"/>
      <c r="D875" s="66"/>
      <c r="E875" s="66"/>
      <c r="F875" s="66"/>
      <c r="G875" s="65"/>
      <c r="H875" s="61"/>
      <c r="I875" s="95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  <c r="AA875" s="62"/>
      <c r="AB875" s="62"/>
      <c r="AC875" s="62"/>
      <c r="AD875" s="62"/>
      <c r="AE875" s="62"/>
      <c r="AF875" s="62"/>
      <c r="AG875" s="62"/>
      <c r="AH875" s="62"/>
      <c r="AI875" s="62"/>
      <c r="AJ875" s="62"/>
      <c r="AK875" s="62"/>
      <c r="AL875" s="62"/>
      <c r="AM875" s="62"/>
      <c r="AN875" s="62"/>
      <c r="AO875" s="62"/>
      <c r="AP875" s="62"/>
      <c r="AQ875" s="62"/>
      <c r="AR875" s="62"/>
      <c r="AS875" s="62"/>
      <c r="AT875" s="62"/>
      <c r="AU875" s="62"/>
      <c r="AV875" s="62"/>
      <c r="AW875" s="62"/>
      <c r="AX875" s="62"/>
      <c r="AY875" s="62"/>
      <c r="AZ875" s="62"/>
      <c r="BA875" s="62"/>
      <c r="BB875" s="62"/>
      <c r="BC875" s="62"/>
      <c r="BD875" s="62"/>
      <c r="BE875" s="62"/>
      <c r="BF875" s="62"/>
      <c r="BG875" s="62"/>
      <c r="BH875" s="62"/>
      <c r="BI875" s="62"/>
      <c r="BJ875" s="62"/>
      <c r="BK875" s="62"/>
      <c r="BL875" s="62"/>
      <c r="BM875" s="62"/>
      <c r="BN875" s="62"/>
      <c r="BO875" s="62"/>
      <c r="BP875" s="62"/>
      <c r="BQ875" s="62"/>
      <c r="BR875" s="62"/>
      <c r="BS875" s="62"/>
      <c r="BT875" s="62"/>
      <c r="BU875" s="62"/>
      <c r="BV875" s="62"/>
      <c r="BW875" s="62"/>
      <c r="BX875" s="62"/>
      <c r="BY875" s="62"/>
      <c r="BZ875" s="62"/>
      <c r="CA875" s="62"/>
      <c r="CB875" s="62"/>
      <c r="CC875" s="62"/>
      <c r="CD875" s="62"/>
      <c r="CE875" s="62"/>
      <c r="CF875" s="62"/>
      <c r="CG875" s="62"/>
      <c r="CH875" s="62"/>
      <c r="CI875" s="62"/>
      <c r="CJ875" s="62"/>
      <c r="CK875" s="62"/>
      <c r="CL875" s="62"/>
      <c r="CM875" s="62"/>
      <c r="CN875" s="62"/>
      <c r="CO875" s="62"/>
      <c r="CP875" s="62"/>
      <c r="CQ875" s="62"/>
      <c r="CR875" s="62"/>
      <c r="CS875" s="62"/>
      <c r="CT875" s="62"/>
      <c r="CU875" s="62"/>
      <c r="CV875" s="62"/>
      <c r="CW875" s="62"/>
      <c r="CX875" s="62"/>
      <c r="CY875" s="62"/>
      <c r="CZ875" s="62"/>
      <c r="DA875" s="61"/>
      <c r="DB875" s="56">
        <f>K875-CV875</f>
        <v>0</v>
      </c>
      <c r="DC875" s="81"/>
      <c r="DD875" s="7">
        <f>CV875/12</f>
        <v>0</v>
      </c>
      <c r="DE875" s="81"/>
    </row>
    <row r="876" spans="1:109" s="80" customFormat="1" ht="11.25" hidden="1" customHeight="1" x14ac:dyDescent="0.2">
      <c r="A876" s="115"/>
      <c r="B876" s="66"/>
      <c r="C876" s="66"/>
      <c r="D876" s="66"/>
      <c r="E876" s="66"/>
      <c r="F876" s="66"/>
      <c r="G876" s="65"/>
      <c r="H876" s="61"/>
      <c r="I876" s="95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  <c r="AA876" s="62"/>
      <c r="AB876" s="62"/>
      <c r="AC876" s="62"/>
      <c r="AD876" s="62"/>
      <c r="AE876" s="62"/>
      <c r="AF876" s="62"/>
      <c r="AG876" s="62"/>
      <c r="AH876" s="62"/>
      <c r="AI876" s="62"/>
      <c r="AJ876" s="62"/>
      <c r="AK876" s="62"/>
      <c r="AL876" s="62"/>
      <c r="AM876" s="62"/>
      <c r="AN876" s="62"/>
      <c r="AO876" s="62"/>
      <c r="AP876" s="62"/>
      <c r="AQ876" s="62"/>
      <c r="AR876" s="62"/>
      <c r="AS876" s="62"/>
      <c r="AT876" s="62"/>
      <c r="AU876" s="62"/>
      <c r="AV876" s="62"/>
      <c r="AW876" s="62"/>
      <c r="AX876" s="62"/>
      <c r="AY876" s="62"/>
      <c r="AZ876" s="62"/>
      <c r="BA876" s="62"/>
      <c r="BB876" s="62"/>
      <c r="BC876" s="62"/>
      <c r="BD876" s="62"/>
      <c r="BE876" s="62"/>
      <c r="BF876" s="62"/>
      <c r="BG876" s="62"/>
      <c r="BH876" s="62"/>
      <c r="BI876" s="62"/>
      <c r="BJ876" s="62"/>
      <c r="BK876" s="62"/>
      <c r="BL876" s="62"/>
      <c r="BM876" s="62"/>
      <c r="BN876" s="62"/>
      <c r="BO876" s="62"/>
      <c r="BP876" s="62"/>
      <c r="BQ876" s="62"/>
      <c r="BR876" s="62"/>
      <c r="BS876" s="62"/>
      <c r="BT876" s="62"/>
      <c r="BU876" s="62"/>
      <c r="BV876" s="62"/>
      <c r="BW876" s="62"/>
      <c r="BX876" s="62"/>
      <c r="BY876" s="62"/>
      <c r="BZ876" s="62"/>
      <c r="CA876" s="62"/>
      <c r="CB876" s="62"/>
      <c r="CC876" s="62"/>
      <c r="CD876" s="62"/>
      <c r="CE876" s="62"/>
      <c r="CF876" s="62"/>
      <c r="CG876" s="62"/>
      <c r="CH876" s="62"/>
      <c r="CI876" s="62"/>
      <c r="CJ876" s="62"/>
      <c r="CK876" s="62"/>
      <c r="CL876" s="62"/>
      <c r="CM876" s="62"/>
      <c r="CN876" s="62"/>
      <c r="CO876" s="62"/>
      <c r="CP876" s="62"/>
      <c r="CQ876" s="62"/>
      <c r="CR876" s="62"/>
      <c r="CS876" s="62"/>
      <c r="CT876" s="62"/>
      <c r="CU876" s="62"/>
      <c r="CV876" s="62"/>
      <c r="CW876" s="62"/>
      <c r="CX876" s="62"/>
      <c r="CY876" s="62"/>
      <c r="CZ876" s="62"/>
      <c r="DA876" s="61"/>
      <c r="DB876" s="56">
        <f>K876-CV876</f>
        <v>0</v>
      </c>
      <c r="DC876" s="81"/>
      <c r="DD876" s="7">
        <f>CV876/12</f>
        <v>0</v>
      </c>
      <c r="DE876" s="81"/>
    </row>
    <row r="877" spans="1:109" s="80" customFormat="1" ht="11.25" hidden="1" customHeight="1" x14ac:dyDescent="0.2">
      <c r="A877" s="115"/>
      <c r="B877" s="66"/>
      <c r="C877" s="66"/>
      <c r="D877" s="66"/>
      <c r="E877" s="66"/>
      <c r="F877" s="66"/>
      <c r="G877" s="65"/>
      <c r="H877" s="61"/>
      <c r="I877" s="95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  <c r="AA877" s="62"/>
      <c r="AB877" s="62"/>
      <c r="AC877" s="62"/>
      <c r="AD877" s="62"/>
      <c r="AE877" s="62"/>
      <c r="AF877" s="62"/>
      <c r="AG877" s="62"/>
      <c r="AH877" s="62"/>
      <c r="AI877" s="62"/>
      <c r="AJ877" s="62"/>
      <c r="AK877" s="62"/>
      <c r="AL877" s="62"/>
      <c r="AM877" s="62"/>
      <c r="AN877" s="62"/>
      <c r="AO877" s="62"/>
      <c r="AP877" s="62"/>
      <c r="AQ877" s="62"/>
      <c r="AR877" s="62"/>
      <c r="AS877" s="62"/>
      <c r="AT877" s="62"/>
      <c r="AU877" s="62"/>
      <c r="AV877" s="62"/>
      <c r="AW877" s="62"/>
      <c r="AX877" s="62"/>
      <c r="AY877" s="62"/>
      <c r="AZ877" s="62"/>
      <c r="BA877" s="62"/>
      <c r="BB877" s="62"/>
      <c r="BC877" s="62"/>
      <c r="BD877" s="62"/>
      <c r="BE877" s="62"/>
      <c r="BF877" s="62"/>
      <c r="BG877" s="62"/>
      <c r="BH877" s="62"/>
      <c r="BI877" s="62"/>
      <c r="BJ877" s="62"/>
      <c r="BK877" s="62"/>
      <c r="BL877" s="62"/>
      <c r="BM877" s="62"/>
      <c r="BN877" s="62"/>
      <c r="BO877" s="62"/>
      <c r="BP877" s="62"/>
      <c r="BQ877" s="62"/>
      <c r="BR877" s="62"/>
      <c r="BS877" s="62"/>
      <c r="BT877" s="62"/>
      <c r="BU877" s="62"/>
      <c r="BV877" s="62"/>
      <c r="BW877" s="62"/>
      <c r="BX877" s="62"/>
      <c r="BY877" s="62"/>
      <c r="BZ877" s="62"/>
      <c r="CA877" s="62"/>
      <c r="CB877" s="62"/>
      <c r="CC877" s="62"/>
      <c r="CD877" s="62"/>
      <c r="CE877" s="62"/>
      <c r="CF877" s="62"/>
      <c r="CG877" s="62"/>
      <c r="CH877" s="62"/>
      <c r="CI877" s="62"/>
      <c r="CJ877" s="62"/>
      <c r="CK877" s="62"/>
      <c r="CL877" s="62"/>
      <c r="CM877" s="62"/>
      <c r="CN877" s="62"/>
      <c r="CO877" s="62"/>
      <c r="CP877" s="62"/>
      <c r="CQ877" s="62"/>
      <c r="CR877" s="62"/>
      <c r="CS877" s="62"/>
      <c r="CT877" s="62"/>
      <c r="CU877" s="62"/>
      <c r="CV877" s="62"/>
      <c r="CW877" s="62"/>
      <c r="CX877" s="62"/>
      <c r="CY877" s="62"/>
      <c r="CZ877" s="62"/>
      <c r="DA877" s="61"/>
      <c r="DB877" s="56">
        <f>K877-CV877</f>
        <v>0</v>
      </c>
      <c r="DC877" s="81"/>
      <c r="DD877" s="7">
        <f>CV877/12</f>
        <v>0</v>
      </c>
      <c r="DE877" s="81"/>
    </row>
    <row r="878" spans="1:109" s="80" customFormat="1" ht="27.75" hidden="1" customHeight="1" x14ac:dyDescent="0.2">
      <c r="A878" s="115"/>
      <c r="B878" s="66"/>
      <c r="C878" s="66"/>
      <c r="D878" s="66"/>
      <c r="E878" s="66"/>
      <c r="F878" s="66"/>
      <c r="G878" s="65"/>
      <c r="H878" s="61"/>
      <c r="I878" s="95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  <c r="AA878" s="62"/>
      <c r="AB878" s="62"/>
      <c r="AC878" s="62"/>
      <c r="AD878" s="62"/>
      <c r="AE878" s="62"/>
      <c r="AF878" s="62"/>
      <c r="AG878" s="62"/>
      <c r="AH878" s="62"/>
      <c r="AI878" s="62"/>
      <c r="AJ878" s="62"/>
      <c r="AK878" s="62"/>
      <c r="AL878" s="62"/>
      <c r="AM878" s="62"/>
      <c r="AN878" s="62"/>
      <c r="AO878" s="62"/>
      <c r="AP878" s="62"/>
      <c r="AQ878" s="62"/>
      <c r="AR878" s="62"/>
      <c r="AS878" s="62"/>
      <c r="AT878" s="62"/>
      <c r="AU878" s="62"/>
      <c r="AV878" s="62"/>
      <c r="AW878" s="62"/>
      <c r="AX878" s="62"/>
      <c r="AY878" s="62"/>
      <c r="AZ878" s="62"/>
      <c r="BA878" s="62"/>
      <c r="BB878" s="62"/>
      <c r="BC878" s="62"/>
      <c r="BD878" s="62"/>
      <c r="BE878" s="62"/>
      <c r="BF878" s="62"/>
      <c r="BG878" s="62"/>
      <c r="BH878" s="62"/>
      <c r="BI878" s="62"/>
      <c r="BJ878" s="62"/>
      <c r="BK878" s="62"/>
      <c r="BL878" s="62"/>
      <c r="BM878" s="62"/>
      <c r="BN878" s="62"/>
      <c r="BO878" s="62"/>
      <c r="BP878" s="62"/>
      <c r="BQ878" s="62"/>
      <c r="BR878" s="62"/>
      <c r="BS878" s="62"/>
      <c r="BT878" s="62"/>
      <c r="BU878" s="62"/>
      <c r="BV878" s="62"/>
      <c r="BW878" s="62"/>
      <c r="BX878" s="62"/>
      <c r="BY878" s="62"/>
      <c r="BZ878" s="62"/>
      <c r="CA878" s="62"/>
      <c r="CB878" s="62"/>
      <c r="CC878" s="62"/>
      <c r="CD878" s="62"/>
      <c r="CE878" s="62"/>
      <c r="CF878" s="62"/>
      <c r="CG878" s="62"/>
      <c r="CH878" s="62"/>
      <c r="CI878" s="62"/>
      <c r="CJ878" s="62"/>
      <c r="CK878" s="62"/>
      <c r="CL878" s="62"/>
      <c r="CM878" s="62"/>
      <c r="CN878" s="62"/>
      <c r="CO878" s="62"/>
      <c r="CP878" s="62"/>
      <c r="CQ878" s="62"/>
      <c r="CR878" s="62"/>
      <c r="CS878" s="62"/>
      <c r="CT878" s="62"/>
      <c r="CU878" s="62"/>
      <c r="CV878" s="62"/>
      <c r="CW878" s="62"/>
      <c r="CX878" s="62"/>
      <c r="CY878" s="62"/>
      <c r="CZ878" s="62"/>
      <c r="DA878" s="61"/>
      <c r="DB878" s="56">
        <f>K878-CV878</f>
        <v>0</v>
      </c>
      <c r="DC878" s="81"/>
      <c r="DD878" s="7">
        <f>CV878/12</f>
        <v>0</v>
      </c>
      <c r="DE878" s="81"/>
    </row>
    <row r="879" spans="1:109" s="80" customFormat="1" ht="11.25" hidden="1" customHeight="1" x14ac:dyDescent="0.2">
      <c r="A879" s="115"/>
      <c r="B879" s="66"/>
      <c r="C879" s="66"/>
      <c r="D879" s="66"/>
      <c r="E879" s="66"/>
      <c r="F879" s="66"/>
      <c r="G879" s="65"/>
      <c r="H879" s="61"/>
      <c r="I879" s="95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  <c r="AA879" s="62"/>
      <c r="AB879" s="62"/>
      <c r="AC879" s="62"/>
      <c r="AD879" s="62"/>
      <c r="AE879" s="62"/>
      <c r="AF879" s="62"/>
      <c r="AG879" s="62"/>
      <c r="AH879" s="62"/>
      <c r="AI879" s="62"/>
      <c r="AJ879" s="62"/>
      <c r="AK879" s="62"/>
      <c r="AL879" s="62"/>
      <c r="AM879" s="62"/>
      <c r="AN879" s="62"/>
      <c r="AO879" s="62"/>
      <c r="AP879" s="62"/>
      <c r="AQ879" s="62"/>
      <c r="AR879" s="62"/>
      <c r="AS879" s="62"/>
      <c r="AT879" s="62"/>
      <c r="AU879" s="62"/>
      <c r="AV879" s="62"/>
      <c r="AW879" s="62"/>
      <c r="AX879" s="62"/>
      <c r="AY879" s="62"/>
      <c r="AZ879" s="62"/>
      <c r="BA879" s="62"/>
      <c r="BB879" s="62"/>
      <c r="BC879" s="62"/>
      <c r="BD879" s="62"/>
      <c r="BE879" s="62"/>
      <c r="BF879" s="62"/>
      <c r="BG879" s="62"/>
      <c r="BH879" s="62"/>
      <c r="BI879" s="62"/>
      <c r="BJ879" s="62"/>
      <c r="BK879" s="62"/>
      <c r="BL879" s="62"/>
      <c r="BM879" s="62"/>
      <c r="BN879" s="62"/>
      <c r="BO879" s="62"/>
      <c r="BP879" s="62"/>
      <c r="BQ879" s="62"/>
      <c r="BR879" s="62"/>
      <c r="BS879" s="62"/>
      <c r="BT879" s="62"/>
      <c r="BU879" s="62"/>
      <c r="BV879" s="62"/>
      <c r="BW879" s="62"/>
      <c r="BX879" s="62"/>
      <c r="BY879" s="62"/>
      <c r="BZ879" s="62"/>
      <c r="CA879" s="62"/>
      <c r="CB879" s="62"/>
      <c r="CC879" s="62"/>
      <c r="CD879" s="62"/>
      <c r="CE879" s="62"/>
      <c r="CF879" s="62"/>
      <c r="CG879" s="62"/>
      <c r="CH879" s="62"/>
      <c r="CI879" s="62"/>
      <c r="CJ879" s="62"/>
      <c r="CK879" s="62"/>
      <c r="CL879" s="62"/>
      <c r="CM879" s="62"/>
      <c r="CN879" s="62"/>
      <c r="CO879" s="62"/>
      <c r="CP879" s="62"/>
      <c r="CQ879" s="62"/>
      <c r="CR879" s="62"/>
      <c r="CS879" s="62"/>
      <c r="CT879" s="62"/>
      <c r="CU879" s="62"/>
      <c r="CV879" s="62"/>
      <c r="CW879" s="62"/>
      <c r="CX879" s="62"/>
      <c r="CY879" s="62"/>
      <c r="CZ879" s="62"/>
      <c r="DA879" s="61"/>
      <c r="DB879" s="56">
        <f>K879-CV879</f>
        <v>0</v>
      </c>
      <c r="DC879" s="81"/>
      <c r="DD879" s="7">
        <f>CV879/12</f>
        <v>0</v>
      </c>
      <c r="DE879" s="81"/>
    </row>
    <row r="880" spans="1:109" s="80" customFormat="1" ht="11.25" hidden="1" customHeight="1" x14ac:dyDescent="0.2">
      <c r="A880" s="115"/>
      <c r="B880" s="66"/>
      <c r="C880" s="66"/>
      <c r="D880" s="66"/>
      <c r="E880" s="66"/>
      <c r="F880" s="66"/>
      <c r="G880" s="65"/>
      <c r="H880" s="61"/>
      <c r="I880" s="95"/>
      <c r="J880" s="62">
        <f>J881</f>
        <v>0</v>
      </c>
      <c r="K880" s="62">
        <f>K881</f>
        <v>0</v>
      </c>
      <c r="L880" s="62">
        <f>L881</f>
        <v>0</v>
      </c>
      <c r="M880" s="62">
        <f>M881</f>
        <v>0</v>
      </c>
      <c r="N880" s="62">
        <f>N881</f>
        <v>0</v>
      </c>
      <c r="O880" s="62">
        <f>O881</f>
        <v>0</v>
      </c>
      <c r="P880" s="62">
        <f>P881</f>
        <v>0</v>
      </c>
      <c r="Q880" s="62">
        <f>Q881</f>
        <v>0</v>
      </c>
      <c r="R880" s="62">
        <f>R881</f>
        <v>0</v>
      </c>
      <c r="S880" s="62">
        <f>S881</f>
        <v>0</v>
      </c>
      <c r="T880" s="62">
        <f>T881</f>
        <v>0</v>
      </c>
      <c r="U880" s="62">
        <f>U881</f>
        <v>0</v>
      </c>
      <c r="V880" s="62">
        <f>V881</f>
        <v>0</v>
      </c>
      <c r="W880" s="62">
        <f>W881</f>
        <v>0</v>
      </c>
      <c r="X880" s="62">
        <f>X881</f>
        <v>0</v>
      </c>
      <c r="Y880" s="62">
        <f>Y881</f>
        <v>0</v>
      </c>
      <c r="Z880" s="62">
        <f>Z881</f>
        <v>0</v>
      </c>
      <c r="AA880" s="62">
        <f>AA881</f>
        <v>0</v>
      </c>
      <c r="AB880" s="62">
        <f>AB881</f>
        <v>0</v>
      </c>
      <c r="AC880" s="62">
        <f>AC881</f>
        <v>0</v>
      </c>
      <c r="AD880" s="62">
        <f>AD881</f>
        <v>0</v>
      </c>
      <c r="AE880" s="62">
        <f>AE881</f>
        <v>0</v>
      </c>
      <c r="AF880" s="62">
        <f>AF881</f>
        <v>0</v>
      </c>
      <c r="AG880" s="62">
        <f>AG881</f>
        <v>0</v>
      </c>
      <c r="AH880" s="62">
        <f>AH881</f>
        <v>0</v>
      </c>
      <c r="AI880" s="62">
        <f>AI881</f>
        <v>0</v>
      </c>
      <c r="AJ880" s="62">
        <f>AJ881</f>
        <v>0</v>
      </c>
      <c r="AK880" s="62">
        <f>AK881</f>
        <v>0</v>
      </c>
      <c r="AL880" s="62">
        <f>AL881</f>
        <v>0</v>
      </c>
      <c r="AM880" s="62">
        <f>AM881</f>
        <v>0</v>
      </c>
      <c r="AN880" s="62">
        <f>AN881</f>
        <v>0</v>
      </c>
      <c r="AO880" s="62">
        <f>AO881</f>
        <v>0</v>
      </c>
      <c r="AP880" s="62">
        <f>AP881</f>
        <v>0</v>
      </c>
      <c r="AQ880" s="62">
        <f>AQ881</f>
        <v>0</v>
      </c>
      <c r="AR880" s="62">
        <f>AR881</f>
        <v>0</v>
      </c>
      <c r="AS880" s="62">
        <f>AS881</f>
        <v>0</v>
      </c>
      <c r="AT880" s="62">
        <f>AT881</f>
        <v>0</v>
      </c>
      <c r="AU880" s="62">
        <f>AU881</f>
        <v>0</v>
      </c>
      <c r="AV880" s="62">
        <f>AV881</f>
        <v>0</v>
      </c>
      <c r="AW880" s="62">
        <f>AW881</f>
        <v>0</v>
      </c>
      <c r="AX880" s="62">
        <f>AX881</f>
        <v>0</v>
      </c>
      <c r="AY880" s="62">
        <f>AY881</f>
        <v>0</v>
      </c>
      <c r="AZ880" s="62">
        <f>AZ881</f>
        <v>0</v>
      </c>
      <c r="BA880" s="62">
        <f>BA881</f>
        <v>0</v>
      </c>
      <c r="BB880" s="62"/>
      <c r="BC880" s="62">
        <f>BC881</f>
        <v>0</v>
      </c>
      <c r="BD880" s="62"/>
      <c r="BE880" s="62">
        <f>BE881</f>
        <v>0</v>
      </c>
      <c r="BF880" s="62">
        <f>BF881</f>
        <v>0</v>
      </c>
      <c r="BG880" s="62">
        <f>BG881</f>
        <v>0</v>
      </c>
      <c r="BH880" s="62">
        <f>BH881</f>
        <v>0</v>
      </c>
      <c r="BI880" s="62">
        <f>BI881</f>
        <v>0</v>
      </c>
      <c r="BJ880" s="62">
        <f>BJ881</f>
        <v>0</v>
      </c>
      <c r="BK880" s="62">
        <f>BK881</f>
        <v>0</v>
      </c>
      <c r="BL880" s="62">
        <f>BL881</f>
        <v>0</v>
      </c>
      <c r="BM880" s="62">
        <f>BM881</f>
        <v>0</v>
      </c>
      <c r="BN880" s="62">
        <f>BN881</f>
        <v>0</v>
      </c>
      <c r="BO880" s="62">
        <f>BO881</f>
        <v>0</v>
      </c>
      <c r="BP880" s="62">
        <f>BP881</f>
        <v>0</v>
      </c>
      <c r="BQ880" s="62">
        <f>BQ881</f>
        <v>0</v>
      </c>
      <c r="BR880" s="62">
        <f>BR881</f>
        <v>0</v>
      </c>
      <c r="BS880" s="62">
        <f>BS881</f>
        <v>0</v>
      </c>
      <c r="BT880" s="62">
        <f>BT881</f>
        <v>0</v>
      </c>
      <c r="BU880" s="62">
        <f>BU881</f>
        <v>0</v>
      </c>
      <c r="BV880" s="62">
        <f>BV881</f>
        <v>0</v>
      </c>
      <c r="BW880" s="62">
        <f>BW881</f>
        <v>0</v>
      </c>
      <c r="BX880" s="62">
        <f>BX881</f>
        <v>0</v>
      </c>
      <c r="BY880" s="62">
        <f>BY881</f>
        <v>0</v>
      </c>
      <c r="BZ880" s="62">
        <f>BZ881</f>
        <v>0</v>
      </c>
      <c r="CA880" s="62">
        <f>CA881</f>
        <v>0</v>
      </c>
      <c r="CB880" s="62">
        <f>CB881</f>
        <v>0</v>
      </c>
      <c r="CC880" s="62">
        <f>CC881</f>
        <v>0</v>
      </c>
      <c r="CD880" s="62">
        <f>CD881</f>
        <v>0</v>
      </c>
      <c r="CE880" s="62">
        <f>CE881</f>
        <v>0</v>
      </c>
      <c r="CF880" s="62">
        <f>CF881</f>
        <v>0</v>
      </c>
      <c r="CG880" s="62">
        <f>CG881</f>
        <v>0</v>
      </c>
      <c r="CH880" s="62">
        <f>CH881</f>
        <v>0</v>
      </c>
      <c r="CI880" s="62">
        <f>CI881</f>
        <v>0</v>
      </c>
      <c r="CJ880" s="62">
        <f>CJ881</f>
        <v>0</v>
      </c>
      <c r="CK880" s="62">
        <f>CK881</f>
        <v>0</v>
      </c>
      <c r="CL880" s="62">
        <f>CL881</f>
        <v>0</v>
      </c>
      <c r="CM880" s="62">
        <f>CM881</f>
        <v>0</v>
      </c>
      <c r="CN880" s="62">
        <f>CN881</f>
        <v>0</v>
      </c>
      <c r="CO880" s="62">
        <f>CO881</f>
        <v>0</v>
      </c>
      <c r="CP880" s="62">
        <f>CP881</f>
        <v>0</v>
      </c>
      <c r="CQ880" s="62">
        <f>CQ881</f>
        <v>0</v>
      </c>
      <c r="CR880" s="62">
        <f>CR881</f>
        <v>0</v>
      </c>
      <c r="CS880" s="62">
        <f>CS881</f>
        <v>0</v>
      </c>
      <c r="CT880" s="62">
        <f>CT881</f>
        <v>0</v>
      </c>
      <c r="CU880" s="62">
        <f>CU881</f>
        <v>0</v>
      </c>
      <c r="CV880" s="62">
        <f>CV881</f>
        <v>0</v>
      </c>
      <c r="CW880" s="62">
        <f>CW881</f>
        <v>0</v>
      </c>
      <c r="CX880" s="62">
        <f>CX881</f>
        <v>0</v>
      </c>
      <c r="CY880" s="62">
        <f>CY881</f>
        <v>0</v>
      </c>
      <c r="CZ880" s="62">
        <f>CZ881</f>
        <v>0</v>
      </c>
      <c r="DA880" s="61"/>
      <c r="DB880" s="56">
        <f>K880-CV880</f>
        <v>0</v>
      </c>
      <c r="DC880" s="81"/>
      <c r="DD880" s="7">
        <f>CV880/12</f>
        <v>0</v>
      </c>
      <c r="DE880" s="81"/>
    </row>
    <row r="881" spans="1:109" s="80" customFormat="1" ht="11.25" hidden="1" customHeight="1" x14ac:dyDescent="0.2">
      <c r="A881" s="115"/>
      <c r="B881" s="66"/>
      <c r="C881" s="66"/>
      <c r="D881" s="66"/>
      <c r="E881" s="66"/>
      <c r="F881" s="66"/>
      <c r="G881" s="65"/>
      <c r="H881" s="61"/>
      <c r="I881" s="95"/>
      <c r="J881" s="62">
        <f>J882</f>
        <v>0</v>
      </c>
      <c r="K881" s="62">
        <f>K882</f>
        <v>0</v>
      </c>
      <c r="L881" s="62">
        <f>L882</f>
        <v>0</v>
      </c>
      <c r="M881" s="62">
        <f>M882</f>
        <v>0</v>
      </c>
      <c r="N881" s="62">
        <f>N882</f>
        <v>0</v>
      </c>
      <c r="O881" s="62">
        <f>O882</f>
        <v>0</v>
      </c>
      <c r="P881" s="62">
        <f>P882</f>
        <v>0</v>
      </c>
      <c r="Q881" s="62">
        <f>Q882</f>
        <v>0</v>
      </c>
      <c r="R881" s="62">
        <f>R882</f>
        <v>0</v>
      </c>
      <c r="S881" s="62">
        <f>S882</f>
        <v>0</v>
      </c>
      <c r="T881" s="62">
        <f>T882</f>
        <v>0</v>
      </c>
      <c r="U881" s="62">
        <f>U882</f>
        <v>0</v>
      </c>
      <c r="V881" s="62">
        <f>V882</f>
        <v>0</v>
      </c>
      <c r="W881" s="62">
        <f>W882</f>
        <v>0</v>
      </c>
      <c r="X881" s="62">
        <f>X882</f>
        <v>0</v>
      </c>
      <c r="Y881" s="62">
        <f>Y882</f>
        <v>0</v>
      </c>
      <c r="Z881" s="62">
        <f>Z882</f>
        <v>0</v>
      </c>
      <c r="AA881" s="62">
        <f>AA882</f>
        <v>0</v>
      </c>
      <c r="AB881" s="62">
        <f>AB882</f>
        <v>0</v>
      </c>
      <c r="AC881" s="62">
        <f>AC882</f>
        <v>0</v>
      </c>
      <c r="AD881" s="62">
        <f>AD882</f>
        <v>0</v>
      </c>
      <c r="AE881" s="62">
        <f>AE882</f>
        <v>0</v>
      </c>
      <c r="AF881" s="62">
        <f>AF882</f>
        <v>0</v>
      </c>
      <c r="AG881" s="62">
        <f>AG882</f>
        <v>0</v>
      </c>
      <c r="AH881" s="62">
        <f>AH882</f>
        <v>0</v>
      </c>
      <c r="AI881" s="62">
        <f>AI882</f>
        <v>0</v>
      </c>
      <c r="AJ881" s="62">
        <f>AJ882</f>
        <v>0</v>
      </c>
      <c r="AK881" s="62">
        <f>AK882</f>
        <v>0</v>
      </c>
      <c r="AL881" s="62">
        <f>AL882</f>
        <v>0</v>
      </c>
      <c r="AM881" s="62">
        <f>AM882</f>
        <v>0</v>
      </c>
      <c r="AN881" s="62">
        <f>AN882</f>
        <v>0</v>
      </c>
      <c r="AO881" s="62">
        <f>AO882</f>
        <v>0</v>
      </c>
      <c r="AP881" s="62">
        <f>AP882</f>
        <v>0</v>
      </c>
      <c r="AQ881" s="62">
        <f>AQ882</f>
        <v>0</v>
      </c>
      <c r="AR881" s="62">
        <f>AR882</f>
        <v>0</v>
      </c>
      <c r="AS881" s="62">
        <f>AS882</f>
        <v>0</v>
      </c>
      <c r="AT881" s="62">
        <f>AT882</f>
        <v>0</v>
      </c>
      <c r="AU881" s="62">
        <f>AU882</f>
        <v>0</v>
      </c>
      <c r="AV881" s="62">
        <f>AV882</f>
        <v>0</v>
      </c>
      <c r="AW881" s="62">
        <f>AW882</f>
        <v>0</v>
      </c>
      <c r="AX881" s="62">
        <f>AX882</f>
        <v>0</v>
      </c>
      <c r="AY881" s="62">
        <f>AY882</f>
        <v>0</v>
      </c>
      <c r="AZ881" s="62">
        <f>AZ882</f>
        <v>0</v>
      </c>
      <c r="BA881" s="62">
        <f>BA882</f>
        <v>0</v>
      </c>
      <c r="BB881" s="62"/>
      <c r="BC881" s="62">
        <f>BC882</f>
        <v>0</v>
      </c>
      <c r="BD881" s="62"/>
      <c r="BE881" s="62">
        <f>BE882</f>
        <v>0</v>
      </c>
      <c r="BF881" s="62">
        <f>BF882</f>
        <v>0</v>
      </c>
      <c r="BG881" s="62">
        <f>BG882</f>
        <v>0</v>
      </c>
      <c r="BH881" s="62">
        <f>BH882</f>
        <v>0</v>
      </c>
      <c r="BI881" s="62">
        <f>BI882</f>
        <v>0</v>
      </c>
      <c r="BJ881" s="62">
        <f>BJ882</f>
        <v>0</v>
      </c>
      <c r="BK881" s="62">
        <f>BK882</f>
        <v>0</v>
      </c>
      <c r="BL881" s="62">
        <f>BL882</f>
        <v>0</v>
      </c>
      <c r="BM881" s="62">
        <f>BM882</f>
        <v>0</v>
      </c>
      <c r="BN881" s="62">
        <f>BN882</f>
        <v>0</v>
      </c>
      <c r="BO881" s="62">
        <f>BO882</f>
        <v>0</v>
      </c>
      <c r="BP881" s="62">
        <f>BP882</f>
        <v>0</v>
      </c>
      <c r="BQ881" s="62">
        <f>BQ882</f>
        <v>0</v>
      </c>
      <c r="BR881" s="62">
        <f>BR882</f>
        <v>0</v>
      </c>
      <c r="BS881" s="62">
        <f>BS882</f>
        <v>0</v>
      </c>
      <c r="BT881" s="62">
        <f>BT882</f>
        <v>0</v>
      </c>
      <c r="BU881" s="62">
        <f>BU882</f>
        <v>0</v>
      </c>
      <c r="BV881" s="62">
        <f>BV882</f>
        <v>0</v>
      </c>
      <c r="BW881" s="62">
        <f>BW882</f>
        <v>0</v>
      </c>
      <c r="BX881" s="62">
        <f>BX882</f>
        <v>0</v>
      </c>
      <c r="BY881" s="62">
        <f>BY882</f>
        <v>0</v>
      </c>
      <c r="BZ881" s="62">
        <f>BZ882</f>
        <v>0</v>
      </c>
      <c r="CA881" s="62">
        <f>CA882</f>
        <v>0</v>
      </c>
      <c r="CB881" s="62">
        <f>CB882</f>
        <v>0</v>
      </c>
      <c r="CC881" s="62">
        <f>CC882</f>
        <v>0</v>
      </c>
      <c r="CD881" s="62">
        <f>CD882</f>
        <v>0</v>
      </c>
      <c r="CE881" s="62">
        <f>CE882</f>
        <v>0</v>
      </c>
      <c r="CF881" s="62">
        <f>CF882</f>
        <v>0</v>
      </c>
      <c r="CG881" s="62">
        <f>CG882</f>
        <v>0</v>
      </c>
      <c r="CH881" s="62">
        <f>CH882</f>
        <v>0</v>
      </c>
      <c r="CI881" s="62">
        <f>CI882</f>
        <v>0</v>
      </c>
      <c r="CJ881" s="62">
        <f>CJ882</f>
        <v>0</v>
      </c>
      <c r="CK881" s="62">
        <f>CK882</f>
        <v>0</v>
      </c>
      <c r="CL881" s="62">
        <f>CL882</f>
        <v>0</v>
      </c>
      <c r="CM881" s="62">
        <f>CM882</f>
        <v>0</v>
      </c>
      <c r="CN881" s="62">
        <f>CN882</f>
        <v>0</v>
      </c>
      <c r="CO881" s="62">
        <f>CO882</f>
        <v>0</v>
      </c>
      <c r="CP881" s="62">
        <f>CP882</f>
        <v>0</v>
      </c>
      <c r="CQ881" s="62">
        <f>CQ882</f>
        <v>0</v>
      </c>
      <c r="CR881" s="62">
        <f>CR882</f>
        <v>0</v>
      </c>
      <c r="CS881" s="62">
        <f>CS882</f>
        <v>0</v>
      </c>
      <c r="CT881" s="62">
        <f>CT882</f>
        <v>0</v>
      </c>
      <c r="CU881" s="62">
        <f>CU882</f>
        <v>0</v>
      </c>
      <c r="CV881" s="62">
        <f>CV882</f>
        <v>0</v>
      </c>
      <c r="CW881" s="62">
        <f>CW882</f>
        <v>0</v>
      </c>
      <c r="CX881" s="62">
        <f>CX882</f>
        <v>0</v>
      </c>
      <c r="CY881" s="62">
        <f>CY882</f>
        <v>0</v>
      </c>
      <c r="CZ881" s="62">
        <f>CZ882</f>
        <v>0</v>
      </c>
      <c r="DA881" s="61"/>
      <c r="DB881" s="56">
        <f>K881-CV881</f>
        <v>0</v>
      </c>
      <c r="DC881" s="81"/>
      <c r="DD881" s="7">
        <f>CV881/12</f>
        <v>0</v>
      </c>
      <c r="DE881" s="81"/>
    </row>
    <row r="882" spans="1:109" s="80" customFormat="1" ht="11.25" hidden="1" customHeight="1" x14ac:dyDescent="0.2">
      <c r="A882" s="115"/>
      <c r="B882" s="66"/>
      <c r="C882" s="66"/>
      <c r="D882" s="66"/>
      <c r="E882" s="66"/>
      <c r="F882" s="66"/>
      <c r="G882" s="65"/>
      <c r="H882" s="61"/>
      <c r="I882" s="95"/>
      <c r="J882" s="62">
        <f>J883</f>
        <v>0</v>
      </c>
      <c r="K882" s="62">
        <f>K883</f>
        <v>0</v>
      </c>
      <c r="L882" s="62">
        <f>L883</f>
        <v>0</v>
      </c>
      <c r="M882" s="62">
        <f>M883</f>
        <v>0</v>
      </c>
      <c r="N882" s="62">
        <f>N883</f>
        <v>0</v>
      </c>
      <c r="O882" s="62">
        <f>O883</f>
        <v>0</v>
      </c>
      <c r="P882" s="62">
        <f>P883</f>
        <v>0</v>
      </c>
      <c r="Q882" s="62">
        <f>Q883</f>
        <v>0</v>
      </c>
      <c r="R882" s="62">
        <f>R883</f>
        <v>0</v>
      </c>
      <c r="S882" s="62">
        <f>S883</f>
        <v>0</v>
      </c>
      <c r="T882" s="62">
        <f>T883</f>
        <v>0</v>
      </c>
      <c r="U882" s="62">
        <f>U883</f>
        <v>0</v>
      </c>
      <c r="V882" s="62">
        <f>V883</f>
        <v>0</v>
      </c>
      <c r="W882" s="62">
        <f>W883</f>
        <v>0</v>
      </c>
      <c r="X882" s="62">
        <f>X883</f>
        <v>0</v>
      </c>
      <c r="Y882" s="62">
        <f>Y883</f>
        <v>0</v>
      </c>
      <c r="Z882" s="62">
        <f>Z883</f>
        <v>0</v>
      </c>
      <c r="AA882" s="62">
        <f>AA883</f>
        <v>0</v>
      </c>
      <c r="AB882" s="62">
        <f>AB883</f>
        <v>0</v>
      </c>
      <c r="AC882" s="62">
        <f>AC883</f>
        <v>0</v>
      </c>
      <c r="AD882" s="62">
        <f>AD883</f>
        <v>0</v>
      </c>
      <c r="AE882" s="62">
        <f>AE883</f>
        <v>0</v>
      </c>
      <c r="AF882" s="62">
        <f>AF883</f>
        <v>0</v>
      </c>
      <c r="AG882" s="62">
        <f>AG883</f>
        <v>0</v>
      </c>
      <c r="AH882" s="62">
        <f>AH883</f>
        <v>0</v>
      </c>
      <c r="AI882" s="62">
        <f>AI883</f>
        <v>0</v>
      </c>
      <c r="AJ882" s="62">
        <f>AJ883</f>
        <v>0</v>
      </c>
      <c r="AK882" s="62">
        <f>AK883</f>
        <v>0</v>
      </c>
      <c r="AL882" s="62">
        <f>AL883</f>
        <v>0</v>
      </c>
      <c r="AM882" s="62">
        <f>AM883</f>
        <v>0</v>
      </c>
      <c r="AN882" s="62">
        <f>AN883</f>
        <v>0</v>
      </c>
      <c r="AO882" s="62">
        <f>AO883</f>
        <v>0</v>
      </c>
      <c r="AP882" s="62">
        <f>AP883</f>
        <v>0</v>
      </c>
      <c r="AQ882" s="62">
        <f>AQ883</f>
        <v>0</v>
      </c>
      <c r="AR882" s="62">
        <f>AR883</f>
        <v>0</v>
      </c>
      <c r="AS882" s="62">
        <f>AS883</f>
        <v>0</v>
      </c>
      <c r="AT882" s="62">
        <f>AT883</f>
        <v>0</v>
      </c>
      <c r="AU882" s="62">
        <f>AU883</f>
        <v>0</v>
      </c>
      <c r="AV882" s="62">
        <f>AV883</f>
        <v>0</v>
      </c>
      <c r="AW882" s="62">
        <f>AW883</f>
        <v>0</v>
      </c>
      <c r="AX882" s="62">
        <f>AX883</f>
        <v>0</v>
      </c>
      <c r="AY882" s="62">
        <f>AY883</f>
        <v>0</v>
      </c>
      <c r="AZ882" s="62">
        <f>AZ883</f>
        <v>0</v>
      </c>
      <c r="BA882" s="62">
        <f>BA883</f>
        <v>0</v>
      </c>
      <c r="BB882" s="62"/>
      <c r="BC882" s="62">
        <f>BC883</f>
        <v>0</v>
      </c>
      <c r="BD882" s="62"/>
      <c r="BE882" s="62">
        <f>BE883</f>
        <v>0</v>
      </c>
      <c r="BF882" s="62">
        <f>BF883</f>
        <v>0</v>
      </c>
      <c r="BG882" s="62">
        <f>BG883</f>
        <v>0</v>
      </c>
      <c r="BH882" s="62">
        <f>BH883</f>
        <v>0</v>
      </c>
      <c r="BI882" s="62">
        <f>BI883</f>
        <v>0</v>
      </c>
      <c r="BJ882" s="62">
        <f>BJ883</f>
        <v>0</v>
      </c>
      <c r="BK882" s="62">
        <f>BK883</f>
        <v>0</v>
      </c>
      <c r="BL882" s="62">
        <f>BL883</f>
        <v>0</v>
      </c>
      <c r="BM882" s="62">
        <f>BM883</f>
        <v>0</v>
      </c>
      <c r="BN882" s="62">
        <f>BN883</f>
        <v>0</v>
      </c>
      <c r="BO882" s="62">
        <f>BO883</f>
        <v>0</v>
      </c>
      <c r="BP882" s="62">
        <f>BP883</f>
        <v>0</v>
      </c>
      <c r="BQ882" s="62">
        <f>BQ883</f>
        <v>0</v>
      </c>
      <c r="BR882" s="62">
        <f>BR883</f>
        <v>0</v>
      </c>
      <c r="BS882" s="62">
        <f>BS883</f>
        <v>0</v>
      </c>
      <c r="BT882" s="62">
        <f>BT883</f>
        <v>0</v>
      </c>
      <c r="BU882" s="62">
        <f>BU883</f>
        <v>0</v>
      </c>
      <c r="BV882" s="62">
        <f>BV883</f>
        <v>0</v>
      </c>
      <c r="BW882" s="62">
        <f>BW883</f>
        <v>0</v>
      </c>
      <c r="BX882" s="62">
        <f>BX883</f>
        <v>0</v>
      </c>
      <c r="BY882" s="62">
        <f>BY883</f>
        <v>0</v>
      </c>
      <c r="BZ882" s="62">
        <f>BZ883</f>
        <v>0</v>
      </c>
      <c r="CA882" s="62">
        <f>CA883</f>
        <v>0</v>
      </c>
      <c r="CB882" s="62">
        <f>CB883</f>
        <v>0</v>
      </c>
      <c r="CC882" s="62">
        <f>CC883</f>
        <v>0</v>
      </c>
      <c r="CD882" s="62">
        <f>CD883</f>
        <v>0</v>
      </c>
      <c r="CE882" s="62">
        <f>CE883</f>
        <v>0</v>
      </c>
      <c r="CF882" s="62">
        <f>CF883</f>
        <v>0</v>
      </c>
      <c r="CG882" s="62">
        <f>CG883</f>
        <v>0</v>
      </c>
      <c r="CH882" s="62">
        <f>CH883</f>
        <v>0</v>
      </c>
      <c r="CI882" s="62">
        <f>CI883</f>
        <v>0</v>
      </c>
      <c r="CJ882" s="62">
        <f>CJ883</f>
        <v>0</v>
      </c>
      <c r="CK882" s="62">
        <f>CK883</f>
        <v>0</v>
      </c>
      <c r="CL882" s="62">
        <f>CL883</f>
        <v>0</v>
      </c>
      <c r="CM882" s="62">
        <f>CM883</f>
        <v>0</v>
      </c>
      <c r="CN882" s="62">
        <f>CN883</f>
        <v>0</v>
      </c>
      <c r="CO882" s="62">
        <f>CO883</f>
        <v>0</v>
      </c>
      <c r="CP882" s="62">
        <f>CP883</f>
        <v>0</v>
      </c>
      <c r="CQ882" s="62">
        <f>CQ883</f>
        <v>0</v>
      </c>
      <c r="CR882" s="62">
        <f>CR883</f>
        <v>0</v>
      </c>
      <c r="CS882" s="62">
        <f>CS883</f>
        <v>0</v>
      </c>
      <c r="CT882" s="62">
        <f>CT883</f>
        <v>0</v>
      </c>
      <c r="CU882" s="62">
        <f>CU883</f>
        <v>0</v>
      </c>
      <c r="CV882" s="62">
        <f>CV883</f>
        <v>0</v>
      </c>
      <c r="CW882" s="62">
        <f>CW883</f>
        <v>0</v>
      </c>
      <c r="CX882" s="62">
        <f>CX883</f>
        <v>0</v>
      </c>
      <c r="CY882" s="62">
        <f>CY883</f>
        <v>0</v>
      </c>
      <c r="CZ882" s="62">
        <f>CZ883</f>
        <v>0</v>
      </c>
      <c r="DA882" s="61"/>
      <c r="DB882" s="56">
        <f>K882-CV882</f>
        <v>0</v>
      </c>
      <c r="DC882" s="81"/>
      <c r="DD882" s="7">
        <f>CV882/12</f>
        <v>0</v>
      </c>
      <c r="DE882" s="81"/>
    </row>
    <row r="883" spans="1:109" s="80" customFormat="1" ht="11.25" hidden="1" customHeight="1" x14ac:dyDescent="0.2">
      <c r="A883" s="115"/>
      <c r="B883" s="66"/>
      <c r="C883" s="66"/>
      <c r="D883" s="66"/>
      <c r="E883" s="66"/>
      <c r="F883" s="66"/>
      <c r="G883" s="65"/>
      <c r="H883" s="61"/>
      <c r="I883" s="95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  <c r="AA883" s="62"/>
      <c r="AB883" s="62"/>
      <c r="AC883" s="62"/>
      <c r="AD883" s="62"/>
      <c r="AE883" s="62"/>
      <c r="AF883" s="62"/>
      <c r="AG883" s="62"/>
      <c r="AH883" s="62"/>
      <c r="AI883" s="62"/>
      <c r="AJ883" s="62"/>
      <c r="AK883" s="62"/>
      <c r="AL883" s="62"/>
      <c r="AM883" s="62"/>
      <c r="AN883" s="62"/>
      <c r="AO883" s="62"/>
      <c r="AP883" s="62"/>
      <c r="AQ883" s="62"/>
      <c r="AR883" s="62"/>
      <c r="AS883" s="62"/>
      <c r="AT883" s="62"/>
      <c r="AU883" s="62"/>
      <c r="AV883" s="62"/>
      <c r="AW883" s="62"/>
      <c r="AX883" s="62"/>
      <c r="AY883" s="62"/>
      <c r="AZ883" s="62"/>
      <c r="BA883" s="62"/>
      <c r="BB883" s="62"/>
      <c r="BC883" s="62"/>
      <c r="BD883" s="62"/>
      <c r="BE883" s="62"/>
      <c r="BF883" s="62"/>
      <c r="BG883" s="62"/>
      <c r="BH883" s="62"/>
      <c r="BI883" s="62"/>
      <c r="BJ883" s="62"/>
      <c r="BK883" s="62"/>
      <c r="BL883" s="62"/>
      <c r="BM883" s="62"/>
      <c r="BN883" s="62"/>
      <c r="BO883" s="62"/>
      <c r="BP883" s="62"/>
      <c r="BQ883" s="62"/>
      <c r="BR883" s="62"/>
      <c r="BS883" s="62"/>
      <c r="BT883" s="62"/>
      <c r="BU883" s="62"/>
      <c r="BV883" s="62"/>
      <c r="BW883" s="62"/>
      <c r="BX883" s="62"/>
      <c r="BY883" s="62"/>
      <c r="BZ883" s="62"/>
      <c r="CA883" s="62"/>
      <c r="CB883" s="62"/>
      <c r="CC883" s="62"/>
      <c r="CD883" s="62"/>
      <c r="CE883" s="62"/>
      <c r="CF883" s="62"/>
      <c r="CG883" s="62"/>
      <c r="CH883" s="62"/>
      <c r="CI883" s="62"/>
      <c r="CJ883" s="62"/>
      <c r="CK883" s="62"/>
      <c r="CL883" s="62"/>
      <c r="CM883" s="62"/>
      <c r="CN883" s="62"/>
      <c r="CO883" s="62"/>
      <c r="CP883" s="62"/>
      <c r="CQ883" s="62"/>
      <c r="CR883" s="62"/>
      <c r="CS883" s="62"/>
      <c r="CT883" s="62"/>
      <c r="CU883" s="62"/>
      <c r="CV883" s="62"/>
      <c r="CW883" s="62"/>
      <c r="CX883" s="62"/>
      <c r="CY883" s="62"/>
      <c r="CZ883" s="62"/>
      <c r="DA883" s="61"/>
      <c r="DB883" s="56">
        <f>K883-CV883</f>
        <v>0</v>
      </c>
      <c r="DC883" s="81"/>
      <c r="DD883" s="7">
        <f>CV883/12</f>
        <v>0</v>
      </c>
      <c r="DE883" s="81"/>
    </row>
    <row r="884" spans="1:109" s="80" customFormat="1" ht="11.25" hidden="1" customHeight="1" x14ac:dyDescent="0.2">
      <c r="A884" s="115"/>
      <c r="B884" s="66"/>
      <c r="C884" s="66"/>
      <c r="D884" s="66"/>
      <c r="E884" s="66"/>
      <c r="F884" s="66"/>
      <c r="G884" s="65"/>
      <c r="H884" s="61"/>
      <c r="I884" s="95"/>
      <c r="J884" s="62">
        <f>J795</f>
        <v>0</v>
      </c>
      <c r="K884" s="62">
        <f>K795</f>
        <v>0</v>
      </c>
      <c r="L884" s="62">
        <f>L795</f>
        <v>0</v>
      </c>
      <c r="M884" s="62">
        <f>M795</f>
        <v>0</v>
      </c>
      <c r="N884" s="62">
        <f>N795</f>
        <v>0</v>
      </c>
      <c r="O884" s="62">
        <f>O795</f>
        <v>0</v>
      </c>
      <c r="P884" s="62">
        <f>P795</f>
        <v>0</v>
      </c>
      <c r="Q884" s="62">
        <f>Q795</f>
        <v>0</v>
      </c>
      <c r="R884" s="62">
        <f>R795</f>
        <v>0</v>
      </c>
      <c r="S884" s="62">
        <f>S795</f>
        <v>0</v>
      </c>
      <c r="T884" s="62">
        <f>T795</f>
        <v>0</v>
      </c>
      <c r="U884" s="62">
        <f>U795</f>
        <v>0</v>
      </c>
      <c r="V884" s="62">
        <f>V795</f>
        <v>0</v>
      </c>
      <c r="W884" s="62">
        <f>W795</f>
        <v>0</v>
      </c>
      <c r="X884" s="62">
        <f>X795</f>
        <v>0</v>
      </c>
      <c r="Y884" s="62">
        <f>Y795</f>
        <v>0</v>
      </c>
      <c r="Z884" s="62">
        <f>Z795</f>
        <v>0</v>
      </c>
      <c r="AA884" s="62">
        <f>AA795</f>
        <v>0</v>
      </c>
      <c r="AB884" s="62">
        <f>AB795</f>
        <v>0</v>
      </c>
      <c r="AC884" s="62">
        <f>AC795</f>
        <v>0</v>
      </c>
      <c r="AD884" s="62">
        <f>AD795</f>
        <v>0</v>
      </c>
      <c r="AE884" s="62">
        <f>AE795</f>
        <v>0</v>
      </c>
      <c r="AF884" s="62">
        <f>AF795</f>
        <v>0</v>
      </c>
      <c r="AG884" s="62">
        <f>AG795</f>
        <v>0</v>
      </c>
      <c r="AH884" s="62">
        <f>AH795</f>
        <v>0</v>
      </c>
      <c r="AI884" s="62">
        <f>AI795</f>
        <v>0</v>
      </c>
      <c r="AJ884" s="62">
        <f>AJ795</f>
        <v>0</v>
      </c>
      <c r="AK884" s="62">
        <f>AK795</f>
        <v>0</v>
      </c>
      <c r="AL884" s="62">
        <f>AL795</f>
        <v>0</v>
      </c>
      <c r="AM884" s="62">
        <f>AM795</f>
        <v>0</v>
      </c>
      <c r="AN884" s="62">
        <f>AN795</f>
        <v>0</v>
      </c>
      <c r="AO884" s="62">
        <f>AO795</f>
        <v>0</v>
      </c>
      <c r="AP884" s="62">
        <f>AP795</f>
        <v>0</v>
      </c>
      <c r="AQ884" s="62">
        <f>AQ795</f>
        <v>0</v>
      </c>
      <c r="AR884" s="62">
        <f>AR795</f>
        <v>0</v>
      </c>
      <c r="AS884" s="62">
        <f>AS795</f>
        <v>0</v>
      </c>
      <c r="AT884" s="62">
        <f>AT795</f>
        <v>0</v>
      </c>
      <c r="AU884" s="62">
        <f>AU795</f>
        <v>0</v>
      </c>
      <c r="AV884" s="62">
        <f>AV795</f>
        <v>0</v>
      </c>
      <c r="AW884" s="62">
        <f>AW795</f>
        <v>0</v>
      </c>
      <c r="AX884" s="62">
        <f>AX795</f>
        <v>0</v>
      </c>
      <c r="AY884" s="62">
        <f>AY795</f>
        <v>0</v>
      </c>
      <c r="AZ884" s="62">
        <f>AZ795</f>
        <v>0</v>
      </c>
      <c r="BA884" s="62">
        <f>BA795</f>
        <v>0</v>
      </c>
      <c r="BB884" s="62"/>
      <c r="BC884" s="62">
        <f>BC795</f>
        <v>0</v>
      </c>
      <c r="BD884" s="62"/>
      <c r="BE884" s="62">
        <f>BE795</f>
        <v>0</v>
      </c>
      <c r="BF884" s="62">
        <f>BF795</f>
        <v>0</v>
      </c>
      <c r="BG884" s="62">
        <f>BG795</f>
        <v>0</v>
      </c>
      <c r="BH884" s="62">
        <f>BH795</f>
        <v>0</v>
      </c>
      <c r="BI884" s="62">
        <f>BI795</f>
        <v>0</v>
      </c>
      <c r="BJ884" s="62">
        <f>BJ795</f>
        <v>0</v>
      </c>
      <c r="BK884" s="62">
        <f>BK795</f>
        <v>0</v>
      </c>
      <c r="BL884" s="62">
        <f>BL795</f>
        <v>0</v>
      </c>
      <c r="BM884" s="62">
        <f>BM795</f>
        <v>0</v>
      </c>
      <c r="BN884" s="62">
        <f>BN795</f>
        <v>0</v>
      </c>
      <c r="BO884" s="62">
        <f>BO795</f>
        <v>0</v>
      </c>
      <c r="BP884" s="62">
        <f>BP795</f>
        <v>0</v>
      </c>
      <c r="BQ884" s="62">
        <f>BQ795</f>
        <v>0</v>
      </c>
      <c r="BR884" s="62">
        <f>BR795</f>
        <v>0</v>
      </c>
      <c r="BS884" s="62">
        <f>BS795</f>
        <v>0</v>
      </c>
      <c r="BT884" s="62">
        <f>BT795</f>
        <v>0</v>
      </c>
      <c r="BU884" s="62">
        <f>BU795</f>
        <v>0</v>
      </c>
      <c r="BV884" s="62">
        <f>BV795</f>
        <v>0</v>
      </c>
      <c r="BW884" s="62">
        <f>BW795</f>
        <v>0</v>
      </c>
      <c r="BX884" s="62">
        <f>BX795</f>
        <v>0</v>
      </c>
      <c r="BY884" s="62">
        <f>BY795</f>
        <v>0</v>
      </c>
      <c r="BZ884" s="62">
        <f>BZ795</f>
        <v>0</v>
      </c>
      <c r="CA884" s="62">
        <f>CA795</f>
        <v>0</v>
      </c>
      <c r="CB884" s="62">
        <f>CB795</f>
        <v>0</v>
      </c>
      <c r="CC884" s="62">
        <f>CC795</f>
        <v>0</v>
      </c>
      <c r="CD884" s="62">
        <f>CD795</f>
        <v>0</v>
      </c>
      <c r="CE884" s="62">
        <f>CE795</f>
        <v>0</v>
      </c>
      <c r="CF884" s="62">
        <f>CF795</f>
        <v>0</v>
      </c>
      <c r="CG884" s="62">
        <f>CG795</f>
        <v>0</v>
      </c>
      <c r="CH884" s="62">
        <f>CH795</f>
        <v>0</v>
      </c>
      <c r="CI884" s="62">
        <f>CI795</f>
        <v>0</v>
      </c>
      <c r="CJ884" s="62">
        <f>CJ795</f>
        <v>0</v>
      </c>
      <c r="CK884" s="62">
        <f>CK795</f>
        <v>0</v>
      </c>
      <c r="CL884" s="62">
        <f>CL795</f>
        <v>0</v>
      </c>
      <c r="CM884" s="62">
        <f>CM795</f>
        <v>0</v>
      </c>
      <c r="CN884" s="62">
        <f>CN795</f>
        <v>0</v>
      </c>
      <c r="CO884" s="62">
        <f>CO795</f>
        <v>0</v>
      </c>
      <c r="CP884" s="62">
        <f>CP795</f>
        <v>0</v>
      </c>
      <c r="CQ884" s="62">
        <f>CQ795</f>
        <v>0</v>
      </c>
      <c r="CR884" s="62">
        <f>CR795</f>
        <v>0</v>
      </c>
      <c r="CS884" s="62">
        <f>CS795</f>
        <v>0</v>
      </c>
      <c r="CT884" s="62">
        <f>CT795</f>
        <v>0</v>
      </c>
      <c r="CU884" s="62">
        <f>CU795</f>
        <v>0</v>
      </c>
      <c r="CV884" s="62">
        <f>CV795</f>
        <v>0</v>
      </c>
      <c r="CW884" s="62">
        <f>CW795</f>
        <v>0</v>
      </c>
      <c r="CX884" s="62">
        <f>CX795</f>
        <v>0</v>
      </c>
      <c r="CY884" s="62">
        <f>CY795</f>
        <v>0</v>
      </c>
      <c r="CZ884" s="62">
        <f>CZ795</f>
        <v>0</v>
      </c>
      <c r="DA884" s="61"/>
      <c r="DB884" s="56">
        <f>K884-CV884</f>
        <v>0</v>
      </c>
      <c r="DC884" s="81"/>
      <c r="DD884" s="7">
        <f>CV884/12</f>
        <v>0</v>
      </c>
      <c r="DE884" s="81"/>
    </row>
    <row r="885" spans="1:109" s="80" customFormat="1" ht="16.5" hidden="1" customHeight="1" x14ac:dyDescent="0.2">
      <c r="A885" s="113" t="str">
        <f>CONCATENATE("8401",H885)</f>
        <v>84018401</v>
      </c>
      <c r="B885" s="93" t="s">
        <v>215</v>
      </c>
      <c r="C885" s="93"/>
      <c r="D885" s="93"/>
      <c r="E885" s="93"/>
      <c r="F885" s="93"/>
      <c r="G885" s="92"/>
      <c r="H885" s="61" t="s">
        <v>215</v>
      </c>
      <c r="I885" s="64" t="s">
        <v>216</v>
      </c>
      <c r="J885" s="62">
        <f>J886+J923</f>
        <v>0</v>
      </c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  <c r="AA885" s="62"/>
      <c r="AB885" s="62"/>
      <c r="AC885" s="62"/>
      <c r="AD885" s="62"/>
      <c r="AE885" s="62"/>
      <c r="AF885" s="62"/>
      <c r="AG885" s="62"/>
      <c r="AH885" s="62"/>
      <c r="AI885" s="62"/>
      <c r="AJ885" s="62"/>
      <c r="AK885" s="62"/>
      <c r="AL885" s="62"/>
      <c r="AM885" s="62"/>
      <c r="AN885" s="62"/>
      <c r="AO885" s="62"/>
      <c r="AP885" s="62">
        <f>AP886+AP923</f>
        <v>0</v>
      </c>
      <c r="AQ885" s="62">
        <f>AQ886+AQ923</f>
        <v>0</v>
      </c>
      <c r="AR885" s="62">
        <f>AR886+AR923</f>
        <v>0</v>
      </c>
      <c r="AS885" s="62">
        <f>AS886+AS923</f>
        <v>0</v>
      </c>
      <c r="AT885" s="62">
        <f>AT886+AT923</f>
        <v>0</v>
      </c>
      <c r="AU885" s="62">
        <f>AU886+AU923</f>
        <v>0</v>
      </c>
      <c r="AV885" s="62">
        <f>AV886+AV923</f>
        <v>0</v>
      </c>
      <c r="AW885" s="62">
        <f>AW886+AW923</f>
        <v>0</v>
      </c>
      <c r="AX885" s="62">
        <f>AX886+AX923</f>
        <v>0</v>
      </c>
      <c r="AY885" s="62">
        <f>AY886+AY923</f>
        <v>0</v>
      </c>
      <c r="AZ885" s="62">
        <f>AZ886+AZ923</f>
        <v>0</v>
      </c>
      <c r="BA885" s="62">
        <f>BA886+BA923</f>
        <v>0</v>
      </c>
      <c r="BB885" s="62"/>
      <c r="BC885" s="62">
        <f>BC886+BC923</f>
        <v>0</v>
      </c>
      <c r="BD885" s="62"/>
      <c r="BE885" s="62">
        <f>BE886+BE923</f>
        <v>0</v>
      </c>
      <c r="BF885" s="62">
        <f>BF886+BF923</f>
        <v>0</v>
      </c>
      <c r="BG885" s="62">
        <f>BG886+BG923</f>
        <v>0</v>
      </c>
      <c r="BH885" s="62">
        <f>BH886+BH923</f>
        <v>0</v>
      </c>
      <c r="BI885" s="62">
        <f>BI886+BI923</f>
        <v>0</v>
      </c>
      <c r="BJ885" s="62">
        <f>BJ886+BJ923</f>
        <v>0</v>
      </c>
      <c r="BK885" s="62">
        <f>BK886+BK923</f>
        <v>0</v>
      </c>
      <c r="BL885" s="62">
        <f>BL886+BL923</f>
        <v>0</v>
      </c>
      <c r="BM885" s="62">
        <f>BM886+BM923</f>
        <v>0</v>
      </c>
      <c r="BN885" s="62">
        <f>BN886+BN923</f>
        <v>0</v>
      </c>
      <c r="BO885" s="62">
        <f>BO886+BO923</f>
        <v>0</v>
      </c>
      <c r="BP885" s="62">
        <f>BP886+BP923</f>
        <v>0</v>
      </c>
      <c r="BQ885" s="62">
        <f>BQ886+BQ923</f>
        <v>0</v>
      </c>
      <c r="BR885" s="62">
        <f>BR886+BR923</f>
        <v>0</v>
      </c>
      <c r="BS885" s="62">
        <f>BS886+BS923</f>
        <v>0</v>
      </c>
      <c r="BT885" s="62">
        <f>BT886+BT923</f>
        <v>0</v>
      </c>
      <c r="BU885" s="62">
        <f>BU886+BU923</f>
        <v>0</v>
      </c>
      <c r="BV885" s="62">
        <f>BV886+BV923</f>
        <v>0</v>
      </c>
      <c r="BW885" s="62">
        <f>BW886+BW923</f>
        <v>0</v>
      </c>
      <c r="BX885" s="62">
        <f>BX886+BX923</f>
        <v>0</v>
      </c>
      <c r="BY885" s="62">
        <f>BY886+BY923</f>
        <v>0</v>
      </c>
      <c r="BZ885" s="62">
        <f>BZ886+BZ923</f>
        <v>0</v>
      </c>
      <c r="CA885" s="62">
        <f>CA886+CA923</f>
        <v>0</v>
      </c>
      <c r="CB885" s="62">
        <f>CB886+CB923</f>
        <v>0</v>
      </c>
      <c r="CC885" s="62">
        <f>CC886+CC923</f>
        <v>0</v>
      </c>
      <c r="CD885" s="62">
        <f>CD886+CD923</f>
        <v>0</v>
      </c>
      <c r="CE885" s="62">
        <f>CE886+CE923</f>
        <v>0</v>
      </c>
      <c r="CF885" s="62">
        <f>CF886+CF923</f>
        <v>0</v>
      </c>
      <c r="CG885" s="62">
        <f>CG886+CG923</f>
        <v>0</v>
      </c>
      <c r="CH885" s="62">
        <f>CH886+CH923</f>
        <v>0</v>
      </c>
      <c r="CI885" s="62">
        <f>CI886+CI923</f>
        <v>0</v>
      </c>
      <c r="CJ885" s="62">
        <f>CJ886+CJ923</f>
        <v>0</v>
      </c>
      <c r="CK885" s="62">
        <f>CK886+CK923</f>
        <v>0</v>
      </c>
      <c r="CL885" s="62">
        <f>CL886+CL923</f>
        <v>0</v>
      </c>
      <c r="CM885" s="62">
        <f>CM886+CM923</f>
        <v>0</v>
      </c>
      <c r="CN885" s="62">
        <f>CN886+CN923</f>
        <v>0</v>
      </c>
      <c r="CO885" s="62">
        <f>CO886+CO923</f>
        <v>0</v>
      </c>
      <c r="CP885" s="62">
        <f>CP886+CP923</f>
        <v>0</v>
      </c>
      <c r="CQ885" s="62">
        <f>CQ886+CQ923</f>
        <v>0</v>
      </c>
      <c r="CR885" s="62">
        <f>CR886+CR923</f>
        <v>0</v>
      </c>
      <c r="CS885" s="62">
        <f>CS886+CS923</f>
        <v>0</v>
      </c>
      <c r="CT885" s="62">
        <f>CT886+CT923</f>
        <v>0</v>
      </c>
      <c r="CU885" s="62">
        <f>CU886+CU923</f>
        <v>0</v>
      </c>
      <c r="CV885" s="62">
        <f>CV886+CV923</f>
        <v>0</v>
      </c>
      <c r="CW885" s="62">
        <f>CW886+CW923</f>
        <v>0</v>
      </c>
      <c r="CX885" s="62">
        <f>CX886+CX923</f>
        <v>0</v>
      </c>
      <c r="CY885" s="62">
        <f>CY886+CY923</f>
        <v>0</v>
      </c>
      <c r="CZ885" s="62">
        <f>CZ886+CZ923</f>
        <v>0</v>
      </c>
      <c r="DA885" s="61" t="s">
        <v>215</v>
      </c>
      <c r="DB885" s="56">
        <f>K885-CV885</f>
        <v>0</v>
      </c>
      <c r="DC885" s="81"/>
      <c r="DD885" s="7">
        <f>CV885/12</f>
        <v>0</v>
      </c>
      <c r="DE885" s="81"/>
    </row>
    <row r="886" spans="1:109" s="80" customFormat="1" ht="18" hidden="1" customHeight="1" x14ac:dyDescent="0.2">
      <c r="A886" s="113" t="str">
        <f>CONCATENATE("8401",H886)</f>
        <v>840101</v>
      </c>
      <c r="B886" s="93"/>
      <c r="C886" s="93"/>
      <c r="D886" s="93"/>
      <c r="E886" s="93" t="s">
        <v>91</v>
      </c>
      <c r="F886" s="93"/>
      <c r="G886" s="92"/>
      <c r="H886" s="61" t="s">
        <v>91</v>
      </c>
      <c r="I886" s="64" t="s">
        <v>90</v>
      </c>
      <c r="J886" s="62">
        <f>J887+J892+J897+J904+J921</f>
        <v>0</v>
      </c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  <c r="AA886" s="62"/>
      <c r="AB886" s="62"/>
      <c r="AC886" s="62"/>
      <c r="AD886" s="62"/>
      <c r="AE886" s="62"/>
      <c r="AF886" s="62"/>
      <c r="AG886" s="62"/>
      <c r="AH886" s="62"/>
      <c r="AI886" s="62"/>
      <c r="AJ886" s="62"/>
      <c r="AK886" s="62"/>
      <c r="AL886" s="62"/>
      <c r="AM886" s="62"/>
      <c r="AN886" s="62"/>
      <c r="AO886" s="62"/>
      <c r="AP886" s="62">
        <f>AP887+AP892+AP897+AP904+AP921</f>
        <v>0</v>
      </c>
      <c r="AQ886" s="62">
        <f>AQ887+AQ892+AQ897+AQ904+AQ921</f>
        <v>0</v>
      </c>
      <c r="AR886" s="62">
        <f>AR887+AR892+AR897+AR904+AR921</f>
        <v>0</v>
      </c>
      <c r="AS886" s="62">
        <f>AS887+AS892+AS897+AS904+AS921</f>
        <v>0</v>
      </c>
      <c r="AT886" s="62">
        <f>AT887+AT892+AT897+AT904+AT921</f>
        <v>0</v>
      </c>
      <c r="AU886" s="62">
        <f>AU887+AU892+AU897+AU904+AU921</f>
        <v>0</v>
      </c>
      <c r="AV886" s="62">
        <f>AV887+AV892+AV897+AV904+AV921</f>
        <v>0</v>
      </c>
      <c r="AW886" s="62">
        <f>AW887+AW892+AW897+AW904+AW921</f>
        <v>0</v>
      </c>
      <c r="AX886" s="62">
        <f>AX887+AX892+AX897+AX904+AX921</f>
        <v>0</v>
      </c>
      <c r="AY886" s="62">
        <f>AY887+AY892+AY897+AY904+AY921</f>
        <v>0</v>
      </c>
      <c r="AZ886" s="62">
        <f>AZ887+AZ892+AZ897+AZ904+AZ921</f>
        <v>0</v>
      </c>
      <c r="BA886" s="62">
        <f>BA887+BA892+BA897+BA904+BA921</f>
        <v>0</v>
      </c>
      <c r="BB886" s="62"/>
      <c r="BC886" s="62">
        <f>BC887+BC892+BC897+BC904+BC921</f>
        <v>0</v>
      </c>
      <c r="BD886" s="62"/>
      <c r="BE886" s="62">
        <f>BE887+BE892+BE897+BE904+BE921</f>
        <v>0</v>
      </c>
      <c r="BF886" s="62">
        <f>BF887+BF892+BF897+BF904+BF921</f>
        <v>0</v>
      </c>
      <c r="BG886" s="62">
        <f>BG887+BG892+BG897+BG904+BG921</f>
        <v>0</v>
      </c>
      <c r="BH886" s="62">
        <f>BH887+BH892+BH897+BH904+BH921</f>
        <v>0</v>
      </c>
      <c r="BI886" s="62">
        <f>BI887+BI892+BI897+BI904+BI921</f>
        <v>0</v>
      </c>
      <c r="BJ886" s="62">
        <f>BJ887+BJ892+BJ897+BJ904+BJ921</f>
        <v>0</v>
      </c>
      <c r="BK886" s="62">
        <f>BK887+BK892+BK897+BK904+BK921</f>
        <v>0</v>
      </c>
      <c r="BL886" s="62">
        <f>BL887+BL892+BL897+BL904+BL921</f>
        <v>0</v>
      </c>
      <c r="BM886" s="62">
        <f>BM887+BM892+BM897+BM904+BM921</f>
        <v>0</v>
      </c>
      <c r="BN886" s="62">
        <f>BN887+BN892+BN897+BN904+BN921</f>
        <v>0</v>
      </c>
      <c r="BO886" s="62">
        <f>BO887+BO892+BO897+BO904+BO921</f>
        <v>0</v>
      </c>
      <c r="BP886" s="62">
        <f>BP887+BP892+BP897+BP904+BP921</f>
        <v>0</v>
      </c>
      <c r="BQ886" s="62">
        <f>BQ887+BQ892+BQ897+BQ904+BQ921</f>
        <v>0</v>
      </c>
      <c r="BR886" s="62">
        <f>BR887+BR892+BR897+BR904+BR921</f>
        <v>0</v>
      </c>
      <c r="BS886" s="62">
        <f>BS887+BS892+BS897+BS904+BS921</f>
        <v>0</v>
      </c>
      <c r="BT886" s="62">
        <f>BT887+BT892+BT897+BT904+BT921</f>
        <v>0</v>
      </c>
      <c r="BU886" s="62">
        <f>BU887+BU892+BU897+BU904+BU921</f>
        <v>0</v>
      </c>
      <c r="BV886" s="62">
        <f>BV887+BV892+BV897+BV904+BV921</f>
        <v>0</v>
      </c>
      <c r="BW886" s="62">
        <f>BW887+BW892+BW897+BW904+BW921</f>
        <v>0</v>
      </c>
      <c r="BX886" s="62">
        <f>BX887+BX892+BX897+BX904+BX921</f>
        <v>0</v>
      </c>
      <c r="BY886" s="62">
        <f>BY887+BY892+BY897+BY904+BY921</f>
        <v>0</v>
      </c>
      <c r="BZ886" s="62">
        <f>BZ887+BZ892+BZ897+BZ904+BZ921</f>
        <v>0</v>
      </c>
      <c r="CA886" s="62">
        <f>CA887+CA892+CA897+CA904+CA921</f>
        <v>0</v>
      </c>
      <c r="CB886" s="62">
        <f>CB887+CB892+CB897+CB904+CB921</f>
        <v>0</v>
      </c>
      <c r="CC886" s="62">
        <f>CC887+CC892+CC897+CC904+CC921</f>
        <v>0</v>
      </c>
      <c r="CD886" s="62">
        <f>CD887+CD892+CD897+CD904+CD921</f>
        <v>0</v>
      </c>
      <c r="CE886" s="62">
        <f>CE887+CE892+CE897+CE904+CE921</f>
        <v>0</v>
      </c>
      <c r="CF886" s="62">
        <f>CF887+CF892+CF897+CF904+CF921</f>
        <v>0</v>
      </c>
      <c r="CG886" s="62">
        <f>CG887+CG892+CG897+CG904+CG921</f>
        <v>0</v>
      </c>
      <c r="CH886" s="62">
        <f>CH887+CH892+CH897+CH904+CH921</f>
        <v>0</v>
      </c>
      <c r="CI886" s="62">
        <f>CI887+CI892+CI897+CI904+CI921</f>
        <v>0</v>
      </c>
      <c r="CJ886" s="62">
        <f>CJ887+CJ892+CJ897+CJ904+CJ921</f>
        <v>0</v>
      </c>
      <c r="CK886" s="62">
        <f>CK887+CK892+CK897+CK904+CK921</f>
        <v>0</v>
      </c>
      <c r="CL886" s="62">
        <f>CL887+CL892+CL897+CL904+CL921</f>
        <v>0</v>
      </c>
      <c r="CM886" s="62">
        <f>CM887+CM892+CM897+CM904+CM921</f>
        <v>0</v>
      </c>
      <c r="CN886" s="62">
        <f>CN887+CN892+CN897+CN904+CN921</f>
        <v>0</v>
      </c>
      <c r="CO886" s="62">
        <f>CO887+CO892+CO897+CO904+CO921</f>
        <v>0</v>
      </c>
      <c r="CP886" s="62">
        <f>CP887+CP892+CP897+CP904+CP921</f>
        <v>0</v>
      </c>
      <c r="CQ886" s="62">
        <f>CQ887+CQ892+CQ897+CQ904+CQ921</f>
        <v>0</v>
      </c>
      <c r="CR886" s="62">
        <f>CR887+CR892+CR897+CR904+CR921</f>
        <v>0</v>
      </c>
      <c r="CS886" s="62">
        <f>CS887+CS892+CS897+CS904+CS921</f>
        <v>0</v>
      </c>
      <c r="CT886" s="62">
        <f>CT887+CT892+CT897+CT904+CT921</f>
        <v>0</v>
      </c>
      <c r="CU886" s="62">
        <f>CU887+CU892+CU897+CU904+CU921</f>
        <v>0</v>
      </c>
      <c r="CV886" s="62">
        <f>CV887+CV892+CV897+CV904+CV921</f>
        <v>0</v>
      </c>
      <c r="CW886" s="62">
        <f>CW887+CW892+CW897+CW904+CW921</f>
        <v>0</v>
      </c>
      <c r="CX886" s="62">
        <f>CX887+CX892+CX897+CX904+CX921</f>
        <v>0</v>
      </c>
      <c r="CY886" s="62">
        <f>CY887+CY892+CY897+CY904+CY921</f>
        <v>0</v>
      </c>
      <c r="CZ886" s="62">
        <f>CZ887+CZ892+CZ897+CZ904+CZ921</f>
        <v>0</v>
      </c>
      <c r="DA886" s="61" t="s">
        <v>91</v>
      </c>
      <c r="DB886" s="56">
        <f>K886-CV886</f>
        <v>0</v>
      </c>
      <c r="DC886" s="81"/>
      <c r="DD886" s="7">
        <f>CV886/12</f>
        <v>0</v>
      </c>
      <c r="DE886" s="81"/>
    </row>
    <row r="887" spans="1:109" s="80" customFormat="1" ht="11.25" hidden="1" customHeight="1" x14ac:dyDescent="0.2">
      <c r="A887" s="113" t="str">
        <f>CONCATENATE("8401",H887)</f>
        <v>840120</v>
      </c>
      <c r="B887" s="93"/>
      <c r="C887" s="93"/>
      <c r="D887" s="93"/>
      <c r="E887" s="93" t="s">
        <v>73</v>
      </c>
      <c r="F887" s="93"/>
      <c r="G887" s="92"/>
      <c r="H887" s="61" t="s">
        <v>73</v>
      </c>
      <c r="I887" s="64" t="s">
        <v>72</v>
      </c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  <c r="AA887" s="62"/>
      <c r="AB887" s="62"/>
      <c r="AC887" s="62"/>
      <c r="AD887" s="62"/>
      <c r="AE887" s="62"/>
      <c r="AF887" s="62"/>
      <c r="AG887" s="62"/>
      <c r="AH887" s="62"/>
      <c r="AI887" s="62"/>
      <c r="AJ887" s="62"/>
      <c r="AK887" s="62"/>
      <c r="AL887" s="62"/>
      <c r="AM887" s="62"/>
      <c r="AN887" s="62"/>
      <c r="AO887" s="62"/>
      <c r="AP887" s="62"/>
      <c r="AQ887" s="62"/>
      <c r="AR887" s="62"/>
      <c r="AS887" s="62"/>
      <c r="AT887" s="62"/>
      <c r="AU887" s="62"/>
      <c r="AV887" s="62"/>
      <c r="AW887" s="62"/>
      <c r="AX887" s="62"/>
      <c r="AY887" s="62"/>
      <c r="AZ887" s="62"/>
      <c r="BA887" s="62"/>
      <c r="BB887" s="62"/>
      <c r="BC887" s="62"/>
      <c r="BD887" s="62"/>
      <c r="BE887" s="62"/>
      <c r="BF887" s="62"/>
      <c r="BG887" s="62"/>
      <c r="BH887" s="62"/>
      <c r="BI887" s="62"/>
      <c r="BJ887" s="62"/>
      <c r="BK887" s="62"/>
      <c r="BL887" s="62"/>
      <c r="BM887" s="62"/>
      <c r="BN887" s="62"/>
      <c r="BO887" s="62"/>
      <c r="BP887" s="62"/>
      <c r="BQ887" s="62"/>
      <c r="BR887" s="62"/>
      <c r="BS887" s="62"/>
      <c r="BT887" s="62"/>
      <c r="BU887" s="62"/>
      <c r="BV887" s="62"/>
      <c r="BW887" s="62"/>
      <c r="BX887" s="62"/>
      <c r="BY887" s="62"/>
      <c r="BZ887" s="62"/>
      <c r="CA887" s="62"/>
      <c r="CB887" s="62"/>
      <c r="CC887" s="62"/>
      <c r="CD887" s="62"/>
      <c r="CE887" s="62"/>
      <c r="CF887" s="62"/>
      <c r="CG887" s="62"/>
      <c r="CH887" s="62"/>
      <c r="CI887" s="62"/>
      <c r="CJ887" s="62"/>
      <c r="CK887" s="62"/>
      <c r="CL887" s="62"/>
      <c r="CM887" s="62"/>
      <c r="CN887" s="62"/>
      <c r="CO887" s="62"/>
      <c r="CP887" s="62"/>
      <c r="CQ887" s="62"/>
      <c r="CR887" s="62"/>
      <c r="CS887" s="62"/>
      <c r="CT887" s="62"/>
      <c r="CU887" s="62"/>
      <c r="CV887" s="62"/>
      <c r="CW887" s="62"/>
      <c r="CX887" s="62"/>
      <c r="CY887" s="62"/>
      <c r="CZ887" s="62"/>
      <c r="DA887" s="61" t="s">
        <v>73</v>
      </c>
      <c r="DB887" s="56">
        <f>K887-CV887</f>
        <v>0</v>
      </c>
      <c r="DC887" s="81"/>
      <c r="DD887" s="7">
        <f>CV887/12</f>
        <v>0</v>
      </c>
      <c r="DE887" s="81"/>
    </row>
    <row r="888" spans="1:109" s="80" customFormat="1" ht="11.25" hidden="1" customHeight="1" x14ac:dyDescent="0.2">
      <c r="A888" s="113" t="str">
        <f>CONCATENATE("8401",H888)</f>
        <v>84012012</v>
      </c>
      <c r="B888" s="93"/>
      <c r="C888" s="93"/>
      <c r="D888" s="93"/>
      <c r="E888" s="93"/>
      <c r="F888" s="93"/>
      <c r="G888" s="92"/>
      <c r="H888" s="70" t="s">
        <v>42</v>
      </c>
      <c r="I888" s="75" t="s">
        <v>41</v>
      </c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  <c r="AA888" s="62"/>
      <c r="AB888" s="62"/>
      <c r="AC888" s="62"/>
      <c r="AD888" s="62"/>
      <c r="AE888" s="62"/>
      <c r="AF888" s="62"/>
      <c r="AG888" s="62"/>
      <c r="AH888" s="62"/>
      <c r="AI888" s="62"/>
      <c r="AJ888" s="62"/>
      <c r="AK888" s="62"/>
      <c r="AL888" s="62"/>
      <c r="AM888" s="62"/>
      <c r="AN888" s="62"/>
      <c r="AO888" s="62"/>
      <c r="AP888" s="62"/>
      <c r="AQ888" s="62"/>
      <c r="AR888" s="62"/>
      <c r="AS888" s="62"/>
      <c r="AT888" s="62"/>
      <c r="AU888" s="62"/>
      <c r="AV888" s="62"/>
      <c r="AW888" s="62"/>
      <c r="AX888" s="62"/>
      <c r="AY888" s="62"/>
      <c r="AZ888" s="62"/>
      <c r="BA888" s="62"/>
      <c r="BB888" s="62"/>
      <c r="BC888" s="62"/>
      <c r="BD888" s="62"/>
      <c r="BE888" s="62"/>
      <c r="BF888" s="62"/>
      <c r="BG888" s="62"/>
      <c r="BH888" s="62"/>
      <c r="BI888" s="62"/>
      <c r="BJ888" s="62"/>
      <c r="BK888" s="62"/>
      <c r="BL888" s="62"/>
      <c r="BM888" s="62"/>
      <c r="BN888" s="62"/>
      <c r="BO888" s="62"/>
      <c r="BP888" s="62"/>
      <c r="BQ888" s="62"/>
      <c r="BR888" s="62"/>
      <c r="BS888" s="62"/>
      <c r="BT888" s="62"/>
      <c r="BU888" s="62"/>
      <c r="BV888" s="62"/>
      <c r="BW888" s="62"/>
      <c r="BX888" s="62"/>
      <c r="BY888" s="62"/>
      <c r="BZ888" s="62"/>
      <c r="CA888" s="62"/>
      <c r="CB888" s="62"/>
      <c r="CC888" s="62"/>
      <c r="CD888" s="62"/>
      <c r="CE888" s="62"/>
      <c r="CF888" s="62"/>
      <c r="CG888" s="62"/>
      <c r="CH888" s="62"/>
      <c r="CI888" s="62"/>
      <c r="CJ888" s="62"/>
      <c r="CK888" s="62"/>
      <c r="CL888" s="62"/>
      <c r="CM888" s="62"/>
      <c r="CN888" s="62"/>
      <c r="CO888" s="62"/>
      <c r="CP888" s="62"/>
      <c r="CQ888" s="62"/>
      <c r="CR888" s="62"/>
      <c r="CS888" s="62"/>
      <c r="CT888" s="62"/>
      <c r="CU888" s="62"/>
      <c r="CV888" s="62"/>
      <c r="CW888" s="62"/>
      <c r="CX888" s="62"/>
      <c r="CY888" s="62"/>
      <c r="CZ888" s="62"/>
      <c r="DA888" s="70" t="s">
        <v>42</v>
      </c>
      <c r="DB888" s="56">
        <f>K888-CV888</f>
        <v>0</v>
      </c>
      <c r="DC888" s="81"/>
      <c r="DD888" s="7">
        <f>CV888/12</f>
        <v>0</v>
      </c>
      <c r="DE888" s="81"/>
    </row>
    <row r="889" spans="1:109" s="80" customFormat="1" ht="11.25" hidden="1" customHeight="1" x14ac:dyDescent="0.2">
      <c r="A889" s="113" t="str">
        <f>CONCATENATE("8401",H889)</f>
        <v>840130</v>
      </c>
      <c r="B889" s="93"/>
      <c r="C889" s="93"/>
      <c r="D889" s="93"/>
      <c r="E889" s="93" t="s">
        <v>213</v>
      </c>
      <c r="F889" s="93"/>
      <c r="G889" s="92"/>
      <c r="H889" s="61" t="s">
        <v>213</v>
      </c>
      <c r="I889" s="64" t="s">
        <v>214</v>
      </c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  <c r="AA889" s="62"/>
      <c r="AB889" s="62"/>
      <c r="AC889" s="62"/>
      <c r="AD889" s="62"/>
      <c r="AE889" s="62"/>
      <c r="AF889" s="62"/>
      <c r="AG889" s="62"/>
      <c r="AH889" s="62"/>
      <c r="AI889" s="62"/>
      <c r="AJ889" s="62"/>
      <c r="AK889" s="62"/>
      <c r="AL889" s="62"/>
      <c r="AM889" s="62"/>
      <c r="AN889" s="62"/>
      <c r="AO889" s="62"/>
      <c r="AP889" s="62"/>
      <c r="AQ889" s="62"/>
      <c r="AR889" s="62"/>
      <c r="AS889" s="62"/>
      <c r="AT889" s="62"/>
      <c r="AU889" s="62"/>
      <c r="AV889" s="62"/>
      <c r="AW889" s="62"/>
      <c r="AX889" s="62"/>
      <c r="AY889" s="62"/>
      <c r="AZ889" s="62"/>
      <c r="BA889" s="62"/>
      <c r="BB889" s="62"/>
      <c r="BC889" s="62"/>
      <c r="BD889" s="62"/>
      <c r="BE889" s="62"/>
      <c r="BF889" s="62"/>
      <c r="BG889" s="62"/>
      <c r="BH889" s="62"/>
      <c r="BI889" s="62"/>
      <c r="BJ889" s="62"/>
      <c r="BK889" s="62"/>
      <c r="BL889" s="62"/>
      <c r="BM889" s="62"/>
      <c r="BN889" s="62"/>
      <c r="BO889" s="62"/>
      <c r="BP889" s="62"/>
      <c r="BQ889" s="62"/>
      <c r="BR889" s="62"/>
      <c r="BS889" s="62"/>
      <c r="BT889" s="62"/>
      <c r="BU889" s="62"/>
      <c r="BV889" s="62"/>
      <c r="BW889" s="62"/>
      <c r="BX889" s="62"/>
      <c r="BY889" s="62"/>
      <c r="BZ889" s="62"/>
      <c r="CA889" s="62"/>
      <c r="CB889" s="62"/>
      <c r="CC889" s="62"/>
      <c r="CD889" s="62"/>
      <c r="CE889" s="62"/>
      <c r="CF889" s="62"/>
      <c r="CG889" s="62"/>
      <c r="CH889" s="62"/>
      <c r="CI889" s="62"/>
      <c r="CJ889" s="62"/>
      <c r="CK889" s="62"/>
      <c r="CL889" s="62"/>
      <c r="CM889" s="62"/>
      <c r="CN889" s="62"/>
      <c r="CO889" s="62"/>
      <c r="CP889" s="62"/>
      <c r="CQ889" s="62"/>
      <c r="CR889" s="62"/>
      <c r="CS889" s="62"/>
      <c r="CT889" s="62"/>
      <c r="CU889" s="62"/>
      <c r="CV889" s="62"/>
      <c r="CW889" s="62"/>
      <c r="CX889" s="62"/>
      <c r="CY889" s="62"/>
      <c r="CZ889" s="62"/>
      <c r="DA889" s="61" t="s">
        <v>213</v>
      </c>
      <c r="DB889" s="56">
        <f>K889-CV889</f>
        <v>0</v>
      </c>
      <c r="DC889" s="81"/>
      <c r="DD889" s="7">
        <f>CV889/12</f>
        <v>0</v>
      </c>
      <c r="DE889" s="81"/>
    </row>
    <row r="890" spans="1:109" s="80" customFormat="1" ht="11.25" hidden="1" customHeight="1" x14ac:dyDescent="0.2">
      <c r="A890" s="113" t="str">
        <f>CONCATENATE("8401",H890)</f>
        <v>84013002</v>
      </c>
      <c r="B890" s="93"/>
      <c r="C890" s="93"/>
      <c r="D890" s="93"/>
      <c r="E890" s="93"/>
      <c r="F890" s="93" t="s">
        <v>101</v>
      </c>
      <c r="G890" s="92"/>
      <c r="H890" s="70" t="s">
        <v>211</v>
      </c>
      <c r="I890" s="79" t="s">
        <v>212</v>
      </c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  <c r="AA890" s="62"/>
      <c r="AB890" s="62"/>
      <c r="AC890" s="62"/>
      <c r="AD890" s="62"/>
      <c r="AE890" s="62"/>
      <c r="AF890" s="62"/>
      <c r="AG890" s="62"/>
      <c r="AH890" s="62"/>
      <c r="AI890" s="62"/>
      <c r="AJ890" s="62"/>
      <c r="AK890" s="62"/>
      <c r="AL890" s="62"/>
      <c r="AM890" s="62"/>
      <c r="AN890" s="62"/>
      <c r="AO890" s="62"/>
      <c r="AP890" s="62"/>
      <c r="AQ890" s="62"/>
      <c r="AR890" s="62"/>
      <c r="AS890" s="62"/>
      <c r="AT890" s="62"/>
      <c r="AU890" s="62"/>
      <c r="AV890" s="62"/>
      <c r="AW890" s="62"/>
      <c r="AX890" s="62"/>
      <c r="AY890" s="62"/>
      <c r="AZ890" s="62"/>
      <c r="BA890" s="62"/>
      <c r="BB890" s="62"/>
      <c r="BC890" s="62"/>
      <c r="BD890" s="62"/>
      <c r="BE890" s="62"/>
      <c r="BF890" s="62"/>
      <c r="BG890" s="62"/>
      <c r="BH890" s="62"/>
      <c r="BI890" s="62"/>
      <c r="BJ890" s="62"/>
      <c r="BK890" s="62"/>
      <c r="BL890" s="62"/>
      <c r="BM890" s="62"/>
      <c r="BN890" s="62"/>
      <c r="BO890" s="62"/>
      <c r="BP890" s="62"/>
      <c r="BQ890" s="62"/>
      <c r="BR890" s="62"/>
      <c r="BS890" s="62"/>
      <c r="BT890" s="62"/>
      <c r="BU890" s="62"/>
      <c r="BV890" s="62"/>
      <c r="BW890" s="62"/>
      <c r="BX890" s="62"/>
      <c r="BY890" s="62"/>
      <c r="BZ890" s="62"/>
      <c r="CA890" s="62"/>
      <c r="CB890" s="62"/>
      <c r="CC890" s="62"/>
      <c r="CD890" s="62"/>
      <c r="CE890" s="62"/>
      <c r="CF890" s="62"/>
      <c r="CG890" s="62"/>
      <c r="CH890" s="62"/>
      <c r="CI890" s="62"/>
      <c r="CJ890" s="62"/>
      <c r="CK890" s="62"/>
      <c r="CL890" s="62"/>
      <c r="CM890" s="62"/>
      <c r="CN890" s="62"/>
      <c r="CO890" s="62"/>
      <c r="CP890" s="62"/>
      <c r="CQ890" s="62"/>
      <c r="CR890" s="62"/>
      <c r="CS890" s="62"/>
      <c r="CT890" s="62"/>
      <c r="CU890" s="62"/>
      <c r="CV890" s="62"/>
      <c r="CW890" s="62"/>
      <c r="CX890" s="62"/>
      <c r="CY890" s="62"/>
      <c r="CZ890" s="62"/>
      <c r="DA890" s="70" t="s">
        <v>211</v>
      </c>
      <c r="DB890" s="56">
        <f>K890-CV890</f>
        <v>0</v>
      </c>
      <c r="DC890" s="81"/>
      <c r="DD890" s="7">
        <f>CV890/12</f>
        <v>0</v>
      </c>
      <c r="DE890" s="81"/>
    </row>
    <row r="891" spans="1:109" s="80" customFormat="1" ht="11.25" hidden="1" customHeight="1" x14ac:dyDescent="0.2">
      <c r="A891" s="113" t="str">
        <f>CONCATENATE("8401",H891)</f>
        <v>8401300202</v>
      </c>
      <c r="B891" s="93"/>
      <c r="C891" s="93"/>
      <c r="D891" s="93"/>
      <c r="E891" s="93"/>
      <c r="F891" s="93"/>
      <c r="G891" s="92" t="s">
        <v>91</v>
      </c>
      <c r="H891" s="70" t="s">
        <v>209</v>
      </c>
      <c r="I891" s="79" t="s">
        <v>210</v>
      </c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  <c r="AA891" s="62"/>
      <c r="AB891" s="62"/>
      <c r="AC891" s="62"/>
      <c r="AD891" s="62"/>
      <c r="AE891" s="62"/>
      <c r="AF891" s="62"/>
      <c r="AG891" s="62"/>
      <c r="AH891" s="62"/>
      <c r="AI891" s="62"/>
      <c r="AJ891" s="62"/>
      <c r="AK891" s="62"/>
      <c r="AL891" s="62"/>
      <c r="AM891" s="62"/>
      <c r="AN891" s="62"/>
      <c r="AO891" s="62"/>
      <c r="AP891" s="62"/>
      <c r="AQ891" s="62"/>
      <c r="AR891" s="62"/>
      <c r="AS891" s="62"/>
      <c r="AT891" s="62"/>
      <c r="AU891" s="62"/>
      <c r="AV891" s="62"/>
      <c r="AW891" s="62"/>
      <c r="AX891" s="62"/>
      <c r="AY891" s="62"/>
      <c r="AZ891" s="62"/>
      <c r="BA891" s="62"/>
      <c r="BB891" s="62"/>
      <c r="BC891" s="62"/>
      <c r="BD891" s="62"/>
      <c r="BE891" s="62"/>
      <c r="BF891" s="62"/>
      <c r="BG891" s="62"/>
      <c r="BH891" s="62"/>
      <c r="BI891" s="62"/>
      <c r="BJ891" s="62"/>
      <c r="BK891" s="62"/>
      <c r="BL891" s="62"/>
      <c r="BM891" s="62"/>
      <c r="BN891" s="62"/>
      <c r="BO891" s="62"/>
      <c r="BP891" s="62"/>
      <c r="BQ891" s="62"/>
      <c r="BR891" s="62"/>
      <c r="BS891" s="62"/>
      <c r="BT891" s="62"/>
      <c r="BU891" s="62"/>
      <c r="BV891" s="62"/>
      <c r="BW891" s="62"/>
      <c r="BX891" s="62"/>
      <c r="BY891" s="62"/>
      <c r="BZ891" s="62"/>
      <c r="CA891" s="62"/>
      <c r="CB891" s="62"/>
      <c r="CC891" s="62"/>
      <c r="CD891" s="62"/>
      <c r="CE891" s="62"/>
      <c r="CF891" s="62"/>
      <c r="CG891" s="62"/>
      <c r="CH891" s="62"/>
      <c r="CI891" s="62"/>
      <c r="CJ891" s="62"/>
      <c r="CK891" s="62"/>
      <c r="CL891" s="62"/>
      <c r="CM891" s="62"/>
      <c r="CN891" s="62"/>
      <c r="CO891" s="62"/>
      <c r="CP891" s="62"/>
      <c r="CQ891" s="62"/>
      <c r="CR891" s="62"/>
      <c r="CS891" s="62"/>
      <c r="CT891" s="62"/>
      <c r="CU891" s="62"/>
      <c r="CV891" s="62"/>
      <c r="CW891" s="62"/>
      <c r="CX891" s="62"/>
      <c r="CY891" s="62"/>
      <c r="CZ891" s="62"/>
      <c r="DA891" s="70" t="s">
        <v>209</v>
      </c>
      <c r="DB891" s="56">
        <f>K891-CV891</f>
        <v>0</v>
      </c>
      <c r="DC891" s="81"/>
      <c r="DD891" s="7">
        <f>CV891/12</f>
        <v>0</v>
      </c>
      <c r="DE891" s="81"/>
    </row>
    <row r="892" spans="1:109" s="80" customFormat="1" ht="11.25" hidden="1" customHeight="1" x14ac:dyDescent="0.2">
      <c r="A892" s="113" t="str">
        <f>CONCATENATE("8401",H892)</f>
        <v>840151</v>
      </c>
      <c r="B892" s="93"/>
      <c r="C892" s="93"/>
      <c r="D892" s="93"/>
      <c r="E892" s="93" t="s">
        <v>207</v>
      </c>
      <c r="F892" s="93"/>
      <c r="G892" s="92"/>
      <c r="H892" s="61" t="s">
        <v>207</v>
      </c>
      <c r="I892" s="84" t="s">
        <v>208</v>
      </c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  <c r="AA892" s="62"/>
      <c r="AB892" s="62"/>
      <c r="AC892" s="62"/>
      <c r="AD892" s="62"/>
      <c r="AE892" s="62"/>
      <c r="AF892" s="62"/>
      <c r="AG892" s="62"/>
      <c r="AH892" s="62"/>
      <c r="AI892" s="62"/>
      <c r="AJ892" s="62"/>
      <c r="AK892" s="62"/>
      <c r="AL892" s="62"/>
      <c r="AM892" s="62"/>
      <c r="AN892" s="62"/>
      <c r="AO892" s="62"/>
      <c r="AP892" s="62"/>
      <c r="AQ892" s="62"/>
      <c r="AR892" s="62"/>
      <c r="AS892" s="62"/>
      <c r="AT892" s="62"/>
      <c r="AU892" s="62"/>
      <c r="AV892" s="62"/>
      <c r="AW892" s="62"/>
      <c r="AX892" s="62"/>
      <c r="AY892" s="62"/>
      <c r="AZ892" s="62"/>
      <c r="BA892" s="62"/>
      <c r="BB892" s="62"/>
      <c r="BC892" s="62"/>
      <c r="BD892" s="62"/>
      <c r="BE892" s="62"/>
      <c r="BF892" s="62"/>
      <c r="BG892" s="62"/>
      <c r="BH892" s="62"/>
      <c r="BI892" s="62"/>
      <c r="BJ892" s="62"/>
      <c r="BK892" s="62"/>
      <c r="BL892" s="62"/>
      <c r="BM892" s="62"/>
      <c r="BN892" s="62"/>
      <c r="BO892" s="62"/>
      <c r="BP892" s="62"/>
      <c r="BQ892" s="62"/>
      <c r="BR892" s="62"/>
      <c r="BS892" s="62"/>
      <c r="BT892" s="62"/>
      <c r="BU892" s="62"/>
      <c r="BV892" s="62"/>
      <c r="BW892" s="62"/>
      <c r="BX892" s="62"/>
      <c r="BY892" s="62"/>
      <c r="BZ892" s="62"/>
      <c r="CA892" s="62"/>
      <c r="CB892" s="62"/>
      <c r="CC892" s="62"/>
      <c r="CD892" s="62"/>
      <c r="CE892" s="62"/>
      <c r="CF892" s="62"/>
      <c r="CG892" s="62"/>
      <c r="CH892" s="62"/>
      <c r="CI892" s="62"/>
      <c r="CJ892" s="62"/>
      <c r="CK892" s="62"/>
      <c r="CL892" s="62"/>
      <c r="CM892" s="62"/>
      <c r="CN892" s="62"/>
      <c r="CO892" s="62"/>
      <c r="CP892" s="62"/>
      <c r="CQ892" s="62"/>
      <c r="CR892" s="62"/>
      <c r="CS892" s="62"/>
      <c r="CT892" s="62"/>
      <c r="CU892" s="62"/>
      <c r="CV892" s="62"/>
      <c r="CW892" s="62"/>
      <c r="CX892" s="62"/>
      <c r="CY892" s="62"/>
      <c r="CZ892" s="62"/>
      <c r="DA892" s="61" t="s">
        <v>207</v>
      </c>
      <c r="DB892" s="56">
        <f>K892-CV892</f>
        <v>0</v>
      </c>
      <c r="DC892" s="81"/>
      <c r="DD892" s="7">
        <f>CV892/12</f>
        <v>0</v>
      </c>
      <c r="DE892" s="81"/>
    </row>
    <row r="893" spans="1:109" s="80" customFormat="1" ht="11.25" hidden="1" customHeight="1" x14ac:dyDescent="0.2">
      <c r="A893" s="113" t="str">
        <f>CONCATENATE("8401",H893)</f>
        <v>84015101</v>
      </c>
      <c r="B893" s="93"/>
      <c r="C893" s="93"/>
      <c r="D893" s="93"/>
      <c r="E893" s="93"/>
      <c r="F893" s="93" t="s">
        <v>91</v>
      </c>
      <c r="G893" s="92"/>
      <c r="H893" s="61" t="s">
        <v>205</v>
      </c>
      <c r="I893" s="64" t="s">
        <v>206</v>
      </c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  <c r="AA893" s="62"/>
      <c r="AB893" s="62"/>
      <c r="AC893" s="62"/>
      <c r="AD893" s="62"/>
      <c r="AE893" s="62"/>
      <c r="AF893" s="62"/>
      <c r="AG893" s="62"/>
      <c r="AH893" s="62"/>
      <c r="AI893" s="62"/>
      <c r="AJ893" s="62"/>
      <c r="AK893" s="62"/>
      <c r="AL893" s="62"/>
      <c r="AM893" s="62"/>
      <c r="AN893" s="62"/>
      <c r="AO893" s="62"/>
      <c r="AP893" s="62"/>
      <c r="AQ893" s="62"/>
      <c r="AR893" s="62"/>
      <c r="AS893" s="62"/>
      <c r="AT893" s="62"/>
      <c r="AU893" s="62"/>
      <c r="AV893" s="62"/>
      <c r="AW893" s="62"/>
      <c r="AX893" s="62"/>
      <c r="AY893" s="62"/>
      <c r="AZ893" s="62"/>
      <c r="BA893" s="62"/>
      <c r="BB893" s="62"/>
      <c r="BC893" s="62"/>
      <c r="BD893" s="62"/>
      <c r="BE893" s="62"/>
      <c r="BF893" s="62"/>
      <c r="BG893" s="62"/>
      <c r="BH893" s="62"/>
      <c r="BI893" s="62"/>
      <c r="BJ893" s="62"/>
      <c r="BK893" s="62"/>
      <c r="BL893" s="62"/>
      <c r="BM893" s="62"/>
      <c r="BN893" s="62"/>
      <c r="BO893" s="62"/>
      <c r="BP893" s="62"/>
      <c r="BQ893" s="62"/>
      <c r="BR893" s="62"/>
      <c r="BS893" s="62"/>
      <c r="BT893" s="62"/>
      <c r="BU893" s="62"/>
      <c r="BV893" s="62"/>
      <c r="BW893" s="62"/>
      <c r="BX893" s="62"/>
      <c r="BY893" s="62"/>
      <c r="BZ893" s="62"/>
      <c r="CA893" s="62"/>
      <c r="CB893" s="62"/>
      <c r="CC893" s="62"/>
      <c r="CD893" s="62"/>
      <c r="CE893" s="62"/>
      <c r="CF893" s="62"/>
      <c r="CG893" s="62"/>
      <c r="CH893" s="62"/>
      <c r="CI893" s="62"/>
      <c r="CJ893" s="62"/>
      <c r="CK893" s="62"/>
      <c r="CL893" s="62"/>
      <c r="CM893" s="62"/>
      <c r="CN893" s="62"/>
      <c r="CO893" s="62"/>
      <c r="CP893" s="62"/>
      <c r="CQ893" s="62"/>
      <c r="CR893" s="62"/>
      <c r="CS893" s="62"/>
      <c r="CT893" s="62"/>
      <c r="CU893" s="62"/>
      <c r="CV893" s="62"/>
      <c r="CW893" s="62"/>
      <c r="CX893" s="62"/>
      <c r="CY893" s="62"/>
      <c r="CZ893" s="62"/>
      <c r="DA893" s="61" t="s">
        <v>205</v>
      </c>
      <c r="DB893" s="56">
        <f>K893-CV893</f>
        <v>0</v>
      </c>
      <c r="DC893" s="81"/>
      <c r="DD893" s="7">
        <f>CV893/12</f>
        <v>0</v>
      </c>
      <c r="DE893" s="81"/>
    </row>
    <row r="894" spans="1:109" s="80" customFormat="1" ht="11.25" hidden="1" customHeight="1" x14ac:dyDescent="0.2">
      <c r="A894" s="114" t="str">
        <f>CONCATENATE("8401",H894)</f>
        <v>8401510128</v>
      </c>
      <c r="B894" s="92"/>
      <c r="C894" s="92"/>
      <c r="D894" s="92"/>
      <c r="E894" s="93"/>
      <c r="F894" s="93"/>
      <c r="G894" s="92" t="s">
        <v>126</v>
      </c>
      <c r="H894" s="70" t="s">
        <v>203</v>
      </c>
      <c r="I894" s="75" t="s">
        <v>204</v>
      </c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  <c r="AA894" s="62"/>
      <c r="AB894" s="62"/>
      <c r="AC894" s="62"/>
      <c r="AD894" s="62"/>
      <c r="AE894" s="62"/>
      <c r="AF894" s="62"/>
      <c r="AG894" s="62"/>
      <c r="AH894" s="62"/>
      <c r="AI894" s="62"/>
      <c r="AJ894" s="62"/>
      <c r="AK894" s="62"/>
      <c r="AL894" s="62"/>
      <c r="AM894" s="62"/>
      <c r="AN894" s="62"/>
      <c r="AO894" s="62"/>
      <c r="AP894" s="62"/>
      <c r="AQ894" s="62"/>
      <c r="AR894" s="62"/>
      <c r="AS894" s="62"/>
      <c r="AT894" s="62"/>
      <c r="AU894" s="62"/>
      <c r="AV894" s="62"/>
      <c r="AW894" s="62"/>
      <c r="AX894" s="62"/>
      <c r="AY894" s="62"/>
      <c r="AZ894" s="62"/>
      <c r="BA894" s="62"/>
      <c r="BB894" s="62"/>
      <c r="BC894" s="62"/>
      <c r="BD894" s="62"/>
      <c r="BE894" s="62"/>
      <c r="BF894" s="62"/>
      <c r="BG894" s="62"/>
      <c r="BH894" s="62"/>
      <c r="BI894" s="62"/>
      <c r="BJ894" s="62"/>
      <c r="BK894" s="62"/>
      <c r="BL894" s="62"/>
      <c r="BM894" s="62"/>
      <c r="BN894" s="62"/>
      <c r="BO894" s="62"/>
      <c r="BP894" s="62"/>
      <c r="BQ894" s="62"/>
      <c r="BR894" s="62"/>
      <c r="BS894" s="62"/>
      <c r="BT894" s="62"/>
      <c r="BU894" s="62"/>
      <c r="BV894" s="62"/>
      <c r="BW894" s="62"/>
      <c r="BX894" s="62"/>
      <c r="BY894" s="62"/>
      <c r="BZ894" s="62"/>
      <c r="CA894" s="62"/>
      <c r="CB894" s="62"/>
      <c r="CC894" s="62"/>
      <c r="CD894" s="62"/>
      <c r="CE894" s="62"/>
      <c r="CF894" s="62"/>
      <c r="CG894" s="62"/>
      <c r="CH894" s="62"/>
      <c r="CI894" s="62"/>
      <c r="CJ894" s="62"/>
      <c r="CK894" s="62"/>
      <c r="CL894" s="62"/>
      <c r="CM894" s="62"/>
      <c r="CN894" s="62"/>
      <c r="CO894" s="62"/>
      <c r="CP894" s="62"/>
      <c r="CQ894" s="62"/>
      <c r="CR894" s="62"/>
      <c r="CS894" s="62"/>
      <c r="CT894" s="62"/>
      <c r="CU894" s="62"/>
      <c r="CV894" s="62"/>
      <c r="CW894" s="62"/>
      <c r="CX894" s="62"/>
      <c r="CY894" s="62"/>
      <c r="CZ894" s="62"/>
      <c r="DA894" s="70" t="s">
        <v>203</v>
      </c>
      <c r="DB894" s="56">
        <f>K894-CV894</f>
        <v>0</v>
      </c>
      <c r="DC894" s="81"/>
      <c r="DD894" s="7">
        <f>CV894/12</f>
        <v>0</v>
      </c>
      <c r="DE894" s="81"/>
    </row>
    <row r="895" spans="1:109" s="80" customFormat="1" ht="11.25" hidden="1" customHeight="1" x14ac:dyDescent="0.2">
      <c r="A895" s="113" t="str">
        <f>CONCATENATE("8401",H895)</f>
        <v>84015102</v>
      </c>
      <c r="B895" s="93"/>
      <c r="C895" s="93"/>
      <c r="D895" s="93"/>
      <c r="E895" s="93"/>
      <c r="F895" s="93" t="s">
        <v>101</v>
      </c>
      <c r="G895" s="92"/>
      <c r="H895" s="61" t="s">
        <v>201</v>
      </c>
      <c r="I895" s="84" t="s">
        <v>202</v>
      </c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  <c r="AA895" s="62"/>
      <c r="AB895" s="62"/>
      <c r="AC895" s="62"/>
      <c r="AD895" s="62"/>
      <c r="AE895" s="62"/>
      <c r="AF895" s="62"/>
      <c r="AG895" s="62"/>
      <c r="AH895" s="62"/>
      <c r="AI895" s="62"/>
      <c r="AJ895" s="62"/>
      <c r="AK895" s="62"/>
      <c r="AL895" s="62"/>
      <c r="AM895" s="62"/>
      <c r="AN895" s="62"/>
      <c r="AO895" s="62"/>
      <c r="AP895" s="62"/>
      <c r="AQ895" s="62"/>
      <c r="AR895" s="62"/>
      <c r="AS895" s="62"/>
      <c r="AT895" s="62"/>
      <c r="AU895" s="62"/>
      <c r="AV895" s="62"/>
      <c r="AW895" s="62"/>
      <c r="AX895" s="62"/>
      <c r="AY895" s="62"/>
      <c r="AZ895" s="62"/>
      <c r="BA895" s="62"/>
      <c r="BB895" s="62"/>
      <c r="BC895" s="62"/>
      <c r="BD895" s="62"/>
      <c r="BE895" s="62"/>
      <c r="BF895" s="62"/>
      <c r="BG895" s="62"/>
      <c r="BH895" s="62"/>
      <c r="BI895" s="62"/>
      <c r="BJ895" s="62"/>
      <c r="BK895" s="62"/>
      <c r="BL895" s="62"/>
      <c r="BM895" s="62"/>
      <c r="BN895" s="62"/>
      <c r="BO895" s="62"/>
      <c r="BP895" s="62"/>
      <c r="BQ895" s="62"/>
      <c r="BR895" s="62"/>
      <c r="BS895" s="62"/>
      <c r="BT895" s="62"/>
      <c r="BU895" s="62"/>
      <c r="BV895" s="62"/>
      <c r="BW895" s="62"/>
      <c r="BX895" s="62"/>
      <c r="BY895" s="62"/>
      <c r="BZ895" s="62"/>
      <c r="CA895" s="62"/>
      <c r="CB895" s="62"/>
      <c r="CC895" s="62"/>
      <c r="CD895" s="62"/>
      <c r="CE895" s="62"/>
      <c r="CF895" s="62"/>
      <c r="CG895" s="62"/>
      <c r="CH895" s="62"/>
      <c r="CI895" s="62"/>
      <c r="CJ895" s="62"/>
      <c r="CK895" s="62"/>
      <c r="CL895" s="62"/>
      <c r="CM895" s="62"/>
      <c r="CN895" s="62"/>
      <c r="CO895" s="62"/>
      <c r="CP895" s="62"/>
      <c r="CQ895" s="62"/>
      <c r="CR895" s="62"/>
      <c r="CS895" s="62"/>
      <c r="CT895" s="62"/>
      <c r="CU895" s="62"/>
      <c r="CV895" s="62"/>
      <c r="CW895" s="62"/>
      <c r="CX895" s="62"/>
      <c r="CY895" s="62"/>
      <c r="CZ895" s="62"/>
      <c r="DA895" s="61" t="s">
        <v>201</v>
      </c>
      <c r="DB895" s="56">
        <f>K895-CV895</f>
        <v>0</v>
      </c>
      <c r="DC895" s="81"/>
      <c r="DD895" s="7">
        <f>CV895/12</f>
        <v>0</v>
      </c>
      <c r="DE895" s="81"/>
    </row>
    <row r="896" spans="1:109" s="80" customFormat="1" ht="11.25" hidden="1" customHeight="1" x14ac:dyDescent="0.2">
      <c r="A896" s="113" t="str">
        <f>CONCATENATE("8401",H896)</f>
        <v>8401510213</v>
      </c>
      <c r="B896" s="93"/>
      <c r="C896" s="93"/>
      <c r="D896" s="93"/>
      <c r="E896" s="93"/>
      <c r="F896" s="93"/>
      <c r="G896" s="92" t="s">
        <v>200</v>
      </c>
      <c r="H896" s="70" t="s">
        <v>198</v>
      </c>
      <c r="I896" s="79" t="s">
        <v>199</v>
      </c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  <c r="AA896" s="62"/>
      <c r="AB896" s="62"/>
      <c r="AC896" s="62"/>
      <c r="AD896" s="62"/>
      <c r="AE896" s="62"/>
      <c r="AF896" s="62"/>
      <c r="AG896" s="62"/>
      <c r="AH896" s="62"/>
      <c r="AI896" s="62"/>
      <c r="AJ896" s="62"/>
      <c r="AK896" s="62"/>
      <c r="AL896" s="62"/>
      <c r="AM896" s="62"/>
      <c r="AN896" s="62"/>
      <c r="AO896" s="62"/>
      <c r="AP896" s="62"/>
      <c r="AQ896" s="62"/>
      <c r="AR896" s="62"/>
      <c r="AS896" s="62"/>
      <c r="AT896" s="62"/>
      <c r="AU896" s="62"/>
      <c r="AV896" s="62"/>
      <c r="AW896" s="62"/>
      <c r="AX896" s="62"/>
      <c r="AY896" s="62"/>
      <c r="AZ896" s="62"/>
      <c r="BA896" s="62"/>
      <c r="BB896" s="62"/>
      <c r="BC896" s="62"/>
      <c r="BD896" s="62"/>
      <c r="BE896" s="62"/>
      <c r="BF896" s="62"/>
      <c r="BG896" s="62"/>
      <c r="BH896" s="62"/>
      <c r="BI896" s="62"/>
      <c r="BJ896" s="62"/>
      <c r="BK896" s="62"/>
      <c r="BL896" s="62"/>
      <c r="BM896" s="62"/>
      <c r="BN896" s="62"/>
      <c r="BO896" s="62"/>
      <c r="BP896" s="62"/>
      <c r="BQ896" s="62"/>
      <c r="BR896" s="62"/>
      <c r="BS896" s="62"/>
      <c r="BT896" s="62"/>
      <c r="BU896" s="62"/>
      <c r="BV896" s="62"/>
      <c r="BW896" s="62"/>
      <c r="BX896" s="62"/>
      <c r="BY896" s="62"/>
      <c r="BZ896" s="62"/>
      <c r="CA896" s="62"/>
      <c r="CB896" s="62"/>
      <c r="CC896" s="62"/>
      <c r="CD896" s="62"/>
      <c r="CE896" s="62"/>
      <c r="CF896" s="62"/>
      <c r="CG896" s="62"/>
      <c r="CH896" s="62"/>
      <c r="CI896" s="62"/>
      <c r="CJ896" s="62"/>
      <c r="CK896" s="62"/>
      <c r="CL896" s="62"/>
      <c r="CM896" s="62"/>
      <c r="CN896" s="62"/>
      <c r="CO896" s="62"/>
      <c r="CP896" s="62"/>
      <c r="CQ896" s="62"/>
      <c r="CR896" s="62"/>
      <c r="CS896" s="62"/>
      <c r="CT896" s="62"/>
      <c r="CU896" s="62"/>
      <c r="CV896" s="62"/>
      <c r="CW896" s="62"/>
      <c r="CX896" s="62"/>
      <c r="CY896" s="62"/>
      <c r="CZ896" s="62"/>
      <c r="DA896" s="70" t="s">
        <v>198</v>
      </c>
      <c r="DB896" s="56">
        <f>K896-CV896</f>
        <v>0</v>
      </c>
      <c r="DC896" s="81"/>
      <c r="DD896" s="7">
        <f>CV896/12</f>
        <v>0</v>
      </c>
      <c r="DE896" s="81"/>
    </row>
    <row r="897" spans="1:109" s="80" customFormat="1" ht="17.25" hidden="1" customHeight="1" x14ac:dyDescent="0.2">
      <c r="A897" s="113" t="str">
        <f>CONCATENATE("8401",H897)</f>
        <v>840155</v>
      </c>
      <c r="B897" s="93"/>
      <c r="C897" s="93"/>
      <c r="D897" s="93"/>
      <c r="E897" s="93" t="s">
        <v>28</v>
      </c>
      <c r="F897" s="93"/>
      <c r="G897" s="92"/>
      <c r="H897" s="61" t="s">
        <v>28</v>
      </c>
      <c r="I897" s="84" t="s">
        <v>27</v>
      </c>
      <c r="J897" s="62">
        <f>J898</f>
        <v>0</v>
      </c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  <c r="AA897" s="62"/>
      <c r="AB897" s="62"/>
      <c r="AC897" s="62"/>
      <c r="AD897" s="62"/>
      <c r="AE897" s="62"/>
      <c r="AF897" s="62"/>
      <c r="AG897" s="62"/>
      <c r="AH897" s="62"/>
      <c r="AI897" s="62"/>
      <c r="AJ897" s="62"/>
      <c r="AK897" s="62"/>
      <c r="AL897" s="62"/>
      <c r="AM897" s="62"/>
      <c r="AN897" s="62"/>
      <c r="AO897" s="62"/>
      <c r="AP897" s="62">
        <f>AP898</f>
        <v>0</v>
      </c>
      <c r="AQ897" s="62">
        <f>AQ898</f>
        <v>0</v>
      </c>
      <c r="AR897" s="62">
        <f>AR898</f>
        <v>0</v>
      </c>
      <c r="AS897" s="62">
        <f>AS898</f>
        <v>0</v>
      </c>
      <c r="AT897" s="62">
        <f>AT898</f>
        <v>0</v>
      </c>
      <c r="AU897" s="62">
        <f>AU898</f>
        <v>0</v>
      </c>
      <c r="AV897" s="62">
        <f>AV898</f>
        <v>0</v>
      </c>
      <c r="AW897" s="62">
        <f>AW898</f>
        <v>0</v>
      </c>
      <c r="AX897" s="62">
        <f>AX898</f>
        <v>0</v>
      </c>
      <c r="AY897" s="62">
        <f>AY898</f>
        <v>0</v>
      </c>
      <c r="AZ897" s="62">
        <f>AZ898</f>
        <v>0</v>
      </c>
      <c r="BA897" s="62">
        <f>BA898</f>
        <v>0</v>
      </c>
      <c r="BB897" s="62"/>
      <c r="BC897" s="62">
        <f>BC898</f>
        <v>0</v>
      </c>
      <c r="BD897" s="62"/>
      <c r="BE897" s="62">
        <f>BE898</f>
        <v>0</v>
      </c>
      <c r="BF897" s="62">
        <f>BF898</f>
        <v>0</v>
      </c>
      <c r="BG897" s="62">
        <f>BG898</f>
        <v>0</v>
      </c>
      <c r="BH897" s="62">
        <f>BH898</f>
        <v>0</v>
      </c>
      <c r="BI897" s="62">
        <f>BI898</f>
        <v>0</v>
      </c>
      <c r="BJ897" s="62">
        <f>BJ898</f>
        <v>0</v>
      </c>
      <c r="BK897" s="62">
        <f>BK898</f>
        <v>0</v>
      </c>
      <c r="BL897" s="62">
        <f>BL898</f>
        <v>0</v>
      </c>
      <c r="BM897" s="62">
        <f>BM898</f>
        <v>0</v>
      </c>
      <c r="BN897" s="62">
        <f>BN898</f>
        <v>0</v>
      </c>
      <c r="BO897" s="62">
        <f>BO898</f>
        <v>0</v>
      </c>
      <c r="BP897" s="62">
        <f>BP898</f>
        <v>0</v>
      </c>
      <c r="BQ897" s="62">
        <f>BQ898</f>
        <v>0</v>
      </c>
      <c r="BR897" s="62">
        <f>BR898</f>
        <v>0</v>
      </c>
      <c r="BS897" s="62">
        <f>BS898</f>
        <v>0</v>
      </c>
      <c r="BT897" s="62">
        <f>BT898</f>
        <v>0</v>
      </c>
      <c r="BU897" s="62">
        <f>BU898</f>
        <v>0</v>
      </c>
      <c r="BV897" s="62">
        <f>BV898</f>
        <v>0</v>
      </c>
      <c r="BW897" s="62">
        <f>BW898</f>
        <v>0</v>
      </c>
      <c r="BX897" s="62">
        <f>BX898</f>
        <v>0</v>
      </c>
      <c r="BY897" s="62">
        <f>BY898</f>
        <v>0</v>
      </c>
      <c r="BZ897" s="62">
        <f>BZ898</f>
        <v>0</v>
      </c>
      <c r="CA897" s="62">
        <f>CA898</f>
        <v>0</v>
      </c>
      <c r="CB897" s="62">
        <f>CB898</f>
        <v>0</v>
      </c>
      <c r="CC897" s="62">
        <f>CC898</f>
        <v>0</v>
      </c>
      <c r="CD897" s="62">
        <f>CD898</f>
        <v>0</v>
      </c>
      <c r="CE897" s="62">
        <f>CE898</f>
        <v>0</v>
      </c>
      <c r="CF897" s="62">
        <f>CF898</f>
        <v>0</v>
      </c>
      <c r="CG897" s="62">
        <f>CG898</f>
        <v>0</v>
      </c>
      <c r="CH897" s="62">
        <f>CH898</f>
        <v>0</v>
      </c>
      <c r="CI897" s="62">
        <f>CI898</f>
        <v>0</v>
      </c>
      <c r="CJ897" s="62">
        <f>CJ898</f>
        <v>0</v>
      </c>
      <c r="CK897" s="62">
        <f>CK898</f>
        <v>0</v>
      </c>
      <c r="CL897" s="62">
        <f>CL898</f>
        <v>0</v>
      </c>
      <c r="CM897" s="62">
        <f>CM898</f>
        <v>0</v>
      </c>
      <c r="CN897" s="62">
        <f>CN898</f>
        <v>0</v>
      </c>
      <c r="CO897" s="62">
        <f>CO898</f>
        <v>0</v>
      </c>
      <c r="CP897" s="62">
        <f>CP898</f>
        <v>0</v>
      </c>
      <c r="CQ897" s="62">
        <f>CQ898</f>
        <v>0</v>
      </c>
      <c r="CR897" s="62">
        <f>CR898</f>
        <v>0</v>
      </c>
      <c r="CS897" s="62">
        <f>CS898</f>
        <v>0</v>
      </c>
      <c r="CT897" s="62">
        <f>CT898</f>
        <v>0</v>
      </c>
      <c r="CU897" s="62">
        <f>CU898</f>
        <v>0</v>
      </c>
      <c r="CV897" s="62">
        <f>CV898</f>
        <v>0</v>
      </c>
      <c r="CW897" s="62">
        <f>CW898</f>
        <v>0</v>
      </c>
      <c r="CX897" s="62">
        <f>CX898</f>
        <v>0</v>
      </c>
      <c r="CY897" s="62">
        <f>CY898</f>
        <v>0</v>
      </c>
      <c r="CZ897" s="62">
        <f>CZ898</f>
        <v>0</v>
      </c>
      <c r="DA897" s="61" t="s">
        <v>28</v>
      </c>
      <c r="DB897" s="56">
        <f>K897-CV897</f>
        <v>0</v>
      </c>
      <c r="DC897" s="81"/>
      <c r="DD897" s="7">
        <f>CV897/12</f>
        <v>0</v>
      </c>
      <c r="DE897" s="81"/>
    </row>
    <row r="898" spans="1:109" s="80" customFormat="1" ht="19.5" hidden="1" customHeight="1" x14ac:dyDescent="0.2">
      <c r="A898" s="113" t="str">
        <f>CONCATENATE("8401",H898)</f>
        <v>84015501</v>
      </c>
      <c r="B898" s="93"/>
      <c r="C898" s="93"/>
      <c r="D898" s="93"/>
      <c r="E898" s="93"/>
      <c r="F898" s="93" t="s">
        <v>91</v>
      </c>
      <c r="G898" s="92"/>
      <c r="H898" s="61">
        <v>5501</v>
      </c>
      <c r="I898" s="84" t="s">
        <v>146</v>
      </c>
      <c r="J898" s="62">
        <f>SUM(J899:J903)</f>
        <v>0</v>
      </c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  <c r="AA898" s="62"/>
      <c r="AB898" s="62"/>
      <c r="AC898" s="62"/>
      <c r="AD898" s="62"/>
      <c r="AE898" s="62"/>
      <c r="AF898" s="62"/>
      <c r="AG898" s="62"/>
      <c r="AH898" s="62"/>
      <c r="AI898" s="62"/>
      <c r="AJ898" s="62"/>
      <c r="AK898" s="62"/>
      <c r="AL898" s="62"/>
      <c r="AM898" s="62"/>
      <c r="AN898" s="62"/>
      <c r="AO898" s="62"/>
      <c r="AP898" s="62">
        <f>SUM(AP899:AP903)</f>
        <v>0</v>
      </c>
      <c r="AQ898" s="62">
        <f>SUM(AQ899:AQ903)</f>
        <v>0</v>
      </c>
      <c r="AR898" s="62">
        <f>SUM(AR899:AR903)</f>
        <v>0</v>
      </c>
      <c r="AS898" s="62">
        <f>SUM(AS899:AS903)</f>
        <v>0</v>
      </c>
      <c r="AT898" s="62">
        <f>SUM(AT899:AT903)</f>
        <v>0</v>
      </c>
      <c r="AU898" s="62">
        <f>SUM(AU899:AU903)</f>
        <v>0</v>
      </c>
      <c r="AV898" s="62">
        <f>SUM(AV899:AV903)</f>
        <v>0</v>
      </c>
      <c r="AW898" s="62">
        <f>SUM(AW899:AW903)</f>
        <v>0</v>
      </c>
      <c r="AX898" s="62">
        <f>SUM(AX899:AX903)</f>
        <v>0</v>
      </c>
      <c r="AY898" s="62">
        <f>SUM(AY899:AY903)</f>
        <v>0</v>
      </c>
      <c r="AZ898" s="62">
        <f>SUM(AZ899:AZ903)</f>
        <v>0</v>
      </c>
      <c r="BA898" s="62">
        <f>SUM(BA899:BA903)</f>
        <v>0</v>
      </c>
      <c r="BB898" s="62"/>
      <c r="BC898" s="62">
        <f>SUM(BC899:BC903)</f>
        <v>0</v>
      </c>
      <c r="BD898" s="62"/>
      <c r="BE898" s="62">
        <f>SUM(BE899:BE903)</f>
        <v>0</v>
      </c>
      <c r="BF898" s="62">
        <f>SUM(BF899:BF903)</f>
        <v>0</v>
      </c>
      <c r="BG898" s="62">
        <f>SUM(BG899:BG903)</f>
        <v>0</v>
      </c>
      <c r="BH898" s="62">
        <f>SUM(BH899:BH903)</f>
        <v>0</v>
      </c>
      <c r="BI898" s="62">
        <f>SUM(BI899:BI903)</f>
        <v>0</v>
      </c>
      <c r="BJ898" s="62">
        <f>SUM(BJ899:BJ903)</f>
        <v>0</v>
      </c>
      <c r="BK898" s="62">
        <f>SUM(BK899:BK903)</f>
        <v>0</v>
      </c>
      <c r="BL898" s="62">
        <f>SUM(BL899:BL903)</f>
        <v>0</v>
      </c>
      <c r="BM898" s="62">
        <f>SUM(BM899:BM903)</f>
        <v>0</v>
      </c>
      <c r="BN898" s="62">
        <f>SUM(BN899:BN903)</f>
        <v>0</v>
      </c>
      <c r="BO898" s="62">
        <f>SUM(BO899:BO903)</f>
        <v>0</v>
      </c>
      <c r="BP898" s="62">
        <f>SUM(BP899:BP903)</f>
        <v>0</v>
      </c>
      <c r="BQ898" s="62">
        <f>SUM(BQ899:BQ903)</f>
        <v>0</v>
      </c>
      <c r="BR898" s="62">
        <f>SUM(BR899:BR903)</f>
        <v>0</v>
      </c>
      <c r="BS898" s="62">
        <f>SUM(BS899:BS903)</f>
        <v>0</v>
      </c>
      <c r="BT898" s="62">
        <f>SUM(BT899:BT903)</f>
        <v>0</v>
      </c>
      <c r="BU898" s="62">
        <f>SUM(BU899:BU903)</f>
        <v>0</v>
      </c>
      <c r="BV898" s="62">
        <f>SUM(BV899:BV903)</f>
        <v>0</v>
      </c>
      <c r="BW898" s="62">
        <f>SUM(BW899:BW903)</f>
        <v>0</v>
      </c>
      <c r="BX898" s="62">
        <f>SUM(BX899:BX903)</f>
        <v>0</v>
      </c>
      <c r="BY898" s="62">
        <f>SUM(BY899:BY903)</f>
        <v>0</v>
      </c>
      <c r="BZ898" s="62">
        <f>SUM(BZ899:BZ903)</f>
        <v>0</v>
      </c>
      <c r="CA898" s="62">
        <f>SUM(CA899:CA903)</f>
        <v>0</v>
      </c>
      <c r="CB898" s="62">
        <f>SUM(CB899:CB903)</f>
        <v>0</v>
      </c>
      <c r="CC898" s="62">
        <f>SUM(CC899:CC903)</f>
        <v>0</v>
      </c>
      <c r="CD898" s="62">
        <f>SUM(CD899:CD903)</f>
        <v>0</v>
      </c>
      <c r="CE898" s="62">
        <f>SUM(CE899:CE903)</f>
        <v>0</v>
      </c>
      <c r="CF898" s="62">
        <f>SUM(CF899:CF903)</f>
        <v>0</v>
      </c>
      <c r="CG898" s="62">
        <f>SUM(CG899:CG903)</f>
        <v>0</v>
      </c>
      <c r="CH898" s="62">
        <f>SUM(CH899:CH903)</f>
        <v>0</v>
      </c>
      <c r="CI898" s="62">
        <f>SUM(CI899:CI903)</f>
        <v>0</v>
      </c>
      <c r="CJ898" s="62">
        <f>SUM(CJ899:CJ903)</f>
        <v>0</v>
      </c>
      <c r="CK898" s="62">
        <f>SUM(CK899:CK903)</f>
        <v>0</v>
      </c>
      <c r="CL898" s="62">
        <f>SUM(CL899:CL903)</f>
        <v>0</v>
      </c>
      <c r="CM898" s="62">
        <f>SUM(CM899:CM903)</f>
        <v>0</v>
      </c>
      <c r="CN898" s="62">
        <f>SUM(CN899:CN903)</f>
        <v>0</v>
      </c>
      <c r="CO898" s="62">
        <f>SUM(CO899:CO903)</f>
        <v>0</v>
      </c>
      <c r="CP898" s="62">
        <f>SUM(CP899:CP903)</f>
        <v>0</v>
      </c>
      <c r="CQ898" s="62">
        <f>SUM(CQ899:CQ903)</f>
        <v>0</v>
      </c>
      <c r="CR898" s="62">
        <f>SUM(CR899:CR903)</f>
        <v>0</v>
      </c>
      <c r="CS898" s="62">
        <f>SUM(CS899:CS903)</f>
        <v>0</v>
      </c>
      <c r="CT898" s="62">
        <f>SUM(CT899:CT903)</f>
        <v>0</v>
      </c>
      <c r="CU898" s="62">
        <f>SUM(CU899:CU903)</f>
        <v>0</v>
      </c>
      <c r="CV898" s="62">
        <f>SUM(CV899:CV903)</f>
        <v>0</v>
      </c>
      <c r="CW898" s="62">
        <f>SUM(CW899:CW903)</f>
        <v>0</v>
      </c>
      <c r="CX898" s="62">
        <f>SUM(CX899:CX903)</f>
        <v>0</v>
      </c>
      <c r="CY898" s="62">
        <f>SUM(CY899:CY903)</f>
        <v>0</v>
      </c>
      <c r="CZ898" s="62">
        <f>SUM(CZ899:CZ903)</f>
        <v>0</v>
      </c>
      <c r="DA898" s="61">
        <v>5501</v>
      </c>
      <c r="DB898" s="56">
        <f>K898-CV898</f>
        <v>0</v>
      </c>
      <c r="DC898" s="81"/>
      <c r="DD898" s="7">
        <f>CV898/12</f>
        <v>0</v>
      </c>
      <c r="DE898" s="81"/>
    </row>
    <row r="899" spans="1:109" s="80" customFormat="1" ht="11.25" hidden="1" customHeight="1" x14ac:dyDescent="0.2">
      <c r="A899" s="113" t="str">
        <f>CONCATENATE("8401",H899)</f>
        <v>8401550103</v>
      </c>
      <c r="B899" s="93"/>
      <c r="C899" s="93"/>
      <c r="D899" s="93"/>
      <c r="E899" s="93"/>
      <c r="F899" s="93"/>
      <c r="G899" s="92" t="s">
        <v>129</v>
      </c>
      <c r="H899" s="70" t="s">
        <v>196</v>
      </c>
      <c r="I899" s="79" t="s">
        <v>197</v>
      </c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  <c r="AA899" s="62"/>
      <c r="AB899" s="62"/>
      <c r="AC899" s="62"/>
      <c r="AD899" s="62"/>
      <c r="AE899" s="62"/>
      <c r="AF899" s="62"/>
      <c r="AG899" s="62"/>
      <c r="AH899" s="62"/>
      <c r="AI899" s="62"/>
      <c r="AJ899" s="62"/>
      <c r="AK899" s="62"/>
      <c r="AL899" s="62"/>
      <c r="AM899" s="62"/>
      <c r="AN899" s="62"/>
      <c r="AO899" s="62"/>
      <c r="AP899" s="62"/>
      <c r="AQ899" s="62"/>
      <c r="AR899" s="62"/>
      <c r="AS899" s="62"/>
      <c r="AT899" s="62"/>
      <c r="AU899" s="62"/>
      <c r="AV899" s="62"/>
      <c r="AW899" s="62"/>
      <c r="AX899" s="62"/>
      <c r="AY899" s="62"/>
      <c r="AZ899" s="62"/>
      <c r="BA899" s="62"/>
      <c r="BB899" s="62"/>
      <c r="BC899" s="62"/>
      <c r="BD899" s="62"/>
      <c r="BE899" s="62"/>
      <c r="BF899" s="62"/>
      <c r="BG899" s="62"/>
      <c r="BH899" s="62"/>
      <c r="BI899" s="62"/>
      <c r="BJ899" s="62"/>
      <c r="BK899" s="62"/>
      <c r="BL899" s="62"/>
      <c r="BM899" s="62"/>
      <c r="BN899" s="62"/>
      <c r="BO899" s="62"/>
      <c r="BP899" s="62"/>
      <c r="BQ899" s="62"/>
      <c r="BR899" s="62"/>
      <c r="BS899" s="62"/>
      <c r="BT899" s="62"/>
      <c r="BU899" s="62"/>
      <c r="BV899" s="62"/>
      <c r="BW899" s="62"/>
      <c r="BX899" s="62"/>
      <c r="BY899" s="62"/>
      <c r="BZ899" s="62"/>
      <c r="CA899" s="62"/>
      <c r="CB899" s="62"/>
      <c r="CC899" s="62"/>
      <c r="CD899" s="62"/>
      <c r="CE899" s="62"/>
      <c r="CF899" s="62"/>
      <c r="CG899" s="62"/>
      <c r="CH899" s="62"/>
      <c r="CI899" s="62"/>
      <c r="CJ899" s="62"/>
      <c r="CK899" s="62"/>
      <c r="CL899" s="62"/>
      <c r="CM899" s="62"/>
      <c r="CN899" s="62"/>
      <c r="CO899" s="62"/>
      <c r="CP899" s="62"/>
      <c r="CQ899" s="62"/>
      <c r="CR899" s="62"/>
      <c r="CS899" s="62"/>
      <c r="CT899" s="62"/>
      <c r="CU899" s="62"/>
      <c r="CV899" s="62"/>
      <c r="CW899" s="62"/>
      <c r="CX899" s="62"/>
      <c r="CY899" s="62"/>
      <c r="CZ899" s="62"/>
      <c r="DA899" s="70" t="s">
        <v>196</v>
      </c>
      <c r="DB899" s="56">
        <f>K899-CV899</f>
        <v>0</v>
      </c>
      <c r="DC899" s="81"/>
      <c r="DD899" s="7">
        <f>CV899/12</f>
        <v>0</v>
      </c>
      <c r="DE899" s="81"/>
    </row>
    <row r="900" spans="1:109" s="80" customFormat="1" ht="11.25" hidden="1" customHeight="1" x14ac:dyDescent="0.2">
      <c r="A900" s="113" t="str">
        <f>CONCATENATE("8401",H900)</f>
        <v>8401550108</v>
      </c>
      <c r="B900" s="93"/>
      <c r="C900" s="93"/>
      <c r="D900" s="93"/>
      <c r="E900" s="93"/>
      <c r="F900" s="93"/>
      <c r="G900" s="92" t="s">
        <v>116</v>
      </c>
      <c r="H900" s="70" t="s">
        <v>144</v>
      </c>
      <c r="I900" s="79" t="s">
        <v>195</v>
      </c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  <c r="AA900" s="62"/>
      <c r="AB900" s="62"/>
      <c r="AC900" s="62"/>
      <c r="AD900" s="62"/>
      <c r="AE900" s="62"/>
      <c r="AF900" s="62"/>
      <c r="AG900" s="62"/>
      <c r="AH900" s="62"/>
      <c r="AI900" s="62"/>
      <c r="AJ900" s="62"/>
      <c r="AK900" s="62"/>
      <c r="AL900" s="62"/>
      <c r="AM900" s="62"/>
      <c r="AN900" s="62"/>
      <c r="AO900" s="62"/>
      <c r="AP900" s="62"/>
      <c r="AQ900" s="62"/>
      <c r="AR900" s="62"/>
      <c r="AS900" s="62"/>
      <c r="AT900" s="62"/>
      <c r="AU900" s="62"/>
      <c r="AV900" s="62"/>
      <c r="AW900" s="62"/>
      <c r="AX900" s="62"/>
      <c r="AY900" s="62"/>
      <c r="AZ900" s="62"/>
      <c r="BA900" s="62"/>
      <c r="BB900" s="62"/>
      <c r="BC900" s="62"/>
      <c r="BD900" s="62"/>
      <c r="BE900" s="62"/>
      <c r="BF900" s="62"/>
      <c r="BG900" s="62"/>
      <c r="BH900" s="62"/>
      <c r="BI900" s="62"/>
      <c r="BJ900" s="62"/>
      <c r="BK900" s="62"/>
      <c r="BL900" s="62"/>
      <c r="BM900" s="62"/>
      <c r="BN900" s="62"/>
      <c r="BO900" s="62"/>
      <c r="BP900" s="62"/>
      <c r="BQ900" s="62"/>
      <c r="BR900" s="62"/>
      <c r="BS900" s="62"/>
      <c r="BT900" s="62"/>
      <c r="BU900" s="62"/>
      <c r="BV900" s="62"/>
      <c r="BW900" s="62"/>
      <c r="BX900" s="62"/>
      <c r="BY900" s="62"/>
      <c r="BZ900" s="62"/>
      <c r="CA900" s="62"/>
      <c r="CB900" s="62"/>
      <c r="CC900" s="62"/>
      <c r="CD900" s="62"/>
      <c r="CE900" s="62"/>
      <c r="CF900" s="62"/>
      <c r="CG900" s="62"/>
      <c r="CH900" s="62"/>
      <c r="CI900" s="62"/>
      <c r="CJ900" s="62"/>
      <c r="CK900" s="62"/>
      <c r="CL900" s="62"/>
      <c r="CM900" s="62"/>
      <c r="CN900" s="62"/>
      <c r="CO900" s="62"/>
      <c r="CP900" s="62"/>
      <c r="CQ900" s="62"/>
      <c r="CR900" s="62"/>
      <c r="CS900" s="62"/>
      <c r="CT900" s="62"/>
      <c r="CU900" s="62"/>
      <c r="CV900" s="62"/>
      <c r="CW900" s="62"/>
      <c r="CX900" s="62"/>
      <c r="CY900" s="62"/>
      <c r="CZ900" s="62"/>
      <c r="DA900" s="70" t="s">
        <v>144</v>
      </c>
      <c r="DB900" s="56">
        <f>K900-CV900</f>
        <v>0</v>
      </c>
      <c r="DC900" s="81"/>
      <c r="DD900" s="7">
        <f>CV900/12</f>
        <v>0</v>
      </c>
      <c r="DE900" s="81"/>
    </row>
    <row r="901" spans="1:109" s="80" customFormat="1" ht="19.5" hidden="1" customHeight="1" x14ac:dyDescent="0.2">
      <c r="A901" s="113" t="str">
        <f>CONCATENATE("8401",H901)</f>
        <v>8401550112</v>
      </c>
      <c r="B901" s="93"/>
      <c r="C901" s="93"/>
      <c r="D901" s="93"/>
      <c r="E901" s="93"/>
      <c r="F901" s="93"/>
      <c r="G901" s="92" t="s">
        <v>192</v>
      </c>
      <c r="H901" s="70" t="s">
        <v>193</v>
      </c>
      <c r="I901" s="100" t="s">
        <v>194</v>
      </c>
      <c r="J901" s="78">
        <f>CB901</f>
        <v>0</v>
      </c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  <c r="AA901" s="62"/>
      <c r="AB901" s="62"/>
      <c r="AC901" s="62"/>
      <c r="AD901" s="62"/>
      <c r="AE901" s="62"/>
      <c r="AF901" s="62"/>
      <c r="AG901" s="62"/>
      <c r="AH901" s="62"/>
      <c r="AI901" s="62"/>
      <c r="AJ901" s="62"/>
      <c r="AK901" s="62"/>
      <c r="AL901" s="62"/>
      <c r="AM901" s="62"/>
      <c r="AN901" s="62"/>
      <c r="AO901" s="62"/>
      <c r="AP901" s="62"/>
      <c r="AQ901" s="71">
        <f>+AB901+AJ901</f>
        <v>0</v>
      </c>
      <c r="AR901" s="71">
        <f>+AC901+AK901</f>
        <v>0</v>
      </c>
      <c r="AS901" s="71">
        <f>+AD901+AL901</f>
        <v>0</v>
      </c>
      <c r="AT901" s="71">
        <f>+AE901+AN901</f>
        <v>0</v>
      </c>
      <c r="AU901" s="71">
        <f>AF901+AM901</f>
        <v>0</v>
      </c>
      <c r="AV901" s="71">
        <f>AG901+AO901</f>
        <v>0</v>
      </c>
      <c r="AW901" s="71">
        <f>AU901+AV901</f>
        <v>0</v>
      </c>
      <c r="AX901" s="71">
        <f>+AY901+AZ901+BA901+BC901</f>
        <v>0</v>
      </c>
      <c r="AY901" s="71">
        <v>0</v>
      </c>
      <c r="AZ901" s="71">
        <v>0</v>
      </c>
      <c r="BA901" s="71">
        <v>0</v>
      </c>
      <c r="BB901" s="71"/>
      <c r="BC901" s="71">
        <v>0</v>
      </c>
      <c r="BD901" s="71"/>
      <c r="BE901" s="71">
        <f>+AP901+AX901</f>
        <v>0</v>
      </c>
      <c r="BF901" s="71">
        <f>+AQ901+AY901</f>
        <v>0</v>
      </c>
      <c r="BG901" s="71">
        <f>+AR901+AZ901</f>
        <v>0</v>
      </c>
      <c r="BH901" s="71">
        <f>+AS901+BA901</f>
        <v>0</v>
      </c>
      <c r="BI901" s="71">
        <f>+AT901+BC901</f>
        <v>0</v>
      </c>
      <c r="BJ901" s="71">
        <f>AU901+BB901</f>
        <v>0</v>
      </c>
      <c r="BK901" s="71">
        <f>AV901+BD901</f>
        <v>0</v>
      </c>
      <c r="BL901" s="71">
        <f>BJ901+BK901</f>
        <v>0</v>
      </c>
      <c r="BM901" s="71">
        <f>+BN901+BO901+BP901+BQ901</f>
        <v>0</v>
      </c>
      <c r="BN901" s="71">
        <v>0</v>
      </c>
      <c r="BO901" s="71">
        <v>0</v>
      </c>
      <c r="BP901" s="71">
        <v>0</v>
      </c>
      <c r="BQ901" s="71">
        <v>0</v>
      </c>
      <c r="BR901" s="71">
        <f>+BE901+BM901</f>
        <v>0</v>
      </c>
      <c r="BS901" s="71">
        <f>+BF901+BN901</f>
        <v>0</v>
      </c>
      <c r="BT901" s="71">
        <f>+BG901+BO901</f>
        <v>0</v>
      </c>
      <c r="BU901" s="71">
        <f>+BH901+BP901</f>
        <v>0</v>
      </c>
      <c r="BV901" s="71">
        <f>+BI901+BQ901</f>
        <v>0</v>
      </c>
      <c r="BW901" s="71">
        <f>+BX901+BY901+BZ901+CA901</f>
        <v>0</v>
      </c>
      <c r="BX901" s="71">
        <v>0</v>
      </c>
      <c r="BY901" s="71">
        <v>0</v>
      </c>
      <c r="BZ901" s="71">
        <v>0</v>
      </c>
      <c r="CA901" s="71">
        <v>0</v>
      </c>
      <c r="CB901" s="71">
        <f>+BR901+BW901</f>
        <v>0</v>
      </c>
      <c r="CC901" s="71">
        <f>+BS901+BX901</f>
        <v>0</v>
      </c>
      <c r="CD901" s="71">
        <f>+BT901+BY901</f>
        <v>0</v>
      </c>
      <c r="CE901" s="71">
        <f>+BU901+BZ901</f>
        <v>0</v>
      </c>
      <c r="CF901" s="71">
        <f>+BV901+CA901</f>
        <v>0</v>
      </c>
      <c r="CG901" s="71">
        <f>+CH901+CI901+CJ901+CK901</f>
        <v>0</v>
      </c>
      <c r="CH901" s="71">
        <v>0</v>
      </c>
      <c r="CI901" s="71">
        <v>0</v>
      </c>
      <c r="CJ901" s="71">
        <v>0</v>
      </c>
      <c r="CK901" s="71">
        <v>0</v>
      </c>
      <c r="CL901" s="71">
        <f>+CB901+CG901</f>
        <v>0</v>
      </c>
      <c r="CM901" s="71">
        <f>+CC901+CH901</f>
        <v>0</v>
      </c>
      <c r="CN901" s="71">
        <f>+CD901+CI901</f>
        <v>0</v>
      </c>
      <c r="CO901" s="71">
        <f>+CE901+CJ901</f>
        <v>0</v>
      </c>
      <c r="CP901" s="71">
        <f>+CF901+CK901</f>
        <v>0</v>
      </c>
      <c r="CQ901" s="71">
        <f>+CR901+CS901+CT901+CU901</f>
        <v>0</v>
      </c>
      <c r="CR901" s="71">
        <v>0</v>
      </c>
      <c r="CS901" s="71">
        <v>0</v>
      </c>
      <c r="CT901" s="71">
        <v>0</v>
      </c>
      <c r="CU901" s="71">
        <v>0</v>
      </c>
      <c r="CV901" s="71">
        <f>+CL901+CQ901</f>
        <v>0</v>
      </c>
      <c r="CW901" s="71">
        <f>+CM901+CR901</f>
        <v>0</v>
      </c>
      <c r="CX901" s="71">
        <f>+CN901+CS901</f>
        <v>0</v>
      </c>
      <c r="CY901" s="71">
        <f>+CO901+CT901</f>
        <v>0</v>
      </c>
      <c r="CZ901" s="71">
        <f>+CP901+CU901</f>
        <v>0</v>
      </c>
      <c r="DA901" s="70" t="s">
        <v>193</v>
      </c>
      <c r="DB901" s="56">
        <f>K901-CV901</f>
        <v>0</v>
      </c>
      <c r="DC901" s="81"/>
      <c r="DD901" s="7">
        <f>CV901/12</f>
        <v>0</v>
      </c>
      <c r="DE901" s="81"/>
    </row>
    <row r="902" spans="1:109" s="80" customFormat="1" ht="11.25" hidden="1" customHeight="1" x14ac:dyDescent="0.2">
      <c r="A902" s="113" t="str">
        <f>CONCATENATE("8401",H902)</f>
        <v>8401550118</v>
      </c>
      <c r="B902" s="93"/>
      <c r="C902" s="93"/>
      <c r="D902" s="93"/>
      <c r="E902" s="93"/>
      <c r="F902" s="93"/>
      <c r="G902" s="92" t="s">
        <v>192</v>
      </c>
      <c r="H902" s="70" t="s">
        <v>142</v>
      </c>
      <c r="I902" s="100" t="s">
        <v>143</v>
      </c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  <c r="AA902" s="62"/>
      <c r="AB902" s="62"/>
      <c r="AC902" s="62"/>
      <c r="AD902" s="62"/>
      <c r="AE902" s="62"/>
      <c r="AF902" s="62"/>
      <c r="AG902" s="62"/>
      <c r="AH902" s="62"/>
      <c r="AI902" s="62"/>
      <c r="AJ902" s="62"/>
      <c r="AK902" s="62"/>
      <c r="AL902" s="62"/>
      <c r="AM902" s="62"/>
      <c r="AN902" s="62"/>
      <c r="AO902" s="62"/>
      <c r="AP902" s="62"/>
      <c r="AQ902" s="62"/>
      <c r="AR902" s="62"/>
      <c r="AS902" s="62"/>
      <c r="AT902" s="62"/>
      <c r="AU902" s="62"/>
      <c r="AV902" s="62"/>
      <c r="AW902" s="62"/>
      <c r="AX902" s="62"/>
      <c r="AY902" s="62"/>
      <c r="AZ902" s="62"/>
      <c r="BA902" s="62"/>
      <c r="BB902" s="62"/>
      <c r="BC902" s="62"/>
      <c r="BD902" s="62"/>
      <c r="BE902" s="62"/>
      <c r="BF902" s="62"/>
      <c r="BG902" s="62"/>
      <c r="BH902" s="62"/>
      <c r="BI902" s="62"/>
      <c r="BJ902" s="62"/>
      <c r="BK902" s="62"/>
      <c r="BL902" s="62"/>
      <c r="BM902" s="62"/>
      <c r="BN902" s="62"/>
      <c r="BO902" s="62"/>
      <c r="BP902" s="62"/>
      <c r="BQ902" s="62"/>
      <c r="BR902" s="62"/>
      <c r="BS902" s="62"/>
      <c r="BT902" s="62"/>
      <c r="BU902" s="62"/>
      <c r="BV902" s="62"/>
      <c r="BW902" s="62"/>
      <c r="BX902" s="62"/>
      <c r="BY902" s="62"/>
      <c r="BZ902" s="62"/>
      <c r="CA902" s="62"/>
      <c r="CB902" s="62"/>
      <c r="CC902" s="62"/>
      <c r="CD902" s="62"/>
      <c r="CE902" s="62"/>
      <c r="CF902" s="62"/>
      <c r="CG902" s="62"/>
      <c r="CH902" s="62"/>
      <c r="CI902" s="62"/>
      <c r="CJ902" s="62"/>
      <c r="CK902" s="62"/>
      <c r="CL902" s="62"/>
      <c r="CM902" s="62"/>
      <c r="CN902" s="62"/>
      <c r="CO902" s="62"/>
      <c r="CP902" s="62"/>
      <c r="CQ902" s="62"/>
      <c r="CR902" s="62"/>
      <c r="CS902" s="62"/>
      <c r="CT902" s="62"/>
      <c r="CU902" s="62"/>
      <c r="CV902" s="62"/>
      <c r="CW902" s="62"/>
      <c r="CX902" s="62"/>
      <c r="CY902" s="62"/>
      <c r="CZ902" s="62"/>
      <c r="DA902" s="70" t="s">
        <v>142</v>
      </c>
      <c r="DB902" s="56">
        <f>K902-CV902</f>
        <v>0</v>
      </c>
      <c r="DC902" s="81"/>
      <c r="DD902" s="7">
        <f>CV902/12</f>
        <v>0</v>
      </c>
      <c r="DE902" s="81"/>
    </row>
    <row r="903" spans="1:109" s="80" customFormat="1" ht="11.25" hidden="1" customHeight="1" x14ac:dyDescent="0.2">
      <c r="A903" s="113" t="str">
        <f>CONCATENATE("8401",H903)</f>
        <v>8401550128</v>
      </c>
      <c r="B903" s="93"/>
      <c r="C903" s="93"/>
      <c r="D903" s="93"/>
      <c r="E903" s="93"/>
      <c r="F903" s="93"/>
      <c r="G903" s="92" t="s">
        <v>126</v>
      </c>
      <c r="H903" s="70" t="s">
        <v>190</v>
      </c>
      <c r="I903" s="100" t="s">
        <v>191</v>
      </c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  <c r="AA903" s="62"/>
      <c r="AB903" s="62"/>
      <c r="AC903" s="62"/>
      <c r="AD903" s="62"/>
      <c r="AE903" s="62"/>
      <c r="AF903" s="62"/>
      <c r="AG903" s="62"/>
      <c r="AH903" s="62"/>
      <c r="AI903" s="62"/>
      <c r="AJ903" s="62"/>
      <c r="AK903" s="62"/>
      <c r="AL903" s="62"/>
      <c r="AM903" s="62"/>
      <c r="AN903" s="62"/>
      <c r="AO903" s="62"/>
      <c r="AP903" s="62"/>
      <c r="AQ903" s="62"/>
      <c r="AR903" s="62"/>
      <c r="AS903" s="62"/>
      <c r="AT903" s="62"/>
      <c r="AU903" s="62"/>
      <c r="AV903" s="62"/>
      <c r="AW903" s="62"/>
      <c r="AX903" s="62"/>
      <c r="AY903" s="62"/>
      <c r="AZ903" s="62"/>
      <c r="BA903" s="62"/>
      <c r="BB903" s="62"/>
      <c r="BC903" s="62"/>
      <c r="BD903" s="62"/>
      <c r="BE903" s="62"/>
      <c r="BF903" s="62"/>
      <c r="BG903" s="62"/>
      <c r="BH903" s="62"/>
      <c r="BI903" s="62"/>
      <c r="BJ903" s="62"/>
      <c r="BK903" s="62"/>
      <c r="BL903" s="62"/>
      <c r="BM903" s="62"/>
      <c r="BN903" s="62"/>
      <c r="BO903" s="62"/>
      <c r="BP903" s="62"/>
      <c r="BQ903" s="62"/>
      <c r="BR903" s="62"/>
      <c r="BS903" s="62"/>
      <c r="BT903" s="62"/>
      <c r="BU903" s="62"/>
      <c r="BV903" s="62"/>
      <c r="BW903" s="62"/>
      <c r="BX903" s="62"/>
      <c r="BY903" s="62"/>
      <c r="BZ903" s="62"/>
      <c r="CA903" s="62"/>
      <c r="CB903" s="62"/>
      <c r="CC903" s="62"/>
      <c r="CD903" s="62"/>
      <c r="CE903" s="62"/>
      <c r="CF903" s="62"/>
      <c r="CG903" s="62"/>
      <c r="CH903" s="62"/>
      <c r="CI903" s="62"/>
      <c r="CJ903" s="62"/>
      <c r="CK903" s="62"/>
      <c r="CL903" s="62"/>
      <c r="CM903" s="62"/>
      <c r="CN903" s="62"/>
      <c r="CO903" s="62"/>
      <c r="CP903" s="62"/>
      <c r="CQ903" s="62"/>
      <c r="CR903" s="62"/>
      <c r="CS903" s="62"/>
      <c r="CT903" s="62"/>
      <c r="CU903" s="62"/>
      <c r="CV903" s="62"/>
      <c r="CW903" s="62"/>
      <c r="CX903" s="62"/>
      <c r="CY903" s="62"/>
      <c r="CZ903" s="62"/>
      <c r="DA903" s="70" t="s">
        <v>190</v>
      </c>
      <c r="DB903" s="56">
        <f>K903-CV903</f>
        <v>0</v>
      </c>
      <c r="DC903" s="81"/>
      <c r="DD903" s="7">
        <f>CV903/12</f>
        <v>0</v>
      </c>
      <c r="DE903" s="81"/>
    </row>
    <row r="904" spans="1:109" s="80" customFormat="1" ht="11.25" hidden="1" customHeight="1" x14ac:dyDescent="0.2">
      <c r="A904" s="113" t="str">
        <f>CONCATENATE("8401",H904)</f>
        <v>840156</v>
      </c>
      <c r="B904" s="93"/>
      <c r="C904" s="93"/>
      <c r="D904" s="93"/>
      <c r="E904" s="93" t="s">
        <v>118</v>
      </c>
      <c r="F904" s="93"/>
      <c r="G904" s="92"/>
      <c r="H904" s="104" t="s">
        <v>118</v>
      </c>
      <c r="I904" s="84" t="s">
        <v>117</v>
      </c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  <c r="AA904" s="62"/>
      <c r="AB904" s="62"/>
      <c r="AC904" s="62"/>
      <c r="AD904" s="62"/>
      <c r="AE904" s="62"/>
      <c r="AF904" s="62"/>
      <c r="AG904" s="62"/>
      <c r="AH904" s="62"/>
      <c r="AI904" s="62"/>
      <c r="AJ904" s="62"/>
      <c r="AK904" s="62"/>
      <c r="AL904" s="62"/>
      <c r="AM904" s="62"/>
      <c r="AN904" s="62"/>
      <c r="AO904" s="62"/>
      <c r="AP904" s="62"/>
      <c r="AQ904" s="62"/>
      <c r="AR904" s="62"/>
      <c r="AS904" s="62"/>
      <c r="AT904" s="62"/>
      <c r="AU904" s="62"/>
      <c r="AV904" s="62"/>
      <c r="AW904" s="62"/>
      <c r="AX904" s="62"/>
      <c r="AY904" s="62"/>
      <c r="AZ904" s="62"/>
      <c r="BA904" s="62"/>
      <c r="BB904" s="62"/>
      <c r="BC904" s="62"/>
      <c r="BD904" s="62"/>
      <c r="BE904" s="62"/>
      <c r="BF904" s="62"/>
      <c r="BG904" s="62"/>
      <c r="BH904" s="62"/>
      <c r="BI904" s="62"/>
      <c r="BJ904" s="62"/>
      <c r="BK904" s="62"/>
      <c r="BL904" s="62"/>
      <c r="BM904" s="62"/>
      <c r="BN904" s="62"/>
      <c r="BO904" s="62"/>
      <c r="BP904" s="62"/>
      <c r="BQ904" s="62"/>
      <c r="BR904" s="62"/>
      <c r="BS904" s="62"/>
      <c r="BT904" s="62"/>
      <c r="BU904" s="62"/>
      <c r="BV904" s="62"/>
      <c r="BW904" s="62"/>
      <c r="BX904" s="62"/>
      <c r="BY904" s="62"/>
      <c r="BZ904" s="62"/>
      <c r="CA904" s="62"/>
      <c r="CB904" s="62"/>
      <c r="CC904" s="62"/>
      <c r="CD904" s="62"/>
      <c r="CE904" s="62"/>
      <c r="CF904" s="62"/>
      <c r="CG904" s="62"/>
      <c r="CH904" s="62"/>
      <c r="CI904" s="62"/>
      <c r="CJ904" s="62"/>
      <c r="CK904" s="62"/>
      <c r="CL904" s="62"/>
      <c r="CM904" s="62"/>
      <c r="CN904" s="62"/>
      <c r="CO904" s="62"/>
      <c r="CP904" s="62"/>
      <c r="CQ904" s="62"/>
      <c r="CR904" s="62"/>
      <c r="CS904" s="62"/>
      <c r="CT904" s="62"/>
      <c r="CU904" s="62"/>
      <c r="CV904" s="62"/>
      <c r="CW904" s="62"/>
      <c r="CX904" s="62"/>
      <c r="CY904" s="62"/>
      <c r="CZ904" s="62"/>
      <c r="DA904" s="104" t="s">
        <v>118</v>
      </c>
      <c r="DB904" s="56">
        <f>K904-CV904</f>
        <v>0</v>
      </c>
      <c r="DC904" s="81"/>
      <c r="DD904" s="7">
        <f>CV904/12</f>
        <v>0</v>
      </c>
      <c r="DE904" s="81"/>
    </row>
    <row r="905" spans="1:109" s="80" customFormat="1" ht="11.25" hidden="1" customHeight="1" x14ac:dyDescent="0.2">
      <c r="A905" s="113" t="str">
        <f>CONCATENATE("8401",H905)</f>
        <v>84015601</v>
      </c>
      <c r="B905" s="93"/>
      <c r="C905" s="93"/>
      <c r="D905" s="93"/>
      <c r="E905" s="93"/>
      <c r="F905" s="93" t="s">
        <v>91</v>
      </c>
      <c r="G905" s="92"/>
      <c r="H905" s="70" t="s">
        <v>188</v>
      </c>
      <c r="I905" s="79" t="s">
        <v>189</v>
      </c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  <c r="AA905" s="62"/>
      <c r="AB905" s="62"/>
      <c r="AC905" s="62"/>
      <c r="AD905" s="62"/>
      <c r="AE905" s="62"/>
      <c r="AF905" s="62"/>
      <c r="AG905" s="62"/>
      <c r="AH905" s="62"/>
      <c r="AI905" s="62"/>
      <c r="AJ905" s="62"/>
      <c r="AK905" s="62"/>
      <c r="AL905" s="62"/>
      <c r="AM905" s="62"/>
      <c r="AN905" s="62"/>
      <c r="AO905" s="62"/>
      <c r="AP905" s="62"/>
      <c r="AQ905" s="62"/>
      <c r="AR905" s="62"/>
      <c r="AS905" s="62"/>
      <c r="AT905" s="62"/>
      <c r="AU905" s="62"/>
      <c r="AV905" s="62"/>
      <c r="AW905" s="62"/>
      <c r="AX905" s="62"/>
      <c r="AY905" s="62"/>
      <c r="AZ905" s="62"/>
      <c r="BA905" s="62"/>
      <c r="BB905" s="62"/>
      <c r="BC905" s="62"/>
      <c r="BD905" s="62"/>
      <c r="BE905" s="62"/>
      <c r="BF905" s="62"/>
      <c r="BG905" s="62"/>
      <c r="BH905" s="62"/>
      <c r="BI905" s="62"/>
      <c r="BJ905" s="62"/>
      <c r="BK905" s="62"/>
      <c r="BL905" s="62"/>
      <c r="BM905" s="62"/>
      <c r="BN905" s="62"/>
      <c r="BO905" s="62"/>
      <c r="BP905" s="62"/>
      <c r="BQ905" s="62"/>
      <c r="BR905" s="62"/>
      <c r="BS905" s="62"/>
      <c r="BT905" s="62"/>
      <c r="BU905" s="62"/>
      <c r="BV905" s="62"/>
      <c r="BW905" s="62"/>
      <c r="BX905" s="62"/>
      <c r="BY905" s="62"/>
      <c r="BZ905" s="62"/>
      <c r="CA905" s="62"/>
      <c r="CB905" s="62"/>
      <c r="CC905" s="62"/>
      <c r="CD905" s="62"/>
      <c r="CE905" s="62"/>
      <c r="CF905" s="62"/>
      <c r="CG905" s="62"/>
      <c r="CH905" s="62"/>
      <c r="CI905" s="62"/>
      <c r="CJ905" s="62"/>
      <c r="CK905" s="62"/>
      <c r="CL905" s="62"/>
      <c r="CM905" s="62"/>
      <c r="CN905" s="62"/>
      <c r="CO905" s="62"/>
      <c r="CP905" s="62"/>
      <c r="CQ905" s="62"/>
      <c r="CR905" s="62"/>
      <c r="CS905" s="62"/>
      <c r="CT905" s="62"/>
      <c r="CU905" s="62"/>
      <c r="CV905" s="62"/>
      <c r="CW905" s="62"/>
      <c r="CX905" s="62"/>
      <c r="CY905" s="62"/>
      <c r="CZ905" s="62"/>
      <c r="DA905" s="70" t="s">
        <v>188</v>
      </c>
      <c r="DB905" s="56">
        <f>K905-CV905</f>
        <v>0</v>
      </c>
      <c r="DC905" s="81"/>
      <c r="DD905" s="7">
        <f>CV905/12</f>
        <v>0</v>
      </c>
      <c r="DE905" s="81"/>
    </row>
    <row r="906" spans="1:109" s="80" customFormat="1" ht="11.25" hidden="1" customHeight="1" x14ac:dyDescent="0.2">
      <c r="A906" s="113" t="str">
        <f>CONCATENATE("8401",H906)</f>
        <v>8401560101</v>
      </c>
      <c r="B906" s="93"/>
      <c r="C906" s="93"/>
      <c r="D906" s="93"/>
      <c r="E906" s="93"/>
      <c r="F906" s="93"/>
      <c r="G906" s="92" t="s">
        <v>91</v>
      </c>
      <c r="H906" s="70" t="s">
        <v>187</v>
      </c>
      <c r="I906" s="79" t="s">
        <v>108</v>
      </c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  <c r="AA906" s="62"/>
      <c r="AB906" s="62"/>
      <c r="AC906" s="62"/>
      <c r="AD906" s="62"/>
      <c r="AE906" s="62"/>
      <c r="AF906" s="62"/>
      <c r="AG906" s="62"/>
      <c r="AH906" s="62"/>
      <c r="AI906" s="62"/>
      <c r="AJ906" s="62"/>
      <c r="AK906" s="62"/>
      <c r="AL906" s="62"/>
      <c r="AM906" s="62"/>
      <c r="AN906" s="62"/>
      <c r="AO906" s="62"/>
      <c r="AP906" s="62"/>
      <c r="AQ906" s="62"/>
      <c r="AR906" s="62"/>
      <c r="AS906" s="62"/>
      <c r="AT906" s="62"/>
      <c r="AU906" s="62"/>
      <c r="AV906" s="62"/>
      <c r="AW906" s="62"/>
      <c r="AX906" s="62"/>
      <c r="AY906" s="62"/>
      <c r="AZ906" s="62"/>
      <c r="BA906" s="62"/>
      <c r="BB906" s="62"/>
      <c r="BC906" s="62"/>
      <c r="BD906" s="62"/>
      <c r="BE906" s="62"/>
      <c r="BF906" s="62"/>
      <c r="BG906" s="62"/>
      <c r="BH906" s="62"/>
      <c r="BI906" s="62"/>
      <c r="BJ906" s="62"/>
      <c r="BK906" s="62"/>
      <c r="BL906" s="62"/>
      <c r="BM906" s="62"/>
      <c r="BN906" s="62"/>
      <c r="BO906" s="62"/>
      <c r="BP906" s="62"/>
      <c r="BQ906" s="62"/>
      <c r="BR906" s="62"/>
      <c r="BS906" s="62"/>
      <c r="BT906" s="62"/>
      <c r="BU906" s="62"/>
      <c r="BV906" s="62"/>
      <c r="BW906" s="62"/>
      <c r="BX906" s="62"/>
      <c r="BY906" s="62"/>
      <c r="BZ906" s="62"/>
      <c r="CA906" s="62"/>
      <c r="CB906" s="62"/>
      <c r="CC906" s="62"/>
      <c r="CD906" s="62"/>
      <c r="CE906" s="62"/>
      <c r="CF906" s="62"/>
      <c r="CG906" s="62"/>
      <c r="CH906" s="62"/>
      <c r="CI906" s="62"/>
      <c r="CJ906" s="62"/>
      <c r="CK906" s="62"/>
      <c r="CL906" s="62"/>
      <c r="CM906" s="62"/>
      <c r="CN906" s="62"/>
      <c r="CO906" s="62"/>
      <c r="CP906" s="62"/>
      <c r="CQ906" s="62"/>
      <c r="CR906" s="62"/>
      <c r="CS906" s="62"/>
      <c r="CT906" s="62"/>
      <c r="CU906" s="62"/>
      <c r="CV906" s="62"/>
      <c r="CW906" s="62"/>
      <c r="CX906" s="62"/>
      <c r="CY906" s="62"/>
      <c r="CZ906" s="62"/>
      <c r="DA906" s="70" t="s">
        <v>187</v>
      </c>
      <c r="DB906" s="56">
        <f>K906-CV906</f>
        <v>0</v>
      </c>
      <c r="DC906" s="81"/>
      <c r="DD906" s="7">
        <f>CV906/12</f>
        <v>0</v>
      </c>
      <c r="DE906" s="81"/>
    </row>
    <row r="907" spans="1:109" s="80" customFormat="1" ht="11.25" hidden="1" customHeight="1" x14ac:dyDescent="0.2">
      <c r="A907" s="113" t="str">
        <f>CONCATENATE("8401",H907)</f>
        <v>8401560102</v>
      </c>
      <c r="B907" s="93"/>
      <c r="C907" s="93"/>
      <c r="D907" s="93"/>
      <c r="E907" s="93"/>
      <c r="F907" s="93"/>
      <c r="G907" s="92" t="s">
        <v>101</v>
      </c>
      <c r="H907" s="70" t="s">
        <v>186</v>
      </c>
      <c r="I907" s="79" t="s">
        <v>99</v>
      </c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  <c r="AA907" s="62"/>
      <c r="AB907" s="62"/>
      <c r="AC907" s="62"/>
      <c r="AD907" s="62"/>
      <c r="AE907" s="62"/>
      <c r="AF907" s="62"/>
      <c r="AG907" s="62"/>
      <c r="AH907" s="62"/>
      <c r="AI907" s="62"/>
      <c r="AJ907" s="62"/>
      <c r="AK907" s="62"/>
      <c r="AL907" s="62"/>
      <c r="AM907" s="62"/>
      <c r="AN907" s="62"/>
      <c r="AO907" s="62"/>
      <c r="AP907" s="62"/>
      <c r="AQ907" s="62"/>
      <c r="AR907" s="62"/>
      <c r="AS907" s="62"/>
      <c r="AT907" s="62"/>
      <c r="AU907" s="62"/>
      <c r="AV907" s="62"/>
      <c r="AW907" s="62"/>
      <c r="AX907" s="62"/>
      <c r="AY907" s="62"/>
      <c r="AZ907" s="62"/>
      <c r="BA907" s="62"/>
      <c r="BB907" s="62"/>
      <c r="BC907" s="62"/>
      <c r="BD907" s="62"/>
      <c r="BE907" s="62"/>
      <c r="BF907" s="62"/>
      <c r="BG907" s="62"/>
      <c r="BH907" s="62"/>
      <c r="BI907" s="62"/>
      <c r="BJ907" s="62"/>
      <c r="BK907" s="62"/>
      <c r="BL907" s="62"/>
      <c r="BM907" s="62"/>
      <c r="BN907" s="62"/>
      <c r="BO907" s="62"/>
      <c r="BP907" s="62"/>
      <c r="BQ907" s="62"/>
      <c r="BR907" s="62"/>
      <c r="BS907" s="62"/>
      <c r="BT907" s="62"/>
      <c r="BU907" s="62"/>
      <c r="BV907" s="62"/>
      <c r="BW907" s="62"/>
      <c r="BX907" s="62"/>
      <c r="BY907" s="62"/>
      <c r="BZ907" s="62"/>
      <c r="CA907" s="62"/>
      <c r="CB907" s="62"/>
      <c r="CC907" s="62"/>
      <c r="CD907" s="62"/>
      <c r="CE907" s="62"/>
      <c r="CF907" s="62"/>
      <c r="CG907" s="62"/>
      <c r="CH907" s="62"/>
      <c r="CI907" s="62"/>
      <c r="CJ907" s="62"/>
      <c r="CK907" s="62"/>
      <c r="CL907" s="62"/>
      <c r="CM907" s="62"/>
      <c r="CN907" s="62"/>
      <c r="CO907" s="62"/>
      <c r="CP907" s="62"/>
      <c r="CQ907" s="62"/>
      <c r="CR907" s="62"/>
      <c r="CS907" s="62"/>
      <c r="CT907" s="62"/>
      <c r="CU907" s="62"/>
      <c r="CV907" s="62"/>
      <c r="CW907" s="62"/>
      <c r="CX907" s="62"/>
      <c r="CY907" s="62"/>
      <c r="CZ907" s="62"/>
      <c r="DA907" s="70" t="s">
        <v>186</v>
      </c>
      <c r="DB907" s="56">
        <f>K907-CV907</f>
        <v>0</v>
      </c>
      <c r="DC907" s="81"/>
      <c r="DD907" s="7">
        <f>CV907/12</f>
        <v>0</v>
      </c>
      <c r="DE907" s="81"/>
    </row>
    <row r="908" spans="1:109" s="80" customFormat="1" ht="11.25" hidden="1" customHeight="1" x14ac:dyDescent="0.2">
      <c r="A908" s="113" t="str">
        <f>CONCATENATE("8401",H908)</f>
        <v>8401560103</v>
      </c>
      <c r="B908" s="93"/>
      <c r="C908" s="93"/>
      <c r="D908" s="93"/>
      <c r="E908" s="93"/>
      <c r="F908" s="93"/>
      <c r="G908" s="92" t="s">
        <v>129</v>
      </c>
      <c r="H908" s="70" t="s">
        <v>185</v>
      </c>
      <c r="I908" s="79" t="s">
        <v>177</v>
      </c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  <c r="AA908" s="62"/>
      <c r="AB908" s="62"/>
      <c r="AC908" s="62"/>
      <c r="AD908" s="62"/>
      <c r="AE908" s="62"/>
      <c r="AF908" s="62"/>
      <c r="AG908" s="62"/>
      <c r="AH908" s="62"/>
      <c r="AI908" s="62"/>
      <c r="AJ908" s="62"/>
      <c r="AK908" s="62"/>
      <c r="AL908" s="62"/>
      <c r="AM908" s="62"/>
      <c r="AN908" s="62"/>
      <c r="AO908" s="62"/>
      <c r="AP908" s="62"/>
      <c r="AQ908" s="62"/>
      <c r="AR908" s="62"/>
      <c r="AS908" s="62"/>
      <c r="AT908" s="62"/>
      <c r="AU908" s="62"/>
      <c r="AV908" s="62"/>
      <c r="AW908" s="62"/>
      <c r="AX908" s="62"/>
      <c r="AY908" s="62"/>
      <c r="AZ908" s="62"/>
      <c r="BA908" s="62"/>
      <c r="BB908" s="62"/>
      <c r="BC908" s="62"/>
      <c r="BD908" s="62"/>
      <c r="BE908" s="62"/>
      <c r="BF908" s="62"/>
      <c r="BG908" s="62"/>
      <c r="BH908" s="62"/>
      <c r="BI908" s="62"/>
      <c r="BJ908" s="62"/>
      <c r="BK908" s="62"/>
      <c r="BL908" s="62"/>
      <c r="BM908" s="62"/>
      <c r="BN908" s="62"/>
      <c r="BO908" s="62"/>
      <c r="BP908" s="62"/>
      <c r="BQ908" s="62"/>
      <c r="BR908" s="62"/>
      <c r="BS908" s="62"/>
      <c r="BT908" s="62"/>
      <c r="BU908" s="62"/>
      <c r="BV908" s="62"/>
      <c r="BW908" s="62"/>
      <c r="BX908" s="62"/>
      <c r="BY908" s="62"/>
      <c r="BZ908" s="62"/>
      <c r="CA908" s="62"/>
      <c r="CB908" s="62"/>
      <c r="CC908" s="62"/>
      <c r="CD908" s="62"/>
      <c r="CE908" s="62"/>
      <c r="CF908" s="62"/>
      <c r="CG908" s="62"/>
      <c r="CH908" s="62"/>
      <c r="CI908" s="62"/>
      <c r="CJ908" s="62"/>
      <c r="CK908" s="62"/>
      <c r="CL908" s="62"/>
      <c r="CM908" s="62"/>
      <c r="CN908" s="62"/>
      <c r="CO908" s="62"/>
      <c r="CP908" s="62"/>
      <c r="CQ908" s="62"/>
      <c r="CR908" s="62"/>
      <c r="CS908" s="62"/>
      <c r="CT908" s="62"/>
      <c r="CU908" s="62"/>
      <c r="CV908" s="62"/>
      <c r="CW908" s="62"/>
      <c r="CX908" s="62"/>
      <c r="CY908" s="62"/>
      <c r="CZ908" s="62"/>
      <c r="DA908" s="70" t="s">
        <v>185</v>
      </c>
      <c r="DB908" s="56">
        <f>K908-CV908</f>
        <v>0</v>
      </c>
      <c r="DC908" s="81"/>
      <c r="DD908" s="7">
        <f>CV908/12</f>
        <v>0</v>
      </c>
      <c r="DE908" s="81"/>
    </row>
    <row r="909" spans="1:109" s="80" customFormat="1" ht="15" hidden="1" customHeight="1" x14ac:dyDescent="0.2">
      <c r="A909" s="113" t="str">
        <f>CONCATENATE("8401",H909)</f>
        <v>84015603</v>
      </c>
      <c r="B909" s="93"/>
      <c r="C909" s="93"/>
      <c r="D909" s="93"/>
      <c r="E909" s="93"/>
      <c r="F909" s="93" t="s">
        <v>129</v>
      </c>
      <c r="G909" s="92"/>
      <c r="H909" s="70" t="s">
        <v>183</v>
      </c>
      <c r="I909" s="79" t="s">
        <v>184</v>
      </c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  <c r="AA909" s="62"/>
      <c r="AB909" s="62"/>
      <c r="AC909" s="62"/>
      <c r="AD909" s="62"/>
      <c r="AE909" s="62"/>
      <c r="AF909" s="62"/>
      <c r="AG909" s="62"/>
      <c r="AH909" s="62"/>
      <c r="AI909" s="62"/>
      <c r="AJ909" s="62"/>
      <c r="AK909" s="62"/>
      <c r="AL909" s="62"/>
      <c r="AM909" s="62"/>
      <c r="AN909" s="62"/>
      <c r="AO909" s="62"/>
      <c r="AP909" s="62"/>
      <c r="AQ909" s="62"/>
      <c r="AR909" s="62"/>
      <c r="AS909" s="62"/>
      <c r="AT909" s="62"/>
      <c r="AU909" s="62"/>
      <c r="AV909" s="62"/>
      <c r="AW909" s="62"/>
      <c r="AX909" s="62"/>
      <c r="AY909" s="62"/>
      <c r="AZ909" s="62"/>
      <c r="BA909" s="62"/>
      <c r="BB909" s="62"/>
      <c r="BC909" s="62"/>
      <c r="BD909" s="62"/>
      <c r="BE909" s="62"/>
      <c r="BF909" s="62"/>
      <c r="BG909" s="62"/>
      <c r="BH909" s="62"/>
      <c r="BI909" s="62"/>
      <c r="BJ909" s="62"/>
      <c r="BK909" s="62"/>
      <c r="BL909" s="62"/>
      <c r="BM909" s="62"/>
      <c r="BN909" s="62"/>
      <c r="BO909" s="62"/>
      <c r="BP909" s="62"/>
      <c r="BQ909" s="62"/>
      <c r="BR909" s="62"/>
      <c r="BS909" s="62"/>
      <c r="BT909" s="62"/>
      <c r="BU909" s="62"/>
      <c r="BV909" s="62"/>
      <c r="BW909" s="62"/>
      <c r="BX909" s="62"/>
      <c r="BY909" s="62"/>
      <c r="BZ909" s="62"/>
      <c r="CA909" s="62"/>
      <c r="CB909" s="62"/>
      <c r="CC909" s="62"/>
      <c r="CD909" s="62"/>
      <c r="CE909" s="62"/>
      <c r="CF909" s="62"/>
      <c r="CG909" s="62"/>
      <c r="CH909" s="62"/>
      <c r="CI909" s="62"/>
      <c r="CJ909" s="62"/>
      <c r="CK909" s="62"/>
      <c r="CL909" s="62"/>
      <c r="CM909" s="62"/>
      <c r="CN909" s="62"/>
      <c r="CO909" s="62"/>
      <c r="CP909" s="62"/>
      <c r="CQ909" s="62"/>
      <c r="CR909" s="62"/>
      <c r="CS909" s="62"/>
      <c r="CT909" s="62"/>
      <c r="CU909" s="62"/>
      <c r="CV909" s="62"/>
      <c r="CW909" s="62"/>
      <c r="CX909" s="62"/>
      <c r="CY909" s="62"/>
      <c r="CZ909" s="62"/>
      <c r="DA909" s="70" t="s">
        <v>183</v>
      </c>
      <c r="DB909" s="56">
        <f>K909-CV909</f>
        <v>0</v>
      </c>
      <c r="DC909" s="81"/>
      <c r="DD909" s="7">
        <f>CV909/12</f>
        <v>0</v>
      </c>
      <c r="DE909" s="81"/>
    </row>
    <row r="910" spans="1:109" s="80" customFormat="1" ht="11.25" hidden="1" customHeight="1" x14ac:dyDescent="0.2">
      <c r="A910" s="113" t="str">
        <f>CONCATENATE("8401",H910)</f>
        <v>8401560301</v>
      </c>
      <c r="B910" s="93"/>
      <c r="C910" s="93"/>
      <c r="D910" s="93"/>
      <c r="E910" s="93"/>
      <c r="F910" s="93"/>
      <c r="G910" s="92" t="s">
        <v>91</v>
      </c>
      <c r="H910" s="70" t="s">
        <v>182</v>
      </c>
      <c r="I910" s="79" t="s">
        <v>108</v>
      </c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  <c r="AA910" s="62"/>
      <c r="AB910" s="62"/>
      <c r="AC910" s="62"/>
      <c r="AD910" s="62"/>
      <c r="AE910" s="62"/>
      <c r="AF910" s="62"/>
      <c r="AG910" s="62"/>
      <c r="AH910" s="62"/>
      <c r="AI910" s="62"/>
      <c r="AJ910" s="62"/>
      <c r="AK910" s="62"/>
      <c r="AL910" s="62"/>
      <c r="AM910" s="62"/>
      <c r="AN910" s="62"/>
      <c r="AO910" s="62"/>
      <c r="AP910" s="62"/>
      <c r="AQ910" s="62"/>
      <c r="AR910" s="62"/>
      <c r="AS910" s="62"/>
      <c r="AT910" s="62"/>
      <c r="AU910" s="62"/>
      <c r="AV910" s="62"/>
      <c r="AW910" s="62"/>
      <c r="AX910" s="62"/>
      <c r="AY910" s="62"/>
      <c r="AZ910" s="62"/>
      <c r="BA910" s="62"/>
      <c r="BB910" s="62"/>
      <c r="BC910" s="62"/>
      <c r="BD910" s="62"/>
      <c r="BE910" s="62"/>
      <c r="BF910" s="62"/>
      <c r="BG910" s="62"/>
      <c r="BH910" s="62"/>
      <c r="BI910" s="62"/>
      <c r="BJ910" s="62"/>
      <c r="BK910" s="62"/>
      <c r="BL910" s="62"/>
      <c r="BM910" s="62"/>
      <c r="BN910" s="62"/>
      <c r="BO910" s="62"/>
      <c r="BP910" s="62"/>
      <c r="BQ910" s="62"/>
      <c r="BR910" s="62"/>
      <c r="BS910" s="62"/>
      <c r="BT910" s="62"/>
      <c r="BU910" s="62"/>
      <c r="BV910" s="62"/>
      <c r="BW910" s="62"/>
      <c r="BX910" s="62"/>
      <c r="BY910" s="62"/>
      <c r="BZ910" s="62"/>
      <c r="CA910" s="62"/>
      <c r="CB910" s="62"/>
      <c r="CC910" s="62"/>
      <c r="CD910" s="62"/>
      <c r="CE910" s="62"/>
      <c r="CF910" s="62"/>
      <c r="CG910" s="62"/>
      <c r="CH910" s="62"/>
      <c r="CI910" s="62"/>
      <c r="CJ910" s="62"/>
      <c r="CK910" s="62"/>
      <c r="CL910" s="62"/>
      <c r="CM910" s="62"/>
      <c r="CN910" s="62"/>
      <c r="CO910" s="62"/>
      <c r="CP910" s="62"/>
      <c r="CQ910" s="62"/>
      <c r="CR910" s="62"/>
      <c r="CS910" s="62"/>
      <c r="CT910" s="62"/>
      <c r="CU910" s="62"/>
      <c r="CV910" s="62"/>
      <c r="CW910" s="62"/>
      <c r="CX910" s="62"/>
      <c r="CY910" s="62"/>
      <c r="CZ910" s="62"/>
      <c r="DA910" s="70" t="s">
        <v>182</v>
      </c>
      <c r="DB910" s="56">
        <f>K910-CV910</f>
        <v>0</v>
      </c>
      <c r="DC910" s="81"/>
      <c r="DD910" s="7">
        <f>CV910/12</f>
        <v>0</v>
      </c>
      <c r="DE910" s="81"/>
    </row>
    <row r="911" spans="1:109" s="80" customFormat="1" ht="11.25" hidden="1" customHeight="1" x14ac:dyDescent="0.2">
      <c r="A911" s="113" t="str">
        <f>CONCATENATE("8401",H911)</f>
        <v>8401560302</v>
      </c>
      <c r="B911" s="93"/>
      <c r="C911" s="93"/>
      <c r="D911" s="93"/>
      <c r="E911" s="93"/>
      <c r="F911" s="93"/>
      <c r="G911" s="92" t="s">
        <v>101</v>
      </c>
      <c r="H911" s="70" t="s">
        <v>181</v>
      </c>
      <c r="I911" s="79" t="s">
        <v>99</v>
      </c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  <c r="AA911" s="62"/>
      <c r="AB911" s="62"/>
      <c r="AC911" s="62"/>
      <c r="AD911" s="62"/>
      <c r="AE911" s="62"/>
      <c r="AF911" s="62"/>
      <c r="AG911" s="62"/>
      <c r="AH911" s="62"/>
      <c r="AI911" s="62"/>
      <c r="AJ911" s="62"/>
      <c r="AK911" s="62"/>
      <c r="AL911" s="62"/>
      <c r="AM911" s="62"/>
      <c r="AN911" s="62"/>
      <c r="AO911" s="62"/>
      <c r="AP911" s="62"/>
      <c r="AQ911" s="62"/>
      <c r="AR911" s="62"/>
      <c r="AS911" s="62"/>
      <c r="AT911" s="62"/>
      <c r="AU911" s="62"/>
      <c r="AV911" s="62"/>
      <c r="AW911" s="62"/>
      <c r="AX911" s="62"/>
      <c r="AY911" s="62"/>
      <c r="AZ911" s="62"/>
      <c r="BA911" s="62"/>
      <c r="BB911" s="62"/>
      <c r="BC911" s="62"/>
      <c r="BD911" s="62"/>
      <c r="BE911" s="62"/>
      <c r="BF911" s="62"/>
      <c r="BG911" s="62"/>
      <c r="BH911" s="62"/>
      <c r="BI911" s="62"/>
      <c r="BJ911" s="62"/>
      <c r="BK911" s="62"/>
      <c r="BL911" s="62"/>
      <c r="BM911" s="62"/>
      <c r="BN911" s="62"/>
      <c r="BO911" s="62"/>
      <c r="BP911" s="62"/>
      <c r="BQ911" s="62"/>
      <c r="BR911" s="62"/>
      <c r="BS911" s="62"/>
      <c r="BT911" s="62"/>
      <c r="BU911" s="62"/>
      <c r="BV911" s="62"/>
      <c r="BW911" s="62"/>
      <c r="BX911" s="62"/>
      <c r="BY911" s="62"/>
      <c r="BZ911" s="62"/>
      <c r="CA911" s="62"/>
      <c r="CB911" s="62"/>
      <c r="CC911" s="62"/>
      <c r="CD911" s="62"/>
      <c r="CE911" s="62"/>
      <c r="CF911" s="62"/>
      <c r="CG911" s="62"/>
      <c r="CH911" s="62"/>
      <c r="CI911" s="62"/>
      <c r="CJ911" s="62"/>
      <c r="CK911" s="62"/>
      <c r="CL911" s="62"/>
      <c r="CM911" s="62"/>
      <c r="CN911" s="62"/>
      <c r="CO911" s="62"/>
      <c r="CP911" s="62"/>
      <c r="CQ911" s="62"/>
      <c r="CR911" s="62"/>
      <c r="CS911" s="62"/>
      <c r="CT911" s="62"/>
      <c r="CU911" s="62"/>
      <c r="CV911" s="62"/>
      <c r="CW911" s="62"/>
      <c r="CX911" s="62"/>
      <c r="CY911" s="62"/>
      <c r="CZ911" s="62"/>
      <c r="DA911" s="70" t="s">
        <v>181</v>
      </c>
      <c r="DB911" s="56">
        <f>K911-CV911</f>
        <v>0</v>
      </c>
      <c r="DC911" s="81"/>
      <c r="DD911" s="7">
        <f>CV911/12</f>
        <v>0</v>
      </c>
      <c r="DE911" s="81"/>
    </row>
    <row r="912" spans="1:109" s="80" customFormat="1" ht="11.25" hidden="1" customHeight="1" x14ac:dyDescent="0.2">
      <c r="A912" s="113" t="str">
        <f>CONCATENATE("8401",H912)</f>
        <v>8401560303</v>
      </c>
      <c r="B912" s="93"/>
      <c r="C912" s="93"/>
      <c r="D912" s="93"/>
      <c r="E912" s="93"/>
      <c r="F912" s="93"/>
      <c r="G912" s="92" t="s">
        <v>129</v>
      </c>
      <c r="H912" s="70" t="s">
        <v>180</v>
      </c>
      <c r="I912" s="79" t="s">
        <v>177</v>
      </c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  <c r="AA912" s="62"/>
      <c r="AB912" s="62"/>
      <c r="AC912" s="62"/>
      <c r="AD912" s="62"/>
      <c r="AE912" s="62"/>
      <c r="AF912" s="62"/>
      <c r="AG912" s="62"/>
      <c r="AH912" s="62"/>
      <c r="AI912" s="62"/>
      <c r="AJ912" s="62"/>
      <c r="AK912" s="62"/>
      <c r="AL912" s="62"/>
      <c r="AM912" s="62"/>
      <c r="AN912" s="62"/>
      <c r="AO912" s="62"/>
      <c r="AP912" s="62"/>
      <c r="AQ912" s="62"/>
      <c r="AR912" s="62"/>
      <c r="AS912" s="62"/>
      <c r="AT912" s="62"/>
      <c r="AU912" s="62"/>
      <c r="AV912" s="62"/>
      <c r="AW912" s="62"/>
      <c r="AX912" s="62"/>
      <c r="AY912" s="62"/>
      <c r="AZ912" s="62"/>
      <c r="BA912" s="62"/>
      <c r="BB912" s="62"/>
      <c r="BC912" s="62"/>
      <c r="BD912" s="62"/>
      <c r="BE912" s="62"/>
      <c r="BF912" s="62"/>
      <c r="BG912" s="62"/>
      <c r="BH912" s="62"/>
      <c r="BI912" s="62"/>
      <c r="BJ912" s="62"/>
      <c r="BK912" s="62"/>
      <c r="BL912" s="62"/>
      <c r="BM912" s="62"/>
      <c r="BN912" s="62"/>
      <c r="BO912" s="62"/>
      <c r="BP912" s="62"/>
      <c r="BQ912" s="62"/>
      <c r="BR912" s="62"/>
      <c r="BS912" s="62"/>
      <c r="BT912" s="62"/>
      <c r="BU912" s="62"/>
      <c r="BV912" s="62"/>
      <c r="BW912" s="62"/>
      <c r="BX912" s="62"/>
      <c r="BY912" s="62"/>
      <c r="BZ912" s="62"/>
      <c r="CA912" s="62"/>
      <c r="CB912" s="62"/>
      <c r="CC912" s="62"/>
      <c r="CD912" s="62"/>
      <c r="CE912" s="62"/>
      <c r="CF912" s="62"/>
      <c r="CG912" s="62"/>
      <c r="CH912" s="62"/>
      <c r="CI912" s="62"/>
      <c r="CJ912" s="62"/>
      <c r="CK912" s="62"/>
      <c r="CL912" s="62"/>
      <c r="CM912" s="62"/>
      <c r="CN912" s="62"/>
      <c r="CO912" s="62"/>
      <c r="CP912" s="62"/>
      <c r="CQ912" s="62"/>
      <c r="CR912" s="62"/>
      <c r="CS912" s="62"/>
      <c r="CT912" s="62"/>
      <c r="CU912" s="62"/>
      <c r="CV912" s="62"/>
      <c r="CW912" s="62"/>
      <c r="CX912" s="62"/>
      <c r="CY912" s="62"/>
      <c r="CZ912" s="62"/>
      <c r="DA912" s="70" t="s">
        <v>180</v>
      </c>
      <c r="DB912" s="56">
        <f>K912-CV912</f>
        <v>0</v>
      </c>
      <c r="DC912" s="81"/>
      <c r="DD912" s="7">
        <f>CV912/12</f>
        <v>0</v>
      </c>
      <c r="DE912" s="81"/>
    </row>
    <row r="913" spans="1:109" s="80" customFormat="1" ht="11.25" hidden="1" customHeight="1" x14ac:dyDescent="0.2">
      <c r="A913" s="113" t="str">
        <f>CONCATENATE("8401",H913)</f>
        <v>84015608</v>
      </c>
      <c r="B913" s="93"/>
      <c r="C913" s="93"/>
      <c r="D913" s="93"/>
      <c r="E913" s="93"/>
      <c r="F913" s="93" t="s">
        <v>116</v>
      </c>
      <c r="G913" s="92"/>
      <c r="H913" s="70" t="s">
        <v>115</v>
      </c>
      <c r="I913" s="79" t="s">
        <v>114</v>
      </c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  <c r="AA913" s="62"/>
      <c r="AB913" s="62"/>
      <c r="AC913" s="62"/>
      <c r="AD913" s="62"/>
      <c r="AE913" s="62"/>
      <c r="AF913" s="62"/>
      <c r="AG913" s="62"/>
      <c r="AH913" s="62"/>
      <c r="AI913" s="62"/>
      <c r="AJ913" s="62"/>
      <c r="AK913" s="62"/>
      <c r="AL913" s="62"/>
      <c r="AM913" s="62"/>
      <c r="AN913" s="62"/>
      <c r="AO913" s="62"/>
      <c r="AP913" s="62"/>
      <c r="AQ913" s="62"/>
      <c r="AR913" s="62"/>
      <c r="AS913" s="62"/>
      <c r="AT913" s="62"/>
      <c r="AU913" s="62"/>
      <c r="AV913" s="62"/>
      <c r="AW913" s="62"/>
      <c r="AX913" s="62"/>
      <c r="AY913" s="62"/>
      <c r="AZ913" s="62"/>
      <c r="BA913" s="62"/>
      <c r="BB913" s="62"/>
      <c r="BC913" s="62"/>
      <c r="BD913" s="62"/>
      <c r="BE913" s="62"/>
      <c r="BF913" s="62"/>
      <c r="BG913" s="62"/>
      <c r="BH913" s="62"/>
      <c r="BI913" s="62"/>
      <c r="BJ913" s="62"/>
      <c r="BK913" s="62"/>
      <c r="BL913" s="62"/>
      <c r="BM913" s="62"/>
      <c r="BN913" s="62"/>
      <c r="BO913" s="62"/>
      <c r="BP913" s="62"/>
      <c r="BQ913" s="62"/>
      <c r="BR913" s="62"/>
      <c r="BS913" s="62"/>
      <c r="BT913" s="62"/>
      <c r="BU913" s="62"/>
      <c r="BV913" s="62"/>
      <c r="BW913" s="62"/>
      <c r="BX913" s="62"/>
      <c r="BY913" s="62"/>
      <c r="BZ913" s="62"/>
      <c r="CA913" s="62"/>
      <c r="CB913" s="62"/>
      <c r="CC913" s="62"/>
      <c r="CD913" s="62"/>
      <c r="CE913" s="62"/>
      <c r="CF913" s="62"/>
      <c r="CG913" s="62"/>
      <c r="CH913" s="62"/>
      <c r="CI913" s="62"/>
      <c r="CJ913" s="62"/>
      <c r="CK913" s="62"/>
      <c r="CL913" s="62"/>
      <c r="CM913" s="62"/>
      <c r="CN913" s="62"/>
      <c r="CO913" s="62"/>
      <c r="CP913" s="62"/>
      <c r="CQ913" s="62"/>
      <c r="CR913" s="62"/>
      <c r="CS913" s="62"/>
      <c r="CT913" s="62"/>
      <c r="CU913" s="62"/>
      <c r="CV913" s="62"/>
      <c r="CW913" s="62"/>
      <c r="CX913" s="62"/>
      <c r="CY913" s="62"/>
      <c r="CZ913" s="62"/>
      <c r="DA913" s="70" t="s">
        <v>115</v>
      </c>
      <c r="DB913" s="56">
        <f>K913-CV913</f>
        <v>0</v>
      </c>
      <c r="DC913" s="81"/>
      <c r="DD913" s="7">
        <f>CV913/12</f>
        <v>0</v>
      </c>
      <c r="DE913" s="81"/>
    </row>
    <row r="914" spans="1:109" s="80" customFormat="1" ht="11.25" hidden="1" customHeight="1" x14ac:dyDescent="0.2">
      <c r="A914" s="113" t="str">
        <f>CONCATENATE("8401",H914)</f>
        <v>8401560801</v>
      </c>
      <c r="B914" s="93"/>
      <c r="C914" s="93"/>
      <c r="D914" s="93"/>
      <c r="E914" s="93"/>
      <c r="F914" s="93"/>
      <c r="G914" s="92" t="s">
        <v>91</v>
      </c>
      <c r="H914" s="70" t="s">
        <v>179</v>
      </c>
      <c r="I914" s="79" t="s">
        <v>108</v>
      </c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  <c r="AA914" s="62"/>
      <c r="AB914" s="62"/>
      <c r="AC914" s="62"/>
      <c r="AD914" s="62"/>
      <c r="AE914" s="62"/>
      <c r="AF914" s="62"/>
      <c r="AG914" s="62"/>
      <c r="AH914" s="62"/>
      <c r="AI914" s="62"/>
      <c r="AJ914" s="62"/>
      <c r="AK914" s="62"/>
      <c r="AL914" s="62"/>
      <c r="AM914" s="62"/>
      <c r="AN914" s="62"/>
      <c r="AO914" s="62"/>
      <c r="AP914" s="62"/>
      <c r="AQ914" s="62"/>
      <c r="AR914" s="62"/>
      <c r="AS914" s="62"/>
      <c r="AT914" s="62"/>
      <c r="AU914" s="62"/>
      <c r="AV914" s="62"/>
      <c r="AW914" s="62"/>
      <c r="AX914" s="62"/>
      <c r="AY914" s="62"/>
      <c r="AZ914" s="62"/>
      <c r="BA914" s="62"/>
      <c r="BB914" s="62"/>
      <c r="BC914" s="62"/>
      <c r="BD914" s="62"/>
      <c r="BE914" s="62"/>
      <c r="BF914" s="62"/>
      <c r="BG914" s="62"/>
      <c r="BH914" s="62"/>
      <c r="BI914" s="62"/>
      <c r="BJ914" s="62"/>
      <c r="BK914" s="62"/>
      <c r="BL914" s="62"/>
      <c r="BM914" s="62"/>
      <c r="BN914" s="62"/>
      <c r="BO914" s="62"/>
      <c r="BP914" s="62"/>
      <c r="BQ914" s="62"/>
      <c r="BR914" s="62"/>
      <c r="BS914" s="62"/>
      <c r="BT914" s="62"/>
      <c r="BU914" s="62"/>
      <c r="BV914" s="62"/>
      <c r="BW914" s="62"/>
      <c r="BX914" s="62"/>
      <c r="BY914" s="62"/>
      <c r="BZ914" s="62"/>
      <c r="CA914" s="62"/>
      <c r="CB914" s="62"/>
      <c r="CC914" s="62"/>
      <c r="CD914" s="62"/>
      <c r="CE914" s="62"/>
      <c r="CF914" s="62"/>
      <c r="CG914" s="62"/>
      <c r="CH914" s="62"/>
      <c r="CI914" s="62"/>
      <c r="CJ914" s="62"/>
      <c r="CK914" s="62"/>
      <c r="CL914" s="62"/>
      <c r="CM914" s="62"/>
      <c r="CN914" s="62"/>
      <c r="CO914" s="62"/>
      <c r="CP914" s="62"/>
      <c r="CQ914" s="62"/>
      <c r="CR914" s="62"/>
      <c r="CS914" s="62"/>
      <c r="CT914" s="62"/>
      <c r="CU914" s="62"/>
      <c r="CV914" s="62"/>
      <c r="CW914" s="62"/>
      <c r="CX914" s="62"/>
      <c r="CY914" s="62"/>
      <c r="CZ914" s="62"/>
      <c r="DA914" s="70" t="s">
        <v>179</v>
      </c>
      <c r="DB914" s="56">
        <f>K914-CV914</f>
        <v>0</v>
      </c>
      <c r="DC914" s="81"/>
      <c r="DD914" s="7">
        <f>CV914/12</f>
        <v>0</v>
      </c>
      <c r="DE914" s="81"/>
    </row>
    <row r="915" spans="1:109" s="80" customFormat="1" ht="11.25" hidden="1" customHeight="1" x14ac:dyDescent="0.2">
      <c r="A915" s="113" t="str">
        <f>CONCATENATE("8401",H915)</f>
        <v>8401560802</v>
      </c>
      <c r="B915" s="93"/>
      <c r="C915" s="93"/>
      <c r="D915" s="93"/>
      <c r="E915" s="93"/>
      <c r="F915" s="93"/>
      <c r="G915" s="92"/>
      <c r="H915" s="70" t="s">
        <v>113</v>
      </c>
      <c r="I915" s="79" t="s">
        <v>99</v>
      </c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  <c r="AA915" s="62"/>
      <c r="AB915" s="62"/>
      <c r="AC915" s="62"/>
      <c r="AD915" s="62"/>
      <c r="AE915" s="62"/>
      <c r="AF915" s="62"/>
      <c r="AG915" s="62"/>
      <c r="AH915" s="62"/>
      <c r="AI915" s="62"/>
      <c r="AJ915" s="62"/>
      <c r="AK915" s="62"/>
      <c r="AL915" s="62"/>
      <c r="AM915" s="62"/>
      <c r="AN915" s="62"/>
      <c r="AO915" s="62"/>
      <c r="AP915" s="62"/>
      <c r="AQ915" s="62"/>
      <c r="AR915" s="62"/>
      <c r="AS915" s="62"/>
      <c r="AT915" s="62"/>
      <c r="AU915" s="62"/>
      <c r="AV915" s="62"/>
      <c r="AW915" s="62"/>
      <c r="AX915" s="62"/>
      <c r="AY915" s="62"/>
      <c r="AZ915" s="62"/>
      <c r="BA915" s="62"/>
      <c r="BB915" s="62"/>
      <c r="BC915" s="62"/>
      <c r="BD915" s="62"/>
      <c r="BE915" s="62"/>
      <c r="BF915" s="62"/>
      <c r="BG915" s="62"/>
      <c r="BH915" s="62"/>
      <c r="BI915" s="62"/>
      <c r="BJ915" s="62"/>
      <c r="BK915" s="62"/>
      <c r="BL915" s="62"/>
      <c r="BM915" s="62"/>
      <c r="BN915" s="62"/>
      <c r="BO915" s="62"/>
      <c r="BP915" s="62"/>
      <c r="BQ915" s="62"/>
      <c r="BR915" s="62"/>
      <c r="BS915" s="62"/>
      <c r="BT915" s="62"/>
      <c r="BU915" s="62"/>
      <c r="BV915" s="62"/>
      <c r="BW915" s="62"/>
      <c r="BX915" s="62"/>
      <c r="BY915" s="62"/>
      <c r="BZ915" s="62"/>
      <c r="CA915" s="62"/>
      <c r="CB915" s="62"/>
      <c r="CC915" s="62"/>
      <c r="CD915" s="62"/>
      <c r="CE915" s="62"/>
      <c r="CF915" s="62"/>
      <c r="CG915" s="62"/>
      <c r="CH915" s="62"/>
      <c r="CI915" s="62"/>
      <c r="CJ915" s="62"/>
      <c r="CK915" s="62"/>
      <c r="CL915" s="62"/>
      <c r="CM915" s="62"/>
      <c r="CN915" s="62"/>
      <c r="CO915" s="62"/>
      <c r="CP915" s="62"/>
      <c r="CQ915" s="62"/>
      <c r="CR915" s="62"/>
      <c r="CS915" s="62"/>
      <c r="CT915" s="62"/>
      <c r="CU915" s="62"/>
      <c r="CV915" s="62"/>
      <c r="CW915" s="62"/>
      <c r="CX915" s="62"/>
      <c r="CY915" s="62"/>
      <c r="CZ915" s="62"/>
      <c r="DA915" s="70" t="s">
        <v>113</v>
      </c>
      <c r="DB915" s="56">
        <f>K915-CV915</f>
        <v>0</v>
      </c>
      <c r="DC915" s="81"/>
      <c r="DD915" s="7">
        <f>CV915/12</f>
        <v>0</v>
      </c>
      <c r="DE915" s="81"/>
    </row>
    <row r="916" spans="1:109" s="80" customFormat="1" ht="11.25" hidden="1" customHeight="1" x14ac:dyDescent="0.2">
      <c r="A916" s="113" t="str">
        <f>CONCATENATE("8401",H916)</f>
        <v>8401560803</v>
      </c>
      <c r="B916" s="93"/>
      <c r="C916" s="93"/>
      <c r="D916" s="93"/>
      <c r="E916" s="93"/>
      <c r="F916" s="93"/>
      <c r="G916" s="92" t="s">
        <v>129</v>
      </c>
      <c r="H916" s="70" t="s">
        <v>178</v>
      </c>
      <c r="I916" s="79" t="s">
        <v>177</v>
      </c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  <c r="AA916" s="62"/>
      <c r="AB916" s="62"/>
      <c r="AC916" s="62"/>
      <c r="AD916" s="62"/>
      <c r="AE916" s="62"/>
      <c r="AF916" s="62"/>
      <c r="AG916" s="62"/>
      <c r="AH916" s="62"/>
      <c r="AI916" s="62"/>
      <c r="AJ916" s="62"/>
      <c r="AK916" s="62"/>
      <c r="AL916" s="62"/>
      <c r="AM916" s="62"/>
      <c r="AN916" s="62"/>
      <c r="AO916" s="62"/>
      <c r="AP916" s="62"/>
      <c r="AQ916" s="62"/>
      <c r="AR916" s="62"/>
      <c r="AS916" s="62"/>
      <c r="AT916" s="62"/>
      <c r="AU916" s="62"/>
      <c r="AV916" s="62"/>
      <c r="AW916" s="62"/>
      <c r="AX916" s="62"/>
      <c r="AY916" s="62"/>
      <c r="AZ916" s="62"/>
      <c r="BA916" s="62"/>
      <c r="BB916" s="62"/>
      <c r="BC916" s="62"/>
      <c r="BD916" s="62"/>
      <c r="BE916" s="62"/>
      <c r="BF916" s="62"/>
      <c r="BG916" s="62"/>
      <c r="BH916" s="62"/>
      <c r="BI916" s="62"/>
      <c r="BJ916" s="62"/>
      <c r="BK916" s="62"/>
      <c r="BL916" s="62"/>
      <c r="BM916" s="62"/>
      <c r="BN916" s="62"/>
      <c r="BO916" s="62"/>
      <c r="BP916" s="62"/>
      <c r="BQ916" s="62"/>
      <c r="BR916" s="62"/>
      <c r="BS916" s="62"/>
      <c r="BT916" s="62"/>
      <c r="BU916" s="62"/>
      <c r="BV916" s="62"/>
      <c r="BW916" s="62"/>
      <c r="BX916" s="62"/>
      <c r="BY916" s="62"/>
      <c r="BZ916" s="62"/>
      <c r="CA916" s="62"/>
      <c r="CB916" s="62"/>
      <c r="CC916" s="62"/>
      <c r="CD916" s="62"/>
      <c r="CE916" s="62"/>
      <c r="CF916" s="62"/>
      <c r="CG916" s="62"/>
      <c r="CH916" s="62"/>
      <c r="CI916" s="62"/>
      <c r="CJ916" s="62"/>
      <c r="CK916" s="62"/>
      <c r="CL916" s="62"/>
      <c r="CM916" s="62"/>
      <c r="CN916" s="62"/>
      <c r="CO916" s="62"/>
      <c r="CP916" s="62"/>
      <c r="CQ916" s="62"/>
      <c r="CR916" s="62"/>
      <c r="CS916" s="62"/>
      <c r="CT916" s="62"/>
      <c r="CU916" s="62"/>
      <c r="CV916" s="62"/>
      <c r="CW916" s="62"/>
      <c r="CX916" s="62"/>
      <c r="CY916" s="62"/>
      <c r="CZ916" s="62"/>
      <c r="DA916" s="70" t="s">
        <v>178</v>
      </c>
      <c r="DB916" s="56">
        <f>K916-CV916</f>
        <v>0</v>
      </c>
      <c r="DC916" s="81"/>
      <c r="DD916" s="7">
        <f>CV916/12</f>
        <v>0</v>
      </c>
      <c r="DE916" s="81"/>
    </row>
    <row r="917" spans="1:109" s="80" customFormat="1" ht="11.25" hidden="1" customHeight="1" x14ac:dyDescent="0.2">
      <c r="A917" s="113" t="str">
        <f>CONCATENATE("8401",H917)</f>
        <v>84015616</v>
      </c>
      <c r="B917" s="93"/>
      <c r="C917" s="93"/>
      <c r="D917" s="93"/>
      <c r="E917" s="93"/>
      <c r="F917" s="93" t="s">
        <v>104</v>
      </c>
      <c r="G917" s="92"/>
      <c r="H917" s="70" t="s">
        <v>141</v>
      </c>
      <c r="I917" s="79" t="s">
        <v>102</v>
      </c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  <c r="AA917" s="62"/>
      <c r="AB917" s="62"/>
      <c r="AC917" s="62"/>
      <c r="AD917" s="62"/>
      <c r="AE917" s="62"/>
      <c r="AF917" s="62"/>
      <c r="AG917" s="62"/>
      <c r="AH917" s="62"/>
      <c r="AI917" s="62"/>
      <c r="AJ917" s="62"/>
      <c r="AK917" s="62"/>
      <c r="AL917" s="62"/>
      <c r="AM917" s="62"/>
      <c r="AN917" s="62"/>
      <c r="AO917" s="62"/>
      <c r="AP917" s="62"/>
      <c r="AQ917" s="62"/>
      <c r="AR917" s="62"/>
      <c r="AS917" s="62"/>
      <c r="AT917" s="62"/>
      <c r="AU917" s="62"/>
      <c r="AV917" s="62"/>
      <c r="AW917" s="62"/>
      <c r="AX917" s="62"/>
      <c r="AY917" s="62"/>
      <c r="AZ917" s="62"/>
      <c r="BA917" s="62"/>
      <c r="BB917" s="62"/>
      <c r="BC917" s="62"/>
      <c r="BD917" s="62"/>
      <c r="BE917" s="62"/>
      <c r="BF917" s="62"/>
      <c r="BG917" s="62"/>
      <c r="BH917" s="62"/>
      <c r="BI917" s="62"/>
      <c r="BJ917" s="62"/>
      <c r="BK917" s="62"/>
      <c r="BL917" s="62"/>
      <c r="BM917" s="62"/>
      <c r="BN917" s="62"/>
      <c r="BO917" s="62"/>
      <c r="BP917" s="62"/>
      <c r="BQ917" s="62"/>
      <c r="BR917" s="62"/>
      <c r="BS917" s="62"/>
      <c r="BT917" s="62"/>
      <c r="BU917" s="62"/>
      <c r="BV917" s="62"/>
      <c r="BW917" s="62"/>
      <c r="BX917" s="62"/>
      <c r="BY917" s="62"/>
      <c r="BZ917" s="62"/>
      <c r="CA917" s="62"/>
      <c r="CB917" s="62"/>
      <c r="CC917" s="62"/>
      <c r="CD917" s="62"/>
      <c r="CE917" s="62"/>
      <c r="CF917" s="62"/>
      <c r="CG917" s="62"/>
      <c r="CH917" s="62"/>
      <c r="CI917" s="62"/>
      <c r="CJ917" s="62"/>
      <c r="CK917" s="62"/>
      <c r="CL917" s="62"/>
      <c r="CM917" s="62"/>
      <c r="CN917" s="62"/>
      <c r="CO917" s="62"/>
      <c r="CP917" s="62"/>
      <c r="CQ917" s="62"/>
      <c r="CR917" s="62"/>
      <c r="CS917" s="62"/>
      <c r="CT917" s="62"/>
      <c r="CU917" s="62"/>
      <c r="CV917" s="62"/>
      <c r="CW917" s="62"/>
      <c r="CX917" s="62"/>
      <c r="CY917" s="62"/>
      <c r="CZ917" s="62"/>
      <c r="DA917" s="70" t="s">
        <v>141</v>
      </c>
      <c r="DB917" s="56">
        <f>K917-CV917</f>
        <v>0</v>
      </c>
      <c r="DC917" s="81"/>
      <c r="DD917" s="7">
        <f>CV917/12</f>
        <v>0</v>
      </c>
      <c r="DE917" s="81"/>
    </row>
    <row r="918" spans="1:109" s="80" customFormat="1" ht="11.25" hidden="1" customHeight="1" x14ac:dyDescent="0.2">
      <c r="A918" s="113" t="str">
        <f>CONCATENATE("8401",H918)</f>
        <v>8401561601</v>
      </c>
      <c r="B918" s="93"/>
      <c r="C918" s="93"/>
      <c r="D918" s="93"/>
      <c r="E918" s="93"/>
      <c r="F918" s="93"/>
      <c r="G918" s="92" t="s">
        <v>91</v>
      </c>
      <c r="H918" s="70" t="s">
        <v>140</v>
      </c>
      <c r="I918" s="79" t="s">
        <v>108</v>
      </c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  <c r="AA918" s="62"/>
      <c r="AB918" s="62"/>
      <c r="AC918" s="62"/>
      <c r="AD918" s="62"/>
      <c r="AE918" s="62"/>
      <c r="AF918" s="62"/>
      <c r="AG918" s="62"/>
      <c r="AH918" s="62"/>
      <c r="AI918" s="62"/>
      <c r="AJ918" s="62"/>
      <c r="AK918" s="62"/>
      <c r="AL918" s="62"/>
      <c r="AM918" s="62"/>
      <c r="AN918" s="62"/>
      <c r="AO918" s="62"/>
      <c r="AP918" s="62"/>
      <c r="AQ918" s="62"/>
      <c r="AR918" s="62"/>
      <c r="AS918" s="62"/>
      <c r="AT918" s="62"/>
      <c r="AU918" s="62"/>
      <c r="AV918" s="62"/>
      <c r="AW918" s="62"/>
      <c r="AX918" s="62"/>
      <c r="AY918" s="62"/>
      <c r="AZ918" s="62"/>
      <c r="BA918" s="62"/>
      <c r="BB918" s="62"/>
      <c r="BC918" s="62"/>
      <c r="BD918" s="62"/>
      <c r="BE918" s="62"/>
      <c r="BF918" s="62"/>
      <c r="BG918" s="62"/>
      <c r="BH918" s="62"/>
      <c r="BI918" s="62"/>
      <c r="BJ918" s="62"/>
      <c r="BK918" s="62"/>
      <c r="BL918" s="62"/>
      <c r="BM918" s="62"/>
      <c r="BN918" s="62"/>
      <c r="BO918" s="62"/>
      <c r="BP918" s="62"/>
      <c r="BQ918" s="62"/>
      <c r="BR918" s="62"/>
      <c r="BS918" s="62"/>
      <c r="BT918" s="62"/>
      <c r="BU918" s="62"/>
      <c r="BV918" s="62"/>
      <c r="BW918" s="62"/>
      <c r="BX918" s="62"/>
      <c r="BY918" s="62"/>
      <c r="BZ918" s="62"/>
      <c r="CA918" s="62"/>
      <c r="CB918" s="62"/>
      <c r="CC918" s="62"/>
      <c r="CD918" s="62"/>
      <c r="CE918" s="62"/>
      <c r="CF918" s="62"/>
      <c r="CG918" s="62"/>
      <c r="CH918" s="62"/>
      <c r="CI918" s="62"/>
      <c r="CJ918" s="62"/>
      <c r="CK918" s="62"/>
      <c r="CL918" s="62"/>
      <c r="CM918" s="62"/>
      <c r="CN918" s="62"/>
      <c r="CO918" s="62"/>
      <c r="CP918" s="62"/>
      <c r="CQ918" s="62"/>
      <c r="CR918" s="62"/>
      <c r="CS918" s="62"/>
      <c r="CT918" s="62"/>
      <c r="CU918" s="62"/>
      <c r="CV918" s="62"/>
      <c r="CW918" s="62"/>
      <c r="CX918" s="62"/>
      <c r="CY918" s="62"/>
      <c r="CZ918" s="62"/>
      <c r="DA918" s="70" t="s">
        <v>140</v>
      </c>
      <c r="DB918" s="56">
        <f>K918-CV918</f>
        <v>0</v>
      </c>
      <c r="DC918" s="81"/>
      <c r="DD918" s="7">
        <f>CV918/12</f>
        <v>0</v>
      </c>
      <c r="DE918" s="81"/>
    </row>
    <row r="919" spans="1:109" s="80" customFormat="1" ht="11.25" hidden="1" customHeight="1" x14ac:dyDescent="0.2">
      <c r="A919" s="113" t="str">
        <f>CONCATENATE("8401",H919)</f>
        <v>8401561602</v>
      </c>
      <c r="B919" s="93"/>
      <c r="C919" s="93"/>
      <c r="D919" s="93"/>
      <c r="E919" s="93"/>
      <c r="F919" s="93"/>
      <c r="G919" s="92" t="s">
        <v>101</v>
      </c>
      <c r="H919" s="70" t="s">
        <v>139</v>
      </c>
      <c r="I919" s="79" t="s">
        <v>99</v>
      </c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  <c r="AA919" s="62"/>
      <c r="AB919" s="62"/>
      <c r="AC919" s="62"/>
      <c r="AD919" s="62"/>
      <c r="AE919" s="62"/>
      <c r="AF919" s="62"/>
      <c r="AG919" s="62"/>
      <c r="AH919" s="62"/>
      <c r="AI919" s="62"/>
      <c r="AJ919" s="62"/>
      <c r="AK919" s="62"/>
      <c r="AL919" s="62"/>
      <c r="AM919" s="62"/>
      <c r="AN919" s="62"/>
      <c r="AO919" s="62"/>
      <c r="AP919" s="62"/>
      <c r="AQ919" s="62"/>
      <c r="AR919" s="62"/>
      <c r="AS919" s="62"/>
      <c r="AT919" s="62"/>
      <c r="AU919" s="62"/>
      <c r="AV919" s="62"/>
      <c r="AW919" s="62"/>
      <c r="AX919" s="62"/>
      <c r="AY919" s="62"/>
      <c r="AZ919" s="62"/>
      <c r="BA919" s="62"/>
      <c r="BB919" s="62"/>
      <c r="BC919" s="62"/>
      <c r="BD919" s="62"/>
      <c r="BE919" s="62"/>
      <c r="BF919" s="62"/>
      <c r="BG919" s="62"/>
      <c r="BH919" s="62"/>
      <c r="BI919" s="62"/>
      <c r="BJ919" s="62"/>
      <c r="BK919" s="62"/>
      <c r="BL919" s="62"/>
      <c r="BM919" s="62"/>
      <c r="BN919" s="62"/>
      <c r="BO919" s="62"/>
      <c r="BP919" s="62"/>
      <c r="BQ919" s="62"/>
      <c r="BR919" s="62"/>
      <c r="BS919" s="62"/>
      <c r="BT919" s="62"/>
      <c r="BU919" s="62"/>
      <c r="BV919" s="62"/>
      <c r="BW919" s="62"/>
      <c r="BX919" s="62"/>
      <c r="BY919" s="62"/>
      <c r="BZ919" s="62"/>
      <c r="CA919" s="62"/>
      <c r="CB919" s="62"/>
      <c r="CC919" s="62"/>
      <c r="CD919" s="62"/>
      <c r="CE919" s="62"/>
      <c r="CF919" s="62"/>
      <c r="CG919" s="62"/>
      <c r="CH919" s="62"/>
      <c r="CI919" s="62"/>
      <c r="CJ919" s="62"/>
      <c r="CK919" s="62"/>
      <c r="CL919" s="62"/>
      <c r="CM919" s="62"/>
      <c r="CN919" s="62"/>
      <c r="CO919" s="62"/>
      <c r="CP919" s="62"/>
      <c r="CQ919" s="62"/>
      <c r="CR919" s="62"/>
      <c r="CS919" s="62"/>
      <c r="CT919" s="62"/>
      <c r="CU919" s="62"/>
      <c r="CV919" s="62"/>
      <c r="CW919" s="62"/>
      <c r="CX919" s="62"/>
      <c r="CY919" s="62"/>
      <c r="CZ919" s="62"/>
      <c r="DA919" s="70" t="s">
        <v>139</v>
      </c>
      <c r="DB919" s="56">
        <f>K919-CV919</f>
        <v>0</v>
      </c>
      <c r="DC919" s="81"/>
      <c r="DD919" s="7">
        <f>CV919/12</f>
        <v>0</v>
      </c>
      <c r="DE919" s="81"/>
    </row>
    <row r="920" spans="1:109" s="80" customFormat="1" ht="11.25" hidden="1" customHeight="1" x14ac:dyDescent="0.2">
      <c r="A920" s="113" t="str">
        <f>CONCATENATE("8401",H920)</f>
        <v>8401561603</v>
      </c>
      <c r="B920" s="93"/>
      <c r="C920" s="93"/>
      <c r="D920" s="93"/>
      <c r="E920" s="93"/>
      <c r="F920" s="93"/>
      <c r="G920" s="92" t="s">
        <v>129</v>
      </c>
      <c r="H920" s="70" t="s">
        <v>176</v>
      </c>
      <c r="I920" s="79" t="s">
        <v>177</v>
      </c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  <c r="AA920" s="62"/>
      <c r="AB920" s="62"/>
      <c r="AC920" s="62"/>
      <c r="AD920" s="62"/>
      <c r="AE920" s="62"/>
      <c r="AF920" s="62"/>
      <c r="AG920" s="62"/>
      <c r="AH920" s="62"/>
      <c r="AI920" s="62"/>
      <c r="AJ920" s="62"/>
      <c r="AK920" s="62"/>
      <c r="AL920" s="62"/>
      <c r="AM920" s="62"/>
      <c r="AN920" s="62"/>
      <c r="AO920" s="62"/>
      <c r="AP920" s="62"/>
      <c r="AQ920" s="62"/>
      <c r="AR920" s="62"/>
      <c r="AS920" s="62"/>
      <c r="AT920" s="62"/>
      <c r="AU920" s="62"/>
      <c r="AV920" s="62"/>
      <c r="AW920" s="62"/>
      <c r="AX920" s="62"/>
      <c r="AY920" s="62"/>
      <c r="AZ920" s="62"/>
      <c r="BA920" s="62"/>
      <c r="BB920" s="62"/>
      <c r="BC920" s="62"/>
      <c r="BD920" s="62"/>
      <c r="BE920" s="62"/>
      <c r="BF920" s="62"/>
      <c r="BG920" s="62"/>
      <c r="BH920" s="62"/>
      <c r="BI920" s="62"/>
      <c r="BJ920" s="62"/>
      <c r="BK920" s="62"/>
      <c r="BL920" s="62"/>
      <c r="BM920" s="62"/>
      <c r="BN920" s="62"/>
      <c r="BO920" s="62"/>
      <c r="BP920" s="62"/>
      <c r="BQ920" s="62"/>
      <c r="BR920" s="62"/>
      <c r="BS920" s="62"/>
      <c r="BT920" s="62"/>
      <c r="BU920" s="62"/>
      <c r="BV920" s="62"/>
      <c r="BW920" s="62"/>
      <c r="BX920" s="62"/>
      <c r="BY920" s="62"/>
      <c r="BZ920" s="62"/>
      <c r="CA920" s="62"/>
      <c r="CB920" s="62"/>
      <c r="CC920" s="62"/>
      <c r="CD920" s="62"/>
      <c r="CE920" s="62"/>
      <c r="CF920" s="62"/>
      <c r="CG920" s="62"/>
      <c r="CH920" s="62"/>
      <c r="CI920" s="62"/>
      <c r="CJ920" s="62"/>
      <c r="CK920" s="62"/>
      <c r="CL920" s="62"/>
      <c r="CM920" s="62"/>
      <c r="CN920" s="62"/>
      <c r="CO920" s="62"/>
      <c r="CP920" s="62"/>
      <c r="CQ920" s="62"/>
      <c r="CR920" s="62"/>
      <c r="CS920" s="62"/>
      <c r="CT920" s="62"/>
      <c r="CU920" s="62"/>
      <c r="CV920" s="62"/>
      <c r="CW920" s="62"/>
      <c r="CX920" s="62"/>
      <c r="CY920" s="62"/>
      <c r="CZ920" s="62"/>
      <c r="DA920" s="70" t="s">
        <v>176</v>
      </c>
      <c r="DB920" s="56">
        <f>K920-CV920</f>
        <v>0</v>
      </c>
      <c r="DC920" s="81"/>
      <c r="DD920" s="7">
        <f>CV920/12</f>
        <v>0</v>
      </c>
      <c r="DE920" s="81"/>
    </row>
    <row r="921" spans="1:109" s="80" customFormat="1" ht="11.25" hidden="1" customHeight="1" x14ac:dyDescent="0.2">
      <c r="A921" s="113" t="str">
        <f>CONCATENATE("8401",H921)</f>
        <v>840165</v>
      </c>
      <c r="B921" s="93"/>
      <c r="C921" s="93"/>
      <c r="D921" s="93"/>
      <c r="E921" s="93" t="s">
        <v>174</v>
      </c>
      <c r="F921" s="93"/>
      <c r="G921" s="92"/>
      <c r="H921" s="61" t="s">
        <v>174</v>
      </c>
      <c r="I921" s="64" t="s">
        <v>175</v>
      </c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  <c r="AA921" s="62"/>
      <c r="AB921" s="62"/>
      <c r="AC921" s="62"/>
      <c r="AD921" s="62"/>
      <c r="AE921" s="62"/>
      <c r="AF921" s="62"/>
      <c r="AG921" s="62"/>
      <c r="AH921" s="62"/>
      <c r="AI921" s="62"/>
      <c r="AJ921" s="62"/>
      <c r="AK921" s="62"/>
      <c r="AL921" s="62"/>
      <c r="AM921" s="62"/>
      <c r="AN921" s="62"/>
      <c r="AO921" s="62"/>
      <c r="AP921" s="62"/>
      <c r="AQ921" s="62"/>
      <c r="AR921" s="62"/>
      <c r="AS921" s="62"/>
      <c r="AT921" s="62"/>
      <c r="AU921" s="62"/>
      <c r="AV921" s="62"/>
      <c r="AW921" s="62"/>
      <c r="AX921" s="62"/>
      <c r="AY921" s="62"/>
      <c r="AZ921" s="62"/>
      <c r="BA921" s="62"/>
      <c r="BB921" s="62"/>
      <c r="BC921" s="62"/>
      <c r="BD921" s="62"/>
      <c r="BE921" s="62"/>
      <c r="BF921" s="62"/>
      <c r="BG921" s="62"/>
      <c r="BH921" s="62"/>
      <c r="BI921" s="62"/>
      <c r="BJ921" s="62"/>
      <c r="BK921" s="62"/>
      <c r="BL921" s="62"/>
      <c r="BM921" s="62"/>
      <c r="BN921" s="62"/>
      <c r="BO921" s="62"/>
      <c r="BP921" s="62"/>
      <c r="BQ921" s="62"/>
      <c r="BR921" s="62"/>
      <c r="BS921" s="62"/>
      <c r="BT921" s="62"/>
      <c r="BU921" s="62"/>
      <c r="BV921" s="62"/>
      <c r="BW921" s="62"/>
      <c r="BX921" s="62"/>
      <c r="BY921" s="62"/>
      <c r="BZ921" s="62"/>
      <c r="CA921" s="62"/>
      <c r="CB921" s="62"/>
      <c r="CC921" s="62"/>
      <c r="CD921" s="62"/>
      <c r="CE921" s="62"/>
      <c r="CF921" s="62"/>
      <c r="CG921" s="62"/>
      <c r="CH921" s="62"/>
      <c r="CI921" s="62"/>
      <c r="CJ921" s="62"/>
      <c r="CK921" s="62"/>
      <c r="CL921" s="62"/>
      <c r="CM921" s="62"/>
      <c r="CN921" s="62"/>
      <c r="CO921" s="62"/>
      <c r="CP921" s="62"/>
      <c r="CQ921" s="62"/>
      <c r="CR921" s="62"/>
      <c r="CS921" s="62"/>
      <c r="CT921" s="62"/>
      <c r="CU921" s="62"/>
      <c r="CV921" s="62"/>
      <c r="CW921" s="62"/>
      <c r="CX921" s="62"/>
      <c r="CY921" s="62"/>
      <c r="CZ921" s="62"/>
      <c r="DA921" s="61" t="s">
        <v>174</v>
      </c>
      <c r="DB921" s="56">
        <f>K921-CV921</f>
        <v>0</v>
      </c>
      <c r="DC921" s="81"/>
      <c r="DD921" s="7">
        <f>CV921/12</f>
        <v>0</v>
      </c>
      <c r="DE921" s="81"/>
    </row>
    <row r="922" spans="1:109" s="80" customFormat="1" ht="11.25" hidden="1" customHeight="1" x14ac:dyDescent="0.2">
      <c r="A922" s="113" t="str">
        <f>CONCATENATE("8401",H922)</f>
        <v>84016501</v>
      </c>
      <c r="B922" s="93"/>
      <c r="C922" s="93"/>
      <c r="D922" s="93"/>
      <c r="E922" s="93"/>
      <c r="F922" s="93" t="s">
        <v>91</v>
      </c>
      <c r="G922" s="92"/>
      <c r="H922" s="70" t="s">
        <v>172</v>
      </c>
      <c r="I922" s="79" t="s">
        <v>173</v>
      </c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  <c r="AA922" s="62"/>
      <c r="AB922" s="62"/>
      <c r="AC922" s="62"/>
      <c r="AD922" s="62"/>
      <c r="AE922" s="62"/>
      <c r="AF922" s="62"/>
      <c r="AG922" s="62"/>
      <c r="AH922" s="62"/>
      <c r="AI922" s="62"/>
      <c r="AJ922" s="62"/>
      <c r="AK922" s="62"/>
      <c r="AL922" s="62"/>
      <c r="AM922" s="62"/>
      <c r="AN922" s="62"/>
      <c r="AO922" s="62"/>
      <c r="AP922" s="62"/>
      <c r="AQ922" s="62"/>
      <c r="AR922" s="62"/>
      <c r="AS922" s="62"/>
      <c r="AT922" s="62"/>
      <c r="AU922" s="62"/>
      <c r="AV922" s="62"/>
      <c r="AW922" s="62"/>
      <c r="AX922" s="62"/>
      <c r="AY922" s="62"/>
      <c r="AZ922" s="62"/>
      <c r="BA922" s="62"/>
      <c r="BB922" s="62"/>
      <c r="BC922" s="62"/>
      <c r="BD922" s="62"/>
      <c r="BE922" s="62"/>
      <c r="BF922" s="62"/>
      <c r="BG922" s="62"/>
      <c r="BH922" s="62"/>
      <c r="BI922" s="62"/>
      <c r="BJ922" s="62"/>
      <c r="BK922" s="62"/>
      <c r="BL922" s="62"/>
      <c r="BM922" s="62"/>
      <c r="BN922" s="62"/>
      <c r="BO922" s="62"/>
      <c r="BP922" s="62"/>
      <c r="BQ922" s="62"/>
      <c r="BR922" s="62"/>
      <c r="BS922" s="62"/>
      <c r="BT922" s="62"/>
      <c r="BU922" s="62"/>
      <c r="BV922" s="62"/>
      <c r="BW922" s="62"/>
      <c r="BX922" s="62"/>
      <c r="BY922" s="62"/>
      <c r="BZ922" s="62"/>
      <c r="CA922" s="62"/>
      <c r="CB922" s="62"/>
      <c r="CC922" s="62"/>
      <c r="CD922" s="62"/>
      <c r="CE922" s="62"/>
      <c r="CF922" s="62"/>
      <c r="CG922" s="62"/>
      <c r="CH922" s="62"/>
      <c r="CI922" s="62"/>
      <c r="CJ922" s="62"/>
      <c r="CK922" s="62"/>
      <c r="CL922" s="62"/>
      <c r="CM922" s="62"/>
      <c r="CN922" s="62"/>
      <c r="CO922" s="62"/>
      <c r="CP922" s="62"/>
      <c r="CQ922" s="62"/>
      <c r="CR922" s="62"/>
      <c r="CS922" s="62"/>
      <c r="CT922" s="62"/>
      <c r="CU922" s="62"/>
      <c r="CV922" s="62"/>
      <c r="CW922" s="62"/>
      <c r="CX922" s="62"/>
      <c r="CY922" s="62"/>
      <c r="CZ922" s="62"/>
      <c r="DA922" s="70" t="s">
        <v>172</v>
      </c>
      <c r="DB922" s="56">
        <f>K922-CV922</f>
        <v>0</v>
      </c>
      <c r="DC922" s="81"/>
      <c r="DD922" s="7">
        <f>CV922/12</f>
        <v>0</v>
      </c>
      <c r="DE922" s="81"/>
    </row>
    <row r="923" spans="1:109" s="80" customFormat="1" ht="11.25" hidden="1" customHeight="1" x14ac:dyDescent="0.2">
      <c r="A923" s="113" t="str">
        <f>CONCATENATE("8401",H923)</f>
        <v>840179</v>
      </c>
      <c r="B923" s="93"/>
      <c r="C923" s="93"/>
      <c r="D923" s="93"/>
      <c r="E923" s="93" t="s">
        <v>170</v>
      </c>
      <c r="F923" s="93"/>
      <c r="G923" s="92"/>
      <c r="H923" s="61" t="s">
        <v>170</v>
      </c>
      <c r="I923" s="64" t="s">
        <v>171</v>
      </c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  <c r="AA923" s="62"/>
      <c r="AB923" s="62"/>
      <c r="AC923" s="62"/>
      <c r="AD923" s="62"/>
      <c r="AE923" s="62"/>
      <c r="AF923" s="62"/>
      <c r="AG923" s="62"/>
      <c r="AH923" s="62"/>
      <c r="AI923" s="62"/>
      <c r="AJ923" s="62"/>
      <c r="AK923" s="62"/>
      <c r="AL923" s="62"/>
      <c r="AM923" s="62"/>
      <c r="AN923" s="62"/>
      <c r="AO923" s="62"/>
      <c r="AP923" s="62"/>
      <c r="AQ923" s="62"/>
      <c r="AR923" s="62"/>
      <c r="AS923" s="62"/>
      <c r="AT923" s="62"/>
      <c r="AU923" s="62"/>
      <c r="AV923" s="62"/>
      <c r="AW923" s="62"/>
      <c r="AX923" s="62"/>
      <c r="AY923" s="62"/>
      <c r="AZ923" s="62"/>
      <c r="BA923" s="62"/>
      <c r="BB923" s="62"/>
      <c r="BC923" s="62"/>
      <c r="BD923" s="62"/>
      <c r="BE923" s="62"/>
      <c r="BF923" s="62"/>
      <c r="BG923" s="62"/>
      <c r="BH923" s="62"/>
      <c r="BI923" s="62"/>
      <c r="BJ923" s="62"/>
      <c r="BK923" s="62"/>
      <c r="BL923" s="62"/>
      <c r="BM923" s="62"/>
      <c r="BN923" s="62"/>
      <c r="BO923" s="62"/>
      <c r="BP923" s="62"/>
      <c r="BQ923" s="62"/>
      <c r="BR923" s="62"/>
      <c r="BS923" s="62"/>
      <c r="BT923" s="62"/>
      <c r="BU923" s="62"/>
      <c r="BV923" s="62"/>
      <c r="BW923" s="62"/>
      <c r="BX923" s="62"/>
      <c r="BY923" s="62"/>
      <c r="BZ923" s="62"/>
      <c r="CA923" s="62"/>
      <c r="CB923" s="62"/>
      <c r="CC923" s="62"/>
      <c r="CD923" s="62"/>
      <c r="CE923" s="62"/>
      <c r="CF923" s="62"/>
      <c r="CG923" s="62"/>
      <c r="CH923" s="62"/>
      <c r="CI923" s="62"/>
      <c r="CJ923" s="62"/>
      <c r="CK923" s="62"/>
      <c r="CL923" s="62"/>
      <c r="CM923" s="62"/>
      <c r="CN923" s="62"/>
      <c r="CO923" s="62"/>
      <c r="CP923" s="62"/>
      <c r="CQ923" s="62"/>
      <c r="CR923" s="62"/>
      <c r="CS923" s="62"/>
      <c r="CT923" s="62"/>
      <c r="CU923" s="62"/>
      <c r="CV923" s="62"/>
      <c r="CW923" s="62"/>
      <c r="CX923" s="62"/>
      <c r="CY923" s="62"/>
      <c r="CZ923" s="62"/>
      <c r="DA923" s="61" t="s">
        <v>170</v>
      </c>
      <c r="DB923" s="56">
        <f>K923-CV923</f>
        <v>0</v>
      </c>
      <c r="DC923" s="81"/>
      <c r="DD923" s="7">
        <f>CV923/12</f>
        <v>0</v>
      </c>
      <c r="DE923" s="81"/>
    </row>
    <row r="924" spans="1:109" s="80" customFormat="1" ht="11.25" hidden="1" customHeight="1" x14ac:dyDescent="0.2">
      <c r="A924" s="113" t="str">
        <f>CONCATENATE("8401",H924)</f>
        <v>840181</v>
      </c>
      <c r="B924" s="93"/>
      <c r="C924" s="93"/>
      <c r="D924" s="93"/>
      <c r="E924" s="93" t="s">
        <v>168</v>
      </c>
      <c r="F924" s="93"/>
      <c r="G924" s="92"/>
      <c r="H924" s="61" t="s">
        <v>168</v>
      </c>
      <c r="I924" s="64" t="s">
        <v>169</v>
      </c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  <c r="AA924" s="62"/>
      <c r="AB924" s="62"/>
      <c r="AC924" s="62"/>
      <c r="AD924" s="62"/>
      <c r="AE924" s="62"/>
      <c r="AF924" s="62"/>
      <c r="AG924" s="62"/>
      <c r="AH924" s="62"/>
      <c r="AI924" s="62"/>
      <c r="AJ924" s="62"/>
      <c r="AK924" s="62"/>
      <c r="AL924" s="62"/>
      <c r="AM924" s="62"/>
      <c r="AN924" s="62"/>
      <c r="AO924" s="62"/>
      <c r="AP924" s="62"/>
      <c r="AQ924" s="62"/>
      <c r="AR924" s="62"/>
      <c r="AS924" s="62"/>
      <c r="AT924" s="62"/>
      <c r="AU924" s="62"/>
      <c r="AV924" s="62"/>
      <c r="AW924" s="62"/>
      <c r="AX924" s="62"/>
      <c r="AY924" s="62"/>
      <c r="AZ924" s="62"/>
      <c r="BA924" s="62"/>
      <c r="BB924" s="62"/>
      <c r="BC924" s="62"/>
      <c r="BD924" s="62"/>
      <c r="BE924" s="62"/>
      <c r="BF924" s="62"/>
      <c r="BG924" s="62"/>
      <c r="BH924" s="62"/>
      <c r="BI924" s="62"/>
      <c r="BJ924" s="62"/>
      <c r="BK924" s="62"/>
      <c r="BL924" s="62"/>
      <c r="BM924" s="62"/>
      <c r="BN924" s="62"/>
      <c r="BO924" s="62"/>
      <c r="BP924" s="62"/>
      <c r="BQ924" s="62"/>
      <c r="BR924" s="62"/>
      <c r="BS924" s="62"/>
      <c r="BT924" s="62"/>
      <c r="BU924" s="62"/>
      <c r="BV924" s="62"/>
      <c r="BW924" s="62"/>
      <c r="BX924" s="62"/>
      <c r="BY924" s="62"/>
      <c r="BZ924" s="62"/>
      <c r="CA924" s="62"/>
      <c r="CB924" s="62"/>
      <c r="CC924" s="62"/>
      <c r="CD924" s="62"/>
      <c r="CE924" s="62"/>
      <c r="CF924" s="62"/>
      <c r="CG924" s="62"/>
      <c r="CH924" s="62"/>
      <c r="CI924" s="62"/>
      <c r="CJ924" s="62"/>
      <c r="CK924" s="62"/>
      <c r="CL924" s="62"/>
      <c r="CM924" s="62"/>
      <c r="CN924" s="62"/>
      <c r="CO924" s="62"/>
      <c r="CP924" s="62"/>
      <c r="CQ924" s="62"/>
      <c r="CR924" s="62"/>
      <c r="CS924" s="62"/>
      <c r="CT924" s="62"/>
      <c r="CU924" s="62"/>
      <c r="CV924" s="62"/>
      <c r="CW924" s="62"/>
      <c r="CX924" s="62"/>
      <c r="CY924" s="62"/>
      <c r="CZ924" s="62"/>
      <c r="DA924" s="61" t="s">
        <v>168</v>
      </c>
      <c r="DB924" s="56">
        <f>K924-CV924</f>
        <v>0</v>
      </c>
      <c r="DC924" s="81"/>
      <c r="DD924" s="7">
        <f>CV924/12</f>
        <v>0</v>
      </c>
      <c r="DE924" s="81"/>
    </row>
    <row r="925" spans="1:109" s="80" customFormat="1" ht="11.25" hidden="1" customHeight="1" x14ac:dyDescent="0.2">
      <c r="A925" s="113" t="str">
        <f>CONCATENATE("8401",H925)</f>
        <v>84018101</v>
      </c>
      <c r="B925" s="93"/>
      <c r="C925" s="93"/>
      <c r="D925" s="93"/>
      <c r="E925" s="93"/>
      <c r="F925" s="93" t="s">
        <v>91</v>
      </c>
      <c r="G925" s="92"/>
      <c r="H925" s="61" t="s">
        <v>166</v>
      </c>
      <c r="I925" s="64" t="s">
        <v>167</v>
      </c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  <c r="AA925" s="62"/>
      <c r="AB925" s="62"/>
      <c r="AC925" s="62"/>
      <c r="AD925" s="62"/>
      <c r="AE925" s="62"/>
      <c r="AF925" s="62"/>
      <c r="AG925" s="62"/>
      <c r="AH925" s="62"/>
      <c r="AI925" s="62"/>
      <c r="AJ925" s="62"/>
      <c r="AK925" s="62"/>
      <c r="AL925" s="62"/>
      <c r="AM925" s="62"/>
      <c r="AN925" s="62"/>
      <c r="AO925" s="62"/>
      <c r="AP925" s="62"/>
      <c r="AQ925" s="62"/>
      <c r="AR925" s="62"/>
      <c r="AS925" s="62"/>
      <c r="AT925" s="62"/>
      <c r="AU925" s="62"/>
      <c r="AV925" s="62"/>
      <c r="AW925" s="62"/>
      <c r="AX925" s="62"/>
      <c r="AY925" s="62"/>
      <c r="AZ925" s="62"/>
      <c r="BA925" s="62"/>
      <c r="BB925" s="62"/>
      <c r="BC925" s="62"/>
      <c r="BD925" s="62"/>
      <c r="BE925" s="62"/>
      <c r="BF925" s="62"/>
      <c r="BG925" s="62"/>
      <c r="BH925" s="62"/>
      <c r="BI925" s="62"/>
      <c r="BJ925" s="62"/>
      <c r="BK925" s="62"/>
      <c r="BL925" s="62"/>
      <c r="BM925" s="62"/>
      <c r="BN925" s="62"/>
      <c r="BO925" s="62"/>
      <c r="BP925" s="62"/>
      <c r="BQ925" s="62"/>
      <c r="BR925" s="62"/>
      <c r="BS925" s="62"/>
      <c r="BT925" s="62"/>
      <c r="BU925" s="62"/>
      <c r="BV925" s="62"/>
      <c r="BW925" s="62"/>
      <c r="BX925" s="62"/>
      <c r="BY925" s="62"/>
      <c r="BZ925" s="62"/>
      <c r="CA925" s="62"/>
      <c r="CB925" s="62"/>
      <c r="CC925" s="62"/>
      <c r="CD925" s="62"/>
      <c r="CE925" s="62"/>
      <c r="CF925" s="62"/>
      <c r="CG925" s="62"/>
      <c r="CH925" s="62"/>
      <c r="CI925" s="62"/>
      <c r="CJ925" s="62"/>
      <c r="CK925" s="62"/>
      <c r="CL925" s="62"/>
      <c r="CM925" s="62"/>
      <c r="CN925" s="62"/>
      <c r="CO925" s="62"/>
      <c r="CP925" s="62"/>
      <c r="CQ925" s="62"/>
      <c r="CR925" s="62"/>
      <c r="CS925" s="62"/>
      <c r="CT925" s="62"/>
      <c r="CU925" s="62"/>
      <c r="CV925" s="62"/>
      <c r="CW925" s="62"/>
      <c r="CX925" s="62"/>
      <c r="CY925" s="62"/>
      <c r="CZ925" s="62"/>
      <c r="DA925" s="61" t="s">
        <v>166</v>
      </c>
      <c r="DB925" s="56">
        <f>K925-CV925</f>
        <v>0</v>
      </c>
      <c r="DC925" s="81"/>
      <c r="DD925" s="7">
        <f>CV925/12</f>
        <v>0</v>
      </c>
      <c r="DE925" s="81"/>
    </row>
    <row r="926" spans="1:109" s="80" customFormat="1" ht="11.25" hidden="1" customHeight="1" x14ac:dyDescent="0.2">
      <c r="A926" s="113" t="str">
        <f>CONCATENATE("8401",H926)</f>
        <v>8401810101</v>
      </c>
      <c r="B926" s="93"/>
      <c r="C926" s="93"/>
      <c r="D926" s="93"/>
      <c r="E926" s="93"/>
      <c r="F926" s="93"/>
      <c r="G926" s="92" t="s">
        <v>91</v>
      </c>
      <c r="H926" s="70" t="s">
        <v>164</v>
      </c>
      <c r="I926" s="79" t="s">
        <v>165</v>
      </c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  <c r="AA926" s="62"/>
      <c r="AB926" s="62"/>
      <c r="AC926" s="62"/>
      <c r="AD926" s="62"/>
      <c r="AE926" s="62"/>
      <c r="AF926" s="62"/>
      <c r="AG926" s="62"/>
      <c r="AH926" s="62"/>
      <c r="AI926" s="62"/>
      <c r="AJ926" s="62"/>
      <c r="AK926" s="62"/>
      <c r="AL926" s="62"/>
      <c r="AM926" s="62"/>
      <c r="AN926" s="62"/>
      <c r="AO926" s="62"/>
      <c r="AP926" s="62"/>
      <c r="AQ926" s="62"/>
      <c r="AR926" s="62"/>
      <c r="AS926" s="62"/>
      <c r="AT926" s="62"/>
      <c r="AU926" s="62"/>
      <c r="AV926" s="62"/>
      <c r="AW926" s="62"/>
      <c r="AX926" s="62"/>
      <c r="AY926" s="62"/>
      <c r="AZ926" s="62"/>
      <c r="BA926" s="62"/>
      <c r="BB926" s="62"/>
      <c r="BC926" s="62"/>
      <c r="BD926" s="62"/>
      <c r="BE926" s="62"/>
      <c r="BF926" s="62"/>
      <c r="BG926" s="62"/>
      <c r="BH926" s="62"/>
      <c r="BI926" s="62"/>
      <c r="BJ926" s="62"/>
      <c r="BK926" s="62"/>
      <c r="BL926" s="62"/>
      <c r="BM926" s="62"/>
      <c r="BN926" s="62"/>
      <c r="BO926" s="62"/>
      <c r="BP926" s="62"/>
      <c r="BQ926" s="62"/>
      <c r="BR926" s="62"/>
      <c r="BS926" s="62"/>
      <c r="BT926" s="62"/>
      <c r="BU926" s="62"/>
      <c r="BV926" s="62"/>
      <c r="BW926" s="62"/>
      <c r="BX926" s="62"/>
      <c r="BY926" s="62"/>
      <c r="BZ926" s="62"/>
      <c r="CA926" s="62"/>
      <c r="CB926" s="62"/>
      <c r="CC926" s="62"/>
      <c r="CD926" s="62"/>
      <c r="CE926" s="62"/>
      <c r="CF926" s="62"/>
      <c r="CG926" s="62"/>
      <c r="CH926" s="62"/>
      <c r="CI926" s="62"/>
      <c r="CJ926" s="62"/>
      <c r="CK926" s="62"/>
      <c r="CL926" s="62"/>
      <c r="CM926" s="62"/>
      <c r="CN926" s="62"/>
      <c r="CO926" s="62"/>
      <c r="CP926" s="62"/>
      <c r="CQ926" s="62"/>
      <c r="CR926" s="62"/>
      <c r="CS926" s="62"/>
      <c r="CT926" s="62"/>
      <c r="CU926" s="62"/>
      <c r="CV926" s="62"/>
      <c r="CW926" s="62"/>
      <c r="CX926" s="62"/>
      <c r="CY926" s="62"/>
      <c r="CZ926" s="62"/>
      <c r="DA926" s="70" t="s">
        <v>164</v>
      </c>
      <c r="DB926" s="56">
        <f>K926-CV926</f>
        <v>0</v>
      </c>
      <c r="DC926" s="81"/>
      <c r="DD926" s="7">
        <f>CV926/12</f>
        <v>0</v>
      </c>
      <c r="DE926" s="81"/>
    </row>
    <row r="927" spans="1:109" s="80" customFormat="1" ht="16.5" hidden="1" customHeight="1" x14ac:dyDescent="0.2">
      <c r="A927" s="113" t="str">
        <f>CONCATENATE("8401",H927)</f>
        <v>840103</v>
      </c>
      <c r="B927" s="93"/>
      <c r="C927" s="93" t="s">
        <v>129</v>
      </c>
      <c r="D927" s="93"/>
      <c r="E927" s="93"/>
      <c r="F927" s="93"/>
      <c r="G927" s="92"/>
      <c r="H927" s="61" t="s">
        <v>129</v>
      </c>
      <c r="I927" s="64" t="s">
        <v>163</v>
      </c>
      <c r="J927" s="62">
        <f>J885</f>
        <v>0</v>
      </c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  <c r="AA927" s="62"/>
      <c r="AB927" s="62"/>
      <c r="AC927" s="62"/>
      <c r="AD927" s="62"/>
      <c r="AE927" s="62"/>
      <c r="AF927" s="62"/>
      <c r="AG927" s="62"/>
      <c r="AH927" s="62"/>
      <c r="AI927" s="62"/>
      <c r="AJ927" s="62"/>
      <c r="AK927" s="62"/>
      <c r="AL927" s="62"/>
      <c r="AM927" s="62"/>
      <c r="AN927" s="62"/>
      <c r="AO927" s="62"/>
      <c r="AP927" s="62"/>
      <c r="AQ927" s="62">
        <f>AQ885</f>
        <v>0</v>
      </c>
      <c r="AR927" s="62">
        <f>AR885</f>
        <v>0</v>
      </c>
      <c r="AS927" s="62">
        <f>AS885</f>
        <v>0</v>
      </c>
      <c r="AT927" s="62">
        <f>AT885</f>
        <v>0</v>
      </c>
      <c r="AU927" s="62">
        <f>AU885</f>
        <v>0</v>
      </c>
      <c r="AV927" s="62">
        <f>AV885</f>
        <v>0</v>
      </c>
      <c r="AW927" s="62">
        <f>AW885</f>
        <v>0</v>
      </c>
      <c r="AX927" s="62">
        <f>AX885</f>
        <v>0</v>
      </c>
      <c r="AY927" s="62">
        <f>AY885</f>
        <v>0</v>
      </c>
      <c r="AZ927" s="62">
        <f>AZ885</f>
        <v>0</v>
      </c>
      <c r="BA927" s="62">
        <f>BA885</f>
        <v>0</v>
      </c>
      <c r="BB927" s="62"/>
      <c r="BC927" s="62">
        <f>BC885</f>
        <v>0</v>
      </c>
      <c r="BD927" s="62"/>
      <c r="BE927" s="62">
        <f>BE885</f>
        <v>0</v>
      </c>
      <c r="BF927" s="62">
        <f>BF885</f>
        <v>0</v>
      </c>
      <c r="BG927" s="62">
        <f>BG885</f>
        <v>0</v>
      </c>
      <c r="BH927" s="62">
        <f>BH885</f>
        <v>0</v>
      </c>
      <c r="BI927" s="62">
        <f>BI885</f>
        <v>0</v>
      </c>
      <c r="BJ927" s="62">
        <f>BJ885</f>
        <v>0</v>
      </c>
      <c r="BK927" s="62">
        <f>BK885</f>
        <v>0</v>
      </c>
      <c r="BL927" s="62">
        <f>BL885</f>
        <v>0</v>
      </c>
      <c r="BM927" s="62">
        <f>BM885</f>
        <v>0</v>
      </c>
      <c r="BN927" s="62">
        <f>BN885</f>
        <v>0</v>
      </c>
      <c r="BO927" s="62">
        <f>BO885</f>
        <v>0</v>
      </c>
      <c r="BP927" s="62">
        <f>BP885</f>
        <v>0</v>
      </c>
      <c r="BQ927" s="62">
        <f>BQ885</f>
        <v>0</v>
      </c>
      <c r="BR927" s="62">
        <f>BR885</f>
        <v>0</v>
      </c>
      <c r="BS927" s="62">
        <f>BS885</f>
        <v>0</v>
      </c>
      <c r="BT927" s="62">
        <f>BT885</f>
        <v>0</v>
      </c>
      <c r="BU927" s="62">
        <f>BU885</f>
        <v>0</v>
      </c>
      <c r="BV927" s="62">
        <f>BV885</f>
        <v>0</v>
      </c>
      <c r="BW927" s="62">
        <f>BW885</f>
        <v>0</v>
      </c>
      <c r="BX927" s="62">
        <f>BX885</f>
        <v>0</v>
      </c>
      <c r="BY927" s="62">
        <f>BY885</f>
        <v>0</v>
      </c>
      <c r="BZ927" s="62">
        <f>BZ885</f>
        <v>0</v>
      </c>
      <c r="CA927" s="62">
        <f>CA885</f>
        <v>0</v>
      </c>
      <c r="CB927" s="62">
        <f>CB885</f>
        <v>0</v>
      </c>
      <c r="CC927" s="62">
        <f>CC885</f>
        <v>0</v>
      </c>
      <c r="CD927" s="62">
        <f>CD885</f>
        <v>0</v>
      </c>
      <c r="CE927" s="62">
        <f>CE885</f>
        <v>0</v>
      </c>
      <c r="CF927" s="62">
        <f>CF885</f>
        <v>0</v>
      </c>
      <c r="CG927" s="62">
        <f>CG885</f>
        <v>0</v>
      </c>
      <c r="CH927" s="62">
        <f>CH885</f>
        <v>0</v>
      </c>
      <c r="CI927" s="62">
        <f>CI885</f>
        <v>0</v>
      </c>
      <c r="CJ927" s="62">
        <f>CJ885</f>
        <v>0</v>
      </c>
      <c r="CK927" s="62">
        <f>CK885</f>
        <v>0</v>
      </c>
      <c r="CL927" s="62">
        <f>CL885</f>
        <v>0</v>
      </c>
      <c r="CM927" s="62">
        <f>CM885</f>
        <v>0</v>
      </c>
      <c r="CN927" s="62">
        <f>CN885</f>
        <v>0</v>
      </c>
      <c r="CO927" s="62">
        <f>CO885</f>
        <v>0</v>
      </c>
      <c r="CP927" s="62">
        <f>CP885</f>
        <v>0</v>
      </c>
      <c r="CQ927" s="62">
        <f>CQ885</f>
        <v>0</v>
      </c>
      <c r="CR927" s="62">
        <f>CR885</f>
        <v>0</v>
      </c>
      <c r="CS927" s="62">
        <f>CS885</f>
        <v>0</v>
      </c>
      <c r="CT927" s="62">
        <f>CT885</f>
        <v>0</v>
      </c>
      <c r="CU927" s="62">
        <f>CU885</f>
        <v>0</v>
      </c>
      <c r="CV927" s="62">
        <f>CV885</f>
        <v>0</v>
      </c>
      <c r="CW927" s="62">
        <f>CW885</f>
        <v>0</v>
      </c>
      <c r="CX927" s="62">
        <f>CX885</f>
        <v>0</v>
      </c>
      <c r="CY927" s="62">
        <f>CY885</f>
        <v>0</v>
      </c>
      <c r="CZ927" s="62">
        <f>CZ885</f>
        <v>0</v>
      </c>
      <c r="DA927" s="61" t="s">
        <v>129</v>
      </c>
      <c r="DB927" s="56">
        <f>K927-CV927</f>
        <v>0</v>
      </c>
      <c r="DC927" s="81"/>
      <c r="DD927" s="7">
        <f>CV927/12</f>
        <v>0</v>
      </c>
      <c r="DE927" s="81"/>
    </row>
    <row r="928" spans="1:109" s="80" customFormat="1" ht="19.5" hidden="1" customHeight="1" x14ac:dyDescent="0.2">
      <c r="A928" s="113" t="str">
        <f>CONCATENATE("8401",H928)</f>
        <v>84010301</v>
      </c>
      <c r="B928" s="93"/>
      <c r="C928" s="93"/>
      <c r="D928" s="93" t="s">
        <v>91</v>
      </c>
      <c r="E928" s="93"/>
      <c r="F928" s="93"/>
      <c r="G928" s="92"/>
      <c r="H928" s="61" t="s">
        <v>161</v>
      </c>
      <c r="I928" s="64" t="s">
        <v>162</v>
      </c>
      <c r="J928" s="62">
        <f>J927</f>
        <v>0</v>
      </c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  <c r="AA928" s="62"/>
      <c r="AB928" s="62"/>
      <c r="AC928" s="62"/>
      <c r="AD928" s="62"/>
      <c r="AE928" s="62"/>
      <c r="AF928" s="62"/>
      <c r="AG928" s="62"/>
      <c r="AH928" s="62"/>
      <c r="AI928" s="62"/>
      <c r="AJ928" s="62"/>
      <c r="AK928" s="62"/>
      <c r="AL928" s="62"/>
      <c r="AM928" s="62"/>
      <c r="AN928" s="62"/>
      <c r="AO928" s="62"/>
      <c r="AP928" s="62"/>
      <c r="AQ928" s="62">
        <f>AQ927</f>
        <v>0</v>
      </c>
      <c r="AR928" s="62">
        <f>AR927</f>
        <v>0</v>
      </c>
      <c r="AS928" s="62">
        <f>AS927</f>
        <v>0</v>
      </c>
      <c r="AT928" s="62">
        <f>AT927</f>
        <v>0</v>
      </c>
      <c r="AU928" s="62">
        <f>AU927</f>
        <v>0</v>
      </c>
      <c r="AV928" s="62">
        <f>AV927</f>
        <v>0</v>
      </c>
      <c r="AW928" s="62">
        <f>AW927</f>
        <v>0</v>
      </c>
      <c r="AX928" s="62">
        <f>AX927</f>
        <v>0</v>
      </c>
      <c r="AY928" s="62">
        <f>AY927</f>
        <v>0</v>
      </c>
      <c r="AZ928" s="62">
        <f>AZ927</f>
        <v>0</v>
      </c>
      <c r="BA928" s="62">
        <f>BA927</f>
        <v>0</v>
      </c>
      <c r="BB928" s="62"/>
      <c r="BC928" s="62">
        <f>BC927</f>
        <v>0</v>
      </c>
      <c r="BD928" s="62"/>
      <c r="BE928" s="62">
        <f>BE927</f>
        <v>0</v>
      </c>
      <c r="BF928" s="62">
        <f>BF927</f>
        <v>0</v>
      </c>
      <c r="BG928" s="62">
        <f>BG927</f>
        <v>0</v>
      </c>
      <c r="BH928" s="62">
        <f>BH927</f>
        <v>0</v>
      </c>
      <c r="BI928" s="62">
        <f>BI927</f>
        <v>0</v>
      </c>
      <c r="BJ928" s="62">
        <f>BJ927</f>
        <v>0</v>
      </c>
      <c r="BK928" s="62">
        <f>BK927</f>
        <v>0</v>
      </c>
      <c r="BL928" s="62">
        <f>BL927</f>
        <v>0</v>
      </c>
      <c r="BM928" s="62">
        <f>BM927</f>
        <v>0</v>
      </c>
      <c r="BN928" s="62">
        <f>BN927</f>
        <v>0</v>
      </c>
      <c r="BO928" s="62">
        <f>BO927</f>
        <v>0</v>
      </c>
      <c r="BP928" s="62">
        <f>BP927</f>
        <v>0</v>
      </c>
      <c r="BQ928" s="62">
        <f>BQ927</f>
        <v>0</v>
      </c>
      <c r="BR928" s="62">
        <f>BR927</f>
        <v>0</v>
      </c>
      <c r="BS928" s="62">
        <f>BS927</f>
        <v>0</v>
      </c>
      <c r="BT928" s="62">
        <f>BT927</f>
        <v>0</v>
      </c>
      <c r="BU928" s="62">
        <f>BU927</f>
        <v>0</v>
      </c>
      <c r="BV928" s="62">
        <f>BV927</f>
        <v>0</v>
      </c>
      <c r="BW928" s="62">
        <f>BW927</f>
        <v>0</v>
      </c>
      <c r="BX928" s="62">
        <f>BX927</f>
        <v>0</v>
      </c>
      <c r="BY928" s="62">
        <f>BY927</f>
        <v>0</v>
      </c>
      <c r="BZ928" s="62">
        <f>BZ927</f>
        <v>0</v>
      </c>
      <c r="CA928" s="62">
        <f>CA927</f>
        <v>0</v>
      </c>
      <c r="CB928" s="62">
        <f>CB927</f>
        <v>0</v>
      </c>
      <c r="CC928" s="62">
        <f>CC927</f>
        <v>0</v>
      </c>
      <c r="CD928" s="62">
        <f>CD927</f>
        <v>0</v>
      </c>
      <c r="CE928" s="62">
        <f>CE927</f>
        <v>0</v>
      </c>
      <c r="CF928" s="62">
        <f>CF927</f>
        <v>0</v>
      </c>
      <c r="CG928" s="62">
        <f>CG927</f>
        <v>0</v>
      </c>
      <c r="CH928" s="62">
        <f>CH927</f>
        <v>0</v>
      </c>
      <c r="CI928" s="62">
        <f>CI927</f>
        <v>0</v>
      </c>
      <c r="CJ928" s="62">
        <f>CJ927</f>
        <v>0</v>
      </c>
      <c r="CK928" s="62">
        <f>CK927</f>
        <v>0</v>
      </c>
      <c r="CL928" s="62">
        <f>CL927</f>
        <v>0</v>
      </c>
      <c r="CM928" s="62">
        <f>CM927</f>
        <v>0</v>
      </c>
      <c r="CN928" s="62">
        <f>CN927</f>
        <v>0</v>
      </c>
      <c r="CO928" s="62">
        <f>CO927</f>
        <v>0</v>
      </c>
      <c r="CP928" s="62">
        <f>CP927</f>
        <v>0</v>
      </c>
      <c r="CQ928" s="62">
        <f>CQ927</f>
        <v>0</v>
      </c>
      <c r="CR928" s="62">
        <f>CR927</f>
        <v>0</v>
      </c>
      <c r="CS928" s="62">
        <f>CS927</f>
        <v>0</v>
      </c>
      <c r="CT928" s="62">
        <f>CT927</f>
        <v>0</v>
      </c>
      <c r="CU928" s="62">
        <f>CU927</f>
        <v>0</v>
      </c>
      <c r="CV928" s="62">
        <f>CV927</f>
        <v>0</v>
      </c>
      <c r="CW928" s="62">
        <f>CW927</f>
        <v>0</v>
      </c>
      <c r="CX928" s="62">
        <f>CX927</f>
        <v>0</v>
      </c>
      <c r="CY928" s="62">
        <f>CY927</f>
        <v>0</v>
      </c>
      <c r="CZ928" s="62">
        <f>CZ927</f>
        <v>0</v>
      </c>
      <c r="DA928" s="61" t="s">
        <v>161</v>
      </c>
      <c r="DB928" s="56">
        <f>K928-CV928</f>
        <v>0</v>
      </c>
      <c r="DC928" s="81"/>
      <c r="DD928" s="7">
        <f>CV928/12</f>
        <v>0</v>
      </c>
      <c r="DE928" s="81"/>
    </row>
    <row r="929" spans="1:109" s="54" customFormat="1" ht="30" hidden="1" customHeight="1" x14ac:dyDescent="0.2">
      <c r="A929" s="67" t="str">
        <f>CONCATENATE("5008",H929)</f>
        <v>50085008</v>
      </c>
      <c r="B929" s="66" t="s">
        <v>159</v>
      </c>
      <c r="C929" s="66"/>
      <c r="D929" s="66"/>
      <c r="E929" s="66"/>
      <c r="F929" s="66"/>
      <c r="G929" s="65"/>
      <c r="H929" s="61" t="s">
        <v>159</v>
      </c>
      <c r="I929" s="95" t="s">
        <v>160</v>
      </c>
      <c r="J929" s="62">
        <f>J930+J936</f>
        <v>0</v>
      </c>
      <c r="K929" s="62">
        <f>K930+K936</f>
        <v>0</v>
      </c>
      <c r="L929" s="62">
        <f>L930+L936</f>
        <v>0</v>
      </c>
      <c r="M929" s="62">
        <f>M930+M936</f>
        <v>0</v>
      </c>
      <c r="N929" s="62">
        <f>N930+N936</f>
        <v>0</v>
      </c>
      <c r="O929" s="62">
        <f>O930+O936</f>
        <v>0</v>
      </c>
      <c r="P929" s="62">
        <f>P930+P936</f>
        <v>0</v>
      </c>
      <c r="Q929" s="62">
        <f>Q930+Q936</f>
        <v>0</v>
      </c>
      <c r="R929" s="62">
        <f>R930+R936</f>
        <v>0</v>
      </c>
      <c r="S929" s="62">
        <f>S930+S936</f>
        <v>0</v>
      </c>
      <c r="T929" s="62">
        <f>T930+T936</f>
        <v>0</v>
      </c>
      <c r="U929" s="62">
        <f>U930+U936</f>
        <v>0</v>
      </c>
      <c r="V929" s="62">
        <f>V930+V936</f>
        <v>0</v>
      </c>
      <c r="W929" s="62">
        <f>W930+W936</f>
        <v>0</v>
      </c>
      <c r="X929" s="62">
        <f>X930+X936</f>
        <v>0</v>
      </c>
      <c r="Y929" s="62">
        <f>Y930+Y936</f>
        <v>0</v>
      </c>
      <c r="Z929" s="62">
        <f>Z930+Z936</f>
        <v>0</v>
      </c>
      <c r="AA929" s="62">
        <f>AA930+AA936</f>
        <v>0</v>
      </c>
      <c r="AB929" s="62">
        <f>AB930+AB936</f>
        <v>0</v>
      </c>
      <c r="AC929" s="62">
        <f>AC930+AC936</f>
        <v>0</v>
      </c>
      <c r="AD929" s="62">
        <f>AD930+AD936</f>
        <v>0</v>
      </c>
      <c r="AE929" s="62">
        <f>AE930+AE936</f>
        <v>0</v>
      </c>
      <c r="AF929" s="62">
        <f>AF930+AF936</f>
        <v>0</v>
      </c>
      <c r="AG929" s="62">
        <f>AG930+AG936</f>
        <v>0</v>
      </c>
      <c r="AH929" s="62">
        <f>AH930+AH936</f>
        <v>0</v>
      </c>
      <c r="AI929" s="62">
        <f>AI930+AI936</f>
        <v>0</v>
      </c>
      <c r="AJ929" s="62">
        <f>AJ930+AJ936</f>
        <v>0</v>
      </c>
      <c r="AK929" s="62">
        <f>AK930+AK936</f>
        <v>0</v>
      </c>
      <c r="AL929" s="62">
        <f>AL930+AL936</f>
        <v>0</v>
      </c>
      <c r="AM929" s="62">
        <f>AM930+AM936</f>
        <v>0</v>
      </c>
      <c r="AN929" s="62">
        <f>AN930+AN936</f>
        <v>0</v>
      </c>
      <c r="AO929" s="62">
        <f>AO930+AO936</f>
        <v>0</v>
      </c>
      <c r="AP929" s="62">
        <f>AP930+AP936</f>
        <v>0</v>
      </c>
      <c r="AQ929" s="62">
        <f>AQ930+AQ936</f>
        <v>0</v>
      </c>
      <c r="AR929" s="62">
        <f>AR930+AR936</f>
        <v>0</v>
      </c>
      <c r="AS929" s="62">
        <f>AS930+AS936</f>
        <v>0</v>
      </c>
      <c r="AT929" s="62">
        <f>AT930+AT936</f>
        <v>0</v>
      </c>
      <c r="AU929" s="62">
        <f>AU930+AU936</f>
        <v>0</v>
      </c>
      <c r="AV929" s="62">
        <f>AV930+AV936</f>
        <v>0</v>
      </c>
      <c r="AW929" s="62">
        <f>AW930+AW936</f>
        <v>0</v>
      </c>
      <c r="AX929" s="62">
        <f>AX930+AX936</f>
        <v>0</v>
      </c>
      <c r="AY929" s="62">
        <f>AY930+AY936</f>
        <v>0</v>
      </c>
      <c r="AZ929" s="62">
        <f>AZ930+AZ936</f>
        <v>0</v>
      </c>
      <c r="BA929" s="62">
        <f>BA930+BA936</f>
        <v>0</v>
      </c>
      <c r="BB929" s="62"/>
      <c r="BC929" s="62">
        <f>BC930+BC936</f>
        <v>0</v>
      </c>
      <c r="BD929" s="62"/>
      <c r="BE929" s="62">
        <f>BE930+BE936</f>
        <v>0</v>
      </c>
      <c r="BF929" s="62">
        <f>BF930+BF936</f>
        <v>0</v>
      </c>
      <c r="BG929" s="62">
        <f>BG930+BG936</f>
        <v>0</v>
      </c>
      <c r="BH929" s="62">
        <f>BH930+BH936</f>
        <v>0</v>
      </c>
      <c r="BI929" s="62">
        <f>BI930+BI936</f>
        <v>0</v>
      </c>
      <c r="BJ929" s="62">
        <f>BJ930+BJ936</f>
        <v>0</v>
      </c>
      <c r="BK929" s="62">
        <f>BK930+BK936</f>
        <v>0</v>
      </c>
      <c r="BL929" s="62">
        <f>BL930+BL936</f>
        <v>0</v>
      </c>
      <c r="BM929" s="62">
        <f>BM930+BM936</f>
        <v>0</v>
      </c>
      <c r="BN929" s="62">
        <f>BN930+BN936</f>
        <v>0</v>
      </c>
      <c r="BO929" s="62">
        <f>BO930+BO936</f>
        <v>0</v>
      </c>
      <c r="BP929" s="62">
        <f>BP930+BP936</f>
        <v>0</v>
      </c>
      <c r="BQ929" s="62">
        <f>BQ930+BQ936</f>
        <v>0</v>
      </c>
      <c r="BR929" s="62">
        <f>BR930+BR936</f>
        <v>0</v>
      </c>
      <c r="BS929" s="62">
        <f>BS930+BS936</f>
        <v>0</v>
      </c>
      <c r="BT929" s="62">
        <f>BT930+BT936</f>
        <v>0</v>
      </c>
      <c r="BU929" s="62">
        <f>BU930+BU936</f>
        <v>0</v>
      </c>
      <c r="BV929" s="62">
        <f>BV930+BV936</f>
        <v>0</v>
      </c>
      <c r="BW929" s="62">
        <f>BW930</f>
        <v>0</v>
      </c>
      <c r="BX929" s="62">
        <f>BX930</f>
        <v>0</v>
      </c>
      <c r="BY929" s="62">
        <f>BY930</f>
        <v>0</v>
      </c>
      <c r="BZ929" s="62">
        <f>BZ930</f>
        <v>0</v>
      </c>
      <c r="CA929" s="62">
        <f>CA930</f>
        <v>0</v>
      </c>
      <c r="CB929" s="62">
        <f>CB930</f>
        <v>0</v>
      </c>
      <c r="CC929" s="62">
        <f>CC930</f>
        <v>0</v>
      </c>
      <c r="CD929" s="62">
        <f>CD930</f>
        <v>0</v>
      </c>
      <c r="CE929" s="62">
        <f>CE930</f>
        <v>0</v>
      </c>
      <c r="CF929" s="62">
        <f>CF930</f>
        <v>0</v>
      </c>
      <c r="CG929" s="62">
        <f>CG930</f>
        <v>0</v>
      </c>
      <c r="CH929" s="62">
        <f>CH930</f>
        <v>0</v>
      </c>
      <c r="CI929" s="62">
        <f>CI930</f>
        <v>0</v>
      </c>
      <c r="CJ929" s="62">
        <f>CJ930</f>
        <v>0</v>
      </c>
      <c r="CK929" s="62">
        <f>CK930</f>
        <v>0</v>
      </c>
      <c r="CL929" s="62">
        <f>CL930</f>
        <v>0</v>
      </c>
      <c r="CM929" s="62">
        <f>CM930</f>
        <v>0</v>
      </c>
      <c r="CN929" s="62">
        <f>CN930</f>
        <v>0</v>
      </c>
      <c r="CO929" s="62">
        <f>CO930</f>
        <v>0</v>
      </c>
      <c r="CP929" s="62">
        <f>CP930</f>
        <v>0</v>
      </c>
      <c r="CQ929" s="62">
        <f>CQ930</f>
        <v>0</v>
      </c>
      <c r="CR929" s="62">
        <f>CR930</f>
        <v>0</v>
      </c>
      <c r="CS929" s="62">
        <f>CS930</f>
        <v>0</v>
      </c>
      <c r="CT929" s="62">
        <f>CT930</f>
        <v>0</v>
      </c>
      <c r="CU929" s="62">
        <f>CU930</f>
        <v>0</v>
      </c>
      <c r="CV929" s="62">
        <f>CV930</f>
        <v>0</v>
      </c>
      <c r="CW929" s="62">
        <f>CW930</f>
        <v>0</v>
      </c>
      <c r="CX929" s="62">
        <f>CX930</f>
        <v>0</v>
      </c>
      <c r="CY929" s="62">
        <f>CY930</f>
        <v>0</v>
      </c>
      <c r="CZ929" s="62">
        <f>CZ930</f>
        <v>0</v>
      </c>
      <c r="DA929" s="61" t="s">
        <v>159</v>
      </c>
      <c r="DB929" s="56">
        <f>K929-CV929</f>
        <v>0</v>
      </c>
      <c r="DC929" s="55"/>
      <c r="DD929" s="7">
        <f>CV929/12</f>
        <v>0</v>
      </c>
      <c r="DE929" s="55"/>
    </row>
    <row r="930" spans="1:109" s="54" customFormat="1" ht="17.25" hidden="1" customHeight="1" x14ac:dyDescent="0.2">
      <c r="A930" s="67" t="str">
        <f>CONCATENATE("5008",H930)</f>
        <v>500801</v>
      </c>
      <c r="B930" s="66"/>
      <c r="C930" s="66"/>
      <c r="D930" s="66"/>
      <c r="E930" s="66" t="s">
        <v>91</v>
      </c>
      <c r="F930" s="66"/>
      <c r="G930" s="65"/>
      <c r="H930" s="61" t="s">
        <v>91</v>
      </c>
      <c r="I930" s="95" t="s">
        <v>90</v>
      </c>
      <c r="J930" s="62">
        <f>J931+J932+J933+J934</f>
        <v>0</v>
      </c>
      <c r="K930" s="62">
        <f>K931+K932+K933+K934</f>
        <v>0</v>
      </c>
      <c r="L930" s="62">
        <f>L931+L932+L933+L934</f>
        <v>0</v>
      </c>
      <c r="M930" s="62">
        <f>M931+M932+M933+M934</f>
        <v>0</v>
      </c>
      <c r="N930" s="62">
        <f>N931+N932+N933+N934</f>
        <v>0</v>
      </c>
      <c r="O930" s="62">
        <f>O931+O932+O933+O934</f>
        <v>0</v>
      </c>
      <c r="P930" s="62">
        <f>P931+P932+P933+P934</f>
        <v>0</v>
      </c>
      <c r="Q930" s="62">
        <f>Q931+Q932+Q933+Q934</f>
        <v>0</v>
      </c>
      <c r="R930" s="62">
        <f>R931+R932+R933+R934</f>
        <v>0</v>
      </c>
      <c r="S930" s="62">
        <f>S931+S932+S933+S934</f>
        <v>0</v>
      </c>
      <c r="T930" s="62">
        <f>T931+T932+T933+T934</f>
        <v>0</v>
      </c>
      <c r="U930" s="62">
        <f>U931+U932+U933+U934</f>
        <v>0</v>
      </c>
      <c r="V930" s="62">
        <f>V931+V932+V933+V934</f>
        <v>0</v>
      </c>
      <c r="W930" s="62">
        <f>W931+W932+W933+W934</f>
        <v>0</v>
      </c>
      <c r="X930" s="62">
        <f>X931+X932+X933+X934</f>
        <v>0</v>
      </c>
      <c r="Y930" s="62">
        <f>Y931+Y932+Y933+Y934</f>
        <v>0</v>
      </c>
      <c r="Z930" s="62">
        <f>Z931+Z932+Z933+Z934</f>
        <v>0</v>
      </c>
      <c r="AA930" s="62">
        <f>AA931+AA932+AA933+AA934</f>
        <v>0</v>
      </c>
      <c r="AB930" s="62">
        <f>AB931+AB932+AB933+AB934</f>
        <v>0</v>
      </c>
      <c r="AC930" s="62">
        <f>AC931+AC932+AC933+AC934</f>
        <v>0</v>
      </c>
      <c r="AD930" s="62">
        <f>AD931+AD932+AD933+AD934</f>
        <v>0</v>
      </c>
      <c r="AE930" s="62">
        <f>AE931+AE932+AE933+AE934</f>
        <v>0</v>
      </c>
      <c r="AF930" s="62">
        <f>AF931+AF932+AF933+AF934</f>
        <v>0</v>
      </c>
      <c r="AG930" s="62">
        <f>AG931+AG932+AG933+AG934</f>
        <v>0</v>
      </c>
      <c r="AH930" s="62">
        <f>AH931+AH932+AH933+AH934</f>
        <v>0</v>
      </c>
      <c r="AI930" s="62">
        <f>AI931+AI932+AI933+AI934</f>
        <v>0</v>
      </c>
      <c r="AJ930" s="62">
        <f>AJ931+AJ932+AJ933+AJ934</f>
        <v>0</v>
      </c>
      <c r="AK930" s="62">
        <f>AK931+AK932+AK933+AK934</f>
        <v>0</v>
      </c>
      <c r="AL930" s="62">
        <f>AL931+AL932+AL933+AL934</f>
        <v>0</v>
      </c>
      <c r="AM930" s="62">
        <f>AM931+AM932+AM933+AM934</f>
        <v>0</v>
      </c>
      <c r="AN930" s="62">
        <f>AN931+AN932+AN933+AN934</f>
        <v>0</v>
      </c>
      <c r="AO930" s="62">
        <f>AO931+AO932+AO933+AO934</f>
        <v>0</v>
      </c>
      <c r="AP930" s="62">
        <f>AP931+AP932+AP933+AP934</f>
        <v>0</v>
      </c>
      <c r="AQ930" s="62">
        <f>AQ931+AQ932+AQ933+AQ934</f>
        <v>0</v>
      </c>
      <c r="AR930" s="62">
        <f>AR931+AR932+AR933+AR934</f>
        <v>0</v>
      </c>
      <c r="AS930" s="62">
        <f>AS931+AS932+AS933+AS934</f>
        <v>0</v>
      </c>
      <c r="AT930" s="62">
        <f>AT931+AT932+AT933+AT934</f>
        <v>0</v>
      </c>
      <c r="AU930" s="62">
        <f>AU931+AU932+AU933+AU934</f>
        <v>0</v>
      </c>
      <c r="AV930" s="62">
        <f>AV931+AV932+AV933+AV934</f>
        <v>0</v>
      </c>
      <c r="AW930" s="62">
        <f>AW931+AW932+AW933+AW934</f>
        <v>0</v>
      </c>
      <c r="AX930" s="62">
        <f>AX931+AX932+AX933+AX934</f>
        <v>0</v>
      </c>
      <c r="AY930" s="62">
        <f>AY931+AY932+AY933+AY934</f>
        <v>0</v>
      </c>
      <c r="AZ930" s="62">
        <f>AZ931+AZ932+AZ933+AZ934</f>
        <v>0</v>
      </c>
      <c r="BA930" s="62">
        <f>BA931+BA932+BA933+BA934</f>
        <v>0</v>
      </c>
      <c r="BB930" s="62"/>
      <c r="BC930" s="62">
        <f>BC931+BC932+BC933+BC934</f>
        <v>0</v>
      </c>
      <c r="BD930" s="62"/>
      <c r="BE930" s="62">
        <f>BE931+BE932+BE933+BE934</f>
        <v>0</v>
      </c>
      <c r="BF930" s="62">
        <f>BF931+BF932+BF933+BF934</f>
        <v>0</v>
      </c>
      <c r="BG930" s="62">
        <f>BG931+BG932+BG933+BG934</f>
        <v>0</v>
      </c>
      <c r="BH930" s="62">
        <f>BH931+BH932+BH933+BH934</f>
        <v>0</v>
      </c>
      <c r="BI930" s="62">
        <f>BI931+BI932+BI933+BI934</f>
        <v>0</v>
      </c>
      <c r="BJ930" s="62">
        <f>BJ931+BJ932+BJ933+BJ934</f>
        <v>0</v>
      </c>
      <c r="BK930" s="62">
        <f>BK931+BK932+BK933+BK934</f>
        <v>0</v>
      </c>
      <c r="BL930" s="62">
        <f>BL931+BL932+BL933+BL934</f>
        <v>0</v>
      </c>
      <c r="BM930" s="62">
        <f>BM931+BM932+BM933+BM934</f>
        <v>0</v>
      </c>
      <c r="BN930" s="62">
        <f>BN931+BN932+BN933+BN934</f>
        <v>0</v>
      </c>
      <c r="BO930" s="62">
        <f>BO931+BO932+BO933+BO934</f>
        <v>0</v>
      </c>
      <c r="BP930" s="62">
        <f>BP931+BP932+BP933+BP934</f>
        <v>0</v>
      </c>
      <c r="BQ930" s="62">
        <f>BQ931+BQ932+BQ933+BQ934</f>
        <v>0</v>
      </c>
      <c r="BR930" s="62">
        <f>BR931+BR932+BR933+BR934</f>
        <v>0</v>
      </c>
      <c r="BS930" s="62">
        <f>BS931+BS932+BS933+BS934</f>
        <v>0</v>
      </c>
      <c r="BT930" s="62">
        <f>BT931+BT932+BT933+BT934</f>
        <v>0</v>
      </c>
      <c r="BU930" s="62">
        <f>BU931+BU932+BU933+BU934</f>
        <v>0</v>
      </c>
      <c r="BV930" s="62">
        <f>BV931+BV932+BV933+BV934</f>
        <v>0</v>
      </c>
      <c r="BW930" s="62">
        <f>BW934</f>
        <v>0</v>
      </c>
      <c r="BX930" s="62">
        <f>BX934</f>
        <v>0</v>
      </c>
      <c r="BY930" s="62">
        <f>BY934</f>
        <v>0</v>
      </c>
      <c r="BZ930" s="62">
        <f>BZ934</f>
        <v>0</v>
      </c>
      <c r="CA930" s="62">
        <f>CA934</f>
        <v>0</v>
      </c>
      <c r="CB930" s="62">
        <f>CB934</f>
        <v>0</v>
      </c>
      <c r="CC930" s="62">
        <f>CC934</f>
        <v>0</v>
      </c>
      <c r="CD930" s="62">
        <f>CD934</f>
        <v>0</v>
      </c>
      <c r="CE930" s="62">
        <f>CE934</f>
        <v>0</v>
      </c>
      <c r="CF930" s="62">
        <f>CF934</f>
        <v>0</v>
      </c>
      <c r="CG930" s="62">
        <f>CG934</f>
        <v>0</v>
      </c>
      <c r="CH930" s="62">
        <f>CH934</f>
        <v>0</v>
      </c>
      <c r="CI930" s="62">
        <f>CI934</f>
        <v>0</v>
      </c>
      <c r="CJ930" s="62">
        <f>CJ934</f>
        <v>0</v>
      </c>
      <c r="CK930" s="62">
        <f>CK934</f>
        <v>0</v>
      </c>
      <c r="CL930" s="62">
        <f>CL934</f>
        <v>0</v>
      </c>
      <c r="CM930" s="62">
        <f>CM934</f>
        <v>0</v>
      </c>
      <c r="CN930" s="62">
        <f>CN934</f>
        <v>0</v>
      </c>
      <c r="CO930" s="62">
        <f>CO934</f>
        <v>0</v>
      </c>
      <c r="CP930" s="62">
        <f>CP934</f>
        <v>0</v>
      </c>
      <c r="CQ930" s="62">
        <f>CQ934</f>
        <v>0</v>
      </c>
      <c r="CR930" s="62">
        <f>CR934</f>
        <v>0</v>
      </c>
      <c r="CS930" s="62">
        <f>CS934</f>
        <v>0</v>
      </c>
      <c r="CT930" s="62">
        <f>CT934</f>
        <v>0</v>
      </c>
      <c r="CU930" s="62">
        <f>CU934</f>
        <v>0</v>
      </c>
      <c r="CV930" s="62">
        <f>CV934</f>
        <v>0</v>
      </c>
      <c r="CW930" s="62">
        <f>CW934</f>
        <v>0</v>
      </c>
      <c r="CX930" s="62">
        <f>CX934</f>
        <v>0</v>
      </c>
      <c r="CY930" s="62">
        <f>CY934</f>
        <v>0</v>
      </c>
      <c r="CZ930" s="62">
        <f>CZ934</f>
        <v>0</v>
      </c>
      <c r="DA930" s="61" t="s">
        <v>91</v>
      </c>
      <c r="DB930" s="56">
        <f>K930-CV930</f>
        <v>0</v>
      </c>
      <c r="DC930" s="55"/>
      <c r="DD930" s="7">
        <f>CV930/12</f>
        <v>0</v>
      </c>
      <c r="DE930" s="55"/>
    </row>
    <row r="931" spans="1:109" s="54" customFormat="1" ht="15" hidden="1" customHeight="1" x14ac:dyDescent="0.2">
      <c r="A931" s="67" t="str">
        <f>CONCATENATE("5008",H931)</f>
        <v>500810</v>
      </c>
      <c r="B931" s="66"/>
      <c r="C931" s="66"/>
      <c r="D931" s="66"/>
      <c r="E931" s="88" t="s">
        <v>89</v>
      </c>
      <c r="F931" s="66"/>
      <c r="G931" s="65"/>
      <c r="H931" s="61" t="s">
        <v>89</v>
      </c>
      <c r="I931" s="95" t="s">
        <v>88</v>
      </c>
      <c r="J931" s="62">
        <f>J940</f>
        <v>0</v>
      </c>
      <c r="K931" s="62">
        <f>K940</f>
        <v>0</v>
      </c>
      <c r="L931" s="62">
        <f>L940</f>
        <v>0</v>
      </c>
      <c r="M931" s="62">
        <f>M940</f>
        <v>0</v>
      </c>
      <c r="N931" s="62">
        <f>N940</f>
        <v>0</v>
      </c>
      <c r="O931" s="62">
        <f>O940</f>
        <v>0</v>
      </c>
      <c r="P931" s="62">
        <f>P940</f>
        <v>0</v>
      </c>
      <c r="Q931" s="62">
        <f>Q940</f>
        <v>0</v>
      </c>
      <c r="R931" s="62">
        <f>R940</f>
        <v>0</v>
      </c>
      <c r="S931" s="62">
        <f>S940</f>
        <v>0</v>
      </c>
      <c r="T931" s="62">
        <f>T940</f>
        <v>0</v>
      </c>
      <c r="U931" s="62">
        <f>U940</f>
        <v>0</v>
      </c>
      <c r="V931" s="62">
        <f>V940</f>
        <v>0</v>
      </c>
      <c r="W931" s="62">
        <f>W940</f>
        <v>0</v>
      </c>
      <c r="X931" s="62">
        <f>X940</f>
        <v>0</v>
      </c>
      <c r="Y931" s="62">
        <f>Y940</f>
        <v>0</v>
      </c>
      <c r="Z931" s="62">
        <f>Z940</f>
        <v>0</v>
      </c>
      <c r="AA931" s="62">
        <f>AA940</f>
        <v>0</v>
      </c>
      <c r="AB931" s="62">
        <f>AB940</f>
        <v>0</v>
      </c>
      <c r="AC931" s="62">
        <f>AC940</f>
        <v>0</v>
      </c>
      <c r="AD931" s="62">
        <f>AD940</f>
        <v>0</v>
      </c>
      <c r="AE931" s="62">
        <f>AE940</f>
        <v>0</v>
      </c>
      <c r="AF931" s="62">
        <f>AF940</f>
        <v>0</v>
      </c>
      <c r="AG931" s="62">
        <f>AG940</f>
        <v>0</v>
      </c>
      <c r="AH931" s="62">
        <f>AH940</f>
        <v>0</v>
      </c>
      <c r="AI931" s="62">
        <f>AI940</f>
        <v>0</v>
      </c>
      <c r="AJ931" s="62">
        <f>AJ940</f>
        <v>0</v>
      </c>
      <c r="AK931" s="62">
        <f>AK940</f>
        <v>0</v>
      </c>
      <c r="AL931" s="62">
        <f>AL940</f>
        <v>0</v>
      </c>
      <c r="AM931" s="62">
        <f>AM940</f>
        <v>0</v>
      </c>
      <c r="AN931" s="62">
        <f>AN940</f>
        <v>0</v>
      </c>
      <c r="AO931" s="62">
        <f>AO940</f>
        <v>0</v>
      </c>
      <c r="AP931" s="62">
        <f>AP940</f>
        <v>0</v>
      </c>
      <c r="AQ931" s="62">
        <f>AQ940</f>
        <v>0</v>
      </c>
      <c r="AR931" s="62">
        <f>AR940</f>
        <v>0</v>
      </c>
      <c r="AS931" s="62">
        <f>AS940</f>
        <v>0</v>
      </c>
      <c r="AT931" s="62">
        <f>AT940</f>
        <v>0</v>
      </c>
      <c r="AU931" s="62">
        <f>AU940</f>
        <v>0</v>
      </c>
      <c r="AV931" s="62">
        <f>AV940</f>
        <v>0</v>
      </c>
      <c r="AW931" s="62">
        <f>AW940</f>
        <v>0</v>
      </c>
      <c r="AX931" s="62">
        <f>AX940</f>
        <v>0</v>
      </c>
      <c r="AY931" s="62">
        <f>AY940</f>
        <v>0</v>
      </c>
      <c r="AZ931" s="62">
        <f>AZ940</f>
        <v>0</v>
      </c>
      <c r="BA931" s="62">
        <f>BA940</f>
        <v>0</v>
      </c>
      <c r="BB931" s="62"/>
      <c r="BC931" s="62">
        <f>BC940</f>
        <v>0</v>
      </c>
      <c r="BD931" s="62"/>
      <c r="BE931" s="62">
        <f>BE940</f>
        <v>0</v>
      </c>
      <c r="BF931" s="62">
        <f>BF940</f>
        <v>0</v>
      </c>
      <c r="BG931" s="62">
        <f>BG940</f>
        <v>0</v>
      </c>
      <c r="BH931" s="62">
        <f>BH940</f>
        <v>0</v>
      </c>
      <c r="BI931" s="62">
        <f>BI940</f>
        <v>0</v>
      </c>
      <c r="BJ931" s="62">
        <f>BJ940</f>
        <v>0</v>
      </c>
      <c r="BK931" s="62">
        <f>BK940</f>
        <v>0</v>
      </c>
      <c r="BL931" s="62">
        <f>BL940</f>
        <v>0</v>
      </c>
      <c r="BM931" s="62">
        <f>BM940</f>
        <v>0</v>
      </c>
      <c r="BN931" s="62">
        <f>BN940</f>
        <v>0</v>
      </c>
      <c r="BO931" s="62">
        <f>BO940</f>
        <v>0</v>
      </c>
      <c r="BP931" s="62">
        <f>BP940</f>
        <v>0</v>
      </c>
      <c r="BQ931" s="62">
        <f>BQ940</f>
        <v>0</v>
      </c>
      <c r="BR931" s="62">
        <f>BR940</f>
        <v>0</v>
      </c>
      <c r="BS931" s="62">
        <f>BS940</f>
        <v>0</v>
      </c>
      <c r="BT931" s="62">
        <f>BT940</f>
        <v>0</v>
      </c>
      <c r="BU931" s="62">
        <f>BU940</f>
        <v>0</v>
      </c>
      <c r="BV931" s="62">
        <f>BV940</f>
        <v>0</v>
      </c>
      <c r="BW931" s="62">
        <f>BW940</f>
        <v>0</v>
      </c>
      <c r="BX931" s="62">
        <f>BX940</f>
        <v>0</v>
      </c>
      <c r="BY931" s="62">
        <f>BY940</f>
        <v>0</v>
      </c>
      <c r="BZ931" s="62">
        <f>BZ940</f>
        <v>0</v>
      </c>
      <c r="CA931" s="62">
        <f>CA940</f>
        <v>0</v>
      </c>
      <c r="CB931" s="62">
        <f>CB940</f>
        <v>0</v>
      </c>
      <c r="CC931" s="62">
        <f>CC940</f>
        <v>0</v>
      </c>
      <c r="CD931" s="62">
        <f>CD940</f>
        <v>0</v>
      </c>
      <c r="CE931" s="62">
        <f>CE940</f>
        <v>0</v>
      </c>
      <c r="CF931" s="62">
        <f>CF940</f>
        <v>0</v>
      </c>
      <c r="CG931" s="62">
        <f>CG940</f>
        <v>0</v>
      </c>
      <c r="CH931" s="62">
        <f>CH940</f>
        <v>0</v>
      </c>
      <c r="CI931" s="62">
        <f>CI940</f>
        <v>0</v>
      </c>
      <c r="CJ931" s="62">
        <f>CJ940</f>
        <v>0</v>
      </c>
      <c r="CK931" s="62">
        <f>CK940</f>
        <v>0</v>
      </c>
      <c r="CL931" s="62">
        <f>CL940</f>
        <v>0</v>
      </c>
      <c r="CM931" s="62">
        <f>CM940</f>
        <v>0</v>
      </c>
      <c r="CN931" s="62">
        <f>CN940</f>
        <v>0</v>
      </c>
      <c r="CO931" s="62">
        <f>CO940</f>
        <v>0</v>
      </c>
      <c r="CP931" s="62">
        <f>CP940</f>
        <v>0</v>
      </c>
      <c r="CQ931" s="62">
        <f>CQ940</f>
        <v>0</v>
      </c>
      <c r="CR931" s="62">
        <f>CR940</f>
        <v>0</v>
      </c>
      <c r="CS931" s="62">
        <f>CS940</f>
        <v>0</v>
      </c>
      <c r="CT931" s="62">
        <f>CT940</f>
        <v>0</v>
      </c>
      <c r="CU931" s="62">
        <f>CU940</f>
        <v>0</v>
      </c>
      <c r="CV931" s="62">
        <f>CV940</f>
        <v>0</v>
      </c>
      <c r="CW931" s="62">
        <f>CW940</f>
        <v>0</v>
      </c>
      <c r="CX931" s="62">
        <f>CX940</f>
        <v>0</v>
      </c>
      <c r="CY931" s="62">
        <f>CY940</f>
        <v>0</v>
      </c>
      <c r="CZ931" s="62">
        <f>CZ940</f>
        <v>0</v>
      </c>
      <c r="DA931" s="61" t="s">
        <v>89</v>
      </c>
      <c r="DB931" s="56">
        <f>K931-CV931</f>
        <v>0</v>
      </c>
      <c r="DC931" s="55"/>
      <c r="DD931" s="7">
        <f>CV931/12</f>
        <v>0</v>
      </c>
      <c r="DE931" s="55"/>
    </row>
    <row r="932" spans="1:109" s="54" customFormat="1" ht="11.25" hidden="1" customHeight="1" x14ac:dyDescent="0.2">
      <c r="A932" s="67" t="str">
        <f>CONCATENATE("5008",H932)</f>
        <v>500820</v>
      </c>
      <c r="B932" s="66"/>
      <c r="C932" s="66"/>
      <c r="D932" s="66"/>
      <c r="E932" s="88" t="s">
        <v>73</v>
      </c>
      <c r="F932" s="66"/>
      <c r="G932" s="65"/>
      <c r="H932" s="61" t="s">
        <v>73</v>
      </c>
      <c r="I932" s="95" t="s">
        <v>72</v>
      </c>
      <c r="J932" s="62">
        <f>J955</f>
        <v>0</v>
      </c>
      <c r="K932" s="62">
        <f>K955</f>
        <v>0</v>
      </c>
      <c r="L932" s="62">
        <f>L955</f>
        <v>0</v>
      </c>
      <c r="M932" s="62">
        <f>M955</f>
        <v>0</v>
      </c>
      <c r="N932" s="62">
        <f>N955</f>
        <v>0</v>
      </c>
      <c r="O932" s="62">
        <f>O955</f>
        <v>0</v>
      </c>
      <c r="P932" s="62">
        <f>P955</f>
        <v>0</v>
      </c>
      <c r="Q932" s="62">
        <f>Q955</f>
        <v>0</v>
      </c>
      <c r="R932" s="62">
        <f>R955</f>
        <v>0</v>
      </c>
      <c r="S932" s="62">
        <f>S955</f>
        <v>0</v>
      </c>
      <c r="T932" s="62">
        <f>T955</f>
        <v>0</v>
      </c>
      <c r="U932" s="62">
        <f>U955</f>
        <v>0</v>
      </c>
      <c r="V932" s="62">
        <f>V955</f>
        <v>0</v>
      </c>
      <c r="W932" s="62">
        <f>W955</f>
        <v>0</v>
      </c>
      <c r="X932" s="62">
        <f>X955</f>
        <v>0</v>
      </c>
      <c r="Y932" s="62">
        <f>Y955</f>
        <v>0</v>
      </c>
      <c r="Z932" s="62">
        <f>Z955</f>
        <v>0</v>
      </c>
      <c r="AA932" s="62">
        <f>AA955</f>
        <v>0</v>
      </c>
      <c r="AB932" s="62">
        <f>AB955</f>
        <v>0</v>
      </c>
      <c r="AC932" s="62">
        <f>AC955</f>
        <v>0</v>
      </c>
      <c r="AD932" s="62">
        <f>AD955</f>
        <v>0</v>
      </c>
      <c r="AE932" s="62">
        <f>AE955</f>
        <v>0</v>
      </c>
      <c r="AF932" s="62">
        <f>AF955</f>
        <v>0</v>
      </c>
      <c r="AG932" s="62">
        <f>AG955</f>
        <v>0</v>
      </c>
      <c r="AH932" s="62">
        <f>AH955</f>
        <v>0</v>
      </c>
      <c r="AI932" s="62">
        <f>AI955</f>
        <v>0</v>
      </c>
      <c r="AJ932" s="62">
        <f>AJ955</f>
        <v>0</v>
      </c>
      <c r="AK932" s="62">
        <f>AK955</f>
        <v>0</v>
      </c>
      <c r="AL932" s="62">
        <f>AL955</f>
        <v>0</v>
      </c>
      <c r="AM932" s="62">
        <f>AM955</f>
        <v>0</v>
      </c>
      <c r="AN932" s="62">
        <f>AN955</f>
        <v>0</v>
      </c>
      <c r="AO932" s="62">
        <f>AO955</f>
        <v>0</v>
      </c>
      <c r="AP932" s="62">
        <f>AP955</f>
        <v>0</v>
      </c>
      <c r="AQ932" s="62">
        <f>AQ955</f>
        <v>0</v>
      </c>
      <c r="AR932" s="62">
        <f>AR955</f>
        <v>0</v>
      </c>
      <c r="AS932" s="62">
        <f>AS955</f>
        <v>0</v>
      </c>
      <c r="AT932" s="62">
        <f>AT955</f>
        <v>0</v>
      </c>
      <c r="AU932" s="62">
        <f>AU955</f>
        <v>0</v>
      </c>
      <c r="AV932" s="62">
        <f>AV955</f>
        <v>0</v>
      </c>
      <c r="AW932" s="62">
        <f>AW955</f>
        <v>0</v>
      </c>
      <c r="AX932" s="62">
        <f>AX955</f>
        <v>0</v>
      </c>
      <c r="AY932" s="62">
        <f>AY955</f>
        <v>0</v>
      </c>
      <c r="AZ932" s="62">
        <f>AZ955</f>
        <v>0</v>
      </c>
      <c r="BA932" s="62">
        <f>BA955</f>
        <v>0</v>
      </c>
      <c r="BB932" s="62"/>
      <c r="BC932" s="62">
        <f>BC955</f>
        <v>0</v>
      </c>
      <c r="BD932" s="62"/>
      <c r="BE932" s="62">
        <f>BE955</f>
        <v>0</v>
      </c>
      <c r="BF932" s="62">
        <f>BF955</f>
        <v>0</v>
      </c>
      <c r="BG932" s="62">
        <f>BG955</f>
        <v>0</v>
      </c>
      <c r="BH932" s="62">
        <f>BH955</f>
        <v>0</v>
      </c>
      <c r="BI932" s="62">
        <f>BI955</f>
        <v>0</v>
      </c>
      <c r="BJ932" s="62">
        <f>BJ955</f>
        <v>0</v>
      </c>
      <c r="BK932" s="62">
        <f>BK955</f>
        <v>0</v>
      </c>
      <c r="BL932" s="62">
        <f>BL955</f>
        <v>0</v>
      </c>
      <c r="BM932" s="62">
        <f>BM955</f>
        <v>0</v>
      </c>
      <c r="BN932" s="62">
        <f>BN955</f>
        <v>0</v>
      </c>
      <c r="BO932" s="62">
        <f>BO955</f>
        <v>0</v>
      </c>
      <c r="BP932" s="62">
        <f>BP955</f>
        <v>0</v>
      </c>
      <c r="BQ932" s="62">
        <f>BQ955</f>
        <v>0</v>
      </c>
      <c r="BR932" s="62">
        <f>BR955</f>
        <v>0</v>
      </c>
      <c r="BS932" s="62">
        <f>BS955</f>
        <v>0</v>
      </c>
      <c r="BT932" s="62">
        <f>BT955</f>
        <v>0</v>
      </c>
      <c r="BU932" s="62">
        <f>BU955</f>
        <v>0</v>
      </c>
      <c r="BV932" s="62">
        <f>BV955</f>
        <v>0</v>
      </c>
      <c r="BW932" s="62">
        <f>BW955</f>
        <v>0</v>
      </c>
      <c r="BX932" s="62">
        <f>BX955</f>
        <v>0</v>
      </c>
      <c r="BY932" s="62">
        <f>BY955</f>
        <v>0</v>
      </c>
      <c r="BZ932" s="62">
        <f>BZ955</f>
        <v>0</v>
      </c>
      <c r="CA932" s="62">
        <f>CA955</f>
        <v>0</v>
      </c>
      <c r="CB932" s="62">
        <f>CB955</f>
        <v>0</v>
      </c>
      <c r="CC932" s="62">
        <f>CC955</f>
        <v>0</v>
      </c>
      <c r="CD932" s="62">
        <f>CD955</f>
        <v>0</v>
      </c>
      <c r="CE932" s="62">
        <f>CE955</f>
        <v>0</v>
      </c>
      <c r="CF932" s="62">
        <f>CF955</f>
        <v>0</v>
      </c>
      <c r="CG932" s="62">
        <f>CG955</f>
        <v>0</v>
      </c>
      <c r="CH932" s="62">
        <f>CH955</f>
        <v>0</v>
      </c>
      <c r="CI932" s="62">
        <f>CI955</f>
        <v>0</v>
      </c>
      <c r="CJ932" s="62">
        <f>CJ955</f>
        <v>0</v>
      </c>
      <c r="CK932" s="62">
        <f>CK955</f>
        <v>0</v>
      </c>
      <c r="CL932" s="62">
        <f>CL955</f>
        <v>0</v>
      </c>
      <c r="CM932" s="62">
        <f>CM955</f>
        <v>0</v>
      </c>
      <c r="CN932" s="62">
        <f>CN955</f>
        <v>0</v>
      </c>
      <c r="CO932" s="62">
        <f>CO955</f>
        <v>0</v>
      </c>
      <c r="CP932" s="62">
        <f>CP955</f>
        <v>0</v>
      </c>
      <c r="CQ932" s="62">
        <f>CQ955</f>
        <v>0</v>
      </c>
      <c r="CR932" s="62">
        <f>CR955</f>
        <v>0</v>
      </c>
      <c r="CS932" s="62">
        <f>CS955</f>
        <v>0</v>
      </c>
      <c r="CT932" s="62">
        <f>CT955</f>
        <v>0</v>
      </c>
      <c r="CU932" s="62">
        <f>CU955</f>
        <v>0</v>
      </c>
      <c r="CV932" s="62">
        <f>CV955</f>
        <v>0</v>
      </c>
      <c r="CW932" s="62">
        <f>CW955</f>
        <v>0</v>
      </c>
      <c r="CX932" s="62">
        <f>CX955</f>
        <v>0</v>
      </c>
      <c r="CY932" s="62">
        <f>CY955</f>
        <v>0</v>
      </c>
      <c r="CZ932" s="62">
        <f>CZ955</f>
        <v>0</v>
      </c>
      <c r="DA932" s="61" t="s">
        <v>73</v>
      </c>
      <c r="DB932" s="56">
        <f>K932-CV932</f>
        <v>0</v>
      </c>
      <c r="DC932" s="55"/>
      <c r="DD932" s="7">
        <f>CV932/12</f>
        <v>0</v>
      </c>
      <c r="DE932" s="55"/>
    </row>
    <row r="933" spans="1:109" s="54" customFormat="1" ht="18" hidden="1" customHeight="1" x14ac:dyDescent="0.2">
      <c r="A933" s="67" t="str">
        <f>CONCATENATE("5008",H933)</f>
        <v>500855</v>
      </c>
      <c r="B933" s="66"/>
      <c r="C933" s="66"/>
      <c r="D933" s="66"/>
      <c r="E933" s="88" t="s">
        <v>28</v>
      </c>
      <c r="F933" s="66"/>
      <c r="G933" s="65"/>
      <c r="H933" s="61" t="s">
        <v>28</v>
      </c>
      <c r="I933" s="82" t="s">
        <v>27</v>
      </c>
      <c r="J933" s="62">
        <f>J967+J991+J1009</f>
        <v>0</v>
      </c>
      <c r="K933" s="62">
        <f>K967+K991+K1009</f>
        <v>0</v>
      </c>
      <c r="L933" s="62">
        <f>L967+L991+L1009</f>
        <v>0</v>
      </c>
      <c r="M933" s="62">
        <f>M967+M991+M1009</f>
        <v>0</v>
      </c>
      <c r="N933" s="62">
        <f>N967+N991+N1009</f>
        <v>0</v>
      </c>
      <c r="O933" s="62">
        <f>O967+O991+O1009</f>
        <v>0</v>
      </c>
      <c r="P933" s="62">
        <f>P967+P991+P1009</f>
        <v>0</v>
      </c>
      <c r="Q933" s="62">
        <f>Q967+Q991+Q1009</f>
        <v>0</v>
      </c>
      <c r="R933" s="62">
        <f>R967+R991+R1009</f>
        <v>0</v>
      </c>
      <c r="S933" s="62">
        <f>S967+S991+S1009</f>
        <v>0</v>
      </c>
      <c r="T933" s="62">
        <f>T967+T991+T1009</f>
        <v>0</v>
      </c>
      <c r="U933" s="62">
        <f>U967+U991+U1009</f>
        <v>0</v>
      </c>
      <c r="V933" s="62">
        <f>V967+V991+V1009</f>
        <v>0</v>
      </c>
      <c r="W933" s="62">
        <f>W967+W991+W1009</f>
        <v>0</v>
      </c>
      <c r="X933" s="62">
        <f>X967+X991+X1009</f>
        <v>0</v>
      </c>
      <c r="Y933" s="62">
        <f>Y967+Y991+Y1009</f>
        <v>0</v>
      </c>
      <c r="Z933" s="62">
        <f>Z967+Z991+Z1009</f>
        <v>0</v>
      </c>
      <c r="AA933" s="62">
        <f>AA967+AA991+AA1009</f>
        <v>0</v>
      </c>
      <c r="AB933" s="62">
        <f>AB967+AB991+AB1009</f>
        <v>0</v>
      </c>
      <c r="AC933" s="62">
        <f>AC967+AC991+AC1009</f>
        <v>0</v>
      </c>
      <c r="AD933" s="62">
        <f>AD967+AD991+AD1009</f>
        <v>0</v>
      </c>
      <c r="AE933" s="62">
        <f>AE967+AE991+AE1009</f>
        <v>0</v>
      </c>
      <c r="AF933" s="62">
        <f>AF967+AF991+AF1009</f>
        <v>0</v>
      </c>
      <c r="AG933" s="62">
        <f>AG967+AG991+AG1009</f>
        <v>0</v>
      </c>
      <c r="AH933" s="62">
        <f>AH967+AH991+AH1009</f>
        <v>0</v>
      </c>
      <c r="AI933" s="62">
        <f>AI967+AI991+AI1009</f>
        <v>0</v>
      </c>
      <c r="AJ933" s="62">
        <f>AJ967+AJ991+AJ1009</f>
        <v>0</v>
      </c>
      <c r="AK933" s="62">
        <f>AK967+AK991+AK1009</f>
        <v>0</v>
      </c>
      <c r="AL933" s="62">
        <f>AL967+AL991+AL1009</f>
        <v>0</v>
      </c>
      <c r="AM933" s="62">
        <f>AM967+AM991+AM1009</f>
        <v>0</v>
      </c>
      <c r="AN933" s="62">
        <f>AN967+AN991+AN1009</f>
        <v>0</v>
      </c>
      <c r="AO933" s="62">
        <f>AO967+AO991+AO1009</f>
        <v>0</v>
      </c>
      <c r="AP933" s="62">
        <f>AP967+AP991+AP1009</f>
        <v>0</v>
      </c>
      <c r="AQ933" s="62">
        <f>AQ967+AQ991+AQ1009</f>
        <v>0</v>
      </c>
      <c r="AR933" s="62">
        <f>AR967+AR991+AR1009</f>
        <v>0</v>
      </c>
      <c r="AS933" s="62">
        <f>AS967+AS991+AS1009</f>
        <v>0</v>
      </c>
      <c r="AT933" s="62">
        <f>AT967+AT991+AT1009</f>
        <v>0</v>
      </c>
      <c r="AU933" s="62">
        <f>AU967+AU991+AU1009</f>
        <v>0</v>
      </c>
      <c r="AV933" s="62">
        <f>AV967+AV991+AV1009</f>
        <v>0</v>
      </c>
      <c r="AW933" s="62">
        <f>AW967+AW991+AW1009</f>
        <v>0</v>
      </c>
      <c r="AX933" s="62">
        <f>AX967+AX991+AX1009</f>
        <v>0</v>
      </c>
      <c r="AY933" s="62">
        <f>AY967+AY991+AY1009</f>
        <v>0</v>
      </c>
      <c r="AZ933" s="62">
        <f>AZ967+AZ991+AZ1009</f>
        <v>0</v>
      </c>
      <c r="BA933" s="62">
        <f>BA967+BA991+BA1009</f>
        <v>0</v>
      </c>
      <c r="BB933" s="62"/>
      <c r="BC933" s="62">
        <f>BC967+BC991+BC1009</f>
        <v>0</v>
      </c>
      <c r="BD933" s="62"/>
      <c r="BE933" s="62">
        <f>BE967+BE991+BE1009</f>
        <v>0</v>
      </c>
      <c r="BF933" s="62">
        <f>BF967+BF991+BF1009</f>
        <v>0</v>
      </c>
      <c r="BG933" s="62">
        <f>BG967+BG991+BG1009</f>
        <v>0</v>
      </c>
      <c r="BH933" s="62">
        <f>BH967+BH991+BH1009</f>
        <v>0</v>
      </c>
      <c r="BI933" s="62">
        <f>BI967+BI991+BI1009</f>
        <v>0</v>
      </c>
      <c r="BJ933" s="62">
        <f>BJ967+BJ991+BJ1009</f>
        <v>0</v>
      </c>
      <c r="BK933" s="62">
        <f>BK967+BK991+BK1009</f>
        <v>0</v>
      </c>
      <c r="BL933" s="62">
        <f>BL967+BL991+BL1009</f>
        <v>0</v>
      </c>
      <c r="BM933" s="62">
        <f>BM967+BM991+BM1009</f>
        <v>0</v>
      </c>
      <c r="BN933" s="62">
        <f>BN967+BN991+BN1009</f>
        <v>0</v>
      </c>
      <c r="BO933" s="62">
        <f>BO967+BO991+BO1009</f>
        <v>0</v>
      </c>
      <c r="BP933" s="62">
        <f>BP967+BP991+BP1009</f>
        <v>0</v>
      </c>
      <c r="BQ933" s="62">
        <f>BQ967+BQ991+BQ1009</f>
        <v>0</v>
      </c>
      <c r="BR933" s="62">
        <f>BR967+BR991+BR1009</f>
        <v>0</v>
      </c>
      <c r="BS933" s="62">
        <f>BS967+BS991+BS1009</f>
        <v>0</v>
      </c>
      <c r="BT933" s="62">
        <f>BT967+BT991+BT1009</f>
        <v>0</v>
      </c>
      <c r="BU933" s="62">
        <f>BU967+BU991+BU1009</f>
        <v>0</v>
      </c>
      <c r="BV933" s="62">
        <f>BV967+BV991+BV1009</f>
        <v>0</v>
      </c>
      <c r="BW933" s="62">
        <f>BW967+BW991+BW1009</f>
        <v>0</v>
      </c>
      <c r="BX933" s="62">
        <f>BX967+BX991+BX1009</f>
        <v>0</v>
      </c>
      <c r="BY933" s="62">
        <f>BY967+BY991+BY1009</f>
        <v>0</v>
      </c>
      <c r="BZ933" s="62">
        <f>BZ967+BZ991+BZ1009</f>
        <v>0</v>
      </c>
      <c r="CA933" s="62">
        <f>CA967+CA991+CA1009</f>
        <v>0</v>
      </c>
      <c r="CB933" s="62">
        <f>CB967+CB991+CB1009</f>
        <v>0</v>
      </c>
      <c r="CC933" s="62">
        <f>CC967+CC991+CC1009</f>
        <v>0</v>
      </c>
      <c r="CD933" s="62">
        <f>CD967+CD991+CD1009</f>
        <v>0</v>
      </c>
      <c r="CE933" s="62">
        <f>CE967+CE991+CE1009</f>
        <v>0</v>
      </c>
      <c r="CF933" s="62">
        <f>CF967+CF991+CF1009</f>
        <v>0</v>
      </c>
      <c r="CG933" s="62">
        <f>CG967+CG991+CG1009</f>
        <v>0</v>
      </c>
      <c r="CH933" s="62">
        <f>CH967+CH991+CH1009</f>
        <v>0</v>
      </c>
      <c r="CI933" s="62">
        <f>CI967+CI991+CI1009</f>
        <v>0</v>
      </c>
      <c r="CJ933" s="62">
        <f>CJ967+CJ991+CJ1009</f>
        <v>0</v>
      </c>
      <c r="CK933" s="62">
        <f>CK967+CK991+CK1009</f>
        <v>0</v>
      </c>
      <c r="CL933" s="62">
        <f>CL967+CL991+CL1009</f>
        <v>0</v>
      </c>
      <c r="CM933" s="62">
        <f>CM967+CM991+CM1009</f>
        <v>0</v>
      </c>
      <c r="CN933" s="62">
        <f>CN967+CN991+CN1009</f>
        <v>0</v>
      </c>
      <c r="CO933" s="62">
        <f>CO967+CO991+CO1009</f>
        <v>0</v>
      </c>
      <c r="CP933" s="62">
        <f>CP967+CP991+CP1009</f>
        <v>0</v>
      </c>
      <c r="CQ933" s="62">
        <f>CQ967+CQ991+CQ1009</f>
        <v>0</v>
      </c>
      <c r="CR933" s="62">
        <f>CR967+CR991+CR1009</f>
        <v>0</v>
      </c>
      <c r="CS933" s="62">
        <f>CS967+CS991+CS1009</f>
        <v>0</v>
      </c>
      <c r="CT933" s="62">
        <f>CT967+CT991+CT1009</f>
        <v>0</v>
      </c>
      <c r="CU933" s="62">
        <f>CU967+CU991+CU1009</f>
        <v>0</v>
      </c>
      <c r="CV933" s="62">
        <f>CV967+CV991+CV1009</f>
        <v>0</v>
      </c>
      <c r="CW933" s="62">
        <f>CW967+CW991+CW1009</f>
        <v>0</v>
      </c>
      <c r="CX933" s="62">
        <f>CX967+CX991+CX1009</f>
        <v>0</v>
      </c>
      <c r="CY933" s="62">
        <f>CY967+CY991+CY1009</f>
        <v>0</v>
      </c>
      <c r="CZ933" s="62">
        <f>CZ967+CZ991+CZ1009</f>
        <v>0</v>
      </c>
      <c r="DA933" s="61" t="s">
        <v>28</v>
      </c>
      <c r="DB933" s="56">
        <f>K933-CV933</f>
        <v>0</v>
      </c>
      <c r="DC933" s="55"/>
      <c r="DD933" s="7">
        <f>CV933/12</f>
        <v>0</v>
      </c>
      <c r="DE933" s="55"/>
    </row>
    <row r="934" spans="1:109" ht="42" hidden="1" customHeight="1" x14ac:dyDescent="0.2">
      <c r="A934" s="67" t="str">
        <f>CONCATENATE("5008",H934)</f>
        <v>500856</v>
      </c>
      <c r="B934" s="66"/>
      <c r="C934" s="66"/>
      <c r="D934" s="66"/>
      <c r="E934" s="88" t="s">
        <v>118</v>
      </c>
      <c r="F934" s="66"/>
      <c r="G934" s="65"/>
      <c r="H934" s="61" t="s">
        <v>118</v>
      </c>
      <c r="I934" s="84" t="s">
        <v>117</v>
      </c>
      <c r="J934" s="78">
        <f>J971+J991</f>
        <v>0</v>
      </c>
      <c r="K934" s="78">
        <f>K971+K991</f>
        <v>0</v>
      </c>
      <c r="L934" s="78">
        <f>L971+L991</f>
        <v>0</v>
      </c>
      <c r="M934" s="78">
        <f>M971+M991</f>
        <v>0</v>
      </c>
      <c r="N934" s="78">
        <f>N971+N991</f>
        <v>0</v>
      </c>
      <c r="O934" s="78">
        <f>O971+O991</f>
        <v>0</v>
      </c>
      <c r="P934" s="78">
        <f>P971+P991</f>
        <v>0</v>
      </c>
      <c r="Q934" s="78">
        <f>Q971+Q991</f>
        <v>0</v>
      </c>
      <c r="R934" s="78">
        <f>R971+R991</f>
        <v>0</v>
      </c>
      <c r="S934" s="78">
        <f>S971+S991</f>
        <v>0</v>
      </c>
      <c r="T934" s="78">
        <f>T971+T991</f>
        <v>0</v>
      </c>
      <c r="U934" s="78">
        <f>U971+U991</f>
        <v>0</v>
      </c>
      <c r="V934" s="78">
        <f>V971+V991</f>
        <v>0</v>
      </c>
      <c r="W934" s="78">
        <f>W971+W991</f>
        <v>0</v>
      </c>
      <c r="X934" s="78">
        <f>X971+X991</f>
        <v>0</v>
      </c>
      <c r="Y934" s="78">
        <f>Y971+Y991</f>
        <v>0</v>
      </c>
      <c r="Z934" s="78">
        <f>Z971+Z991</f>
        <v>0</v>
      </c>
      <c r="AA934" s="78">
        <f>AA971+AA991</f>
        <v>0</v>
      </c>
      <c r="AB934" s="78">
        <f>AB971+AB991</f>
        <v>0</v>
      </c>
      <c r="AC934" s="78">
        <f>AC971+AC991</f>
        <v>0</v>
      </c>
      <c r="AD934" s="78">
        <f>AD971+AD991</f>
        <v>0</v>
      </c>
      <c r="AE934" s="78">
        <f>AE971+AE991</f>
        <v>0</v>
      </c>
      <c r="AF934" s="78">
        <f>AF971+AF991</f>
        <v>0</v>
      </c>
      <c r="AG934" s="78">
        <f>AG971+AG991</f>
        <v>0</v>
      </c>
      <c r="AH934" s="78">
        <f>AH971+AH991</f>
        <v>0</v>
      </c>
      <c r="AI934" s="78">
        <f>AI971+AI991</f>
        <v>0</v>
      </c>
      <c r="AJ934" s="78">
        <f>AJ971+AJ991</f>
        <v>0</v>
      </c>
      <c r="AK934" s="78">
        <f>AK971+AK991</f>
        <v>0</v>
      </c>
      <c r="AL934" s="78">
        <f>AL971+AL991</f>
        <v>0</v>
      </c>
      <c r="AM934" s="78">
        <f>AM971+AM991</f>
        <v>0</v>
      </c>
      <c r="AN934" s="78">
        <f>AN971+AN991</f>
        <v>0</v>
      </c>
      <c r="AO934" s="78">
        <f>AO971+AO991</f>
        <v>0</v>
      </c>
      <c r="AP934" s="78">
        <f>AP971+AP991</f>
        <v>0</v>
      </c>
      <c r="AQ934" s="78">
        <f>AQ971+AQ991</f>
        <v>0</v>
      </c>
      <c r="AR934" s="78">
        <f>AR971+AR991</f>
        <v>0</v>
      </c>
      <c r="AS934" s="78">
        <f>AS971+AS991</f>
        <v>0</v>
      </c>
      <c r="AT934" s="78">
        <f>AT971+AT991</f>
        <v>0</v>
      </c>
      <c r="AU934" s="78">
        <f>AU971+AU991</f>
        <v>0</v>
      </c>
      <c r="AV934" s="78">
        <f>AV971+AV991</f>
        <v>0</v>
      </c>
      <c r="AW934" s="78">
        <f>AW971+AW991</f>
        <v>0</v>
      </c>
      <c r="AX934" s="78">
        <f>AX971+AX991</f>
        <v>0</v>
      </c>
      <c r="AY934" s="78">
        <f>AY971+AY991</f>
        <v>0</v>
      </c>
      <c r="AZ934" s="78">
        <f>AZ971+AZ991</f>
        <v>0</v>
      </c>
      <c r="BA934" s="78">
        <f>BA971+BA991</f>
        <v>0</v>
      </c>
      <c r="BB934" s="78">
        <f>BB971+BB991</f>
        <v>0</v>
      </c>
      <c r="BC934" s="78">
        <f>BC971+BC991</f>
        <v>0</v>
      </c>
      <c r="BD934" s="78">
        <f>BD971+BD991</f>
        <v>0</v>
      </c>
      <c r="BE934" s="78">
        <f>BE971+BE991</f>
        <v>0</v>
      </c>
      <c r="BF934" s="78">
        <f>BF971+BF991</f>
        <v>0</v>
      </c>
      <c r="BG934" s="78">
        <f>BG971+BG991</f>
        <v>0</v>
      </c>
      <c r="BH934" s="78">
        <f>BH971+BH991</f>
        <v>0</v>
      </c>
      <c r="BI934" s="78">
        <f>BI971+BI991</f>
        <v>0</v>
      </c>
      <c r="BJ934" s="78">
        <f>BJ971+BJ991</f>
        <v>0</v>
      </c>
      <c r="BK934" s="78">
        <f>BK971+BK991</f>
        <v>0</v>
      </c>
      <c r="BL934" s="78">
        <f>BL971+BL991</f>
        <v>0</v>
      </c>
      <c r="BM934" s="78">
        <f>BM971+BM991</f>
        <v>0</v>
      </c>
      <c r="BN934" s="78">
        <f>BN971+BN991</f>
        <v>0</v>
      </c>
      <c r="BO934" s="78">
        <f>BO971+BO991</f>
        <v>0</v>
      </c>
      <c r="BP934" s="78">
        <f>BP971+BP991</f>
        <v>0</v>
      </c>
      <c r="BQ934" s="78">
        <f>BQ971+BQ991</f>
        <v>0</v>
      </c>
      <c r="BR934" s="78">
        <f>BR971+BR991</f>
        <v>0</v>
      </c>
      <c r="BS934" s="78">
        <f>BS971+BS991</f>
        <v>0</v>
      </c>
      <c r="BT934" s="78">
        <f>BT971+BT991</f>
        <v>0</v>
      </c>
      <c r="BU934" s="78">
        <f>BU971+BU991</f>
        <v>0</v>
      </c>
      <c r="BV934" s="78">
        <f>BV971+BV991</f>
        <v>0</v>
      </c>
      <c r="BW934" s="78">
        <f>BW971+BW991</f>
        <v>0</v>
      </c>
      <c r="BX934" s="78">
        <f>BX971+BX991</f>
        <v>0</v>
      </c>
      <c r="BY934" s="78">
        <f>BY971+BY991</f>
        <v>0</v>
      </c>
      <c r="BZ934" s="78">
        <f>BZ971+BZ991</f>
        <v>0</v>
      </c>
      <c r="CA934" s="78">
        <f>CA971+CA991</f>
        <v>0</v>
      </c>
      <c r="CB934" s="78">
        <f>CB971+CB991</f>
        <v>0</v>
      </c>
      <c r="CC934" s="78">
        <f>CC971+CC991</f>
        <v>0</v>
      </c>
      <c r="CD934" s="78">
        <f>CD971+CD991</f>
        <v>0</v>
      </c>
      <c r="CE934" s="78">
        <f>CE971+CE991</f>
        <v>0</v>
      </c>
      <c r="CF934" s="78">
        <f>CF971+CF991</f>
        <v>0</v>
      </c>
      <c r="CG934" s="78">
        <f>CG971+CG991</f>
        <v>0</v>
      </c>
      <c r="CH934" s="78">
        <f>CH971+CH991</f>
        <v>0</v>
      </c>
      <c r="CI934" s="78">
        <f>CI971+CI991</f>
        <v>0</v>
      </c>
      <c r="CJ934" s="78">
        <f>CJ971+CJ991</f>
        <v>0</v>
      </c>
      <c r="CK934" s="78">
        <f>CK971+CK991</f>
        <v>0</v>
      </c>
      <c r="CL934" s="78">
        <f>CL971+CL991</f>
        <v>0</v>
      </c>
      <c r="CM934" s="78">
        <f>CM971+CM991</f>
        <v>0</v>
      </c>
      <c r="CN934" s="78">
        <f>CN971+CN991</f>
        <v>0</v>
      </c>
      <c r="CO934" s="78">
        <f>CO971+CO991</f>
        <v>0</v>
      </c>
      <c r="CP934" s="78">
        <f>CP971+CP991</f>
        <v>0</v>
      </c>
      <c r="CQ934" s="78">
        <f>CQ971+CQ991</f>
        <v>0</v>
      </c>
      <c r="CR934" s="78">
        <f>CR971+CR991</f>
        <v>0</v>
      </c>
      <c r="CS934" s="78">
        <f>CS971+CS991</f>
        <v>0</v>
      </c>
      <c r="CT934" s="78">
        <f>CT971+CT991</f>
        <v>0</v>
      </c>
      <c r="CU934" s="78">
        <f>CU971+CU991</f>
        <v>0</v>
      </c>
      <c r="CV934" s="78">
        <f>CV971+CV991</f>
        <v>0</v>
      </c>
      <c r="CW934" s="78">
        <f>CW971+CW991</f>
        <v>0</v>
      </c>
      <c r="CX934" s="78">
        <f>CX971+CX991</f>
        <v>0</v>
      </c>
      <c r="CY934" s="78">
        <f>CY971+CY991</f>
        <v>0</v>
      </c>
      <c r="CZ934" s="78">
        <f>CZ971+CZ991</f>
        <v>0</v>
      </c>
      <c r="DA934" s="61" t="s">
        <v>118</v>
      </c>
      <c r="DB934" s="56">
        <f>K934-CV934</f>
        <v>0</v>
      </c>
      <c r="DD934" s="7">
        <f>CV934/12</f>
        <v>0</v>
      </c>
    </row>
    <row r="935" spans="1:109" ht="42" hidden="1" customHeight="1" x14ac:dyDescent="0.2">
      <c r="A935" s="67"/>
      <c r="B935" s="66"/>
      <c r="C935" s="66"/>
      <c r="D935" s="66"/>
      <c r="E935" s="88" t="s">
        <v>106</v>
      </c>
      <c r="F935" s="66"/>
      <c r="G935" s="65"/>
      <c r="H935" s="61" t="s">
        <v>106</v>
      </c>
      <c r="I935" s="84" t="s">
        <v>158</v>
      </c>
      <c r="J935" s="78">
        <f>J1003</f>
        <v>0</v>
      </c>
      <c r="K935" s="78">
        <f>K1003</f>
        <v>0</v>
      </c>
      <c r="L935" s="78">
        <f>L1003</f>
        <v>0</v>
      </c>
      <c r="M935" s="78">
        <f>M1003</f>
        <v>0</v>
      </c>
      <c r="N935" s="78">
        <f>N1003</f>
        <v>0</v>
      </c>
      <c r="O935" s="78">
        <f>O1003</f>
        <v>0</v>
      </c>
      <c r="P935" s="78">
        <f>P1003</f>
        <v>0</v>
      </c>
      <c r="Q935" s="78">
        <f>Q1003</f>
        <v>0</v>
      </c>
      <c r="R935" s="78">
        <f>R1003</f>
        <v>0</v>
      </c>
      <c r="S935" s="78">
        <f>S1003</f>
        <v>0</v>
      </c>
      <c r="T935" s="78">
        <f>T1003</f>
        <v>0</v>
      </c>
      <c r="U935" s="78">
        <f>U1003</f>
        <v>0</v>
      </c>
      <c r="V935" s="78">
        <f>V1003</f>
        <v>0</v>
      </c>
      <c r="W935" s="78">
        <f>W1003</f>
        <v>0</v>
      </c>
      <c r="X935" s="78">
        <f>X1003</f>
        <v>0</v>
      </c>
      <c r="Y935" s="78">
        <f>Y1003</f>
        <v>0</v>
      </c>
      <c r="Z935" s="78">
        <f>Z1003</f>
        <v>0</v>
      </c>
      <c r="AA935" s="78">
        <f>AA1003</f>
        <v>0</v>
      </c>
      <c r="AB935" s="78">
        <f>AB1003</f>
        <v>0</v>
      </c>
      <c r="AC935" s="78">
        <f>AC1003</f>
        <v>0</v>
      </c>
      <c r="AD935" s="78">
        <f>AD1003</f>
        <v>0</v>
      </c>
      <c r="AE935" s="78">
        <f>AE1003</f>
        <v>0</v>
      </c>
      <c r="AF935" s="78">
        <f>AF1003</f>
        <v>0</v>
      </c>
      <c r="AG935" s="78">
        <f>AG1003</f>
        <v>0</v>
      </c>
      <c r="AH935" s="78">
        <f>AH1003</f>
        <v>0</v>
      </c>
      <c r="AI935" s="78">
        <f>AI1003</f>
        <v>0</v>
      </c>
      <c r="AJ935" s="78">
        <f>AJ1003</f>
        <v>0</v>
      </c>
      <c r="AK935" s="78">
        <f>AK1003</f>
        <v>0</v>
      </c>
      <c r="AL935" s="78">
        <f>AL1003</f>
        <v>0</v>
      </c>
      <c r="AM935" s="78">
        <f>AM1003</f>
        <v>0</v>
      </c>
      <c r="AN935" s="78">
        <f>AN1003</f>
        <v>0</v>
      </c>
      <c r="AO935" s="78">
        <f>AO1003</f>
        <v>0</v>
      </c>
      <c r="AP935" s="78">
        <f>AP1003</f>
        <v>0</v>
      </c>
      <c r="AQ935" s="78">
        <f>AQ1003</f>
        <v>0</v>
      </c>
      <c r="AR935" s="78">
        <f>AR1003</f>
        <v>0</v>
      </c>
      <c r="AS935" s="78">
        <f>AS1003</f>
        <v>0</v>
      </c>
      <c r="AT935" s="78">
        <f>AT1003</f>
        <v>0</v>
      </c>
      <c r="AU935" s="78">
        <f>AU1003</f>
        <v>0</v>
      </c>
      <c r="AV935" s="78">
        <f>AV1003</f>
        <v>0</v>
      </c>
      <c r="AW935" s="78">
        <f>AW1003</f>
        <v>0</v>
      </c>
      <c r="AX935" s="78">
        <f>AX1003</f>
        <v>0</v>
      </c>
      <c r="AY935" s="78">
        <f>AY1003</f>
        <v>0</v>
      </c>
      <c r="AZ935" s="78">
        <f>AZ1003</f>
        <v>0</v>
      </c>
      <c r="BA935" s="78">
        <f>BA1003</f>
        <v>0</v>
      </c>
      <c r="BB935" s="78">
        <f>BB1003</f>
        <v>0</v>
      </c>
      <c r="BC935" s="78">
        <f>BC1003</f>
        <v>0</v>
      </c>
      <c r="BD935" s="78">
        <f>BD1003</f>
        <v>0</v>
      </c>
      <c r="BE935" s="78">
        <f>BE1003</f>
        <v>0</v>
      </c>
      <c r="BF935" s="78">
        <f>BF1003</f>
        <v>0</v>
      </c>
      <c r="BG935" s="78">
        <f>BG1003</f>
        <v>0</v>
      </c>
      <c r="BH935" s="78">
        <f>BH1003</f>
        <v>0</v>
      </c>
      <c r="BI935" s="78">
        <f>BI1003</f>
        <v>0</v>
      </c>
      <c r="BJ935" s="78">
        <f>BJ1003</f>
        <v>0</v>
      </c>
      <c r="BK935" s="78">
        <f>BK1003</f>
        <v>0</v>
      </c>
      <c r="BL935" s="78">
        <f>BL1003</f>
        <v>0</v>
      </c>
      <c r="BM935" s="78">
        <f>BM1003</f>
        <v>0</v>
      </c>
      <c r="BN935" s="78">
        <f>BN1003</f>
        <v>0</v>
      </c>
      <c r="BO935" s="78">
        <f>BO1003</f>
        <v>0</v>
      </c>
      <c r="BP935" s="78">
        <f>BP1003</f>
        <v>0</v>
      </c>
      <c r="BQ935" s="78">
        <f>BQ1003</f>
        <v>0</v>
      </c>
      <c r="BR935" s="78">
        <f>BR1003</f>
        <v>0</v>
      </c>
      <c r="BS935" s="78">
        <f>BS1003</f>
        <v>0</v>
      </c>
      <c r="BT935" s="78">
        <f>BT1003</f>
        <v>0</v>
      </c>
      <c r="BU935" s="78">
        <f>BU1003</f>
        <v>0</v>
      </c>
      <c r="BV935" s="78">
        <f>BV1003</f>
        <v>0</v>
      </c>
      <c r="BW935" s="78">
        <f>BW1003</f>
        <v>0</v>
      </c>
      <c r="BX935" s="78">
        <f>BX1003</f>
        <v>0</v>
      </c>
      <c r="BY935" s="78">
        <f>BY1003</f>
        <v>0</v>
      </c>
      <c r="BZ935" s="78">
        <f>BZ1003</f>
        <v>0</v>
      </c>
      <c r="CA935" s="78">
        <f>CA1003</f>
        <v>0</v>
      </c>
      <c r="CB935" s="78">
        <f>CB1003</f>
        <v>0</v>
      </c>
      <c r="CC935" s="78">
        <f>CC1003</f>
        <v>0</v>
      </c>
      <c r="CD935" s="78">
        <f>CD1003</f>
        <v>0</v>
      </c>
      <c r="CE935" s="78">
        <f>CE1003</f>
        <v>0</v>
      </c>
      <c r="CF935" s="78">
        <f>CF1003</f>
        <v>0</v>
      </c>
      <c r="CG935" s="78">
        <f>CG1003</f>
        <v>0</v>
      </c>
      <c r="CH935" s="78">
        <f>CH1003</f>
        <v>0</v>
      </c>
      <c r="CI935" s="78">
        <f>CI1003</f>
        <v>0</v>
      </c>
      <c r="CJ935" s="78">
        <f>CJ1003</f>
        <v>0</v>
      </c>
      <c r="CK935" s="78">
        <f>CK1003</f>
        <v>0</v>
      </c>
      <c r="CL935" s="78">
        <f>CL1003</f>
        <v>0</v>
      </c>
      <c r="CM935" s="78">
        <f>CM1003</f>
        <v>0</v>
      </c>
      <c r="CN935" s="78">
        <f>CN1003</f>
        <v>0</v>
      </c>
      <c r="CO935" s="78">
        <f>CO1003</f>
        <v>0</v>
      </c>
      <c r="CP935" s="78">
        <f>CP1003</f>
        <v>0</v>
      </c>
      <c r="CQ935" s="78">
        <f>CQ1003</f>
        <v>0</v>
      </c>
      <c r="CR935" s="78">
        <f>CR1003</f>
        <v>0</v>
      </c>
      <c r="CS935" s="78">
        <f>CS1003</f>
        <v>0</v>
      </c>
      <c r="CT935" s="78">
        <f>CT1003</f>
        <v>0</v>
      </c>
      <c r="CU935" s="78">
        <f>CU1003</f>
        <v>0</v>
      </c>
      <c r="CV935" s="78">
        <f>CV1003</f>
        <v>0</v>
      </c>
      <c r="CW935" s="78">
        <f>CW1003</f>
        <v>0</v>
      </c>
      <c r="CX935" s="78">
        <f>CX1003</f>
        <v>0</v>
      </c>
      <c r="CY935" s="78">
        <f>CY1003</f>
        <v>0</v>
      </c>
      <c r="CZ935" s="78">
        <f>CZ1003</f>
        <v>0</v>
      </c>
      <c r="DA935" s="61" t="s">
        <v>106</v>
      </c>
      <c r="DB935" s="56">
        <f>K935-CV935</f>
        <v>0</v>
      </c>
      <c r="DD935" s="7">
        <f>CV935/12</f>
        <v>0</v>
      </c>
    </row>
    <row r="936" spans="1:109" s="54" customFormat="1" ht="11.25" hidden="1" customHeight="1" x14ac:dyDescent="0.2">
      <c r="A936" s="67"/>
      <c r="B936" s="66"/>
      <c r="C936" s="66"/>
      <c r="D936" s="66"/>
      <c r="E936" s="88" t="s">
        <v>22</v>
      </c>
      <c r="F936" s="66"/>
      <c r="G936" s="65"/>
      <c r="H936" s="61"/>
      <c r="I936" s="95"/>
      <c r="J936" s="62">
        <f>J937</f>
        <v>0</v>
      </c>
      <c r="K936" s="62">
        <f>K937</f>
        <v>0</v>
      </c>
      <c r="L936" s="62">
        <f>L937</f>
        <v>0</v>
      </c>
      <c r="M936" s="62">
        <f>M937</f>
        <v>0</v>
      </c>
      <c r="N936" s="62">
        <f>N937</f>
        <v>0</v>
      </c>
      <c r="O936" s="62">
        <f>O937</f>
        <v>0</v>
      </c>
      <c r="P936" s="62">
        <f>P937</f>
        <v>0</v>
      </c>
      <c r="Q936" s="62">
        <f>Q937</f>
        <v>0</v>
      </c>
      <c r="R936" s="62">
        <f>R937</f>
        <v>0</v>
      </c>
      <c r="S936" s="62">
        <f>S937</f>
        <v>0</v>
      </c>
      <c r="T936" s="62">
        <f>T937</f>
        <v>0</v>
      </c>
      <c r="U936" s="62">
        <f>U937</f>
        <v>0</v>
      </c>
      <c r="V936" s="62">
        <f>V937</f>
        <v>0</v>
      </c>
      <c r="W936" s="62">
        <f>W937</f>
        <v>0</v>
      </c>
      <c r="X936" s="62">
        <f>X937</f>
        <v>0</v>
      </c>
      <c r="Y936" s="62">
        <f>Y937</f>
        <v>0</v>
      </c>
      <c r="Z936" s="62">
        <f>Z937</f>
        <v>0</v>
      </c>
      <c r="AA936" s="62">
        <f>AA937</f>
        <v>0</v>
      </c>
      <c r="AB936" s="62">
        <f>AB937</f>
        <v>0</v>
      </c>
      <c r="AC936" s="62">
        <f>AC937</f>
        <v>0</v>
      </c>
      <c r="AD936" s="62">
        <f>AD937</f>
        <v>0</v>
      </c>
      <c r="AE936" s="62">
        <f>AE937</f>
        <v>0</v>
      </c>
      <c r="AF936" s="62">
        <f>AF937</f>
        <v>0</v>
      </c>
      <c r="AG936" s="62">
        <f>AG937</f>
        <v>0</v>
      </c>
      <c r="AH936" s="62">
        <f>AH937</f>
        <v>0</v>
      </c>
      <c r="AI936" s="62">
        <f>AI937</f>
        <v>0</v>
      </c>
      <c r="AJ936" s="62">
        <f>AJ937</f>
        <v>0</v>
      </c>
      <c r="AK936" s="62">
        <f>AK937</f>
        <v>0</v>
      </c>
      <c r="AL936" s="62">
        <f>AL937</f>
        <v>0</v>
      </c>
      <c r="AM936" s="62">
        <f>AM937</f>
        <v>0</v>
      </c>
      <c r="AN936" s="62">
        <f>AN937</f>
        <v>0</v>
      </c>
      <c r="AO936" s="62">
        <f>AO937</f>
        <v>0</v>
      </c>
      <c r="AP936" s="62">
        <f>AP937</f>
        <v>0</v>
      </c>
      <c r="AQ936" s="62">
        <f>AQ937</f>
        <v>0</v>
      </c>
      <c r="AR936" s="62">
        <f>AR937</f>
        <v>0</v>
      </c>
      <c r="AS936" s="62">
        <f>AS937</f>
        <v>0</v>
      </c>
      <c r="AT936" s="62">
        <f>AT937</f>
        <v>0</v>
      </c>
      <c r="AU936" s="62">
        <f>AU937</f>
        <v>0</v>
      </c>
      <c r="AV936" s="62">
        <f>AV937</f>
        <v>0</v>
      </c>
      <c r="AW936" s="62">
        <f>AW937</f>
        <v>0</v>
      </c>
      <c r="AX936" s="62">
        <f>AX937</f>
        <v>0</v>
      </c>
      <c r="AY936" s="62">
        <f>AY937</f>
        <v>0</v>
      </c>
      <c r="AZ936" s="62">
        <f>AZ937</f>
        <v>0</v>
      </c>
      <c r="BA936" s="62">
        <f>BA937</f>
        <v>0</v>
      </c>
      <c r="BB936" s="62">
        <f>BB937</f>
        <v>0</v>
      </c>
      <c r="BC936" s="62">
        <f>BC937</f>
        <v>0</v>
      </c>
      <c r="BD936" s="62">
        <f>BD937</f>
        <v>0</v>
      </c>
      <c r="BE936" s="62">
        <f>BE937</f>
        <v>0</v>
      </c>
      <c r="BF936" s="62">
        <f>BF937</f>
        <v>0</v>
      </c>
      <c r="BG936" s="62">
        <f>BG937</f>
        <v>0</v>
      </c>
      <c r="BH936" s="62">
        <f>BH937</f>
        <v>0</v>
      </c>
      <c r="BI936" s="62">
        <f>BI937</f>
        <v>0</v>
      </c>
      <c r="BJ936" s="62">
        <f>BJ937</f>
        <v>0</v>
      </c>
      <c r="BK936" s="62">
        <f>BK937</f>
        <v>0</v>
      </c>
      <c r="BL936" s="62">
        <f>BL937</f>
        <v>0</v>
      </c>
      <c r="BM936" s="62">
        <f>BM937</f>
        <v>0</v>
      </c>
      <c r="BN936" s="62">
        <f>BN937</f>
        <v>0</v>
      </c>
      <c r="BO936" s="62">
        <f>BO937</f>
        <v>0</v>
      </c>
      <c r="BP936" s="62">
        <f>BP937</f>
        <v>0</v>
      </c>
      <c r="BQ936" s="62">
        <f>BQ937</f>
        <v>0</v>
      </c>
      <c r="BR936" s="62">
        <f>BR937</f>
        <v>0</v>
      </c>
      <c r="BS936" s="62">
        <f>BS937</f>
        <v>0</v>
      </c>
      <c r="BT936" s="62">
        <f>BT937</f>
        <v>0</v>
      </c>
      <c r="BU936" s="62">
        <f>BU937</f>
        <v>0</v>
      </c>
      <c r="BV936" s="62">
        <f>BV937</f>
        <v>0</v>
      </c>
      <c r="BW936" s="62">
        <f>BW937</f>
        <v>0</v>
      </c>
      <c r="BX936" s="62">
        <f>BX937</f>
        <v>0</v>
      </c>
      <c r="BY936" s="62">
        <f>BY937</f>
        <v>0</v>
      </c>
      <c r="BZ936" s="62">
        <f>BZ937</f>
        <v>0</v>
      </c>
      <c r="CA936" s="62">
        <f>CA937</f>
        <v>0</v>
      </c>
      <c r="CB936" s="62">
        <f>CB937</f>
        <v>0</v>
      </c>
      <c r="CC936" s="62">
        <f>CC937</f>
        <v>0</v>
      </c>
      <c r="CD936" s="62">
        <f>CD937</f>
        <v>0</v>
      </c>
      <c r="CE936" s="62">
        <f>CE937</f>
        <v>0</v>
      </c>
      <c r="CF936" s="62">
        <f>CF937</f>
        <v>0</v>
      </c>
      <c r="CG936" s="62">
        <f>CG937</f>
        <v>0</v>
      </c>
      <c r="CH936" s="62">
        <f>CH937</f>
        <v>0</v>
      </c>
      <c r="CI936" s="62">
        <f>CI937</f>
        <v>0</v>
      </c>
      <c r="CJ936" s="62">
        <f>CJ937</f>
        <v>0</v>
      </c>
      <c r="CK936" s="62">
        <f>CK937</f>
        <v>0</v>
      </c>
      <c r="CL936" s="62">
        <f>CL937</f>
        <v>0</v>
      </c>
      <c r="CM936" s="62">
        <f>CM937</f>
        <v>0</v>
      </c>
      <c r="CN936" s="62">
        <f>CN937</f>
        <v>0</v>
      </c>
      <c r="CO936" s="62">
        <f>CO937</f>
        <v>0</v>
      </c>
      <c r="CP936" s="62">
        <f>CP937</f>
        <v>0</v>
      </c>
      <c r="CQ936" s="62">
        <f>CQ937</f>
        <v>0</v>
      </c>
      <c r="CR936" s="62">
        <f>CR937</f>
        <v>0</v>
      </c>
      <c r="CS936" s="62">
        <f>CS937</f>
        <v>0</v>
      </c>
      <c r="CT936" s="62">
        <f>CT937</f>
        <v>0</v>
      </c>
      <c r="CU936" s="62">
        <f>CU937</f>
        <v>0</v>
      </c>
      <c r="CV936" s="62">
        <f>CV937</f>
        <v>0</v>
      </c>
      <c r="CW936" s="62">
        <f>CW937</f>
        <v>0</v>
      </c>
      <c r="CX936" s="62">
        <f>CX937</f>
        <v>0</v>
      </c>
      <c r="CY936" s="62">
        <f>CY937</f>
        <v>0</v>
      </c>
      <c r="CZ936" s="62">
        <f>CZ937</f>
        <v>0</v>
      </c>
      <c r="DA936" s="61"/>
      <c r="DB936" s="56">
        <f>K936-CV936</f>
        <v>0</v>
      </c>
      <c r="DC936" s="55"/>
      <c r="DD936" s="7">
        <f>CV936/12</f>
        <v>0</v>
      </c>
      <c r="DE936" s="55"/>
    </row>
    <row r="937" spans="1:109" s="54" customFormat="1" ht="11.25" hidden="1" customHeight="1" x14ac:dyDescent="0.2">
      <c r="A937" s="67"/>
      <c r="B937" s="66"/>
      <c r="C937" s="66"/>
      <c r="D937" s="66"/>
      <c r="E937" s="66" t="s">
        <v>20</v>
      </c>
      <c r="F937" s="66"/>
      <c r="G937" s="65"/>
      <c r="H937" s="61"/>
      <c r="I937" s="95"/>
      <c r="J937" s="62">
        <f>J984</f>
        <v>0</v>
      </c>
      <c r="K937" s="62">
        <f>K984</f>
        <v>0</v>
      </c>
      <c r="L937" s="62">
        <f>L984</f>
        <v>0</v>
      </c>
      <c r="M937" s="62">
        <f>M984</f>
        <v>0</v>
      </c>
      <c r="N937" s="62">
        <f>N984</f>
        <v>0</v>
      </c>
      <c r="O937" s="62">
        <f>O984</f>
        <v>0</v>
      </c>
      <c r="P937" s="62">
        <f>P984</f>
        <v>0</v>
      </c>
      <c r="Q937" s="62">
        <f>Q984</f>
        <v>0</v>
      </c>
      <c r="R937" s="62">
        <f>R984</f>
        <v>0</v>
      </c>
      <c r="S937" s="62">
        <f>S984</f>
        <v>0</v>
      </c>
      <c r="T937" s="62">
        <f>T984</f>
        <v>0</v>
      </c>
      <c r="U937" s="62">
        <f>U984</f>
        <v>0</v>
      </c>
      <c r="V937" s="62">
        <f>V984</f>
        <v>0</v>
      </c>
      <c r="W937" s="62">
        <f>W984</f>
        <v>0</v>
      </c>
      <c r="X937" s="62">
        <f>X984</f>
        <v>0</v>
      </c>
      <c r="Y937" s="62">
        <f>Y984</f>
        <v>0</v>
      </c>
      <c r="Z937" s="62">
        <f>Z984</f>
        <v>0</v>
      </c>
      <c r="AA937" s="62">
        <f>AA984</f>
        <v>0</v>
      </c>
      <c r="AB937" s="62">
        <f>AB984</f>
        <v>0</v>
      </c>
      <c r="AC937" s="62">
        <f>AC984</f>
        <v>0</v>
      </c>
      <c r="AD937" s="62">
        <f>AD984</f>
        <v>0</v>
      </c>
      <c r="AE937" s="62">
        <f>AE984</f>
        <v>0</v>
      </c>
      <c r="AF937" s="62">
        <f>AF984</f>
        <v>0</v>
      </c>
      <c r="AG937" s="62">
        <f>AG984</f>
        <v>0</v>
      </c>
      <c r="AH937" s="62">
        <f>AH984</f>
        <v>0</v>
      </c>
      <c r="AI937" s="62">
        <f>AI984</f>
        <v>0</v>
      </c>
      <c r="AJ937" s="62">
        <f>AJ984</f>
        <v>0</v>
      </c>
      <c r="AK937" s="62">
        <f>AK984</f>
        <v>0</v>
      </c>
      <c r="AL937" s="62">
        <f>AL984</f>
        <v>0</v>
      </c>
      <c r="AM937" s="62">
        <f>AM984</f>
        <v>0</v>
      </c>
      <c r="AN937" s="62">
        <f>AN984</f>
        <v>0</v>
      </c>
      <c r="AO937" s="62">
        <f>AO984</f>
        <v>0</v>
      </c>
      <c r="AP937" s="62">
        <f>AP984</f>
        <v>0</v>
      </c>
      <c r="AQ937" s="62">
        <f>AQ984</f>
        <v>0</v>
      </c>
      <c r="AR937" s="62">
        <f>AR984</f>
        <v>0</v>
      </c>
      <c r="AS937" s="62">
        <f>AS984</f>
        <v>0</v>
      </c>
      <c r="AT937" s="62">
        <f>AT984</f>
        <v>0</v>
      </c>
      <c r="AU937" s="62">
        <f>AU984</f>
        <v>0</v>
      </c>
      <c r="AV937" s="62">
        <f>AV984</f>
        <v>0</v>
      </c>
      <c r="AW937" s="62">
        <f>AW984</f>
        <v>0</v>
      </c>
      <c r="AX937" s="62">
        <f>AX984</f>
        <v>0</v>
      </c>
      <c r="AY937" s="62">
        <f>AY984</f>
        <v>0</v>
      </c>
      <c r="AZ937" s="62">
        <f>AZ984</f>
        <v>0</v>
      </c>
      <c r="BA937" s="62">
        <f>BA984</f>
        <v>0</v>
      </c>
      <c r="BB937" s="62">
        <f>BB984</f>
        <v>0</v>
      </c>
      <c r="BC937" s="62">
        <f>BC984</f>
        <v>0</v>
      </c>
      <c r="BD937" s="62">
        <f>BD984</f>
        <v>0</v>
      </c>
      <c r="BE937" s="62">
        <f>BE984</f>
        <v>0</v>
      </c>
      <c r="BF937" s="62">
        <f>BF984</f>
        <v>0</v>
      </c>
      <c r="BG937" s="62">
        <f>BG984</f>
        <v>0</v>
      </c>
      <c r="BH937" s="62">
        <f>BH984</f>
        <v>0</v>
      </c>
      <c r="BI937" s="62">
        <f>BI984</f>
        <v>0</v>
      </c>
      <c r="BJ937" s="62">
        <f>BJ984</f>
        <v>0</v>
      </c>
      <c r="BK937" s="62">
        <f>BK984</f>
        <v>0</v>
      </c>
      <c r="BL937" s="62">
        <f>BL984</f>
        <v>0</v>
      </c>
      <c r="BM937" s="62">
        <f>BM984</f>
        <v>0</v>
      </c>
      <c r="BN937" s="62">
        <f>BN984</f>
        <v>0</v>
      </c>
      <c r="BO937" s="62">
        <f>BO984</f>
        <v>0</v>
      </c>
      <c r="BP937" s="62">
        <f>BP984</f>
        <v>0</v>
      </c>
      <c r="BQ937" s="62">
        <f>BQ984</f>
        <v>0</v>
      </c>
      <c r="BR937" s="62">
        <f>BR984</f>
        <v>0</v>
      </c>
      <c r="BS937" s="62">
        <f>BS984</f>
        <v>0</v>
      </c>
      <c r="BT937" s="62">
        <f>BT984</f>
        <v>0</v>
      </c>
      <c r="BU937" s="62">
        <f>BU984</f>
        <v>0</v>
      </c>
      <c r="BV937" s="62">
        <f>BV984</f>
        <v>0</v>
      </c>
      <c r="BW937" s="62">
        <f>BW984</f>
        <v>0</v>
      </c>
      <c r="BX937" s="62">
        <f>BX984</f>
        <v>0</v>
      </c>
      <c r="BY937" s="62">
        <f>BY984</f>
        <v>0</v>
      </c>
      <c r="BZ937" s="62">
        <f>BZ984</f>
        <v>0</v>
      </c>
      <c r="CA937" s="62">
        <f>CA984</f>
        <v>0</v>
      </c>
      <c r="CB937" s="62">
        <f>CB984</f>
        <v>0</v>
      </c>
      <c r="CC937" s="62">
        <f>CC984</f>
        <v>0</v>
      </c>
      <c r="CD937" s="62">
        <f>CD984</f>
        <v>0</v>
      </c>
      <c r="CE937" s="62">
        <f>CE984</f>
        <v>0</v>
      </c>
      <c r="CF937" s="62">
        <f>CF984</f>
        <v>0</v>
      </c>
      <c r="CG937" s="62">
        <f>CG984</f>
        <v>0</v>
      </c>
      <c r="CH937" s="62">
        <f>CH984</f>
        <v>0</v>
      </c>
      <c r="CI937" s="62">
        <f>CI984</f>
        <v>0</v>
      </c>
      <c r="CJ937" s="62">
        <f>CJ984</f>
        <v>0</v>
      </c>
      <c r="CK937" s="62">
        <f>CK984</f>
        <v>0</v>
      </c>
      <c r="CL937" s="62">
        <f>CL984</f>
        <v>0</v>
      </c>
      <c r="CM937" s="62">
        <f>CM984</f>
        <v>0</v>
      </c>
      <c r="CN937" s="62">
        <f>CN984</f>
        <v>0</v>
      </c>
      <c r="CO937" s="62">
        <f>CO984</f>
        <v>0</v>
      </c>
      <c r="CP937" s="62">
        <f>CP984</f>
        <v>0</v>
      </c>
      <c r="CQ937" s="62">
        <f>CQ984</f>
        <v>0</v>
      </c>
      <c r="CR937" s="62">
        <f>CR984</f>
        <v>0</v>
      </c>
      <c r="CS937" s="62">
        <f>CS984</f>
        <v>0</v>
      </c>
      <c r="CT937" s="62">
        <f>CT984</f>
        <v>0</v>
      </c>
      <c r="CU937" s="62">
        <f>CU984</f>
        <v>0</v>
      </c>
      <c r="CV937" s="62">
        <f>CV984</f>
        <v>0</v>
      </c>
      <c r="CW937" s="62">
        <f>CW984</f>
        <v>0</v>
      </c>
      <c r="CX937" s="62">
        <f>CX984</f>
        <v>0</v>
      </c>
      <c r="CY937" s="62">
        <f>CY984</f>
        <v>0</v>
      </c>
      <c r="CZ937" s="62">
        <f>CZ984</f>
        <v>0</v>
      </c>
      <c r="DA937" s="61"/>
      <c r="DB937" s="56">
        <f>K937-CV937</f>
        <v>0</v>
      </c>
      <c r="DC937" s="55"/>
      <c r="DD937" s="7">
        <f>CV937/12</f>
        <v>0</v>
      </c>
      <c r="DE937" s="55"/>
    </row>
    <row r="938" spans="1:109" s="54" customFormat="1" ht="18.75" hidden="1" customHeight="1" x14ac:dyDescent="0.2">
      <c r="A938" s="67" t="str">
        <f>CONCATENATE("5108",H938)</f>
        <v>51085108</v>
      </c>
      <c r="B938" s="66" t="s">
        <v>157</v>
      </c>
      <c r="C938" s="66"/>
      <c r="D938" s="66"/>
      <c r="E938" s="66"/>
      <c r="F938" s="66"/>
      <c r="G938" s="65"/>
      <c r="H938" s="61">
        <v>5108</v>
      </c>
      <c r="I938" s="95" t="s">
        <v>156</v>
      </c>
      <c r="J938" s="62">
        <f>J939</f>
        <v>0</v>
      </c>
      <c r="K938" s="62">
        <f>K939</f>
        <v>0</v>
      </c>
      <c r="L938" s="62">
        <f>L939</f>
        <v>0</v>
      </c>
      <c r="M938" s="62">
        <f>M939</f>
        <v>0</v>
      </c>
      <c r="N938" s="62">
        <f>N939</f>
        <v>0</v>
      </c>
      <c r="O938" s="62">
        <f>O939</f>
        <v>0</v>
      </c>
      <c r="P938" s="62">
        <f>P939</f>
        <v>0</v>
      </c>
      <c r="Q938" s="62">
        <f>Q939</f>
        <v>0</v>
      </c>
      <c r="R938" s="62">
        <f>R939</f>
        <v>0</v>
      </c>
      <c r="S938" s="62">
        <f>S939</f>
        <v>0</v>
      </c>
      <c r="T938" s="62">
        <f>T939</f>
        <v>0</v>
      </c>
      <c r="U938" s="62">
        <f>U939</f>
        <v>0</v>
      </c>
      <c r="V938" s="62">
        <f>V939</f>
        <v>0</v>
      </c>
      <c r="W938" s="62">
        <f>W939</f>
        <v>0</v>
      </c>
      <c r="X938" s="62">
        <f>X939</f>
        <v>0</v>
      </c>
      <c r="Y938" s="62">
        <f>Y939</f>
        <v>0</v>
      </c>
      <c r="Z938" s="62">
        <f>Z939</f>
        <v>0</v>
      </c>
      <c r="AA938" s="62">
        <f>AA939</f>
        <v>0</v>
      </c>
      <c r="AB938" s="62">
        <f>AB939</f>
        <v>0</v>
      </c>
      <c r="AC938" s="62">
        <f>AC939</f>
        <v>0</v>
      </c>
      <c r="AD938" s="62">
        <f>AD939</f>
        <v>0</v>
      </c>
      <c r="AE938" s="62">
        <f>AE939</f>
        <v>0</v>
      </c>
      <c r="AF938" s="62">
        <f>AF939</f>
        <v>0</v>
      </c>
      <c r="AG938" s="62">
        <f>AG939</f>
        <v>0</v>
      </c>
      <c r="AH938" s="62">
        <f>AH939</f>
        <v>0</v>
      </c>
      <c r="AI938" s="62">
        <f>AI939</f>
        <v>0</v>
      </c>
      <c r="AJ938" s="62">
        <f>AJ939</f>
        <v>0</v>
      </c>
      <c r="AK938" s="62">
        <f>AK939</f>
        <v>0</v>
      </c>
      <c r="AL938" s="62">
        <f>AL939</f>
        <v>0</v>
      </c>
      <c r="AM938" s="62">
        <f>AM939</f>
        <v>0</v>
      </c>
      <c r="AN938" s="62">
        <f>AN939</f>
        <v>0</v>
      </c>
      <c r="AO938" s="62">
        <f>AO939</f>
        <v>0</v>
      </c>
      <c r="AP938" s="62">
        <f>AP939</f>
        <v>0</v>
      </c>
      <c r="AQ938" s="62">
        <f>AQ939</f>
        <v>0</v>
      </c>
      <c r="AR938" s="62">
        <f>AR939</f>
        <v>0</v>
      </c>
      <c r="AS938" s="62">
        <f>AS939</f>
        <v>0</v>
      </c>
      <c r="AT938" s="62">
        <f>AT939</f>
        <v>0</v>
      </c>
      <c r="AU938" s="62">
        <f>AU939</f>
        <v>0</v>
      </c>
      <c r="AV938" s="62">
        <f>AV939</f>
        <v>0</v>
      </c>
      <c r="AW938" s="62">
        <f>AW939</f>
        <v>0</v>
      </c>
      <c r="AX938" s="62">
        <f>AX939</f>
        <v>0</v>
      </c>
      <c r="AY938" s="62">
        <f>AY939</f>
        <v>0</v>
      </c>
      <c r="AZ938" s="62">
        <f>AZ939</f>
        <v>0</v>
      </c>
      <c r="BA938" s="62">
        <f>BA939</f>
        <v>0</v>
      </c>
      <c r="BB938" s="62">
        <f>BB939</f>
        <v>0</v>
      </c>
      <c r="BC938" s="62">
        <f>BC939</f>
        <v>0</v>
      </c>
      <c r="BD938" s="62">
        <f>BD939</f>
        <v>0</v>
      </c>
      <c r="BE938" s="62">
        <f>BE939</f>
        <v>0</v>
      </c>
      <c r="BF938" s="62">
        <f>BF939</f>
        <v>0</v>
      </c>
      <c r="BG938" s="62">
        <f>BG939</f>
        <v>0</v>
      </c>
      <c r="BH938" s="62">
        <f>BH939</f>
        <v>0</v>
      </c>
      <c r="BI938" s="62">
        <f>BI939</f>
        <v>0</v>
      </c>
      <c r="BJ938" s="62">
        <f>BJ939</f>
        <v>0</v>
      </c>
      <c r="BK938" s="62">
        <f>BK939</f>
        <v>0</v>
      </c>
      <c r="BL938" s="62">
        <f>BL939</f>
        <v>0</v>
      </c>
      <c r="BM938" s="62">
        <f>BM939</f>
        <v>0</v>
      </c>
      <c r="BN938" s="62">
        <f>BN939</f>
        <v>0</v>
      </c>
      <c r="BO938" s="62">
        <f>BO939</f>
        <v>0</v>
      </c>
      <c r="BP938" s="62">
        <f>BP939</f>
        <v>0</v>
      </c>
      <c r="BQ938" s="62">
        <f>BQ939</f>
        <v>0</v>
      </c>
      <c r="BR938" s="62">
        <f>BR939</f>
        <v>0</v>
      </c>
      <c r="BS938" s="62">
        <f>BS939</f>
        <v>0</v>
      </c>
      <c r="BT938" s="62">
        <f>BT939</f>
        <v>0</v>
      </c>
      <c r="BU938" s="62">
        <f>BU939</f>
        <v>0</v>
      </c>
      <c r="BV938" s="62">
        <f>BV939</f>
        <v>0</v>
      </c>
      <c r="BW938" s="62">
        <f>BW939</f>
        <v>0</v>
      </c>
      <c r="BX938" s="62">
        <f>BX939</f>
        <v>0</v>
      </c>
      <c r="BY938" s="62">
        <f>BY939</f>
        <v>0</v>
      </c>
      <c r="BZ938" s="62">
        <f>BZ939</f>
        <v>0</v>
      </c>
      <c r="CA938" s="62">
        <f>CA939</f>
        <v>0</v>
      </c>
      <c r="CB938" s="62">
        <f>CB939</f>
        <v>0</v>
      </c>
      <c r="CC938" s="62">
        <f>CC939</f>
        <v>0</v>
      </c>
      <c r="CD938" s="62">
        <f>CD939</f>
        <v>0</v>
      </c>
      <c r="CE938" s="62">
        <f>CE939</f>
        <v>0</v>
      </c>
      <c r="CF938" s="62">
        <f>CF939</f>
        <v>0</v>
      </c>
      <c r="CG938" s="62">
        <f>CG939</f>
        <v>0</v>
      </c>
      <c r="CH938" s="62">
        <f>CH939</f>
        <v>0</v>
      </c>
      <c r="CI938" s="62">
        <f>CI939</f>
        <v>0</v>
      </c>
      <c r="CJ938" s="62">
        <f>CJ939</f>
        <v>0</v>
      </c>
      <c r="CK938" s="62">
        <f>CK939</f>
        <v>0</v>
      </c>
      <c r="CL938" s="62">
        <f>CL939</f>
        <v>0</v>
      </c>
      <c r="CM938" s="62">
        <f>CM939</f>
        <v>0</v>
      </c>
      <c r="CN938" s="62">
        <f>CN939</f>
        <v>0</v>
      </c>
      <c r="CO938" s="62">
        <f>CO939</f>
        <v>0</v>
      </c>
      <c r="CP938" s="62">
        <f>CP939</f>
        <v>0</v>
      </c>
      <c r="CQ938" s="62">
        <f>CQ939</f>
        <v>0</v>
      </c>
      <c r="CR938" s="62">
        <f>CR939</f>
        <v>0</v>
      </c>
      <c r="CS938" s="62">
        <f>CS939</f>
        <v>0</v>
      </c>
      <c r="CT938" s="62">
        <f>CT939</f>
        <v>0</v>
      </c>
      <c r="CU938" s="62">
        <f>CU939</f>
        <v>0</v>
      </c>
      <c r="CV938" s="62">
        <f>CV939</f>
        <v>0</v>
      </c>
      <c r="CW938" s="62">
        <f>CW939</f>
        <v>0</v>
      </c>
      <c r="CX938" s="62">
        <f>CX939</f>
        <v>0</v>
      </c>
      <c r="CY938" s="62">
        <f>CY939</f>
        <v>0</v>
      </c>
      <c r="CZ938" s="62">
        <f>CZ939</f>
        <v>0</v>
      </c>
      <c r="DA938" s="61">
        <v>5108</v>
      </c>
      <c r="DB938" s="56">
        <f>K938-CV938</f>
        <v>0</v>
      </c>
      <c r="DC938" s="55"/>
      <c r="DD938" s="7">
        <f>CV938/12</f>
        <v>0</v>
      </c>
      <c r="DE938" s="55"/>
    </row>
    <row r="939" spans="1:109" s="54" customFormat="1" ht="17.25" hidden="1" customHeight="1" x14ac:dyDescent="0.2">
      <c r="A939" s="67" t="str">
        <f>CONCATENATE("5108",H939)</f>
        <v>510801</v>
      </c>
      <c r="B939" s="66"/>
      <c r="C939" s="66"/>
      <c r="D939" s="66"/>
      <c r="E939" s="66" t="s">
        <v>91</v>
      </c>
      <c r="F939" s="66"/>
      <c r="G939" s="65"/>
      <c r="H939" s="61" t="s">
        <v>91</v>
      </c>
      <c r="I939" s="95" t="s">
        <v>90</v>
      </c>
      <c r="J939" s="62">
        <f>J940+J955+J967+J971</f>
        <v>0</v>
      </c>
      <c r="K939" s="62">
        <f>K940+K955+K967+K971</f>
        <v>0</v>
      </c>
      <c r="L939" s="62">
        <f>L940+L955+L967+L971</f>
        <v>0</v>
      </c>
      <c r="M939" s="62">
        <f>M940+M955+M967+M971</f>
        <v>0</v>
      </c>
      <c r="N939" s="62">
        <f>N940+N955+N967+N971</f>
        <v>0</v>
      </c>
      <c r="O939" s="62">
        <f>O940+O955+O967+O971</f>
        <v>0</v>
      </c>
      <c r="P939" s="62">
        <f>P940+P955+P967+P971</f>
        <v>0</v>
      </c>
      <c r="Q939" s="62">
        <f>Q940+Q955+Q967+Q971</f>
        <v>0</v>
      </c>
      <c r="R939" s="62">
        <f>R940+R955+R967+R971</f>
        <v>0</v>
      </c>
      <c r="S939" s="62">
        <f>S940+S955+S967+S971</f>
        <v>0</v>
      </c>
      <c r="T939" s="62">
        <f>T940+T955+T967+T971</f>
        <v>0</v>
      </c>
      <c r="U939" s="62">
        <f>U940+U955+U967+U971</f>
        <v>0</v>
      </c>
      <c r="V939" s="62">
        <f>V940+V955+V967+V971</f>
        <v>0</v>
      </c>
      <c r="W939" s="62">
        <f>W940+W955+W967+W971</f>
        <v>0</v>
      </c>
      <c r="X939" s="62">
        <f>X940+X955+X967+X971</f>
        <v>0</v>
      </c>
      <c r="Y939" s="62">
        <f>Y940+Y955+Y967+Y971</f>
        <v>0</v>
      </c>
      <c r="Z939" s="62">
        <f>Z940+Z955+Z967+Z971</f>
        <v>0</v>
      </c>
      <c r="AA939" s="62">
        <f>AA940+AA955+AA967+AA971</f>
        <v>0</v>
      </c>
      <c r="AB939" s="62">
        <f>AB940+AB955+AB967+AB971</f>
        <v>0</v>
      </c>
      <c r="AC939" s="62">
        <f>AC940+AC955+AC967+AC971</f>
        <v>0</v>
      </c>
      <c r="AD939" s="62">
        <f>AD940+AD955+AD967+AD971</f>
        <v>0</v>
      </c>
      <c r="AE939" s="62">
        <f>AE940+AE955+AE967+AE971</f>
        <v>0</v>
      </c>
      <c r="AF939" s="62">
        <f>AF940+AF955+AF967+AF971</f>
        <v>0</v>
      </c>
      <c r="AG939" s="62">
        <f>AG940+AG955+AG967+AG971</f>
        <v>0</v>
      </c>
      <c r="AH939" s="62">
        <f>AH940+AH955+AH967+AH971</f>
        <v>0</v>
      </c>
      <c r="AI939" s="62">
        <f>AI940+AI955+AI967+AI971</f>
        <v>0</v>
      </c>
      <c r="AJ939" s="62">
        <f>AJ940+AJ955+AJ967+AJ971</f>
        <v>0</v>
      </c>
      <c r="AK939" s="62">
        <f>AK940+AK955+AK967+AK971</f>
        <v>0</v>
      </c>
      <c r="AL939" s="62">
        <f>AL940+AL955+AL967+AL971</f>
        <v>0</v>
      </c>
      <c r="AM939" s="62">
        <f>AM940+AM955+AM967+AM971</f>
        <v>0</v>
      </c>
      <c r="AN939" s="62">
        <f>AN940+AN955+AN967+AN971</f>
        <v>0</v>
      </c>
      <c r="AO939" s="62">
        <f>AO940+AO955+AO967+AO971</f>
        <v>0</v>
      </c>
      <c r="AP939" s="62">
        <f>AP940+AP955+AP967+AP971</f>
        <v>0</v>
      </c>
      <c r="AQ939" s="62">
        <f>AQ940+AQ955+AQ967+AQ971</f>
        <v>0</v>
      </c>
      <c r="AR939" s="62">
        <f>AR940+AR955+AR967+AR971</f>
        <v>0</v>
      </c>
      <c r="AS939" s="62">
        <f>AS940+AS955+AS967+AS971</f>
        <v>0</v>
      </c>
      <c r="AT939" s="62">
        <f>AT940+AT955+AT967+AT971</f>
        <v>0</v>
      </c>
      <c r="AU939" s="62">
        <f>AU940+AU955+AU967+AU971</f>
        <v>0</v>
      </c>
      <c r="AV939" s="62">
        <f>AV940+AV955+AV967+AV971</f>
        <v>0</v>
      </c>
      <c r="AW939" s="62">
        <f>AW940+AW955+AW967+AW971</f>
        <v>0</v>
      </c>
      <c r="AX939" s="62">
        <f>AX940+AX955+AX967+AX971</f>
        <v>0</v>
      </c>
      <c r="AY939" s="62">
        <f>AY940+AY955+AY967+AY971</f>
        <v>0</v>
      </c>
      <c r="AZ939" s="62">
        <f>AZ940+AZ955+AZ967+AZ971</f>
        <v>0</v>
      </c>
      <c r="BA939" s="62">
        <f>BA940+BA955+BA967+BA971</f>
        <v>0</v>
      </c>
      <c r="BB939" s="62"/>
      <c r="BC939" s="62">
        <f>BC940+BC955+BC967+BC971</f>
        <v>0</v>
      </c>
      <c r="BD939" s="62"/>
      <c r="BE939" s="62">
        <f>BE940+BE955+BE967+BE971</f>
        <v>0</v>
      </c>
      <c r="BF939" s="62">
        <f>BF940+BF955+BF967+BF971</f>
        <v>0</v>
      </c>
      <c r="BG939" s="62">
        <f>BG940+BG955+BG967+BG971</f>
        <v>0</v>
      </c>
      <c r="BH939" s="62">
        <f>BH940+BH955+BH967+BH971</f>
        <v>0</v>
      </c>
      <c r="BI939" s="62">
        <f>BI940+BI955+BI967+BI971</f>
        <v>0</v>
      </c>
      <c r="BJ939" s="62">
        <f>BJ940+BJ955+BJ967+BJ971</f>
        <v>0</v>
      </c>
      <c r="BK939" s="62">
        <f>BK940+BK955+BK967+BK971</f>
        <v>0</v>
      </c>
      <c r="BL939" s="62">
        <f>BL940+BL955+BL967+BL971</f>
        <v>0</v>
      </c>
      <c r="BM939" s="62">
        <f>BM940+BM955+BM967+BM971</f>
        <v>0</v>
      </c>
      <c r="BN939" s="62">
        <f>BN940+BN955+BN967+BN971</f>
        <v>0</v>
      </c>
      <c r="BO939" s="62">
        <f>BO940+BO955+BO967+BO971</f>
        <v>0</v>
      </c>
      <c r="BP939" s="62">
        <f>BP940+BP955+BP967+BP971</f>
        <v>0</v>
      </c>
      <c r="BQ939" s="62">
        <f>BQ940+BQ955+BQ967+BQ971</f>
        <v>0</v>
      </c>
      <c r="BR939" s="62">
        <f>BR940+BR955+BR967+BR971</f>
        <v>0</v>
      </c>
      <c r="BS939" s="62">
        <f>BS940+BS955+BS967+BS971</f>
        <v>0</v>
      </c>
      <c r="BT939" s="62">
        <f>BT940+BT955+BT967+BT971</f>
        <v>0</v>
      </c>
      <c r="BU939" s="62">
        <f>BU940+BU955+BU967+BU971</f>
        <v>0</v>
      </c>
      <c r="BV939" s="62">
        <f>BV940+BV955+BV967+BV971</f>
        <v>0</v>
      </c>
      <c r="BW939" s="62">
        <f>BW940+BW955+BW967+BW971</f>
        <v>0</v>
      </c>
      <c r="BX939" s="62">
        <f>BX940+BX955+BX967+BX971</f>
        <v>0</v>
      </c>
      <c r="BY939" s="62">
        <f>BY940+BY955+BY967+BY971</f>
        <v>0</v>
      </c>
      <c r="BZ939" s="62">
        <f>BZ940+BZ955+BZ967+BZ971</f>
        <v>0</v>
      </c>
      <c r="CA939" s="62">
        <f>CA940+CA955+CA967+CA971</f>
        <v>0</v>
      </c>
      <c r="CB939" s="62">
        <f>CB940+CB955+CB967+CB971</f>
        <v>0</v>
      </c>
      <c r="CC939" s="62">
        <f>CC940+CC955+CC967+CC971</f>
        <v>0</v>
      </c>
      <c r="CD939" s="62">
        <f>CD940+CD955+CD967+CD971</f>
        <v>0</v>
      </c>
      <c r="CE939" s="62">
        <f>CE940+CE955+CE967+CE971</f>
        <v>0</v>
      </c>
      <c r="CF939" s="62">
        <f>CF940+CF955+CF967+CF971</f>
        <v>0</v>
      </c>
      <c r="CG939" s="62">
        <f>CG940+CG955+CG967+CG971</f>
        <v>0</v>
      </c>
      <c r="CH939" s="62">
        <f>CH940+CH955+CH967+CH971</f>
        <v>0</v>
      </c>
      <c r="CI939" s="62">
        <f>CI940+CI955+CI967+CI971</f>
        <v>0</v>
      </c>
      <c r="CJ939" s="62">
        <f>CJ940+CJ955+CJ967+CJ971</f>
        <v>0</v>
      </c>
      <c r="CK939" s="62">
        <f>CK940+CK955+CK967+CK971</f>
        <v>0</v>
      </c>
      <c r="CL939" s="62">
        <f>CL940+CL955+CL967+CL971</f>
        <v>0</v>
      </c>
      <c r="CM939" s="62">
        <f>CM940+CM955+CM967+CM971</f>
        <v>0</v>
      </c>
      <c r="CN939" s="62">
        <f>CN940+CN955+CN967+CN971</f>
        <v>0</v>
      </c>
      <c r="CO939" s="62">
        <f>CO940+CO955+CO967+CO971</f>
        <v>0</v>
      </c>
      <c r="CP939" s="62">
        <f>CP940+CP955+CP967+CP971</f>
        <v>0</v>
      </c>
      <c r="CQ939" s="62">
        <f>CQ940+CQ955+CQ967+CQ971</f>
        <v>0</v>
      </c>
      <c r="CR939" s="62">
        <f>CR940+CR955+CR967+CR971</f>
        <v>0</v>
      </c>
      <c r="CS939" s="62">
        <f>CS940+CS955+CS967+CS971</f>
        <v>0</v>
      </c>
      <c r="CT939" s="62">
        <f>CT940+CT955+CT967+CT971</f>
        <v>0</v>
      </c>
      <c r="CU939" s="62">
        <f>CU940+CU955+CU967+CU971</f>
        <v>0</v>
      </c>
      <c r="CV939" s="62">
        <f>CV940+CV955+CV967+CV971</f>
        <v>0</v>
      </c>
      <c r="CW939" s="62">
        <f>CW940+CW955+CW967+CW971</f>
        <v>0</v>
      </c>
      <c r="CX939" s="62">
        <f>CX940+CX955+CX967+CX971</f>
        <v>0</v>
      </c>
      <c r="CY939" s="62">
        <f>CY940+CY955+CY967+CY971</f>
        <v>0</v>
      </c>
      <c r="CZ939" s="62">
        <f>CZ940+CZ955+CZ967+CZ971</f>
        <v>0</v>
      </c>
      <c r="DA939" s="61" t="s">
        <v>91</v>
      </c>
      <c r="DB939" s="56">
        <f>K939-CV939</f>
        <v>0</v>
      </c>
      <c r="DC939" s="55"/>
      <c r="DD939" s="7">
        <f>CV939/12</f>
        <v>0</v>
      </c>
      <c r="DE939" s="55"/>
    </row>
    <row r="940" spans="1:109" s="54" customFormat="1" ht="11.25" hidden="1" customHeight="1" x14ac:dyDescent="0.2">
      <c r="A940" s="67" t="str">
        <f>CONCATENATE("5108",H940)</f>
        <v>510810</v>
      </c>
      <c r="B940" s="66"/>
      <c r="C940" s="66"/>
      <c r="D940" s="66"/>
      <c r="E940" s="66" t="s">
        <v>89</v>
      </c>
      <c r="F940" s="66"/>
      <c r="G940" s="65"/>
      <c r="H940" s="61" t="s">
        <v>89</v>
      </c>
      <c r="I940" s="95" t="s">
        <v>88</v>
      </c>
      <c r="J940" s="62">
        <f>J941+J949</f>
        <v>0</v>
      </c>
      <c r="K940" s="62">
        <f>K941+K949</f>
        <v>0</v>
      </c>
      <c r="L940" s="62">
        <f>L941+L949</f>
        <v>0</v>
      </c>
      <c r="M940" s="62">
        <f>M941+M949</f>
        <v>0</v>
      </c>
      <c r="N940" s="62">
        <f>N941+N949</f>
        <v>0</v>
      </c>
      <c r="O940" s="62">
        <f>O941+O949</f>
        <v>0</v>
      </c>
      <c r="P940" s="62">
        <f>P941+P949</f>
        <v>0</v>
      </c>
      <c r="Q940" s="62">
        <f>Q941+Q949</f>
        <v>0</v>
      </c>
      <c r="R940" s="62">
        <f>R941+R949</f>
        <v>0</v>
      </c>
      <c r="S940" s="62">
        <f>S941+S949</f>
        <v>0</v>
      </c>
      <c r="T940" s="62">
        <f>T941+T949</f>
        <v>0</v>
      </c>
      <c r="U940" s="62">
        <f>U941+U949</f>
        <v>0</v>
      </c>
      <c r="V940" s="62">
        <f>V941+V949</f>
        <v>0</v>
      </c>
      <c r="W940" s="62">
        <f>W941+W949</f>
        <v>0</v>
      </c>
      <c r="X940" s="62">
        <f>X941+X949</f>
        <v>0</v>
      </c>
      <c r="Y940" s="62">
        <f>Y941+Y949</f>
        <v>0</v>
      </c>
      <c r="Z940" s="62">
        <f>Z941+Z949</f>
        <v>0</v>
      </c>
      <c r="AA940" s="62">
        <f>AA941+AA949</f>
        <v>0</v>
      </c>
      <c r="AB940" s="62">
        <f>AB941+AB949</f>
        <v>0</v>
      </c>
      <c r="AC940" s="62">
        <f>AC941+AC949</f>
        <v>0</v>
      </c>
      <c r="AD940" s="62">
        <f>AD941+AD949</f>
        <v>0</v>
      </c>
      <c r="AE940" s="62">
        <f>AE941+AE949</f>
        <v>0</v>
      </c>
      <c r="AF940" s="62">
        <f>AF941+AF949</f>
        <v>0</v>
      </c>
      <c r="AG940" s="62">
        <f>AG941+AG949</f>
        <v>0</v>
      </c>
      <c r="AH940" s="62">
        <f>AH941+AH949</f>
        <v>0</v>
      </c>
      <c r="AI940" s="62">
        <f>AI941+AI949</f>
        <v>0</v>
      </c>
      <c r="AJ940" s="62">
        <f>AJ941+AJ949</f>
        <v>0</v>
      </c>
      <c r="AK940" s="62">
        <f>AK941+AK949</f>
        <v>0</v>
      </c>
      <c r="AL940" s="62">
        <f>AL941+AL949</f>
        <v>0</v>
      </c>
      <c r="AM940" s="62">
        <f>AM941+AM949</f>
        <v>0</v>
      </c>
      <c r="AN940" s="62">
        <f>AN941+AN949</f>
        <v>0</v>
      </c>
      <c r="AO940" s="62">
        <f>AO941+AO949</f>
        <v>0</v>
      </c>
      <c r="AP940" s="62">
        <f>AP941+AP949</f>
        <v>0</v>
      </c>
      <c r="AQ940" s="62">
        <f>AQ941+AQ949</f>
        <v>0</v>
      </c>
      <c r="AR940" s="62">
        <f>AR941+AR949</f>
        <v>0</v>
      </c>
      <c r="AS940" s="62">
        <f>AS941+AS949</f>
        <v>0</v>
      </c>
      <c r="AT940" s="62">
        <f>AT941+AT949</f>
        <v>0</v>
      </c>
      <c r="AU940" s="62">
        <f>AU941+AU949</f>
        <v>0</v>
      </c>
      <c r="AV940" s="62">
        <f>AV941+AV949</f>
        <v>0</v>
      </c>
      <c r="AW940" s="62">
        <f>AW941+AW949</f>
        <v>0</v>
      </c>
      <c r="AX940" s="62">
        <f>AX941+AX949</f>
        <v>0</v>
      </c>
      <c r="AY940" s="62">
        <f>AY941+AY949</f>
        <v>0</v>
      </c>
      <c r="AZ940" s="62">
        <f>AZ941+AZ949</f>
        <v>0</v>
      </c>
      <c r="BA940" s="62">
        <f>BA941+BA949</f>
        <v>0</v>
      </c>
      <c r="BB940" s="62"/>
      <c r="BC940" s="62">
        <f>BC941+BC949</f>
        <v>0</v>
      </c>
      <c r="BD940" s="62"/>
      <c r="BE940" s="62">
        <f>BE941+BE949</f>
        <v>0</v>
      </c>
      <c r="BF940" s="62">
        <f>BF941+BF949</f>
        <v>0</v>
      </c>
      <c r="BG940" s="62">
        <f>BG941+BG949</f>
        <v>0</v>
      </c>
      <c r="BH940" s="62">
        <f>BH941+BH949</f>
        <v>0</v>
      </c>
      <c r="BI940" s="62">
        <f>BI941+BI949</f>
        <v>0</v>
      </c>
      <c r="BJ940" s="62">
        <f>BJ941+BJ949</f>
        <v>0</v>
      </c>
      <c r="BK940" s="62">
        <f>BK941+BK949</f>
        <v>0</v>
      </c>
      <c r="BL940" s="62">
        <f>BL941+BL949</f>
        <v>0</v>
      </c>
      <c r="BM940" s="62">
        <f>BM941+BM949</f>
        <v>0</v>
      </c>
      <c r="BN940" s="62">
        <f>BN941+BN949</f>
        <v>0</v>
      </c>
      <c r="BO940" s="62">
        <f>BO941+BO949</f>
        <v>0</v>
      </c>
      <c r="BP940" s="62">
        <f>BP941+BP949</f>
        <v>0</v>
      </c>
      <c r="BQ940" s="62">
        <f>BQ941+BQ949</f>
        <v>0</v>
      </c>
      <c r="BR940" s="62">
        <f>BR941+BR949</f>
        <v>0</v>
      </c>
      <c r="BS940" s="62">
        <f>BS941+BS949</f>
        <v>0</v>
      </c>
      <c r="BT940" s="62">
        <f>BT941+BT949</f>
        <v>0</v>
      </c>
      <c r="BU940" s="62">
        <f>BU941+BU949</f>
        <v>0</v>
      </c>
      <c r="BV940" s="62">
        <f>BV941+BV949</f>
        <v>0</v>
      </c>
      <c r="BW940" s="62">
        <f>BW941+BW949</f>
        <v>0</v>
      </c>
      <c r="BX940" s="62">
        <f>BX941+BX949</f>
        <v>0</v>
      </c>
      <c r="BY940" s="62">
        <f>BY941+BY949</f>
        <v>0</v>
      </c>
      <c r="BZ940" s="62">
        <f>BZ941+BZ949</f>
        <v>0</v>
      </c>
      <c r="CA940" s="62">
        <f>CA941+CA949</f>
        <v>0</v>
      </c>
      <c r="CB940" s="62">
        <f>CB941+CB949</f>
        <v>0</v>
      </c>
      <c r="CC940" s="62">
        <f>CC941+CC949</f>
        <v>0</v>
      </c>
      <c r="CD940" s="62">
        <f>CD941+CD949</f>
        <v>0</v>
      </c>
      <c r="CE940" s="62">
        <f>CE941+CE949</f>
        <v>0</v>
      </c>
      <c r="CF940" s="62">
        <f>CF941+CF949</f>
        <v>0</v>
      </c>
      <c r="CG940" s="62">
        <f>CG941+CG949</f>
        <v>0</v>
      </c>
      <c r="CH940" s="62">
        <f>CH941+CH949</f>
        <v>0</v>
      </c>
      <c r="CI940" s="62">
        <f>CI941+CI949</f>
        <v>0</v>
      </c>
      <c r="CJ940" s="62">
        <f>CJ941+CJ949</f>
        <v>0</v>
      </c>
      <c r="CK940" s="62">
        <f>CK941+CK949</f>
        <v>0</v>
      </c>
      <c r="CL940" s="62">
        <f>CL941+CL949</f>
        <v>0</v>
      </c>
      <c r="CM940" s="62">
        <f>CM941+CM949</f>
        <v>0</v>
      </c>
      <c r="CN940" s="62">
        <f>CN941+CN949</f>
        <v>0</v>
      </c>
      <c r="CO940" s="62">
        <f>CO941+CO949</f>
        <v>0</v>
      </c>
      <c r="CP940" s="62">
        <f>CP941+CP949</f>
        <v>0</v>
      </c>
      <c r="CQ940" s="62">
        <f>CQ941+CQ949</f>
        <v>0</v>
      </c>
      <c r="CR940" s="62">
        <f>CR941+CR949</f>
        <v>0</v>
      </c>
      <c r="CS940" s="62">
        <f>CS941+CS949</f>
        <v>0</v>
      </c>
      <c r="CT940" s="62">
        <f>CT941+CT949</f>
        <v>0</v>
      </c>
      <c r="CU940" s="62">
        <f>CU941+CU949</f>
        <v>0</v>
      </c>
      <c r="CV940" s="62">
        <f>CV941+CV949</f>
        <v>0</v>
      </c>
      <c r="CW940" s="62">
        <f>CW941+CW949</f>
        <v>0</v>
      </c>
      <c r="CX940" s="62">
        <f>CX941+CX949</f>
        <v>0</v>
      </c>
      <c r="CY940" s="62">
        <f>CY941+CY949</f>
        <v>0</v>
      </c>
      <c r="CZ940" s="62">
        <f>CZ941+CZ949</f>
        <v>0</v>
      </c>
      <c r="DA940" s="61" t="s">
        <v>89</v>
      </c>
      <c r="DB940" s="56">
        <f>K940-CV940</f>
        <v>0</v>
      </c>
      <c r="DC940" s="55"/>
      <c r="DD940" s="7">
        <f>CV940/12</f>
        <v>0</v>
      </c>
      <c r="DE940" s="55"/>
    </row>
    <row r="941" spans="1:109" s="54" customFormat="1" ht="11.25" hidden="1" customHeight="1" x14ac:dyDescent="0.2">
      <c r="A941" s="67" t="str">
        <f>CONCATENATE("5108",H941)</f>
        <v>51081001</v>
      </c>
      <c r="B941" s="66"/>
      <c r="C941" s="66"/>
      <c r="D941" s="66"/>
      <c r="E941" s="66"/>
      <c r="F941" s="66"/>
      <c r="G941" s="65"/>
      <c r="H941" s="61">
        <v>1001</v>
      </c>
      <c r="I941" s="111" t="s">
        <v>87</v>
      </c>
      <c r="J941" s="62">
        <f>SUM(J942:J948)</f>
        <v>0</v>
      </c>
      <c r="K941" s="62">
        <f>SUM(K942:K948)</f>
        <v>0</v>
      </c>
      <c r="L941" s="62">
        <f>SUM(L942:L948)</f>
        <v>0</v>
      </c>
      <c r="M941" s="62">
        <f>SUM(M942:M948)</f>
        <v>0</v>
      </c>
      <c r="N941" s="62">
        <f>SUM(N942:N948)</f>
        <v>0</v>
      </c>
      <c r="O941" s="62">
        <f>SUM(O942:O948)</f>
        <v>0</v>
      </c>
      <c r="P941" s="62">
        <f>SUM(P942:P948)</f>
        <v>0</v>
      </c>
      <c r="Q941" s="62">
        <f>SUM(Q942:Q948)</f>
        <v>0</v>
      </c>
      <c r="R941" s="62">
        <f>SUM(R942:R948)</f>
        <v>0</v>
      </c>
      <c r="S941" s="62">
        <f>SUM(S942:S948)</f>
        <v>0</v>
      </c>
      <c r="T941" s="62">
        <f>SUM(T942:T948)</f>
        <v>0</v>
      </c>
      <c r="U941" s="62">
        <f>SUM(U942:U948)</f>
        <v>0</v>
      </c>
      <c r="V941" s="62">
        <f>SUM(V942:V948)</f>
        <v>0</v>
      </c>
      <c r="W941" s="62">
        <f>SUM(W942:W948)</f>
        <v>0</v>
      </c>
      <c r="X941" s="62">
        <f>SUM(X942:X948)</f>
        <v>0</v>
      </c>
      <c r="Y941" s="62">
        <f>SUM(Y942:Y948)</f>
        <v>0</v>
      </c>
      <c r="Z941" s="62">
        <f>SUM(Z942:Z948)</f>
        <v>0</v>
      </c>
      <c r="AA941" s="62">
        <f>SUM(AA942:AA948)</f>
        <v>0</v>
      </c>
      <c r="AB941" s="62">
        <f>SUM(AB942:AB948)</f>
        <v>0</v>
      </c>
      <c r="AC941" s="62">
        <f>SUM(AC942:AC948)</f>
        <v>0</v>
      </c>
      <c r="AD941" s="62">
        <f>SUM(AD942:AD948)</f>
        <v>0</v>
      </c>
      <c r="AE941" s="62">
        <f>SUM(AE942:AE948)</f>
        <v>0</v>
      </c>
      <c r="AF941" s="62">
        <f>SUM(AF942:AF948)</f>
        <v>0</v>
      </c>
      <c r="AG941" s="62">
        <f>SUM(AG942:AG948)</f>
        <v>0</v>
      </c>
      <c r="AH941" s="62">
        <f>SUM(AH942:AH948)</f>
        <v>0</v>
      </c>
      <c r="AI941" s="62">
        <f>SUM(AI942:AI948)</f>
        <v>0</v>
      </c>
      <c r="AJ941" s="62">
        <f>SUM(AJ942:AJ948)</f>
        <v>0</v>
      </c>
      <c r="AK941" s="62">
        <f>SUM(AK942:AK948)</f>
        <v>0</v>
      </c>
      <c r="AL941" s="62">
        <f>SUM(AL942:AL948)</f>
        <v>0</v>
      </c>
      <c r="AM941" s="62">
        <f>SUM(AM942:AM948)</f>
        <v>0</v>
      </c>
      <c r="AN941" s="62">
        <f>SUM(AN942:AN948)</f>
        <v>0</v>
      </c>
      <c r="AO941" s="62">
        <f>SUM(AO942:AO948)</f>
        <v>0</v>
      </c>
      <c r="AP941" s="62">
        <f>SUM(AP942:AP948)</f>
        <v>0</v>
      </c>
      <c r="AQ941" s="62">
        <f>SUM(AQ942:AQ948)</f>
        <v>0</v>
      </c>
      <c r="AR941" s="62">
        <f>SUM(AR942:AR948)</f>
        <v>0</v>
      </c>
      <c r="AS941" s="62">
        <f>SUM(AS942:AS948)</f>
        <v>0</v>
      </c>
      <c r="AT941" s="62">
        <f>SUM(AT942:AT948)</f>
        <v>0</v>
      </c>
      <c r="AU941" s="62">
        <f>SUM(AU942:AU948)</f>
        <v>0</v>
      </c>
      <c r="AV941" s="62">
        <f>SUM(AV942:AV948)</f>
        <v>0</v>
      </c>
      <c r="AW941" s="62">
        <f>SUM(AW942:AW948)</f>
        <v>0</v>
      </c>
      <c r="AX941" s="62">
        <f>SUM(AX942:AX948)</f>
        <v>0</v>
      </c>
      <c r="AY941" s="62">
        <f>SUM(AY942:AY948)</f>
        <v>0</v>
      </c>
      <c r="AZ941" s="62">
        <f>SUM(AZ942:AZ948)</f>
        <v>0</v>
      </c>
      <c r="BA941" s="62">
        <f>SUM(BA942:BA948)</f>
        <v>0</v>
      </c>
      <c r="BB941" s="62"/>
      <c r="BC941" s="62">
        <f>SUM(BC942:BC948)</f>
        <v>0</v>
      </c>
      <c r="BD941" s="62"/>
      <c r="BE941" s="62">
        <f>SUM(BE942:BE948)</f>
        <v>0</v>
      </c>
      <c r="BF941" s="62">
        <f>SUM(BF942:BF948)</f>
        <v>0</v>
      </c>
      <c r="BG941" s="62">
        <f>SUM(BG942:BG948)</f>
        <v>0</v>
      </c>
      <c r="BH941" s="62">
        <f>SUM(BH942:BH948)</f>
        <v>0</v>
      </c>
      <c r="BI941" s="62">
        <f>SUM(BI942:BI948)</f>
        <v>0</v>
      </c>
      <c r="BJ941" s="62">
        <f>SUM(BJ942:BJ948)</f>
        <v>0</v>
      </c>
      <c r="BK941" s="62">
        <f>SUM(BK942:BK948)</f>
        <v>0</v>
      </c>
      <c r="BL941" s="62">
        <f>SUM(BL942:BL948)</f>
        <v>0</v>
      </c>
      <c r="BM941" s="62">
        <f>SUM(BM942:BM948)</f>
        <v>0</v>
      </c>
      <c r="BN941" s="62">
        <f>SUM(BN942:BN948)</f>
        <v>0</v>
      </c>
      <c r="BO941" s="62">
        <f>SUM(BO942:BO948)</f>
        <v>0</v>
      </c>
      <c r="BP941" s="62">
        <f>SUM(BP942:BP948)</f>
        <v>0</v>
      </c>
      <c r="BQ941" s="62">
        <f>SUM(BQ942:BQ948)</f>
        <v>0</v>
      </c>
      <c r="BR941" s="62">
        <f>SUM(BR942:BR948)</f>
        <v>0</v>
      </c>
      <c r="BS941" s="62">
        <f>SUM(BS942:BS948)</f>
        <v>0</v>
      </c>
      <c r="BT941" s="62">
        <f>SUM(BT942:BT948)</f>
        <v>0</v>
      </c>
      <c r="BU941" s="62">
        <f>SUM(BU942:BU948)</f>
        <v>0</v>
      </c>
      <c r="BV941" s="62">
        <f>SUM(BV942:BV948)</f>
        <v>0</v>
      </c>
      <c r="BW941" s="62">
        <f>SUM(BW942:BW948)</f>
        <v>0</v>
      </c>
      <c r="BX941" s="62">
        <f>SUM(BX942:BX948)</f>
        <v>0</v>
      </c>
      <c r="BY941" s="62">
        <f>SUM(BY942:BY948)</f>
        <v>0</v>
      </c>
      <c r="BZ941" s="62">
        <f>SUM(BZ942:BZ948)</f>
        <v>0</v>
      </c>
      <c r="CA941" s="62">
        <f>SUM(CA942:CA948)</f>
        <v>0</v>
      </c>
      <c r="CB941" s="62">
        <f>SUM(CB942:CB948)</f>
        <v>0</v>
      </c>
      <c r="CC941" s="62">
        <f>SUM(CC942:CC948)</f>
        <v>0</v>
      </c>
      <c r="CD941" s="62">
        <f>SUM(CD942:CD948)</f>
        <v>0</v>
      </c>
      <c r="CE941" s="62">
        <f>SUM(CE942:CE948)</f>
        <v>0</v>
      </c>
      <c r="CF941" s="62">
        <f>SUM(CF942:CF948)</f>
        <v>0</v>
      </c>
      <c r="CG941" s="62">
        <f>SUM(CG942:CG948)</f>
        <v>0</v>
      </c>
      <c r="CH941" s="62">
        <f>SUM(CH942:CH948)</f>
        <v>0</v>
      </c>
      <c r="CI941" s="62">
        <f>SUM(CI942:CI948)</f>
        <v>0</v>
      </c>
      <c r="CJ941" s="62">
        <f>SUM(CJ942:CJ948)</f>
        <v>0</v>
      </c>
      <c r="CK941" s="62">
        <f>SUM(CK942:CK948)</f>
        <v>0</v>
      </c>
      <c r="CL941" s="62">
        <f>SUM(CL942:CL948)</f>
        <v>0</v>
      </c>
      <c r="CM941" s="62">
        <f>SUM(CM942:CM948)</f>
        <v>0</v>
      </c>
      <c r="CN941" s="62">
        <f>SUM(CN942:CN948)</f>
        <v>0</v>
      </c>
      <c r="CO941" s="62">
        <f>SUM(CO942:CO948)</f>
        <v>0</v>
      </c>
      <c r="CP941" s="62">
        <f>SUM(CP942:CP948)</f>
        <v>0</v>
      </c>
      <c r="CQ941" s="62">
        <f>SUM(CQ942:CQ948)</f>
        <v>0</v>
      </c>
      <c r="CR941" s="62">
        <f>SUM(CR942:CR948)</f>
        <v>0</v>
      </c>
      <c r="CS941" s="62">
        <f>SUM(CS942:CS948)</f>
        <v>0</v>
      </c>
      <c r="CT941" s="62">
        <f>SUM(CT942:CT948)</f>
        <v>0</v>
      </c>
      <c r="CU941" s="62">
        <f>SUM(CU942:CU948)</f>
        <v>0</v>
      </c>
      <c r="CV941" s="62">
        <f>SUM(CV942:CV948)</f>
        <v>0</v>
      </c>
      <c r="CW941" s="62">
        <f>SUM(CW942:CW948)</f>
        <v>0</v>
      </c>
      <c r="CX941" s="62">
        <f>SUM(CX942:CX948)</f>
        <v>0</v>
      </c>
      <c r="CY941" s="62">
        <f>SUM(CY942:CY948)</f>
        <v>0</v>
      </c>
      <c r="CZ941" s="62">
        <f>SUM(CZ942:CZ948)</f>
        <v>0</v>
      </c>
      <c r="DA941" s="61">
        <v>1001</v>
      </c>
      <c r="DB941" s="56">
        <f>K941-CV941</f>
        <v>0</v>
      </c>
      <c r="DC941" s="55"/>
      <c r="DD941" s="7">
        <f>CV941/12</f>
        <v>0</v>
      </c>
      <c r="DE941" s="55"/>
    </row>
    <row r="942" spans="1:109" ht="11.25" hidden="1" customHeight="1" x14ac:dyDescent="0.2">
      <c r="A942" s="67" t="str">
        <f>CONCATENATE("5108",H942)</f>
        <v>5108100101</v>
      </c>
      <c r="B942" s="66"/>
      <c r="C942" s="66"/>
      <c r="D942" s="66"/>
      <c r="E942" s="66"/>
      <c r="F942" s="66"/>
      <c r="G942" s="65"/>
      <c r="H942" s="70">
        <v>100101</v>
      </c>
      <c r="I942" s="112" t="s">
        <v>86</v>
      </c>
      <c r="J942" s="62"/>
      <c r="K942" s="62"/>
      <c r="L942" s="62"/>
      <c r="M942" s="62"/>
      <c r="N942" s="62"/>
      <c r="O942" s="78">
        <f>K942-L942-M942-N942</f>
        <v>0</v>
      </c>
      <c r="P942" s="62"/>
      <c r="Q942" s="78">
        <f>R942-P942</f>
        <v>0</v>
      </c>
      <c r="R942" s="62"/>
      <c r="S942" s="78"/>
      <c r="T942" s="78"/>
      <c r="U942" s="78"/>
      <c r="V942" s="78"/>
      <c r="W942" s="78"/>
      <c r="X942" s="78"/>
      <c r="Y942" s="78"/>
      <c r="Z942" s="78"/>
      <c r="AA942" s="78"/>
      <c r="AB942" s="78"/>
      <c r="AC942" s="78"/>
      <c r="AD942" s="78"/>
      <c r="AE942" s="78"/>
      <c r="AF942" s="78"/>
      <c r="AG942" s="78"/>
      <c r="AH942" s="78"/>
      <c r="AI942" s="78"/>
      <c r="AJ942" s="78"/>
      <c r="AK942" s="78"/>
      <c r="AL942" s="78"/>
      <c r="AM942" s="78"/>
      <c r="AN942" s="78"/>
      <c r="AO942" s="78"/>
      <c r="AP942" s="78"/>
      <c r="AQ942" s="78"/>
      <c r="AR942" s="78"/>
      <c r="AS942" s="78"/>
      <c r="AT942" s="78"/>
      <c r="AU942" s="78"/>
      <c r="AV942" s="78"/>
      <c r="AW942" s="78"/>
      <c r="AX942" s="78"/>
      <c r="AY942" s="78"/>
      <c r="AZ942" s="78"/>
      <c r="BA942" s="78"/>
      <c r="BB942" s="78"/>
      <c r="BC942" s="78"/>
      <c r="BD942" s="78"/>
      <c r="BE942" s="78"/>
      <c r="BF942" s="78"/>
      <c r="BG942" s="78"/>
      <c r="BH942" s="78"/>
      <c r="BI942" s="78"/>
      <c r="BJ942" s="78"/>
      <c r="BK942" s="78"/>
      <c r="BL942" s="78"/>
      <c r="BM942" s="78"/>
      <c r="BN942" s="78"/>
      <c r="BO942" s="78"/>
      <c r="BP942" s="78"/>
      <c r="BQ942" s="78"/>
      <c r="BR942" s="78"/>
      <c r="BS942" s="78"/>
      <c r="BT942" s="78"/>
      <c r="BU942" s="78"/>
      <c r="BV942" s="78"/>
      <c r="BW942" s="78"/>
      <c r="BX942" s="78"/>
      <c r="BY942" s="78"/>
      <c r="BZ942" s="78"/>
      <c r="CA942" s="78"/>
      <c r="CB942" s="78"/>
      <c r="CC942" s="78"/>
      <c r="CD942" s="78"/>
      <c r="CE942" s="78"/>
      <c r="CF942" s="78"/>
      <c r="CG942" s="78"/>
      <c r="CH942" s="78"/>
      <c r="CI942" s="78"/>
      <c r="CJ942" s="78"/>
      <c r="CK942" s="78"/>
      <c r="CL942" s="78"/>
      <c r="CM942" s="78"/>
      <c r="CN942" s="78"/>
      <c r="CO942" s="78"/>
      <c r="CP942" s="78"/>
      <c r="CQ942" s="78"/>
      <c r="CR942" s="78"/>
      <c r="CS942" s="78"/>
      <c r="CT942" s="78"/>
      <c r="CU942" s="78"/>
      <c r="CV942" s="78"/>
      <c r="CW942" s="78"/>
      <c r="CX942" s="78"/>
      <c r="CY942" s="78"/>
      <c r="CZ942" s="78"/>
      <c r="DA942" s="70">
        <v>100101</v>
      </c>
      <c r="DB942" s="56">
        <f>K942-CV942</f>
        <v>0</v>
      </c>
      <c r="DD942" s="7">
        <f>CV942/12</f>
        <v>0</v>
      </c>
    </row>
    <row r="943" spans="1:109" ht="11.25" hidden="1" customHeight="1" x14ac:dyDescent="0.2">
      <c r="A943" s="67" t="str">
        <f>CONCATENATE("5108",H943)</f>
        <v>5108100104</v>
      </c>
      <c r="B943" s="66"/>
      <c r="C943" s="66"/>
      <c r="D943" s="66"/>
      <c r="E943" s="66"/>
      <c r="F943" s="66"/>
      <c r="G943" s="65"/>
      <c r="H943" s="70">
        <v>100104</v>
      </c>
      <c r="I943" s="112" t="s">
        <v>155</v>
      </c>
      <c r="J943" s="62"/>
      <c r="K943" s="62"/>
      <c r="L943" s="62"/>
      <c r="M943" s="62"/>
      <c r="N943" s="62"/>
      <c r="O943" s="78">
        <f>K943-L943-M943-N943</f>
        <v>0</v>
      </c>
      <c r="P943" s="62"/>
      <c r="Q943" s="78">
        <f>R943-P943</f>
        <v>0</v>
      </c>
      <c r="R943" s="62"/>
      <c r="S943" s="78"/>
      <c r="T943" s="78"/>
      <c r="U943" s="78"/>
      <c r="V943" s="78"/>
      <c r="W943" s="78"/>
      <c r="X943" s="78"/>
      <c r="Y943" s="78"/>
      <c r="Z943" s="78"/>
      <c r="AA943" s="78"/>
      <c r="AB943" s="78"/>
      <c r="AC943" s="78"/>
      <c r="AD943" s="78"/>
      <c r="AE943" s="78"/>
      <c r="AF943" s="78"/>
      <c r="AG943" s="78"/>
      <c r="AH943" s="78"/>
      <c r="AI943" s="78"/>
      <c r="AJ943" s="78"/>
      <c r="AK943" s="78"/>
      <c r="AL943" s="78"/>
      <c r="AM943" s="78"/>
      <c r="AN943" s="78"/>
      <c r="AO943" s="78"/>
      <c r="AP943" s="78"/>
      <c r="AQ943" s="78"/>
      <c r="AR943" s="78"/>
      <c r="AS943" s="78"/>
      <c r="AT943" s="78"/>
      <c r="AU943" s="78"/>
      <c r="AV943" s="78"/>
      <c r="AW943" s="78"/>
      <c r="AX943" s="78"/>
      <c r="AY943" s="78"/>
      <c r="AZ943" s="78"/>
      <c r="BA943" s="78"/>
      <c r="BB943" s="78"/>
      <c r="BC943" s="78"/>
      <c r="BD943" s="78"/>
      <c r="BE943" s="78"/>
      <c r="BF943" s="78"/>
      <c r="BG943" s="78"/>
      <c r="BH943" s="78"/>
      <c r="BI943" s="78"/>
      <c r="BJ943" s="78"/>
      <c r="BK943" s="78"/>
      <c r="BL943" s="78"/>
      <c r="BM943" s="78"/>
      <c r="BN943" s="78"/>
      <c r="BO943" s="78"/>
      <c r="BP943" s="78"/>
      <c r="BQ943" s="78"/>
      <c r="BR943" s="78"/>
      <c r="BS943" s="78"/>
      <c r="BT943" s="78"/>
      <c r="BU943" s="78"/>
      <c r="BV943" s="78"/>
      <c r="BW943" s="78"/>
      <c r="BX943" s="78"/>
      <c r="BY943" s="78"/>
      <c r="BZ943" s="78"/>
      <c r="CA943" s="78"/>
      <c r="CB943" s="78"/>
      <c r="CC943" s="78"/>
      <c r="CD943" s="78"/>
      <c r="CE943" s="78"/>
      <c r="CF943" s="78"/>
      <c r="CG943" s="78"/>
      <c r="CH943" s="78"/>
      <c r="CI943" s="78"/>
      <c r="CJ943" s="78"/>
      <c r="CK943" s="78"/>
      <c r="CL943" s="78"/>
      <c r="CM943" s="78"/>
      <c r="CN943" s="78"/>
      <c r="CO943" s="78"/>
      <c r="CP943" s="78"/>
      <c r="CQ943" s="78"/>
      <c r="CR943" s="78"/>
      <c r="CS943" s="78"/>
      <c r="CT943" s="78"/>
      <c r="CU943" s="78"/>
      <c r="CV943" s="78"/>
      <c r="CW943" s="78"/>
      <c r="CX943" s="78"/>
      <c r="CY943" s="78"/>
      <c r="CZ943" s="78"/>
      <c r="DA943" s="70">
        <v>100104</v>
      </c>
      <c r="DB943" s="56">
        <f>K943-CV943</f>
        <v>0</v>
      </c>
      <c r="DD943" s="7">
        <f>CV943/12</f>
        <v>0</v>
      </c>
    </row>
    <row r="944" spans="1:109" ht="11.25" hidden="1" customHeight="1" x14ac:dyDescent="0.2">
      <c r="A944" s="67" t="str">
        <f>CONCATENATE("5108",H944)</f>
        <v>5108100106</v>
      </c>
      <c r="B944" s="66"/>
      <c r="C944" s="66"/>
      <c r="D944" s="66"/>
      <c r="E944" s="66"/>
      <c r="F944" s="66"/>
      <c r="G944" s="65"/>
      <c r="H944" s="70" t="s">
        <v>153</v>
      </c>
      <c r="I944" s="112" t="s">
        <v>154</v>
      </c>
      <c r="J944" s="62"/>
      <c r="K944" s="62"/>
      <c r="L944" s="62"/>
      <c r="M944" s="62"/>
      <c r="N944" s="62"/>
      <c r="O944" s="78">
        <f>K944-L944-M944-N944</f>
        <v>0</v>
      </c>
      <c r="P944" s="62"/>
      <c r="Q944" s="78">
        <f>R944-P944</f>
        <v>0</v>
      </c>
      <c r="R944" s="62"/>
      <c r="S944" s="78"/>
      <c r="T944" s="78"/>
      <c r="U944" s="78"/>
      <c r="V944" s="78"/>
      <c r="W944" s="78"/>
      <c r="X944" s="78"/>
      <c r="Y944" s="78"/>
      <c r="Z944" s="78"/>
      <c r="AA944" s="78"/>
      <c r="AB944" s="78"/>
      <c r="AC944" s="78"/>
      <c r="AD944" s="78"/>
      <c r="AE944" s="78"/>
      <c r="AF944" s="78"/>
      <c r="AG944" s="78"/>
      <c r="AH944" s="78"/>
      <c r="AI944" s="78"/>
      <c r="AJ944" s="78"/>
      <c r="AK944" s="78"/>
      <c r="AL944" s="78"/>
      <c r="AM944" s="78"/>
      <c r="AN944" s="78"/>
      <c r="AO944" s="78"/>
      <c r="AP944" s="78"/>
      <c r="AQ944" s="78"/>
      <c r="AR944" s="78"/>
      <c r="AS944" s="78"/>
      <c r="AT944" s="78"/>
      <c r="AU944" s="78"/>
      <c r="AV944" s="78"/>
      <c r="AW944" s="78"/>
      <c r="AX944" s="78"/>
      <c r="AY944" s="78"/>
      <c r="AZ944" s="78"/>
      <c r="BA944" s="78"/>
      <c r="BB944" s="78"/>
      <c r="BC944" s="78"/>
      <c r="BD944" s="78"/>
      <c r="BE944" s="78"/>
      <c r="BF944" s="78"/>
      <c r="BG944" s="78"/>
      <c r="BH944" s="78"/>
      <c r="BI944" s="78"/>
      <c r="BJ944" s="78"/>
      <c r="BK944" s="78"/>
      <c r="BL944" s="78"/>
      <c r="BM944" s="78"/>
      <c r="BN944" s="78"/>
      <c r="BO944" s="78"/>
      <c r="BP944" s="78"/>
      <c r="BQ944" s="78"/>
      <c r="BR944" s="78"/>
      <c r="BS944" s="78"/>
      <c r="BT944" s="78"/>
      <c r="BU944" s="78"/>
      <c r="BV944" s="78"/>
      <c r="BW944" s="78"/>
      <c r="BX944" s="78"/>
      <c r="BY944" s="78"/>
      <c r="BZ944" s="78"/>
      <c r="CA944" s="78"/>
      <c r="CB944" s="78"/>
      <c r="CC944" s="78"/>
      <c r="CD944" s="78"/>
      <c r="CE944" s="78"/>
      <c r="CF944" s="78"/>
      <c r="CG944" s="78"/>
      <c r="CH944" s="78"/>
      <c r="CI944" s="78"/>
      <c r="CJ944" s="78"/>
      <c r="CK944" s="78"/>
      <c r="CL944" s="78"/>
      <c r="CM944" s="78"/>
      <c r="CN944" s="78"/>
      <c r="CO944" s="78"/>
      <c r="CP944" s="78"/>
      <c r="CQ944" s="78"/>
      <c r="CR944" s="78"/>
      <c r="CS944" s="78"/>
      <c r="CT944" s="78"/>
      <c r="CU944" s="78"/>
      <c r="CV944" s="78"/>
      <c r="CW944" s="78"/>
      <c r="CX944" s="78"/>
      <c r="CY944" s="78"/>
      <c r="CZ944" s="78"/>
      <c r="DA944" s="70" t="s">
        <v>153</v>
      </c>
      <c r="DB944" s="56">
        <f>K944-CV944</f>
        <v>0</v>
      </c>
      <c r="DD944" s="7">
        <f>CV944/12</f>
        <v>0</v>
      </c>
    </row>
    <row r="945" spans="1:109" ht="11.25" hidden="1" customHeight="1" x14ac:dyDescent="0.2">
      <c r="A945" s="67" t="str">
        <f>CONCATENATE("5108",H945)</f>
        <v>5108100107</v>
      </c>
      <c r="B945" s="66"/>
      <c r="C945" s="66"/>
      <c r="D945" s="66"/>
      <c r="E945" s="66"/>
      <c r="F945" s="66"/>
      <c r="G945" s="65"/>
      <c r="H945" s="70">
        <v>100107</v>
      </c>
      <c r="I945" s="112" t="s">
        <v>152</v>
      </c>
      <c r="J945" s="62"/>
      <c r="K945" s="62"/>
      <c r="L945" s="62"/>
      <c r="M945" s="62"/>
      <c r="N945" s="62"/>
      <c r="O945" s="78">
        <f>K945-L945-M945-N945</f>
        <v>0</v>
      </c>
      <c r="P945" s="62"/>
      <c r="Q945" s="78">
        <f>R945-P945</f>
        <v>0</v>
      </c>
      <c r="R945" s="62"/>
      <c r="S945" s="78"/>
      <c r="T945" s="78"/>
      <c r="U945" s="78"/>
      <c r="V945" s="78"/>
      <c r="W945" s="78"/>
      <c r="X945" s="78"/>
      <c r="Y945" s="78"/>
      <c r="Z945" s="78"/>
      <c r="AA945" s="78"/>
      <c r="AB945" s="78"/>
      <c r="AC945" s="78"/>
      <c r="AD945" s="78"/>
      <c r="AE945" s="78"/>
      <c r="AF945" s="78"/>
      <c r="AG945" s="78"/>
      <c r="AH945" s="78"/>
      <c r="AI945" s="78"/>
      <c r="AJ945" s="78"/>
      <c r="AK945" s="78"/>
      <c r="AL945" s="78"/>
      <c r="AM945" s="78"/>
      <c r="AN945" s="78"/>
      <c r="AO945" s="78"/>
      <c r="AP945" s="78"/>
      <c r="AQ945" s="78"/>
      <c r="AR945" s="78"/>
      <c r="AS945" s="78"/>
      <c r="AT945" s="78"/>
      <c r="AU945" s="78"/>
      <c r="AV945" s="78"/>
      <c r="AW945" s="78"/>
      <c r="AX945" s="78"/>
      <c r="AY945" s="78"/>
      <c r="AZ945" s="78"/>
      <c r="BA945" s="78"/>
      <c r="BB945" s="78"/>
      <c r="BC945" s="78"/>
      <c r="BD945" s="78"/>
      <c r="BE945" s="78"/>
      <c r="BF945" s="78"/>
      <c r="BG945" s="78"/>
      <c r="BH945" s="78"/>
      <c r="BI945" s="78"/>
      <c r="BJ945" s="78"/>
      <c r="BK945" s="78"/>
      <c r="BL945" s="78"/>
      <c r="BM945" s="78"/>
      <c r="BN945" s="78"/>
      <c r="BO945" s="78"/>
      <c r="BP945" s="78"/>
      <c r="BQ945" s="78"/>
      <c r="BR945" s="78"/>
      <c r="BS945" s="78"/>
      <c r="BT945" s="78"/>
      <c r="BU945" s="78"/>
      <c r="BV945" s="78"/>
      <c r="BW945" s="78"/>
      <c r="BX945" s="78"/>
      <c r="BY945" s="78"/>
      <c r="BZ945" s="78"/>
      <c r="CA945" s="78"/>
      <c r="CB945" s="78"/>
      <c r="CC945" s="78"/>
      <c r="CD945" s="78"/>
      <c r="CE945" s="78"/>
      <c r="CF945" s="78"/>
      <c r="CG945" s="78"/>
      <c r="CH945" s="78"/>
      <c r="CI945" s="78"/>
      <c r="CJ945" s="78"/>
      <c r="CK945" s="78"/>
      <c r="CL945" s="78"/>
      <c r="CM945" s="78"/>
      <c r="CN945" s="78"/>
      <c r="CO945" s="78"/>
      <c r="CP945" s="78"/>
      <c r="CQ945" s="78"/>
      <c r="CR945" s="78"/>
      <c r="CS945" s="78"/>
      <c r="CT945" s="78"/>
      <c r="CU945" s="78"/>
      <c r="CV945" s="78"/>
      <c r="CW945" s="78"/>
      <c r="CX945" s="78"/>
      <c r="CY945" s="78"/>
      <c r="CZ945" s="78"/>
      <c r="DA945" s="70">
        <v>100107</v>
      </c>
      <c r="DB945" s="56">
        <f>K945-CV945</f>
        <v>0</v>
      </c>
      <c r="DD945" s="7">
        <f>CV945/12</f>
        <v>0</v>
      </c>
    </row>
    <row r="946" spans="1:109" ht="12.75" hidden="1" customHeight="1" x14ac:dyDescent="0.2">
      <c r="A946" s="67" t="str">
        <f>CONCATENATE("5108",H946)</f>
        <v>5108100112</v>
      </c>
      <c r="B946" s="66"/>
      <c r="C946" s="66"/>
      <c r="D946" s="66"/>
      <c r="E946" s="66"/>
      <c r="F946" s="66"/>
      <c r="G946" s="65"/>
      <c r="H946" s="70">
        <v>100112</v>
      </c>
      <c r="I946" s="112" t="s">
        <v>151</v>
      </c>
      <c r="J946" s="62"/>
      <c r="K946" s="62"/>
      <c r="L946" s="62"/>
      <c r="M946" s="62"/>
      <c r="N946" s="62"/>
      <c r="O946" s="78">
        <f>K946-L946-M946-N946</f>
        <v>0</v>
      </c>
      <c r="P946" s="62"/>
      <c r="Q946" s="78">
        <f>R946-P946</f>
        <v>0</v>
      </c>
      <c r="R946" s="62"/>
      <c r="S946" s="78"/>
      <c r="T946" s="78"/>
      <c r="U946" s="78"/>
      <c r="V946" s="78"/>
      <c r="W946" s="78"/>
      <c r="X946" s="78"/>
      <c r="Y946" s="78"/>
      <c r="Z946" s="78"/>
      <c r="AA946" s="78"/>
      <c r="AB946" s="78"/>
      <c r="AC946" s="78"/>
      <c r="AD946" s="78"/>
      <c r="AE946" s="78"/>
      <c r="AF946" s="78"/>
      <c r="AG946" s="78"/>
      <c r="AH946" s="78"/>
      <c r="AI946" s="78"/>
      <c r="AJ946" s="78"/>
      <c r="AK946" s="78"/>
      <c r="AL946" s="78"/>
      <c r="AM946" s="78"/>
      <c r="AN946" s="78"/>
      <c r="AO946" s="78"/>
      <c r="AP946" s="78"/>
      <c r="AQ946" s="78"/>
      <c r="AR946" s="78"/>
      <c r="AS946" s="78"/>
      <c r="AT946" s="78"/>
      <c r="AU946" s="78"/>
      <c r="AV946" s="78"/>
      <c r="AW946" s="78"/>
      <c r="AX946" s="78"/>
      <c r="AY946" s="78"/>
      <c r="AZ946" s="78"/>
      <c r="BA946" s="78"/>
      <c r="BB946" s="78"/>
      <c r="BC946" s="78"/>
      <c r="BD946" s="78"/>
      <c r="BE946" s="78"/>
      <c r="BF946" s="78"/>
      <c r="BG946" s="78"/>
      <c r="BH946" s="78"/>
      <c r="BI946" s="78"/>
      <c r="BJ946" s="78"/>
      <c r="BK946" s="78"/>
      <c r="BL946" s="78"/>
      <c r="BM946" s="78"/>
      <c r="BN946" s="78"/>
      <c r="BO946" s="78"/>
      <c r="BP946" s="78"/>
      <c r="BQ946" s="78"/>
      <c r="BR946" s="78"/>
      <c r="BS946" s="78"/>
      <c r="BT946" s="78"/>
      <c r="BU946" s="78"/>
      <c r="BV946" s="78"/>
      <c r="BW946" s="78"/>
      <c r="BX946" s="78"/>
      <c r="BY946" s="78"/>
      <c r="BZ946" s="78"/>
      <c r="CA946" s="78"/>
      <c r="CB946" s="78"/>
      <c r="CC946" s="78"/>
      <c r="CD946" s="78"/>
      <c r="CE946" s="78"/>
      <c r="CF946" s="78"/>
      <c r="CG946" s="78"/>
      <c r="CH946" s="78"/>
      <c r="CI946" s="78"/>
      <c r="CJ946" s="78"/>
      <c r="CK946" s="78"/>
      <c r="CL946" s="78"/>
      <c r="CM946" s="78"/>
      <c r="CN946" s="78"/>
      <c r="CO946" s="78"/>
      <c r="CP946" s="78"/>
      <c r="CQ946" s="78"/>
      <c r="CR946" s="78"/>
      <c r="CS946" s="78"/>
      <c r="CT946" s="78"/>
      <c r="CU946" s="78"/>
      <c r="CV946" s="78"/>
      <c r="CW946" s="78"/>
      <c r="CX946" s="78"/>
      <c r="CY946" s="78"/>
      <c r="CZ946" s="78"/>
      <c r="DA946" s="70">
        <v>100112</v>
      </c>
      <c r="DB946" s="56">
        <f>K946-CV946</f>
        <v>0</v>
      </c>
      <c r="DD946" s="7">
        <f>CV946/12</f>
        <v>0</v>
      </c>
    </row>
    <row r="947" spans="1:109" ht="11.25" hidden="1" customHeight="1" x14ac:dyDescent="0.2">
      <c r="A947" s="67" t="str">
        <f>CONCATENATE("5108",H947)</f>
        <v>5108100113</v>
      </c>
      <c r="B947" s="66"/>
      <c r="C947" s="66"/>
      <c r="D947" s="66"/>
      <c r="E947" s="66"/>
      <c r="F947" s="66"/>
      <c r="G947" s="65"/>
      <c r="H947" s="70">
        <v>100113</v>
      </c>
      <c r="I947" s="112" t="s">
        <v>150</v>
      </c>
      <c r="J947" s="62"/>
      <c r="K947" s="62"/>
      <c r="L947" s="62"/>
      <c r="M947" s="62"/>
      <c r="N947" s="62"/>
      <c r="O947" s="78">
        <f>K947-L947-M947-N947</f>
        <v>0</v>
      </c>
      <c r="P947" s="62"/>
      <c r="Q947" s="78">
        <f>R947-P947</f>
        <v>0</v>
      </c>
      <c r="R947" s="62"/>
      <c r="S947" s="78"/>
      <c r="T947" s="78"/>
      <c r="U947" s="78"/>
      <c r="V947" s="78"/>
      <c r="W947" s="78"/>
      <c r="X947" s="78"/>
      <c r="Y947" s="78"/>
      <c r="Z947" s="78"/>
      <c r="AA947" s="78"/>
      <c r="AB947" s="78"/>
      <c r="AC947" s="78"/>
      <c r="AD947" s="78"/>
      <c r="AE947" s="78"/>
      <c r="AF947" s="78"/>
      <c r="AG947" s="78"/>
      <c r="AH947" s="78"/>
      <c r="AI947" s="78"/>
      <c r="AJ947" s="78"/>
      <c r="AK947" s="78"/>
      <c r="AL947" s="78"/>
      <c r="AM947" s="78"/>
      <c r="AN947" s="78"/>
      <c r="AO947" s="78"/>
      <c r="AP947" s="78"/>
      <c r="AQ947" s="78"/>
      <c r="AR947" s="78"/>
      <c r="AS947" s="78"/>
      <c r="AT947" s="78"/>
      <c r="AU947" s="78"/>
      <c r="AV947" s="78"/>
      <c r="AW947" s="78"/>
      <c r="AX947" s="78"/>
      <c r="AY947" s="78"/>
      <c r="AZ947" s="78"/>
      <c r="BA947" s="78"/>
      <c r="BB947" s="78"/>
      <c r="BC947" s="78"/>
      <c r="BD947" s="78"/>
      <c r="BE947" s="78"/>
      <c r="BF947" s="78"/>
      <c r="BG947" s="78"/>
      <c r="BH947" s="78"/>
      <c r="BI947" s="78"/>
      <c r="BJ947" s="78"/>
      <c r="BK947" s="78"/>
      <c r="BL947" s="78"/>
      <c r="BM947" s="78"/>
      <c r="BN947" s="78"/>
      <c r="BO947" s="78"/>
      <c r="BP947" s="78"/>
      <c r="BQ947" s="78"/>
      <c r="BR947" s="78"/>
      <c r="BS947" s="78"/>
      <c r="BT947" s="78"/>
      <c r="BU947" s="78"/>
      <c r="BV947" s="78"/>
      <c r="BW947" s="78"/>
      <c r="BX947" s="78"/>
      <c r="BY947" s="78"/>
      <c r="BZ947" s="78"/>
      <c r="CA947" s="78"/>
      <c r="CB947" s="78"/>
      <c r="CC947" s="78"/>
      <c r="CD947" s="78"/>
      <c r="CE947" s="78"/>
      <c r="CF947" s="78"/>
      <c r="CG947" s="78"/>
      <c r="CH947" s="78"/>
      <c r="CI947" s="78"/>
      <c r="CJ947" s="78"/>
      <c r="CK947" s="78"/>
      <c r="CL947" s="78"/>
      <c r="CM947" s="78"/>
      <c r="CN947" s="78"/>
      <c r="CO947" s="78"/>
      <c r="CP947" s="78"/>
      <c r="CQ947" s="78"/>
      <c r="CR947" s="78"/>
      <c r="CS947" s="78"/>
      <c r="CT947" s="78"/>
      <c r="CU947" s="78"/>
      <c r="CV947" s="78"/>
      <c r="CW947" s="78"/>
      <c r="CX947" s="78"/>
      <c r="CY947" s="78"/>
      <c r="CZ947" s="78"/>
      <c r="DA947" s="70">
        <v>100113</v>
      </c>
      <c r="DB947" s="56">
        <f>K947-CV947</f>
        <v>0</v>
      </c>
      <c r="DD947" s="7">
        <f>CV947/12</f>
        <v>0</v>
      </c>
    </row>
    <row r="948" spans="1:109" ht="11.25" hidden="1" customHeight="1" x14ac:dyDescent="0.2">
      <c r="A948" s="67" t="str">
        <f>CONCATENATE("5108",H948)</f>
        <v>5108100130</v>
      </c>
      <c r="B948" s="66"/>
      <c r="C948" s="66"/>
      <c r="D948" s="66"/>
      <c r="E948" s="66"/>
      <c r="F948" s="66"/>
      <c r="G948" s="65"/>
      <c r="H948" s="70">
        <v>100130</v>
      </c>
      <c r="I948" s="112" t="s">
        <v>149</v>
      </c>
      <c r="J948" s="62"/>
      <c r="K948" s="62"/>
      <c r="L948" s="62"/>
      <c r="M948" s="62"/>
      <c r="N948" s="62"/>
      <c r="O948" s="78">
        <f>K948-L948-M948-N948</f>
        <v>0</v>
      </c>
      <c r="P948" s="62"/>
      <c r="Q948" s="78">
        <f>R948-P948</f>
        <v>0</v>
      </c>
      <c r="R948" s="62"/>
      <c r="S948" s="78"/>
      <c r="T948" s="78"/>
      <c r="U948" s="78"/>
      <c r="V948" s="78"/>
      <c r="W948" s="78"/>
      <c r="X948" s="78"/>
      <c r="Y948" s="78"/>
      <c r="Z948" s="78"/>
      <c r="AA948" s="78"/>
      <c r="AB948" s="78"/>
      <c r="AC948" s="78"/>
      <c r="AD948" s="78"/>
      <c r="AE948" s="78"/>
      <c r="AF948" s="78"/>
      <c r="AG948" s="78"/>
      <c r="AH948" s="78"/>
      <c r="AI948" s="78"/>
      <c r="AJ948" s="78"/>
      <c r="AK948" s="78"/>
      <c r="AL948" s="78"/>
      <c r="AM948" s="78"/>
      <c r="AN948" s="78"/>
      <c r="AO948" s="78"/>
      <c r="AP948" s="78"/>
      <c r="AQ948" s="78"/>
      <c r="AR948" s="78"/>
      <c r="AS948" s="78"/>
      <c r="AT948" s="78"/>
      <c r="AU948" s="78"/>
      <c r="AV948" s="78"/>
      <c r="AW948" s="78"/>
      <c r="AX948" s="78"/>
      <c r="AY948" s="78"/>
      <c r="AZ948" s="78"/>
      <c r="BA948" s="78"/>
      <c r="BB948" s="78"/>
      <c r="BC948" s="78"/>
      <c r="BD948" s="78"/>
      <c r="BE948" s="78"/>
      <c r="BF948" s="78"/>
      <c r="BG948" s="78"/>
      <c r="BH948" s="78"/>
      <c r="BI948" s="78"/>
      <c r="BJ948" s="78"/>
      <c r="BK948" s="78"/>
      <c r="BL948" s="78"/>
      <c r="BM948" s="78"/>
      <c r="BN948" s="78"/>
      <c r="BO948" s="78"/>
      <c r="BP948" s="78"/>
      <c r="BQ948" s="78"/>
      <c r="BR948" s="78"/>
      <c r="BS948" s="78"/>
      <c r="BT948" s="78"/>
      <c r="BU948" s="78"/>
      <c r="BV948" s="78"/>
      <c r="BW948" s="78"/>
      <c r="BX948" s="78"/>
      <c r="BY948" s="78"/>
      <c r="BZ948" s="78"/>
      <c r="CA948" s="78"/>
      <c r="CB948" s="78"/>
      <c r="CC948" s="78"/>
      <c r="CD948" s="78"/>
      <c r="CE948" s="78"/>
      <c r="CF948" s="78"/>
      <c r="CG948" s="78"/>
      <c r="CH948" s="78"/>
      <c r="CI948" s="78"/>
      <c r="CJ948" s="78"/>
      <c r="CK948" s="78"/>
      <c r="CL948" s="78"/>
      <c r="CM948" s="78"/>
      <c r="CN948" s="78"/>
      <c r="CO948" s="78"/>
      <c r="CP948" s="78"/>
      <c r="CQ948" s="78"/>
      <c r="CR948" s="78"/>
      <c r="CS948" s="78"/>
      <c r="CT948" s="78"/>
      <c r="CU948" s="78"/>
      <c r="CV948" s="78"/>
      <c r="CW948" s="78"/>
      <c r="CX948" s="78"/>
      <c r="CY948" s="78"/>
      <c r="CZ948" s="78"/>
      <c r="DA948" s="70">
        <v>100130</v>
      </c>
      <c r="DB948" s="56">
        <f>K948-CV948</f>
        <v>0</v>
      </c>
      <c r="DD948" s="7">
        <f>CV948/12</f>
        <v>0</v>
      </c>
    </row>
    <row r="949" spans="1:109" s="54" customFormat="1" ht="11.25" hidden="1" customHeight="1" x14ac:dyDescent="0.2">
      <c r="A949" s="67" t="str">
        <f>CONCATENATE("5108",H949)</f>
        <v>51081003</v>
      </c>
      <c r="B949" s="66"/>
      <c r="C949" s="66"/>
      <c r="D949" s="66"/>
      <c r="E949" s="66"/>
      <c r="F949" s="66"/>
      <c r="G949" s="65"/>
      <c r="H949" s="61">
        <v>1003</v>
      </c>
      <c r="I949" s="111" t="s">
        <v>80</v>
      </c>
      <c r="J949" s="62">
        <f>SUM(J950:J954)</f>
        <v>0</v>
      </c>
      <c r="K949" s="62">
        <f>SUM(K950:K954)</f>
        <v>0</v>
      </c>
      <c r="L949" s="62">
        <f>SUM(L950:L954)</f>
        <v>0</v>
      </c>
      <c r="M949" s="62">
        <f>SUM(M950:M954)</f>
        <v>0</v>
      </c>
      <c r="N949" s="62">
        <f>SUM(N950:N954)</f>
        <v>0</v>
      </c>
      <c r="O949" s="62">
        <f>SUM(O950:O954)</f>
        <v>0</v>
      </c>
      <c r="P949" s="62">
        <f>SUM(P950:P954)</f>
        <v>0</v>
      </c>
      <c r="Q949" s="62">
        <f>SUM(Q950:Q954)</f>
        <v>0</v>
      </c>
      <c r="R949" s="62">
        <f>SUM(R950:R954)</f>
        <v>0</v>
      </c>
      <c r="S949" s="62">
        <f>SUM(S950:S954)</f>
        <v>0</v>
      </c>
      <c r="T949" s="62">
        <f>SUM(T950:T954)</f>
        <v>0</v>
      </c>
      <c r="U949" s="62">
        <f>SUM(U950:U954)</f>
        <v>0</v>
      </c>
      <c r="V949" s="62">
        <f>SUM(V950:V954)</f>
        <v>0</v>
      </c>
      <c r="W949" s="62">
        <f>SUM(W950:W954)</f>
        <v>0</v>
      </c>
      <c r="X949" s="62">
        <f>SUM(X950:X954)</f>
        <v>0</v>
      </c>
      <c r="Y949" s="62">
        <f>SUM(Y950:Y954)</f>
        <v>0</v>
      </c>
      <c r="Z949" s="62">
        <f>SUM(Z950:Z954)</f>
        <v>0</v>
      </c>
      <c r="AA949" s="62">
        <f>SUM(AA950:AA954)</f>
        <v>0</v>
      </c>
      <c r="AB949" s="62">
        <f>SUM(AB950:AB954)</f>
        <v>0</v>
      </c>
      <c r="AC949" s="62">
        <f>SUM(AC950:AC954)</f>
        <v>0</v>
      </c>
      <c r="AD949" s="62">
        <f>SUM(AD950:AD954)</f>
        <v>0</v>
      </c>
      <c r="AE949" s="62">
        <f>SUM(AE950:AE954)</f>
        <v>0</v>
      </c>
      <c r="AF949" s="62">
        <f>SUM(AF950:AF954)</f>
        <v>0</v>
      </c>
      <c r="AG949" s="62">
        <f>SUM(AG950:AG954)</f>
        <v>0</v>
      </c>
      <c r="AH949" s="62">
        <f>SUM(AH950:AH954)</f>
        <v>0</v>
      </c>
      <c r="AI949" s="62">
        <f>SUM(AI950:AI954)</f>
        <v>0</v>
      </c>
      <c r="AJ949" s="62">
        <f>SUM(AJ950:AJ954)</f>
        <v>0</v>
      </c>
      <c r="AK949" s="62">
        <f>SUM(AK950:AK954)</f>
        <v>0</v>
      </c>
      <c r="AL949" s="62">
        <f>SUM(AL950:AL954)</f>
        <v>0</v>
      </c>
      <c r="AM949" s="62">
        <f>SUM(AM950:AM954)</f>
        <v>0</v>
      </c>
      <c r="AN949" s="62">
        <f>SUM(AN950:AN954)</f>
        <v>0</v>
      </c>
      <c r="AO949" s="62">
        <f>SUM(AO950:AO954)</f>
        <v>0</v>
      </c>
      <c r="AP949" s="62">
        <f>SUM(AP950:AP954)</f>
        <v>0</v>
      </c>
      <c r="AQ949" s="62">
        <f>SUM(AQ950:AQ954)</f>
        <v>0</v>
      </c>
      <c r="AR949" s="62">
        <f>SUM(AR950:AR954)</f>
        <v>0</v>
      </c>
      <c r="AS949" s="62">
        <f>SUM(AS950:AS954)</f>
        <v>0</v>
      </c>
      <c r="AT949" s="62">
        <f>SUM(AT950:AT954)</f>
        <v>0</v>
      </c>
      <c r="AU949" s="62">
        <f>SUM(AU950:AU954)</f>
        <v>0</v>
      </c>
      <c r="AV949" s="62">
        <f>SUM(AV950:AV954)</f>
        <v>0</v>
      </c>
      <c r="AW949" s="62">
        <f>SUM(AW950:AW954)</f>
        <v>0</v>
      </c>
      <c r="AX949" s="62">
        <f>SUM(AX950:AX954)</f>
        <v>0</v>
      </c>
      <c r="AY949" s="62">
        <f>SUM(AY950:AY954)</f>
        <v>0</v>
      </c>
      <c r="AZ949" s="62">
        <f>SUM(AZ950:AZ954)</f>
        <v>0</v>
      </c>
      <c r="BA949" s="62">
        <f>SUM(BA950:BA954)</f>
        <v>0</v>
      </c>
      <c r="BB949" s="62"/>
      <c r="BC949" s="62">
        <f>SUM(BC950:BC954)</f>
        <v>0</v>
      </c>
      <c r="BD949" s="62"/>
      <c r="BE949" s="62">
        <f>SUM(BE950:BE954)</f>
        <v>0</v>
      </c>
      <c r="BF949" s="62">
        <f>SUM(BF950:BF954)</f>
        <v>0</v>
      </c>
      <c r="BG949" s="62">
        <f>SUM(BG950:BG954)</f>
        <v>0</v>
      </c>
      <c r="BH949" s="62">
        <f>SUM(BH950:BH954)</f>
        <v>0</v>
      </c>
      <c r="BI949" s="62">
        <f>SUM(BI950:BI954)</f>
        <v>0</v>
      </c>
      <c r="BJ949" s="62">
        <f>SUM(BJ950:BJ954)</f>
        <v>0</v>
      </c>
      <c r="BK949" s="62">
        <f>SUM(BK950:BK954)</f>
        <v>0</v>
      </c>
      <c r="BL949" s="62">
        <f>SUM(BL950:BL954)</f>
        <v>0</v>
      </c>
      <c r="BM949" s="62">
        <f>SUM(BM950:BM954)</f>
        <v>0</v>
      </c>
      <c r="BN949" s="62">
        <f>SUM(BN950:BN954)</f>
        <v>0</v>
      </c>
      <c r="BO949" s="62">
        <f>SUM(BO950:BO954)</f>
        <v>0</v>
      </c>
      <c r="BP949" s="62">
        <f>SUM(BP950:BP954)</f>
        <v>0</v>
      </c>
      <c r="BQ949" s="62">
        <f>SUM(BQ950:BQ954)</f>
        <v>0</v>
      </c>
      <c r="BR949" s="62">
        <f>SUM(BR950:BR954)</f>
        <v>0</v>
      </c>
      <c r="BS949" s="62">
        <f>SUM(BS950:BS954)</f>
        <v>0</v>
      </c>
      <c r="BT949" s="62">
        <f>SUM(BT950:BT954)</f>
        <v>0</v>
      </c>
      <c r="BU949" s="62">
        <f>SUM(BU950:BU954)</f>
        <v>0</v>
      </c>
      <c r="BV949" s="62">
        <f>SUM(BV950:BV954)</f>
        <v>0</v>
      </c>
      <c r="BW949" s="62">
        <f>SUM(BW950:BW954)</f>
        <v>0</v>
      </c>
      <c r="BX949" s="62">
        <f>SUM(BX950:BX954)</f>
        <v>0</v>
      </c>
      <c r="BY949" s="62">
        <f>SUM(BY950:BY954)</f>
        <v>0</v>
      </c>
      <c r="BZ949" s="62">
        <f>SUM(BZ950:BZ954)</f>
        <v>0</v>
      </c>
      <c r="CA949" s="62">
        <f>SUM(CA950:CA954)</f>
        <v>0</v>
      </c>
      <c r="CB949" s="62">
        <f>SUM(CB950:CB954)</f>
        <v>0</v>
      </c>
      <c r="CC949" s="62">
        <f>SUM(CC950:CC954)</f>
        <v>0</v>
      </c>
      <c r="CD949" s="62">
        <f>SUM(CD950:CD954)</f>
        <v>0</v>
      </c>
      <c r="CE949" s="62">
        <f>SUM(CE950:CE954)</f>
        <v>0</v>
      </c>
      <c r="CF949" s="62">
        <f>SUM(CF950:CF954)</f>
        <v>0</v>
      </c>
      <c r="CG949" s="62">
        <f>SUM(CG950:CG954)</f>
        <v>0</v>
      </c>
      <c r="CH949" s="62">
        <f>SUM(CH950:CH954)</f>
        <v>0</v>
      </c>
      <c r="CI949" s="62">
        <f>SUM(CI950:CI954)</f>
        <v>0</v>
      </c>
      <c r="CJ949" s="62">
        <f>SUM(CJ950:CJ954)</f>
        <v>0</v>
      </c>
      <c r="CK949" s="62">
        <f>SUM(CK950:CK954)</f>
        <v>0</v>
      </c>
      <c r="CL949" s="62">
        <f>SUM(CL950:CL954)</f>
        <v>0</v>
      </c>
      <c r="CM949" s="62">
        <f>SUM(CM950:CM954)</f>
        <v>0</v>
      </c>
      <c r="CN949" s="62">
        <f>SUM(CN950:CN954)</f>
        <v>0</v>
      </c>
      <c r="CO949" s="62">
        <f>SUM(CO950:CO954)</f>
        <v>0</v>
      </c>
      <c r="CP949" s="62">
        <f>SUM(CP950:CP954)</f>
        <v>0</v>
      </c>
      <c r="CQ949" s="62">
        <f>SUM(CQ950:CQ954)</f>
        <v>0</v>
      </c>
      <c r="CR949" s="62">
        <f>SUM(CR950:CR954)</f>
        <v>0</v>
      </c>
      <c r="CS949" s="62">
        <f>SUM(CS950:CS954)</f>
        <v>0</v>
      </c>
      <c r="CT949" s="62">
        <f>SUM(CT950:CT954)</f>
        <v>0</v>
      </c>
      <c r="CU949" s="62">
        <f>SUM(CU950:CU954)</f>
        <v>0</v>
      </c>
      <c r="CV949" s="62">
        <f>SUM(CV950:CV954)</f>
        <v>0</v>
      </c>
      <c r="CW949" s="62">
        <f>SUM(CW950:CW954)</f>
        <v>0</v>
      </c>
      <c r="CX949" s="62">
        <f>SUM(CX950:CX954)</f>
        <v>0</v>
      </c>
      <c r="CY949" s="62">
        <f>SUM(CY950:CY954)</f>
        <v>0</v>
      </c>
      <c r="CZ949" s="62">
        <f>SUM(CZ950:CZ954)</f>
        <v>0</v>
      </c>
      <c r="DA949" s="61">
        <v>1003</v>
      </c>
      <c r="DB949" s="56">
        <f>K949-CV949</f>
        <v>0</v>
      </c>
      <c r="DC949" s="55"/>
      <c r="DD949" s="7">
        <f>CV949/12</f>
        <v>0</v>
      </c>
      <c r="DE949" s="55"/>
    </row>
    <row r="950" spans="1:109" ht="13.5" hidden="1" customHeight="1" x14ac:dyDescent="0.2">
      <c r="A950" s="67" t="str">
        <f>CONCATENATE("5108",H950)</f>
        <v>5108100301</v>
      </c>
      <c r="B950" s="66"/>
      <c r="C950" s="66"/>
      <c r="D950" s="66"/>
      <c r="E950" s="66"/>
      <c r="F950" s="66"/>
      <c r="G950" s="65"/>
      <c r="H950" s="70">
        <v>100301</v>
      </c>
      <c r="I950" s="100" t="s">
        <v>79</v>
      </c>
      <c r="J950" s="62"/>
      <c r="K950" s="62"/>
      <c r="L950" s="62"/>
      <c r="M950" s="62"/>
      <c r="N950" s="62"/>
      <c r="O950" s="78">
        <f>K950-L950-M950-N950</f>
        <v>0</v>
      </c>
      <c r="P950" s="62"/>
      <c r="Q950" s="78">
        <f>R950-P950</f>
        <v>0</v>
      </c>
      <c r="R950" s="62"/>
      <c r="S950" s="78"/>
      <c r="T950" s="78"/>
      <c r="U950" s="78"/>
      <c r="V950" s="78"/>
      <c r="W950" s="78"/>
      <c r="X950" s="78"/>
      <c r="Y950" s="78"/>
      <c r="Z950" s="78"/>
      <c r="AA950" s="78"/>
      <c r="AB950" s="78"/>
      <c r="AC950" s="78"/>
      <c r="AD950" s="78"/>
      <c r="AE950" s="78"/>
      <c r="AF950" s="78"/>
      <c r="AG950" s="78"/>
      <c r="AH950" s="78"/>
      <c r="AI950" s="78"/>
      <c r="AJ950" s="78"/>
      <c r="AK950" s="78"/>
      <c r="AL950" s="78"/>
      <c r="AM950" s="78"/>
      <c r="AN950" s="78"/>
      <c r="AO950" s="78"/>
      <c r="AP950" s="78"/>
      <c r="AQ950" s="78"/>
      <c r="AR950" s="78"/>
      <c r="AS950" s="78"/>
      <c r="AT950" s="78"/>
      <c r="AU950" s="78"/>
      <c r="AV950" s="78"/>
      <c r="AW950" s="78"/>
      <c r="AX950" s="78"/>
      <c r="AY950" s="78"/>
      <c r="AZ950" s="78"/>
      <c r="BA950" s="78"/>
      <c r="BB950" s="78"/>
      <c r="BC950" s="78"/>
      <c r="BD950" s="78"/>
      <c r="BE950" s="78"/>
      <c r="BF950" s="78"/>
      <c r="BG950" s="78"/>
      <c r="BH950" s="78"/>
      <c r="BI950" s="78"/>
      <c r="BJ950" s="78"/>
      <c r="BK950" s="78"/>
      <c r="BL950" s="78"/>
      <c r="BM950" s="78"/>
      <c r="BN950" s="78"/>
      <c r="BO950" s="78"/>
      <c r="BP950" s="78"/>
      <c r="BQ950" s="78"/>
      <c r="BR950" s="78"/>
      <c r="BS950" s="78"/>
      <c r="BT950" s="78"/>
      <c r="BU950" s="78"/>
      <c r="BV950" s="78"/>
      <c r="BW950" s="78"/>
      <c r="BX950" s="78"/>
      <c r="BY950" s="78"/>
      <c r="BZ950" s="78"/>
      <c r="CA950" s="78"/>
      <c r="CB950" s="78"/>
      <c r="CC950" s="78"/>
      <c r="CD950" s="78"/>
      <c r="CE950" s="78"/>
      <c r="CF950" s="78"/>
      <c r="CG950" s="78"/>
      <c r="CH950" s="78"/>
      <c r="CI950" s="78"/>
      <c r="CJ950" s="78"/>
      <c r="CK950" s="78"/>
      <c r="CL950" s="78"/>
      <c r="CM950" s="78"/>
      <c r="CN950" s="78"/>
      <c r="CO950" s="78"/>
      <c r="CP950" s="78"/>
      <c r="CQ950" s="78"/>
      <c r="CR950" s="78"/>
      <c r="CS950" s="78"/>
      <c r="CT950" s="78"/>
      <c r="CU950" s="78"/>
      <c r="CV950" s="78"/>
      <c r="CW950" s="78"/>
      <c r="CX950" s="78"/>
      <c r="CY950" s="78"/>
      <c r="CZ950" s="78"/>
      <c r="DA950" s="70">
        <v>100301</v>
      </c>
      <c r="DB950" s="56">
        <f>K950-CV950</f>
        <v>0</v>
      </c>
      <c r="DD950" s="7">
        <f>CV950/12</f>
        <v>0</v>
      </c>
    </row>
    <row r="951" spans="1:109" ht="11.25" hidden="1" customHeight="1" x14ac:dyDescent="0.2">
      <c r="A951" s="67" t="str">
        <f>CONCATENATE("5108",H951)</f>
        <v>5108100302</v>
      </c>
      <c r="B951" s="66"/>
      <c r="C951" s="66"/>
      <c r="D951" s="66"/>
      <c r="E951" s="66"/>
      <c r="F951" s="66"/>
      <c r="G951" s="65"/>
      <c r="H951" s="70">
        <v>100302</v>
      </c>
      <c r="I951" s="100" t="s">
        <v>78</v>
      </c>
      <c r="J951" s="62"/>
      <c r="K951" s="62"/>
      <c r="L951" s="62"/>
      <c r="M951" s="62"/>
      <c r="N951" s="62"/>
      <c r="O951" s="78">
        <f>K951-L951-M951-N951</f>
        <v>0</v>
      </c>
      <c r="P951" s="62"/>
      <c r="Q951" s="78">
        <f>R951-P951</f>
        <v>0</v>
      </c>
      <c r="R951" s="62"/>
      <c r="S951" s="78"/>
      <c r="T951" s="78"/>
      <c r="U951" s="78"/>
      <c r="V951" s="78"/>
      <c r="W951" s="78"/>
      <c r="X951" s="78"/>
      <c r="Y951" s="78"/>
      <c r="Z951" s="78"/>
      <c r="AA951" s="78"/>
      <c r="AB951" s="78"/>
      <c r="AC951" s="78"/>
      <c r="AD951" s="78"/>
      <c r="AE951" s="78"/>
      <c r="AF951" s="78"/>
      <c r="AG951" s="78"/>
      <c r="AH951" s="78"/>
      <c r="AI951" s="78"/>
      <c r="AJ951" s="78"/>
      <c r="AK951" s="78"/>
      <c r="AL951" s="78"/>
      <c r="AM951" s="78"/>
      <c r="AN951" s="78"/>
      <c r="AO951" s="78"/>
      <c r="AP951" s="78"/>
      <c r="AQ951" s="78"/>
      <c r="AR951" s="78"/>
      <c r="AS951" s="78"/>
      <c r="AT951" s="78"/>
      <c r="AU951" s="78"/>
      <c r="AV951" s="78"/>
      <c r="AW951" s="78"/>
      <c r="AX951" s="78"/>
      <c r="AY951" s="78"/>
      <c r="AZ951" s="78"/>
      <c r="BA951" s="78"/>
      <c r="BB951" s="78"/>
      <c r="BC951" s="78"/>
      <c r="BD951" s="78"/>
      <c r="BE951" s="78"/>
      <c r="BF951" s="78"/>
      <c r="BG951" s="78"/>
      <c r="BH951" s="78"/>
      <c r="BI951" s="78"/>
      <c r="BJ951" s="78"/>
      <c r="BK951" s="78"/>
      <c r="BL951" s="78"/>
      <c r="BM951" s="78"/>
      <c r="BN951" s="78"/>
      <c r="BO951" s="78"/>
      <c r="BP951" s="78"/>
      <c r="BQ951" s="78"/>
      <c r="BR951" s="78"/>
      <c r="BS951" s="78"/>
      <c r="BT951" s="78"/>
      <c r="BU951" s="78"/>
      <c r="BV951" s="78"/>
      <c r="BW951" s="78"/>
      <c r="BX951" s="78"/>
      <c r="BY951" s="78"/>
      <c r="BZ951" s="78"/>
      <c r="CA951" s="78"/>
      <c r="CB951" s="78"/>
      <c r="CC951" s="78"/>
      <c r="CD951" s="78"/>
      <c r="CE951" s="78"/>
      <c r="CF951" s="78"/>
      <c r="CG951" s="78"/>
      <c r="CH951" s="78"/>
      <c r="CI951" s="78"/>
      <c r="CJ951" s="78"/>
      <c r="CK951" s="78"/>
      <c r="CL951" s="78"/>
      <c r="CM951" s="78"/>
      <c r="CN951" s="78"/>
      <c r="CO951" s="78"/>
      <c r="CP951" s="78"/>
      <c r="CQ951" s="78"/>
      <c r="CR951" s="78"/>
      <c r="CS951" s="78"/>
      <c r="CT951" s="78"/>
      <c r="CU951" s="78"/>
      <c r="CV951" s="78"/>
      <c r="CW951" s="78"/>
      <c r="CX951" s="78"/>
      <c r="CY951" s="78"/>
      <c r="CZ951" s="78"/>
      <c r="DA951" s="70">
        <v>100302</v>
      </c>
      <c r="DB951" s="56">
        <f>K951-CV951</f>
        <v>0</v>
      </c>
      <c r="DD951" s="7">
        <f>CV951/12</f>
        <v>0</v>
      </c>
    </row>
    <row r="952" spans="1:109" ht="13.5" hidden="1" customHeight="1" x14ac:dyDescent="0.2">
      <c r="A952" s="67" t="str">
        <f>CONCATENATE("5108",H952)</f>
        <v>5108100303</v>
      </c>
      <c r="B952" s="66"/>
      <c r="C952" s="66"/>
      <c r="D952" s="66"/>
      <c r="E952" s="66"/>
      <c r="F952" s="66"/>
      <c r="G952" s="65"/>
      <c r="H952" s="70">
        <v>100303</v>
      </c>
      <c r="I952" s="100" t="s">
        <v>77</v>
      </c>
      <c r="J952" s="62"/>
      <c r="K952" s="62"/>
      <c r="L952" s="62"/>
      <c r="M952" s="62"/>
      <c r="N952" s="62"/>
      <c r="O952" s="78">
        <f>K952-L952-M952-N952</f>
        <v>0</v>
      </c>
      <c r="P952" s="62"/>
      <c r="Q952" s="78">
        <f>R952-P952</f>
        <v>0</v>
      </c>
      <c r="R952" s="62"/>
      <c r="S952" s="78"/>
      <c r="T952" s="78"/>
      <c r="U952" s="78"/>
      <c r="V952" s="78"/>
      <c r="W952" s="78"/>
      <c r="X952" s="78"/>
      <c r="Y952" s="78"/>
      <c r="Z952" s="78"/>
      <c r="AA952" s="78"/>
      <c r="AB952" s="78"/>
      <c r="AC952" s="78"/>
      <c r="AD952" s="78"/>
      <c r="AE952" s="78"/>
      <c r="AF952" s="78"/>
      <c r="AG952" s="78"/>
      <c r="AH952" s="78"/>
      <c r="AI952" s="78"/>
      <c r="AJ952" s="78"/>
      <c r="AK952" s="78"/>
      <c r="AL952" s="78"/>
      <c r="AM952" s="78"/>
      <c r="AN952" s="78"/>
      <c r="AO952" s="78"/>
      <c r="AP952" s="78"/>
      <c r="AQ952" s="78"/>
      <c r="AR952" s="78"/>
      <c r="AS952" s="78"/>
      <c r="AT952" s="78"/>
      <c r="AU952" s="78"/>
      <c r="AV952" s="78"/>
      <c r="AW952" s="78"/>
      <c r="AX952" s="78"/>
      <c r="AY952" s="78"/>
      <c r="AZ952" s="78"/>
      <c r="BA952" s="78"/>
      <c r="BB952" s="78"/>
      <c r="BC952" s="78"/>
      <c r="BD952" s="78"/>
      <c r="BE952" s="78"/>
      <c r="BF952" s="78"/>
      <c r="BG952" s="78"/>
      <c r="BH952" s="78"/>
      <c r="BI952" s="78"/>
      <c r="BJ952" s="78"/>
      <c r="BK952" s="78"/>
      <c r="BL952" s="78"/>
      <c r="BM952" s="78"/>
      <c r="BN952" s="78"/>
      <c r="BO952" s="78"/>
      <c r="BP952" s="78"/>
      <c r="BQ952" s="78"/>
      <c r="BR952" s="78"/>
      <c r="BS952" s="78"/>
      <c r="BT952" s="78"/>
      <c r="BU952" s="78"/>
      <c r="BV952" s="78"/>
      <c r="BW952" s="78"/>
      <c r="BX952" s="78"/>
      <c r="BY952" s="78"/>
      <c r="BZ952" s="78"/>
      <c r="CA952" s="78"/>
      <c r="CB952" s="78"/>
      <c r="CC952" s="78"/>
      <c r="CD952" s="78"/>
      <c r="CE952" s="78"/>
      <c r="CF952" s="78"/>
      <c r="CG952" s="78"/>
      <c r="CH952" s="78"/>
      <c r="CI952" s="78"/>
      <c r="CJ952" s="78"/>
      <c r="CK952" s="78"/>
      <c r="CL952" s="78"/>
      <c r="CM952" s="78"/>
      <c r="CN952" s="78"/>
      <c r="CO952" s="78"/>
      <c r="CP952" s="78"/>
      <c r="CQ952" s="78"/>
      <c r="CR952" s="78"/>
      <c r="CS952" s="78"/>
      <c r="CT952" s="78"/>
      <c r="CU952" s="78"/>
      <c r="CV952" s="78"/>
      <c r="CW952" s="78"/>
      <c r="CX952" s="78"/>
      <c r="CY952" s="78"/>
      <c r="CZ952" s="78"/>
      <c r="DA952" s="70">
        <v>100303</v>
      </c>
      <c r="DB952" s="56">
        <f>K952-CV952</f>
        <v>0</v>
      </c>
      <c r="DD952" s="7">
        <f>CV952/12</f>
        <v>0</v>
      </c>
    </row>
    <row r="953" spans="1:109" ht="12.75" hidden="1" customHeight="1" x14ac:dyDescent="0.2">
      <c r="A953" s="67" t="str">
        <f>CONCATENATE("5108",H953)</f>
        <v>5108100304</v>
      </c>
      <c r="B953" s="66"/>
      <c r="C953" s="66"/>
      <c r="D953" s="66"/>
      <c r="E953" s="66"/>
      <c r="F953" s="66"/>
      <c r="G953" s="65"/>
      <c r="H953" s="70">
        <v>100304</v>
      </c>
      <c r="I953" s="100" t="s">
        <v>76</v>
      </c>
      <c r="J953" s="62"/>
      <c r="K953" s="62"/>
      <c r="L953" s="62"/>
      <c r="M953" s="62"/>
      <c r="N953" s="62"/>
      <c r="O953" s="78">
        <f>K953-L953-M953-N953</f>
        <v>0</v>
      </c>
      <c r="P953" s="62"/>
      <c r="Q953" s="78">
        <f>R953-P953</f>
        <v>0</v>
      </c>
      <c r="R953" s="62"/>
      <c r="S953" s="78"/>
      <c r="T953" s="78"/>
      <c r="U953" s="78"/>
      <c r="V953" s="78"/>
      <c r="W953" s="78"/>
      <c r="X953" s="78"/>
      <c r="Y953" s="78"/>
      <c r="Z953" s="78"/>
      <c r="AA953" s="78"/>
      <c r="AB953" s="78"/>
      <c r="AC953" s="78"/>
      <c r="AD953" s="78"/>
      <c r="AE953" s="78"/>
      <c r="AF953" s="78"/>
      <c r="AG953" s="78"/>
      <c r="AH953" s="78"/>
      <c r="AI953" s="78"/>
      <c r="AJ953" s="78"/>
      <c r="AK953" s="78"/>
      <c r="AL953" s="78"/>
      <c r="AM953" s="78"/>
      <c r="AN953" s="78"/>
      <c r="AO953" s="78"/>
      <c r="AP953" s="78"/>
      <c r="AQ953" s="78"/>
      <c r="AR953" s="78"/>
      <c r="AS953" s="78"/>
      <c r="AT953" s="78"/>
      <c r="AU953" s="78"/>
      <c r="AV953" s="78"/>
      <c r="AW953" s="78"/>
      <c r="AX953" s="78"/>
      <c r="AY953" s="78"/>
      <c r="AZ953" s="78"/>
      <c r="BA953" s="78"/>
      <c r="BB953" s="78"/>
      <c r="BC953" s="78"/>
      <c r="BD953" s="78"/>
      <c r="BE953" s="78"/>
      <c r="BF953" s="78"/>
      <c r="BG953" s="78"/>
      <c r="BH953" s="78"/>
      <c r="BI953" s="78"/>
      <c r="BJ953" s="78"/>
      <c r="BK953" s="78"/>
      <c r="BL953" s="78"/>
      <c r="BM953" s="78"/>
      <c r="BN953" s="78"/>
      <c r="BO953" s="78"/>
      <c r="BP953" s="78"/>
      <c r="BQ953" s="78"/>
      <c r="BR953" s="78"/>
      <c r="BS953" s="78"/>
      <c r="BT953" s="78"/>
      <c r="BU953" s="78"/>
      <c r="BV953" s="78"/>
      <c r="BW953" s="78"/>
      <c r="BX953" s="78"/>
      <c r="BY953" s="78"/>
      <c r="BZ953" s="78"/>
      <c r="CA953" s="78"/>
      <c r="CB953" s="78"/>
      <c r="CC953" s="78"/>
      <c r="CD953" s="78"/>
      <c r="CE953" s="78"/>
      <c r="CF953" s="78"/>
      <c r="CG953" s="78"/>
      <c r="CH953" s="78"/>
      <c r="CI953" s="78"/>
      <c r="CJ953" s="78"/>
      <c r="CK953" s="78"/>
      <c r="CL953" s="78"/>
      <c r="CM953" s="78"/>
      <c r="CN953" s="78"/>
      <c r="CO953" s="78"/>
      <c r="CP953" s="78"/>
      <c r="CQ953" s="78"/>
      <c r="CR953" s="78"/>
      <c r="CS953" s="78"/>
      <c r="CT953" s="78"/>
      <c r="CU953" s="78"/>
      <c r="CV953" s="78"/>
      <c r="CW953" s="78"/>
      <c r="CX953" s="78"/>
      <c r="CY953" s="78"/>
      <c r="CZ953" s="78"/>
      <c r="DA953" s="70">
        <v>100304</v>
      </c>
      <c r="DB953" s="56">
        <f>K953-CV953</f>
        <v>0</v>
      </c>
      <c r="DD953" s="7">
        <f>CV953/12</f>
        <v>0</v>
      </c>
    </row>
    <row r="954" spans="1:109" ht="12" hidden="1" customHeight="1" x14ac:dyDescent="0.2">
      <c r="A954" s="67" t="str">
        <f>CONCATENATE("5108",H954)</f>
        <v>5108100306</v>
      </c>
      <c r="B954" s="66"/>
      <c r="C954" s="66"/>
      <c r="D954" s="66"/>
      <c r="E954" s="66"/>
      <c r="F954" s="66"/>
      <c r="G954" s="65"/>
      <c r="H954" s="70" t="s">
        <v>75</v>
      </c>
      <c r="I954" s="100" t="s">
        <v>74</v>
      </c>
      <c r="J954" s="62"/>
      <c r="K954" s="62"/>
      <c r="L954" s="62"/>
      <c r="M954" s="62"/>
      <c r="N954" s="62"/>
      <c r="O954" s="78">
        <f>K954-L954-M954-N954</f>
        <v>0</v>
      </c>
      <c r="P954" s="62"/>
      <c r="Q954" s="78">
        <f>R954-P954</f>
        <v>0</v>
      </c>
      <c r="R954" s="62"/>
      <c r="S954" s="78"/>
      <c r="T954" s="78"/>
      <c r="U954" s="78"/>
      <c r="V954" s="78"/>
      <c r="W954" s="78"/>
      <c r="X954" s="78"/>
      <c r="Y954" s="78"/>
      <c r="Z954" s="78"/>
      <c r="AA954" s="78"/>
      <c r="AB954" s="78"/>
      <c r="AC954" s="78"/>
      <c r="AD954" s="78"/>
      <c r="AE954" s="78"/>
      <c r="AF954" s="78"/>
      <c r="AG954" s="78"/>
      <c r="AH954" s="78"/>
      <c r="AI954" s="78"/>
      <c r="AJ954" s="78"/>
      <c r="AK954" s="78"/>
      <c r="AL954" s="78"/>
      <c r="AM954" s="78"/>
      <c r="AN954" s="78"/>
      <c r="AO954" s="78"/>
      <c r="AP954" s="78"/>
      <c r="AQ954" s="78"/>
      <c r="AR954" s="78"/>
      <c r="AS954" s="78"/>
      <c r="AT954" s="78"/>
      <c r="AU954" s="78"/>
      <c r="AV954" s="78"/>
      <c r="AW954" s="78"/>
      <c r="AX954" s="78"/>
      <c r="AY954" s="78"/>
      <c r="AZ954" s="78"/>
      <c r="BA954" s="78"/>
      <c r="BB954" s="78"/>
      <c r="BC954" s="78"/>
      <c r="BD954" s="78"/>
      <c r="BE954" s="78"/>
      <c r="BF954" s="78"/>
      <c r="BG954" s="78"/>
      <c r="BH954" s="78"/>
      <c r="BI954" s="78"/>
      <c r="BJ954" s="78"/>
      <c r="BK954" s="78"/>
      <c r="BL954" s="78"/>
      <c r="BM954" s="78"/>
      <c r="BN954" s="78"/>
      <c r="BO954" s="78"/>
      <c r="BP954" s="78"/>
      <c r="BQ954" s="78"/>
      <c r="BR954" s="78"/>
      <c r="BS954" s="78"/>
      <c r="BT954" s="78"/>
      <c r="BU954" s="78"/>
      <c r="BV954" s="78"/>
      <c r="BW954" s="78"/>
      <c r="BX954" s="78"/>
      <c r="BY954" s="78"/>
      <c r="BZ954" s="78"/>
      <c r="CA954" s="78"/>
      <c r="CB954" s="78"/>
      <c r="CC954" s="78"/>
      <c r="CD954" s="78"/>
      <c r="CE954" s="78"/>
      <c r="CF954" s="78"/>
      <c r="CG954" s="78"/>
      <c r="CH954" s="78"/>
      <c r="CI954" s="78"/>
      <c r="CJ954" s="78"/>
      <c r="CK954" s="78"/>
      <c r="CL954" s="78"/>
      <c r="CM954" s="78"/>
      <c r="CN954" s="78"/>
      <c r="CO954" s="78"/>
      <c r="CP954" s="78"/>
      <c r="CQ954" s="78"/>
      <c r="CR954" s="78"/>
      <c r="CS954" s="78"/>
      <c r="CT954" s="78"/>
      <c r="CU954" s="78"/>
      <c r="CV954" s="78"/>
      <c r="CW954" s="78"/>
      <c r="CX954" s="78"/>
      <c r="CY954" s="78"/>
      <c r="CZ954" s="78"/>
      <c r="DA954" s="70" t="s">
        <v>75</v>
      </c>
      <c r="DB954" s="56">
        <f>K954-CV954</f>
        <v>0</v>
      </c>
      <c r="DD954" s="7">
        <f>CV954/12</f>
        <v>0</v>
      </c>
    </row>
    <row r="955" spans="1:109" s="54" customFormat="1" ht="11.25" hidden="1" customHeight="1" x14ac:dyDescent="0.2">
      <c r="A955" s="67" t="str">
        <f>CONCATENATE("5108",H955)</f>
        <v>510820</v>
      </c>
      <c r="B955" s="66"/>
      <c r="C955" s="66"/>
      <c r="D955" s="66"/>
      <c r="E955" s="66"/>
      <c r="F955" s="66"/>
      <c r="G955" s="65"/>
      <c r="H955" s="61" t="s">
        <v>73</v>
      </c>
      <c r="I955" s="95" t="s">
        <v>72</v>
      </c>
      <c r="J955" s="62">
        <f>J956+J960+J962+J965</f>
        <v>0</v>
      </c>
      <c r="K955" s="62">
        <f>K956+K960+K962+K965</f>
        <v>0</v>
      </c>
      <c r="L955" s="62">
        <f>L956+L960+L962+L965</f>
        <v>0</v>
      </c>
      <c r="M955" s="62">
        <f>M956+M960+M962+M965</f>
        <v>0</v>
      </c>
      <c r="N955" s="62">
        <f>N956+N960+N962+N965</f>
        <v>0</v>
      </c>
      <c r="O955" s="62">
        <f>O956+O960+O962+O965</f>
        <v>0</v>
      </c>
      <c r="P955" s="62">
        <f>P956+P960+P962+P965</f>
        <v>0</v>
      </c>
      <c r="Q955" s="62">
        <f>Q956+Q960+Q962+Q965</f>
        <v>0</v>
      </c>
      <c r="R955" s="62">
        <f>R956+R960+R962+R965</f>
        <v>0</v>
      </c>
      <c r="S955" s="62">
        <f>S956+S960+S962+S965</f>
        <v>0</v>
      </c>
      <c r="T955" s="62">
        <f>T956+T960+T962+T965</f>
        <v>0</v>
      </c>
      <c r="U955" s="62">
        <f>U956+U960+U962+U965</f>
        <v>0</v>
      </c>
      <c r="V955" s="62">
        <f>V956+V960+V962+V965</f>
        <v>0</v>
      </c>
      <c r="W955" s="62">
        <f>W956+W960+W962+W965</f>
        <v>0</v>
      </c>
      <c r="X955" s="62">
        <f>X956+X960+X962+X965</f>
        <v>0</v>
      </c>
      <c r="Y955" s="62">
        <f>Y956+Y960+Y962+Y965</f>
        <v>0</v>
      </c>
      <c r="Z955" s="62">
        <f>Z956+Z960+Z962+Z965</f>
        <v>0</v>
      </c>
      <c r="AA955" s="62">
        <f>AA956+AA960+AA962+AA965</f>
        <v>0</v>
      </c>
      <c r="AB955" s="62">
        <f>AB956+AB960+AB962+AB965</f>
        <v>0</v>
      </c>
      <c r="AC955" s="62">
        <f>AC956+AC960+AC962+AC965</f>
        <v>0</v>
      </c>
      <c r="AD955" s="62">
        <f>AD956+AD960+AD962+AD965</f>
        <v>0</v>
      </c>
      <c r="AE955" s="62">
        <f>AE956+AE960+AE962+AE965</f>
        <v>0</v>
      </c>
      <c r="AF955" s="62">
        <f>AF956+AF960+AF962+AF965</f>
        <v>0</v>
      </c>
      <c r="AG955" s="62">
        <f>AG956+AG960+AG962+AG965</f>
        <v>0</v>
      </c>
      <c r="AH955" s="62">
        <f>AH956+AH960+AH962+AH965</f>
        <v>0</v>
      </c>
      <c r="AI955" s="62">
        <f>AI956+AI960+AI962+AI965</f>
        <v>0</v>
      </c>
      <c r="AJ955" s="62">
        <f>AJ956+AJ960+AJ962+AJ965</f>
        <v>0</v>
      </c>
      <c r="AK955" s="62">
        <f>AK956+AK960+AK962+AK965</f>
        <v>0</v>
      </c>
      <c r="AL955" s="62">
        <f>AL956+AL960+AL962+AL965</f>
        <v>0</v>
      </c>
      <c r="AM955" s="62">
        <f>AM956+AM960+AM962+AM965</f>
        <v>0</v>
      </c>
      <c r="AN955" s="62">
        <f>AN956+AN960+AN962+AN965</f>
        <v>0</v>
      </c>
      <c r="AO955" s="62">
        <f>AO956+AO960+AO962+AO965</f>
        <v>0</v>
      </c>
      <c r="AP955" s="62">
        <f>AP956+AP960+AP962+AP965</f>
        <v>0</v>
      </c>
      <c r="AQ955" s="62">
        <f>AQ956+AQ960+AQ962+AQ965</f>
        <v>0</v>
      </c>
      <c r="AR955" s="62">
        <f>AR956+AR960+AR962+AR965</f>
        <v>0</v>
      </c>
      <c r="AS955" s="62">
        <f>AS956+AS960+AS962+AS965</f>
        <v>0</v>
      </c>
      <c r="AT955" s="62">
        <f>AT956+AT960+AT962+AT965</f>
        <v>0</v>
      </c>
      <c r="AU955" s="62">
        <f>AU956+AU960+AU962+AU965</f>
        <v>0</v>
      </c>
      <c r="AV955" s="62">
        <f>AV956+AV960+AV962+AV965</f>
        <v>0</v>
      </c>
      <c r="AW955" s="62">
        <f>AW956+AW960+AW962+AW965</f>
        <v>0</v>
      </c>
      <c r="AX955" s="62">
        <f>AX956+AX960+AX962+AX965</f>
        <v>0</v>
      </c>
      <c r="AY955" s="62">
        <f>AY956+AY960+AY962+AY965</f>
        <v>0</v>
      </c>
      <c r="AZ955" s="62">
        <f>AZ956+AZ960+AZ962+AZ965</f>
        <v>0</v>
      </c>
      <c r="BA955" s="62">
        <f>BA956+BA960+BA962+BA965</f>
        <v>0</v>
      </c>
      <c r="BB955" s="62"/>
      <c r="BC955" s="62">
        <f>BC956+BC960+BC962+BC965</f>
        <v>0</v>
      </c>
      <c r="BD955" s="62"/>
      <c r="BE955" s="62">
        <f>BE956+BE960+BE962+BE965</f>
        <v>0</v>
      </c>
      <c r="BF955" s="62">
        <f>BF956+BF960+BF962+BF965</f>
        <v>0</v>
      </c>
      <c r="BG955" s="62">
        <f>BG956+BG960+BG962+BG965</f>
        <v>0</v>
      </c>
      <c r="BH955" s="62">
        <f>BH956+BH960+BH962+BH965</f>
        <v>0</v>
      </c>
      <c r="BI955" s="62">
        <f>BI956+BI960+BI962+BI965</f>
        <v>0</v>
      </c>
      <c r="BJ955" s="62">
        <f>BJ956+BJ960+BJ962+BJ965</f>
        <v>0</v>
      </c>
      <c r="BK955" s="62">
        <f>BK956+BK960+BK962+BK965</f>
        <v>0</v>
      </c>
      <c r="BL955" s="62">
        <f>BL956+BL960+BL962+BL965</f>
        <v>0</v>
      </c>
      <c r="BM955" s="62">
        <f>BM956+BM960+BM962+BM965</f>
        <v>0</v>
      </c>
      <c r="BN955" s="62">
        <f>BN956+BN960+BN962+BN965</f>
        <v>0</v>
      </c>
      <c r="BO955" s="62">
        <f>BO956+BO960+BO962+BO965</f>
        <v>0</v>
      </c>
      <c r="BP955" s="62">
        <f>BP956+BP960+BP962+BP965</f>
        <v>0</v>
      </c>
      <c r="BQ955" s="62">
        <f>BQ956+BQ960+BQ962+BQ965</f>
        <v>0</v>
      </c>
      <c r="BR955" s="62">
        <f>BR956+BR960+BR962+BR965</f>
        <v>0</v>
      </c>
      <c r="BS955" s="62">
        <f>BS956+BS960+BS962+BS965</f>
        <v>0</v>
      </c>
      <c r="BT955" s="62">
        <f>BT956+BT960+BT962+BT965</f>
        <v>0</v>
      </c>
      <c r="BU955" s="62">
        <f>BU956+BU960+BU962+BU965</f>
        <v>0</v>
      </c>
      <c r="BV955" s="62">
        <f>BV956+BV960+BV962+BV965</f>
        <v>0</v>
      </c>
      <c r="BW955" s="62">
        <f>BW956+BW960+BW962+BW965</f>
        <v>0</v>
      </c>
      <c r="BX955" s="62">
        <f>BX956+BX960+BX962+BX965</f>
        <v>0</v>
      </c>
      <c r="BY955" s="62">
        <f>BY956+BY960+BY962+BY965</f>
        <v>0</v>
      </c>
      <c r="BZ955" s="62">
        <f>BZ956+BZ960+BZ962+BZ965</f>
        <v>0</v>
      </c>
      <c r="CA955" s="62">
        <f>CA956+CA960+CA962+CA965</f>
        <v>0</v>
      </c>
      <c r="CB955" s="62">
        <f>CB956+CB960+CB962+CB965</f>
        <v>0</v>
      </c>
      <c r="CC955" s="62">
        <f>CC956+CC960+CC962+CC965</f>
        <v>0</v>
      </c>
      <c r="CD955" s="62">
        <f>CD956+CD960+CD962+CD965</f>
        <v>0</v>
      </c>
      <c r="CE955" s="62">
        <f>CE956+CE960+CE962+CE965</f>
        <v>0</v>
      </c>
      <c r="CF955" s="62">
        <f>CF956+CF960+CF962+CF965</f>
        <v>0</v>
      </c>
      <c r="CG955" s="62">
        <f>CG956+CG960+CG962+CG965</f>
        <v>0</v>
      </c>
      <c r="CH955" s="62">
        <f>CH956+CH960+CH962+CH965</f>
        <v>0</v>
      </c>
      <c r="CI955" s="62">
        <f>CI956+CI960+CI962+CI965</f>
        <v>0</v>
      </c>
      <c r="CJ955" s="62">
        <f>CJ956+CJ960+CJ962+CJ965</f>
        <v>0</v>
      </c>
      <c r="CK955" s="62">
        <f>CK956+CK960+CK962+CK965</f>
        <v>0</v>
      </c>
      <c r="CL955" s="62">
        <f>CL956+CL960+CL962+CL965</f>
        <v>0</v>
      </c>
      <c r="CM955" s="62">
        <f>CM956+CM960+CM962+CM965</f>
        <v>0</v>
      </c>
      <c r="CN955" s="62">
        <f>CN956+CN960+CN962+CN965</f>
        <v>0</v>
      </c>
      <c r="CO955" s="62">
        <f>CO956+CO960+CO962+CO965</f>
        <v>0</v>
      </c>
      <c r="CP955" s="62">
        <f>CP956+CP960+CP962+CP965</f>
        <v>0</v>
      </c>
      <c r="CQ955" s="62">
        <f>CQ956+CQ960+CQ962+CQ965</f>
        <v>0</v>
      </c>
      <c r="CR955" s="62">
        <f>CR956+CR960+CR962+CR965</f>
        <v>0</v>
      </c>
      <c r="CS955" s="62">
        <f>CS956+CS960+CS962+CS965</f>
        <v>0</v>
      </c>
      <c r="CT955" s="62">
        <f>CT956+CT960+CT962+CT965</f>
        <v>0</v>
      </c>
      <c r="CU955" s="62">
        <f>CU956+CU960+CU962+CU965</f>
        <v>0</v>
      </c>
      <c r="CV955" s="62">
        <f>CV956+CV960+CV962+CV965</f>
        <v>0</v>
      </c>
      <c r="CW955" s="62">
        <f>CW956+CW960+CW962+CW965</f>
        <v>0</v>
      </c>
      <c r="CX955" s="62">
        <f>CX956+CX960+CX962+CX965</f>
        <v>0</v>
      </c>
      <c r="CY955" s="62">
        <f>CY956+CY960+CY962+CY965</f>
        <v>0</v>
      </c>
      <c r="CZ955" s="62">
        <f>CZ956+CZ960+CZ962+CZ965</f>
        <v>0</v>
      </c>
      <c r="DA955" s="61" t="s">
        <v>73</v>
      </c>
      <c r="DB955" s="56">
        <f>K955-CV955</f>
        <v>0</v>
      </c>
      <c r="DC955" s="55"/>
      <c r="DD955" s="7">
        <f>CV955/12</f>
        <v>0</v>
      </c>
      <c r="DE955" s="55"/>
    </row>
    <row r="956" spans="1:109" s="54" customFormat="1" ht="11.25" hidden="1" customHeight="1" x14ac:dyDescent="0.2">
      <c r="A956" s="67" t="str">
        <f>CONCATENATE("5108",H956)</f>
        <v>51082001</v>
      </c>
      <c r="B956" s="66"/>
      <c r="C956" s="66"/>
      <c r="D956" s="66"/>
      <c r="E956" s="66"/>
      <c r="F956" s="66"/>
      <c r="G956" s="65"/>
      <c r="H956" s="61">
        <v>2001</v>
      </c>
      <c r="I956" s="82" t="s">
        <v>71</v>
      </c>
      <c r="J956" s="62">
        <f>SUM(J957:J959)</f>
        <v>0</v>
      </c>
      <c r="K956" s="62">
        <f>SUM(K957:K959)</f>
        <v>0</v>
      </c>
      <c r="L956" s="62">
        <f>SUM(L957:L959)</f>
        <v>0</v>
      </c>
      <c r="M956" s="62">
        <f>SUM(M957:M959)</f>
        <v>0</v>
      </c>
      <c r="N956" s="62">
        <f>SUM(N957:N959)</f>
        <v>0</v>
      </c>
      <c r="O956" s="62">
        <f>SUM(O957:O959)</f>
        <v>0</v>
      </c>
      <c r="P956" s="62">
        <f>SUM(P957:P959)</f>
        <v>0</v>
      </c>
      <c r="Q956" s="62">
        <f>SUM(Q957:Q959)</f>
        <v>0</v>
      </c>
      <c r="R956" s="62">
        <f>SUM(R957:R959)</f>
        <v>0</v>
      </c>
      <c r="S956" s="62">
        <f>SUM(S957:S959)</f>
        <v>0</v>
      </c>
      <c r="T956" s="62">
        <f>SUM(T957:T959)</f>
        <v>0</v>
      </c>
      <c r="U956" s="62">
        <f>SUM(U957:U959)</f>
        <v>0</v>
      </c>
      <c r="V956" s="62">
        <f>SUM(V957:V959)</f>
        <v>0</v>
      </c>
      <c r="W956" s="62">
        <f>SUM(W957:W959)</f>
        <v>0</v>
      </c>
      <c r="X956" s="62">
        <f>SUM(X957:X959)</f>
        <v>0</v>
      </c>
      <c r="Y956" s="62">
        <f>SUM(Y957:Y959)</f>
        <v>0</v>
      </c>
      <c r="Z956" s="62">
        <f>SUM(Z957:Z959)</f>
        <v>0</v>
      </c>
      <c r="AA956" s="62">
        <f>SUM(AA957:AA959)</f>
        <v>0</v>
      </c>
      <c r="AB956" s="62">
        <f>SUM(AB957:AB959)</f>
        <v>0</v>
      </c>
      <c r="AC956" s="62">
        <f>SUM(AC957:AC959)</f>
        <v>0</v>
      </c>
      <c r="AD956" s="62">
        <f>SUM(AD957:AD959)</f>
        <v>0</v>
      </c>
      <c r="AE956" s="62">
        <f>SUM(AE957:AE959)</f>
        <v>0</v>
      </c>
      <c r="AF956" s="62">
        <f>SUM(AF957:AF959)</f>
        <v>0</v>
      </c>
      <c r="AG956" s="62">
        <f>SUM(AG957:AG959)</f>
        <v>0</v>
      </c>
      <c r="AH956" s="62">
        <f>SUM(AH957:AH959)</f>
        <v>0</v>
      </c>
      <c r="AI956" s="62">
        <f>SUM(AI957:AI959)</f>
        <v>0</v>
      </c>
      <c r="AJ956" s="62">
        <f>SUM(AJ957:AJ959)</f>
        <v>0</v>
      </c>
      <c r="AK956" s="62">
        <f>SUM(AK957:AK959)</f>
        <v>0</v>
      </c>
      <c r="AL956" s="62">
        <f>SUM(AL957:AL959)</f>
        <v>0</v>
      </c>
      <c r="AM956" s="62">
        <f>SUM(AM957:AM959)</f>
        <v>0</v>
      </c>
      <c r="AN956" s="62">
        <f>SUM(AN957:AN959)</f>
        <v>0</v>
      </c>
      <c r="AO956" s="62">
        <f>SUM(AO957:AO959)</f>
        <v>0</v>
      </c>
      <c r="AP956" s="62">
        <f>SUM(AP957:AP959)</f>
        <v>0</v>
      </c>
      <c r="AQ956" s="62">
        <f>SUM(AQ957:AQ959)</f>
        <v>0</v>
      </c>
      <c r="AR956" s="62">
        <f>SUM(AR957:AR959)</f>
        <v>0</v>
      </c>
      <c r="AS956" s="62">
        <f>SUM(AS957:AS959)</f>
        <v>0</v>
      </c>
      <c r="AT956" s="62">
        <f>SUM(AT957:AT959)</f>
        <v>0</v>
      </c>
      <c r="AU956" s="62">
        <f>SUM(AU957:AU959)</f>
        <v>0</v>
      </c>
      <c r="AV956" s="62">
        <f>SUM(AV957:AV959)</f>
        <v>0</v>
      </c>
      <c r="AW956" s="62">
        <f>SUM(AW957:AW959)</f>
        <v>0</v>
      </c>
      <c r="AX956" s="62">
        <f>SUM(AX957:AX959)</f>
        <v>0</v>
      </c>
      <c r="AY956" s="62">
        <f>SUM(AY957:AY959)</f>
        <v>0</v>
      </c>
      <c r="AZ956" s="62">
        <f>SUM(AZ957:AZ959)</f>
        <v>0</v>
      </c>
      <c r="BA956" s="62">
        <f>SUM(BA957:BA959)</f>
        <v>0</v>
      </c>
      <c r="BB956" s="62"/>
      <c r="BC956" s="62">
        <f>SUM(BC957:BC959)</f>
        <v>0</v>
      </c>
      <c r="BD956" s="62"/>
      <c r="BE956" s="62">
        <f>SUM(BE957:BE959)</f>
        <v>0</v>
      </c>
      <c r="BF956" s="62">
        <f>SUM(BF957:BF959)</f>
        <v>0</v>
      </c>
      <c r="BG956" s="62">
        <f>SUM(BG957:BG959)</f>
        <v>0</v>
      </c>
      <c r="BH956" s="62">
        <f>SUM(BH957:BH959)</f>
        <v>0</v>
      </c>
      <c r="BI956" s="62">
        <f>SUM(BI957:BI959)</f>
        <v>0</v>
      </c>
      <c r="BJ956" s="62">
        <f>SUM(BJ957:BJ959)</f>
        <v>0</v>
      </c>
      <c r="BK956" s="62">
        <f>SUM(BK957:BK959)</f>
        <v>0</v>
      </c>
      <c r="BL956" s="62">
        <f>SUM(BL957:BL959)</f>
        <v>0</v>
      </c>
      <c r="BM956" s="62">
        <f>SUM(BM957:BM959)</f>
        <v>0</v>
      </c>
      <c r="BN956" s="62">
        <f>SUM(BN957:BN959)</f>
        <v>0</v>
      </c>
      <c r="BO956" s="62">
        <f>SUM(BO957:BO959)</f>
        <v>0</v>
      </c>
      <c r="BP956" s="62">
        <f>SUM(BP957:BP959)</f>
        <v>0</v>
      </c>
      <c r="BQ956" s="62">
        <f>SUM(BQ957:BQ959)</f>
        <v>0</v>
      </c>
      <c r="BR956" s="62">
        <f>SUM(BR957:BR959)</f>
        <v>0</v>
      </c>
      <c r="BS956" s="62">
        <f>SUM(BS957:BS959)</f>
        <v>0</v>
      </c>
      <c r="BT956" s="62">
        <f>SUM(BT957:BT959)</f>
        <v>0</v>
      </c>
      <c r="BU956" s="62">
        <f>SUM(BU957:BU959)</f>
        <v>0</v>
      </c>
      <c r="BV956" s="62">
        <f>SUM(BV957:BV959)</f>
        <v>0</v>
      </c>
      <c r="BW956" s="62">
        <f>SUM(BW957:BW959)</f>
        <v>0</v>
      </c>
      <c r="BX956" s="62">
        <f>SUM(BX957:BX959)</f>
        <v>0</v>
      </c>
      <c r="BY956" s="62">
        <f>SUM(BY957:BY959)</f>
        <v>0</v>
      </c>
      <c r="BZ956" s="62">
        <f>SUM(BZ957:BZ959)</f>
        <v>0</v>
      </c>
      <c r="CA956" s="62">
        <f>SUM(CA957:CA959)</f>
        <v>0</v>
      </c>
      <c r="CB956" s="62">
        <f>SUM(CB957:CB959)</f>
        <v>0</v>
      </c>
      <c r="CC956" s="62">
        <f>SUM(CC957:CC959)</f>
        <v>0</v>
      </c>
      <c r="CD956" s="62">
        <f>SUM(CD957:CD959)</f>
        <v>0</v>
      </c>
      <c r="CE956" s="62">
        <f>SUM(CE957:CE959)</f>
        <v>0</v>
      </c>
      <c r="CF956" s="62">
        <f>SUM(CF957:CF959)</f>
        <v>0</v>
      </c>
      <c r="CG956" s="62">
        <f>SUM(CG957:CG959)</f>
        <v>0</v>
      </c>
      <c r="CH956" s="62">
        <f>SUM(CH957:CH959)</f>
        <v>0</v>
      </c>
      <c r="CI956" s="62">
        <f>SUM(CI957:CI959)</f>
        <v>0</v>
      </c>
      <c r="CJ956" s="62">
        <f>SUM(CJ957:CJ959)</f>
        <v>0</v>
      </c>
      <c r="CK956" s="62">
        <f>SUM(CK957:CK959)</f>
        <v>0</v>
      </c>
      <c r="CL956" s="62">
        <f>SUM(CL957:CL959)</f>
        <v>0</v>
      </c>
      <c r="CM956" s="62">
        <f>SUM(CM957:CM959)</f>
        <v>0</v>
      </c>
      <c r="CN956" s="62">
        <f>SUM(CN957:CN959)</f>
        <v>0</v>
      </c>
      <c r="CO956" s="62">
        <f>SUM(CO957:CO959)</f>
        <v>0</v>
      </c>
      <c r="CP956" s="62">
        <f>SUM(CP957:CP959)</f>
        <v>0</v>
      </c>
      <c r="CQ956" s="62">
        <f>SUM(CQ957:CQ959)</f>
        <v>0</v>
      </c>
      <c r="CR956" s="62">
        <f>SUM(CR957:CR959)</f>
        <v>0</v>
      </c>
      <c r="CS956" s="62">
        <f>SUM(CS957:CS959)</f>
        <v>0</v>
      </c>
      <c r="CT956" s="62">
        <f>SUM(CT957:CT959)</f>
        <v>0</v>
      </c>
      <c r="CU956" s="62">
        <f>SUM(CU957:CU959)</f>
        <v>0</v>
      </c>
      <c r="CV956" s="62">
        <f>SUM(CV957:CV959)</f>
        <v>0</v>
      </c>
      <c r="CW956" s="62">
        <f>SUM(CW957:CW959)</f>
        <v>0</v>
      </c>
      <c r="CX956" s="62">
        <f>SUM(CX957:CX959)</f>
        <v>0</v>
      </c>
      <c r="CY956" s="62">
        <f>SUM(CY957:CY959)</f>
        <v>0</v>
      </c>
      <c r="CZ956" s="62">
        <f>SUM(CZ957:CZ959)</f>
        <v>0</v>
      </c>
      <c r="DA956" s="61">
        <v>2001</v>
      </c>
      <c r="DB956" s="56">
        <f>K956-CV956</f>
        <v>0</v>
      </c>
      <c r="DC956" s="55"/>
      <c r="DD956" s="7">
        <f>CV956/12</f>
        <v>0</v>
      </c>
      <c r="DE956" s="55"/>
    </row>
    <row r="957" spans="1:109" s="107" customFormat="1" ht="11.25" hidden="1" customHeight="1" x14ac:dyDescent="0.2">
      <c r="A957" s="67" t="str">
        <f>CONCATENATE("5108",H957)</f>
        <v>5108200101</v>
      </c>
      <c r="B957" s="66"/>
      <c r="C957" s="66"/>
      <c r="D957" s="66"/>
      <c r="E957" s="66"/>
      <c r="F957" s="66"/>
      <c r="G957" s="65"/>
      <c r="H957" s="109" t="s">
        <v>70</v>
      </c>
      <c r="I957" s="101" t="s">
        <v>69</v>
      </c>
      <c r="J957" s="62"/>
      <c r="K957" s="62"/>
      <c r="L957" s="62"/>
      <c r="M957" s="62"/>
      <c r="N957" s="62"/>
      <c r="O957" s="78">
        <f>K957-L957-M957-N957</f>
        <v>0</v>
      </c>
      <c r="P957" s="62"/>
      <c r="Q957" s="78">
        <f>R957-P957</f>
        <v>0</v>
      </c>
      <c r="R957" s="62"/>
      <c r="S957" s="110"/>
      <c r="T957" s="110"/>
      <c r="U957" s="110"/>
      <c r="V957" s="110"/>
      <c r="W957" s="110"/>
      <c r="X957" s="110"/>
      <c r="Y957" s="110"/>
      <c r="Z957" s="110"/>
      <c r="AA957" s="110"/>
      <c r="AB957" s="110"/>
      <c r="AC957" s="110"/>
      <c r="AD957" s="110"/>
      <c r="AE957" s="110"/>
      <c r="AF957" s="110"/>
      <c r="AG957" s="110"/>
      <c r="AH957" s="110"/>
      <c r="AI957" s="110"/>
      <c r="AJ957" s="110"/>
      <c r="AK957" s="110"/>
      <c r="AL957" s="110"/>
      <c r="AM957" s="110"/>
      <c r="AN957" s="110"/>
      <c r="AO957" s="110"/>
      <c r="AP957" s="110"/>
      <c r="AQ957" s="110"/>
      <c r="AR957" s="110"/>
      <c r="AS957" s="110"/>
      <c r="AT957" s="110"/>
      <c r="AU957" s="110"/>
      <c r="AV957" s="110"/>
      <c r="AW957" s="110"/>
      <c r="AX957" s="110"/>
      <c r="AY957" s="110"/>
      <c r="AZ957" s="110"/>
      <c r="BA957" s="110"/>
      <c r="BB957" s="110"/>
      <c r="BC957" s="110"/>
      <c r="BD957" s="110"/>
      <c r="BE957" s="110"/>
      <c r="BF957" s="110"/>
      <c r="BG957" s="110"/>
      <c r="BH957" s="110"/>
      <c r="BI957" s="110"/>
      <c r="BJ957" s="110"/>
      <c r="BK957" s="110"/>
      <c r="BL957" s="110"/>
      <c r="BM957" s="110"/>
      <c r="BN957" s="110"/>
      <c r="BO957" s="110"/>
      <c r="BP957" s="110"/>
      <c r="BQ957" s="110"/>
      <c r="BR957" s="110"/>
      <c r="BS957" s="110"/>
      <c r="BT957" s="110"/>
      <c r="BU957" s="110"/>
      <c r="BV957" s="110"/>
      <c r="BW957" s="110"/>
      <c r="BX957" s="110"/>
      <c r="BY957" s="110"/>
      <c r="BZ957" s="110"/>
      <c r="CA957" s="110"/>
      <c r="CB957" s="110"/>
      <c r="CC957" s="110"/>
      <c r="CD957" s="110"/>
      <c r="CE957" s="110"/>
      <c r="CF957" s="110"/>
      <c r="CG957" s="110"/>
      <c r="CH957" s="110"/>
      <c r="CI957" s="110"/>
      <c r="CJ957" s="110"/>
      <c r="CK957" s="110"/>
      <c r="CL957" s="110"/>
      <c r="CM957" s="110"/>
      <c r="CN957" s="110"/>
      <c r="CO957" s="110"/>
      <c r="CP957" s="110"/>
      <c r="CQ957" s="110"/>
      <c r="CR957" s="110"/>
      <c r="CS957" s="110"/>
      <c r="CT957" s="110"/>
      <c r="CU957" s="110"/>
      <c r="CV957" s="110"/>
      <c r="CW957" s="110"/>
      <c r="CX957" s="110"/>
      <c r="CY957" s="110"/>
      <c r="CZ957" s="110"/>
      <c r="DA957" s="109" t="s">
        <v>70</v>
      </c>
      <c r="DB957" s="56">
        <f>K957-CV957</f>
        <v>0</v>
      </c>
      <c r="DC957" s="108"/>
      <c r="DD957" s="7">
        <f>CV957/12</f>
        <v>0</v>
      </c>
      <c r="DE957" s="108"/>
    </row>
    <row r="958" spans="1:109" s="107" customFormat="1" ht="11.25" hidden="1" customHeight="1" x14ac:dyDescent="0.2">
      <c r="A958" s="67" t="str">
        <f>CONCATENATE("5108",H958)</f>
        <v>5108200108</v>
      </c>
      <c r="B958" s="66"/>
      <c r="C958" s="66"/>
      <c r="D958" s="66"/>
      <c r="E958" s="66"/>
      <c r="F958" s="66"/>
      <c r="G958" s="65"/>
      <c r="H958" s="109" t="s">
        <v>58</v>
      </c>
      <c r="I958" s="101" t="s">
        <v>57</v>
      </c>
      <c r="J958" s="62"/>
      <c r="K958" s="62"/>
      <c r="L958" s="62"/>
      <c r="M958" s="62"/>
      <c r="N958" s="62"/>
      <c r="O958" s="78">
        <f>K958-L958-M958-N958</f>
        <v>0</v>
      </c>
      <c r="P958" s="62"/>
      <c r="Q958" s="78">
        <f>R958-P958</f>
        <v>0</v>
      </c>
      <c r="R958" s="62"/>
      <c r="S958" s="110"/>
      <c r="T958" s="110"/>
      <c r="U958" s="110"/>
      <c r="V958" s="110"/>
      <c r="W958" s="110"/>
      <c r="X958" s="110"/>
      <c r="Y958" s="110"/>
      <c r="Z958" s="110"/>
      <c r="AA958" s="110"/>
      <c r="AB958" s="110"/>
      <c r="AC958" s="110"/>
      <c r="AD958" s="110"/>
      <c r="AE958" s="110"/>
      <c r="AF958" s="110"/>
      <c r="AG958" s="110"/>
      <c r="AH958" s="110"/>
      <c r="AI958" s="110"/>
      <c r="AJ958" s="110"/>
      <c r="AK958" s="110"/>
      <c r="AL958" s="110"/>
      <c r="AM958" s="110"/>
      <c r="AN958" s="110"/>
      <c r="AO958" s="110"/>
      <c r="AP958" s="110"/>
      <c r="AQ958" s="110"/>
      <c r="AR958" s="110"/>
      <c r="AS958" s="110"/>
      <c r="AT958" s="110"/>
      <c r="AU958" s="110"/>
      <c r="AV958" s="110"/>
      <c r="AW958" s="110"/>
      <c r="AX958" s="110"/>
      <c r="AY958" s="110"/>
      <c r="AZ958" s="110"/>
      <c r="BA958" s="110"/>
      <c r="BB958" s="110"/>
      <c r="BC958" s="110"/>
      <c r="BD958" s="110"/>
      <c r="BE958" s="110"/>
      <c r="BF958" s="110"/>
      <c r="BG958" s="110"/>
      <c r="BH958" s="110"/>
      <c r="BI958" s="110"/>
      <c r="BJ958" s="110"/>
      <c r="BK958" s="110"/>
      <c r="BL958" s="110"/>
      <c r="BM958" s="110"/>
      <c r="BN958" s="110"/>
      <c r="BO958" s="110"/>
      <c r="BP958" s="110"/>
      <c r="BQ958" s="110"/>
      <c r="BR958" s="110"/>
      <c r="BS958" s="110"/>
      <c r="BT958" s="110"/>
      <c r="BU958" s="110"/>
      <c r="BV958" s="110"/>
      <c r="BW958" s="110"/>
      <c r="BX958" s="110"/>
      <c r="BY958" s="110"/>
      <c r="BZ958" s="110"/>
      <c r="CA958" s="110"/>
      <c r="CB958" s="110"/>
      <c r="CC958" s="110"/>
      <c r="CD958" s="110"/>
      <c r="CE958" s="110"/>
      <c r="CF958" s="110"/>
      <c r="CG958" s="110"/>
      <c r="CH958" s="110"/>
      <c r="CI958" s="110"/>
      <c r="CJ958" s="110"/>
      <c r="CK958" s="110"/>
      <c r="CL958" s="110"/>
      <c r="CM958" s="110"/>
      <c r="CN958" s="110"/>
      <c r="CO958" s="110"/>
      <c r="CP958" s="110"/>
      <c r="CQ958" s="110"/>
      <c r="CR958" s="110"/>
      <c r="CS958" s="110"/>
      <c r="CT958" s="110"/>
      <c r="CU958" s="110"/>
      <c r="CV958" s="110"/>
      <c r="CW958" s="110"/>
      <c r="CX958" s="110"/>
      <c r="CY958" s="110"/>
      <c r="CZ958" s="110"/>
      <c r="DA958" s="109" t="s">
        <v>58</v>
      </c>
      <c r="DB958" s="56">
        <f>K958-CV958</f>
        <v>0</v>
      </c>
      <c r="DC958" s="108"/>
      <c r="DD958" s="7">
        <f>CV958/12</f>
        <v>0</v>
      </c>
      <c r="DE958" s="108"/>
    </row>
    <row r="959" spans="1:109" s="68" customFormat="1" ht="12" hidden="1" customHeight="1" x14ac:dyDescent="0.2">
      <c r="A959" s="67" t="str">
        <f>CONCATENATE("5108",H959)</f>
        <v>5108200109</v>
      </c>
      <c r="B959" s="66"/>
      <c r="C959" s="66"/>
      <c r="D959" s="66"/>
      <c r="E959" s="66"/>
      <c r="F959" s="66"/>
      <c r="G959" s="65"/>
      <c r="H959" s="70" t="s">
        <v>56</v>
      </c>
      <c r="I959" s="100" t="s">
        <v>55</v>
      </c>
      <c r="J959" s="62"/>
      <c r="K959" s="62"/>
      <c r="L959" s="62"/>
      <c r="M959" s="62"/>
      <c r="N959" s="62"/>
      <c r="O959" s="78">
        <f>K959-L959-M959-N959</f>
        <v>0</v>
      </c>
      <c r="P959" s="62"/>
      <c r="Q959" s="78">
        <f>R959-P959</f>
        <v>0</v>
      </c>
      <c r="R959" s="62"/>
      <c r="S959" s="78"/>
      <c r="T959" s="78"/>
      <c r="U959" s="78"/>
      <c r="V959" s="78"/>
      <c r="W959" s="78"/>
      <c r="X959" s="78"/>
      <c r="Y959" s="78"/>
      <c r="Z959" s="78"/>
      <c r="AA959" s="78"/>
      <c r="AB959" s="78"/>
      <c r="AC959" s="78"/>
      <c r="AD959" s="78"/>
      <c r="AE959" s="78"/>
      <c r="AF959" s="78"/>
      <c r="AG959" s="78"/>
      <c r="AH959" s="78"/>
      <c r="AI959" s="78"/>
      <c r="AJ959" s="78"/>
      <c r="AK959" s="78"/>
      <c r="AL959" s="78"/>
      <c r="AM959" s="78"/>
      <c r="AN959" s="78"/>
      <c r="AO959" s="78"/>
      <c r="AP959" s="78"/>
      <c r="AQ959" s="78"/>
      <c r="AR959" s="78"/>
      <c r="AS959" s="78"/>
      <c r="AT959" s="78"/>
      <c r="AU959" s="78"/>
      <c r="AV959" s="78"/>
      <c r="AW959" s="78"/>
      <c r="AX959" s="78"/>
      <c r="AY959" s="78"/>
      <c r="AZ959" s="78"/>
      <c r="BA959" s="78"/>
      <c r="BB959" s="78"/>
      <c r="BC959" s="78"/>
      <c r="BD959" s="78"/>
      <c r="BE959" s="78"/>
      <c r="BF959" s="78"/>
      <c r="BG959" s="78"/>
      <c r="BH959" s="78"/>
      <c r="BI959" s="78"/>
      <c r="BJ959" s="78"/>
      <c r="BK959" s="78"/>
      <c r="BL959" s="78"/>
      <c r="BM959" s="78"/>
      <c r="BN959" s="78"/>
      <c r="BO959" s="78"/>
      <c r="BP959" s="78"/>
      <c r="BQ959" s="78"/>
      <c r="BR959" s="78"/>
      <c r="BS959" s="78"/>
      <c r="BT959" s="78"/>
      <c r="BU959" s="78"/>
      <c r="BV959" s="78"/>
      <c r="BW959" s="78"/>
      <c r="BX959" s="78"/>
      <c r="BY959" s="78"/>
      <c r="BZ959" s="78"/>
      <c r="CA959" s="78"/>
      <c r="CB959" s="78"/>
      <c r="CC959" s="78"/>
      <c r="CD959" s="78"/>
      <c r="CE959" s="78"/>
      <c r="CF959" s="78"/>
      <c r="CG959" s="78"/>
      <c r="CH959" s="78"/>
      <c r="CI959" s="78"/>
      <c r="CJ959" s="78"/>
      <c r="CK959" s="78"/>
      <c r="CL959" s="78"/>
      <c r="CM959" s="78"/>
      <c r="CN959" s="78"/>
      <c r="CO959" s="78"/>
      <c r="CP959" s="78"/>
      <c r="CQ959" s="78"/>
      <c r="CR959" s="78"/>
      <c r="CS959" s="78"/>
      <c r="CT959" s="78"/>
      <c r="CU959" s="78"/>
      <c r="CV959" s="78"/>
      <c r="CW959" s="78"/>
      <c r="CX959" s="78"/>
      <c r="CY959" s="78"/>
      <c r="CZ959" s="78"/>
      <c r="DA959" s="70" t="s">
        <v>56</v>
      </c>
      <c r="DB959" s="56">
        <f>K959-CV959</f>
        <v>0</v>
      </c>
      <c r="DC959" s="69"/>
      <c r="DD959" s="7">
        <f>CV959/12</f>
        <v>0</v>
      </c>
      <c r="DE959" s="69"/>
    </row>
    <row r="960" spans="1:109" s="102" customFormat="1" ht="19.5" hidden="1" customHeight="1" x14ac:dyDescent="0.2">
      <c r="A960" s="67" t="str">
        <f>CONCATENATE("5108",H960)</f>
        <v>51082005</v>
      </c>
      <c r="B960" s="66"/>
      <c r="C960" s="66"/>
      <c r="D960" s="66"/>
      <c r="E960" s="66"/>
      <c r="F960" s="66"/>
      <c r="G960" s="65"/>
      <c r="H960" s="104" t="s">
        <v>148</v>
      </c>
      <c r="I960" s="106" t="s">
        <v>51</v>
      </c>
      <c r="J960" s="105">
        <f>J961</f>
        <v>0</v>
      </c>
      <c r="K960" s="105">
        <f>K961</f>
        <v>0</v>
      </c>
      <c r="L960" s="105">
        <f>L961</f>
        <v>0</v>
      </c>
      <c r="M960" s="105">
        <f>M961</f>
        <v>0</v>
      </c>
      <c r="N960" s="105">
        <f>N961</f>
        <v>0</v>
      </c>
      <c r="O960" s="105">
        <f>O961</f>
        <v>0</v>
      </c>
      <c r="P960" s="105">
        <f>P961</f>
        <v>0</v>
      </c>
      <c r="Q960" s="105">
        <f>Q961</f>
        <v>0</v>
      </c>
      <c r="R960" s="105">
        <f>R961</f>
        <v>0</v>
      </c>
      <c r="S960" s="105">
        <f>S961</f>
        <v>0</v>
      </c>
      <c r="T960" s="105">
        <f>T961</f>
        <v>0</v>
      </c>
      <c r="U960" s="105">
        <f>U961</f>
        <v>0</v>
      </c>
      <c r="V960" s="105">
        <f>V961</f>
        <v>0</v>
      </c>
      <c r="W960" s="105">
        <f>W961</f>
        <v>0</v>
      </c>
      <c r="X960" s="105">
        <f>X961</f>
        <v>0</v>
      </c>
      <c r="Y960" s="105">
        <f>Y961</f>
        <v>0</v>
      </c>
      <c r="Z960" s="105">
        <f>Z961</f>
        <v>0</v>
      </c>
      <c r="AA960" s="105">
        <f>AA961</f>
        <v>0</v>
      </c>
      <c r="AB960" s="105">
        <f>AB961</f>
        <v>0</v>
      </c>
      <c r="AC960" s="105">
        <f>AC961</f>
        <v>0</v>
      </c>
      <c r="AD960" s="105">
        <f>AD961</f>
        <v>0</v>
      </c>
      <c r="AE960" s="105">
        <f>AE961</f>
        <v>0</v>
      </c>
      <c r="AF960" s="105">
        <f>AF961</f>
        <v>0</v>
      </c>
      <c r="AG960" s="105">
        <f>AG961</f>
        <v>0</v>
      </c>
      <c r="AH960" s="105">
        <f>AH961</f>
        <v>0</v>
      </c>
      <c r="AI960" s="105">
        <f>AI961</f>
        <v>0</v>
      </c>
      <c r="AJ960" s="105">
        <f>AJ961</f>
        <v>0</v>
      </c>
      <c r="AK960" s="105">
        <f>AK961</f>
        <v>0</v>
      </c>
      <c r="AL960" s="105">
        <f>AL961</f>
        <v>0</v>
      </c>
      <c r="AM960" s="105">
        <f>AM961</f>
        <v>0</v>
      </c>
      <c r="AN960" s="105">
        <f>AN961</f>
        <v>0</v>
      </c>
      <c r="AO960" s="105">
        <f>AO961</f>
        <v>0</v>
      </c>
      <c r="AP960" s="105">
        <f>AP961</f>
        <v>0</v>
      </c>
      <c r="AQ960" s="105">
        <f>AQ961</f>
        <v>0</v>
      </c>
      <c r="AR960" s="105">
        <f>AR961</f>
        <v>0</v>
      </c>
      <c r="AS960" s="105">
        <f>AS961</f>
        <v>0</v>
      </c>
      <c r="AT960" s="105">
        <f>AT961</f>
        <v>0</v>
      </c>
      <c r="AU960" s="105">
        <f>AU961</f>
        <v>0</v>
      </c>
      <c r="AV960" s="105">
        <f>AV961</f>
        <v>0</v>
      </c>
      <c r="AW960" s="105">
        <f>AW961</f>
        <v>0</v>
      </c>
      <c r="AX960" s="105">
        <f>AX961</f>
        <v>0</v>
      </c>
      <c r="AY960" s="105">
        <f>AY961</f>
        <v>0</v>
      </c>
      <c r="AZ960" s="105">
        <f>AZ961</f>
        <v>0</v>
      </c>
      <c r="BA960" s="105">
        <f>BA961</f>
        <v>0</v>
      </c>
      <c r="BB960" s="105"/>
      <c r="BC960" s="105">
        <f>BC961</f>
        <v>0</v>
      </c>
      <c r="BD960" s="105"/>
      <c r="BE960" s="105">
        <f>BE961</f>
        <v>0</v>
      </c>
      <c r="BF960" s="105">
        <f>BF961</f>
        <v>0</v>
      </c>
      <c r="BG960" s="105">
        <f>BG961</f>
        <v>0</v>
      </c>
      <c r="BH960" s="105">
        <f>BH961</f>
        <v>0</v>
      </c>
      <c r="BI960" s="105">
        <f>BI961</f>
        <v>0</v>
      </c>
      <c r="BJ960" s="105">
        <f>BJ961</f>
        <v>0</v>
      </c>
      <c r="BK960" s="105">
        <f>BK961</f>
        <v>0</v>
      </c>
      <c r="BL960" s="105">
        <f>BL961</f>
        <v>0</v>
      </c>
      <c r="BM960" s="105">
        <f>BM961</f>
        <v>0</v>
      </c>
      <c r="BN960" s="105">
        <f>BN961</f>
        <v>0</v>
      </c>
      <c r="BO960" s="105">
        <f>BO961</f>
        <v>0</v>
      </c>
      <c r="BP960" s="105">
        <f>BP961</f>
        <v>0</v>
      </c>
      <c r="BQ960" s="105">
        <f>BQ961</f>
        <v>0</v>
      </c>
      <c r="BR960" s="105">
        <f>BR961</f>
        <v>0</v>
      </c>
      <c r="BS960" s="105">
        <f>BS961</f>
        <v>0</v>
      </c>
      <c r="BT960" s="105">
        <f>BT961</f>
        <v>0</v>
      </c>
      <c r="BU960" s="105">
        <f>BU961</f>
        <v>0</v>
      </c>
      <c r="BV960" s="105">
        <f>BV961</f>
        <v>0</v>
      </c>
      <c r="BW960" s="105">
        <f>BW961</f>
        <v>0</v>
      </c>
      <c r="BX960" s="105">
        <f>BX961</f>
        <v>0</v>
      </c>
      <c r="BY960" s="105">
        <f>BY961</f>
        <v>0</v>
      </c>
      <c r="BZ960" s="105">
        <f>BZ961</f>
        <v>0</v>
      </c>
      <c r="CA960" s="105">
        <f>CA961</f>
        <v>0</v>
      </c>
      <c r="CB960" s="105">
        <f>CB961</f>
        <v>0</v>
      </c>
      <c r="CC960" s="105">
        <f>CC961</f>
        <v>0</v>
      </c>
      <c r="CD960" s="105">
        <f>CD961</f>
        <v>0</v>
      </c>
      <c r="CE960" s="105">
        <f>CE961</f>
        <v>0</v>
      </c>
      <c r="CF960" s="105">
        <f>CF961</f>
        <v>0</v>
      </c>
      <c r="CG960" s="105">
        <f>CG961</f>
        <v>0</v>
      </c>
      <c r="CH960" s="105">
        <f>CH961</f>
        <v>0</v>
      </c>
      <c r="CI960" s="105">
        <f>CI961</f>
        <v>0</v>
      </c>
      <c r="CJ960" s="105">
        <f>CJ961</f>
        <v>0</v>
      </c>
      <c r="CK960" s="105">
        <f>CK961</f>
        <v>0</v>
      </c>
      <c r="CL960" s="105">
        <f>CL961</f>
        <v>0</v>
      </c>
      <c r="CM960" s="105">
        <f>CM961</f>
        <v>0</v>
      </c>
      <c r="CN960" s="105">
        <f>CN961</f>
        <v>0</v>
      </c>
      <c r="CO960" s="105">
        <f>CO961</f>
        <v>0</v>
      </c>
      <c r="CP960" s="105">
        <f>CP961</f>
        <v>0</v>
      </c>
      <c r="CQ960" s="105">
        <f>CQ961</f>
        <v>0</v>
      </c>
      <c r="CR960" s="105">
        <f>CR961</f>
        <v>0</v>
      </c>
      <c r="CS960" s="105">
        <f>CS961</f>
        <v>0</v>
      </c>
      <c r="CT960" s="105">
        <f>CT961</f>
        <v>0</v>
      </c>
      <c r="CU960" s="105">
        <f>CU961</f>
        <v>0</v>
      </c>
      <c r="CV960" s="105">
        <f>CV961</f>
        <v>0</v>
      </c>
      <c r="CW960" s="105">
        <f>CW961</f>
        <v>0</v>
      </c>
      <c r="CX960" s="105">
        <f>CX961</f>
        <v>0</v>
      </c>
      <c r="CY960" s="105">
        <f>CY961</f>
        <v>0</v>
      </c>
      <c r="CZ960" s="105">
        <f>CZ961</f>
        <v>0</v>
      </c>
      <c r="DA960" s="104" t="s">
        <v>148</v>
      </c>
      <c r="DB960" s="56">
        <f>K960-CV960</f>
        <v>0</v>
      </c>
      <c r="DC960" s="103"/>
      <c r="DD960" s="7">
        <f>CV960/12</f>
        <v>0</v>
      </c>
      <c r="DE960" s="103"/>
    </row>
    <row r="961" spans="1:109" s="68" customFormat="1" ht="16.5" hidden="1" customHeight="1" x14ac:dyDescent="0.2">
      <c r="A961" s="67" t="str">
        <f>CONCATENATE("5108",H961)</f>
        <v>5108200530</v>
      </c>
      <c r="B961" s="66"/>
      <c r="C961" s="66"/>
      <c r="D961" s="66"/>
      <c r="E961" s="66"/>
      <c r="F961" s="66"/>
      <c r="G961" s="65"/>
      <c r="H961" s="70" t="s">
        <v>50</v>
      </c>
      <c r="I961" s="101" t="s">
        <v>49</v>
      </c>
      <c r="J961" s="62"/>
      <c r="K961" s="62"/>
      <c r="L961" s="62"/>
      <c r="M961" s="62"/>
      <c r="N961" s="62"/>
      <c r="O961" s="78">
        <f>K961-L961-M961-N961</f>
        <v>0</v>
      </c>
      <c r="P961" s="62"/>
      <c r="Q961" s="78">
        <f>R961-P961</f>
        <v>0</v>
      </c>
      <c r="R961" s="62"/>
      <c r="S961" s="78"/>
      <c r="T961" s="78"/>
      <c r="U961" s="78"/>
      <c r="V961" s="78"/>
      <c r="W961" s="78"/>
      <c r="X961" s="78"/>
      <c r="Y961" s="78"/>
      <c r="Z961" s="78"/>
      <c r="AA961" s="78"/>
      <c r="AB961" s="78"/>
      <c r="AC961" s="78"/>
      <c r="AD961" s="78"/>
      <c r="AE961" s="78"/>
      <c r="AF961" s="78"/>
      <c r="AG961" s="78"/>
      <c r="AH961" s="78"/>
      <c r="AI961" s="78"/>
      <c r="AJ961" s="78"/>
      <c r="AK961" s="78"/>
      <c r="AL961" s="78"/>
      <c r="AM961" s="78"/>
      <c r="AN961" s="78"/>
      <c r="AO961" s="78"/>
      <c r="AP961" s="78"/>
      <c r="AQ961" s="78"/>
      <c r="AR961" s="78"/>
      <c r="AS961" s="78"/>
      <c r="AT961" s="78"/>
      <c r="AU961" s="78"/>
      <c r="AV961" s="78"/>
      <c r="AW961" s="78"/>
      <c r="AX961" s="78"/>
      <c r="AY961" s="78"/>
      <c r="AZ961" s="78"/>
      <c r="BA961" s="78"/>
      <c r="BB961" s="78"/>
      <c r="BC961" s="78"/>
      <c r="BD961" s="78"/>
      <c r="BE961" s="78"/>
      <c r="BF961" s="78"/>
      <c r="BG961" s="78"/>
      <c r="BH961" s="78"/>
      <c r="BI961" s="78"/>
      <c r="BJ961" s="78"/>
      <c r="BK961" s="78"/>
      <c r="BL961" s="78"/>
      <c r="BM961" s="78"/>
      <c r="BN961" s="78"/>
      <c r="BO961" s="78"/>
      <c r="BP961" s="78"/>
      <c r="BQ961" s="78"/>
      <c r="BR961" s="78"/>
      <c r="BS961" s="78"/>
      <c r="BT961" s="78"/>
      <c r="BU961" s="78"/>
      <c r="BV961" s="78"/>
      <c r="BW961" s="78"/>
      <c r="BX961" s="78"/>
      <c r="BY961" s="78"/>
      <c r="BZ961" s="78"/>
      <c r="CA961" s="78"/>
      <c r="CB961" s="78"/>
      <c r="CC961" s="78"/>
      <c r="CD961" s="78"/>
      <c r="CE961" s="78"/>
      <c r="CF961" s="78"/>
      <c r="CG961" s="78"/>
      <c r="CH961" s="78"/>
      <c r="CI961" s="78"/>
      <c r="CJ961" s="78"/>
      <c r="CK961" s="78"/>
      <c r="CL961" s="78"/>
      <c r="CM961" s="78"/>
      <c r="CN961" s="78"/>
      <c r="CO961" s="78"/>
      <c r="CP961" s="78"/>
      <c r="CQ961" s="78"/>
      <c r="CR961" s="78"/>
      <c r="CS961" s="78"/>
      <c r="CT961" s="78"/>
      <c r="CU961" s="78"/>
      <c r="CV961" s="78"/>
      <c r="CW961" s="78"/>
      <c r="CX961" s="78"/>
      <c r="CY961" s="78"/>
      <c r="CZ961" s="78"/>
      <c r="DA961" s="70" t="s">
        <v>50</v>
      </c>
      <c r="DB961" s="56">
        <f>K961-CV961</f>
        <v>0</v>
      </c>
      <c r="DC961" s="69"/>
      <c r="DD961" s="7">
        <f>CV961/12</f>
        <v>0</v>
      </c>
      <c r="DE961" s="69"/>
    </row>
    <row r="962" spans="1:109" s="54" customFormat="1" ht="10.5" hidden="1" customHeight="1" x14ac:dyDescent="0.2">
      <c r="A962" s="67" t="str">
        <f>CONCATENATE("5108",H962)</f>
        <v>51082006</v>
      </c>
      <c r="B962" s="66"/>
      <c r="C962" s="66"/>
      <c r="D962" s="66"/>
      <c r="E962" s="66"/>
      <c r="F962" s="66"/>
      <c r="G962" s="65"/>
      <c r="H962" s="61">
        <v>2006</v>
      </c>
      <c r="I962" s="82" t="s">
        <v>48</v>
      </c>
      <c r="J962" s="62">
        <f>J963+J964</f>
        <v>0</v>
      </c>
      <c r="K962" s="62">
        <f>K963+K964</f>
        <v>0</v>
      </c>
      <c r="L962" s="62">
        <f>L963+L964</f>
        <v>0</v>
      </c>
      <c r="M962" s="62">
        <f>M963+M964</f>
        <v>0</v>
      </c>
      <c r="N962" s="62">
        <f>N963+N964</f>
        <v>0</v>
      </c>
      <c r="O962" s="62">
        <f>O963+O964</f>
        <v>0</v>
      </c>
      <c r="P962" s="62">
        <f>P963+P964</f>
        <v>0</v>
      </c>
      <c r="Q962" s="62">
        <f>Q963+Q964</f>
        <v>0</v>
      </c>
      <c r="R962" s="62">
        <f>R963+R964</f>
        <v>0</v>
      </c>
      <c r="S962" s="62">
        <f>S963+S964</f>
        <v>0</v>
      </c>
      <c r="T962" s="62">
        <f>T963+T964</f>
        <v>0</v>
      </c>
      <c r="U962" s="62">
        <f>U963+U964</f>
        <v>0</v>
      </c>
      <c r="V962" s="62">
        <f>V963+V964</f>
        <v>0</v>
      </c>
      <c r="W962" s="62">
        <f>W963+W964</f>
        <v>0</v>
      </c>
      <c r="X962" s="62">
        <f>X963+X964</f>
        <v>0</v>
      </c>
      <c r="Y962" s="62">
        <f>Y963+Y964</f>
        <v>0</v>
      </c>
      <c r="Z962" s="62">
        <f>Z963+Z964</f>
        <v>0</v>
      </c>
      <c r="AA962" s="62">
        <f>AA963+AA964</f>
        <v>0</v>
      </c>
      <c r="AB962" s="62">
        <f>AB963+AB964</f>
        <v>0</v>
      </c>
      <c r="AC962" s="62">
        <f>AC963+AC964</f>
        <v>0</v>
      </c>
      <c r="AD962" s="62">
        <f>AD963+AD964</f>
        <v>0</v>
      </c>
      <c r="AE962" s="62">
        <f>AE963+AE964</f>
        <v>0</v>
      </c>
      <c r="AF962" s="62">
        <f>AF963+AF964</f>
        <v>0</v>
      </c>
      <c r="AG962" s="62">
        <f>AG963+AG964</f>
        <v>0</v>
      </c>
      <c r="AH962" s="62">
        <f>AH963+AH964</f>
        <v>0</v>
      </c>
      <c r="AI962" s="62">
        <f>AI963+AI964</f>
        <v>0</v>
      </c>
      <c r="AJ962" s="62">
        <f>AJ963+AJ964</f>
        <v>0</v>
      </c>
      <c r="AK962" s="62">
        <f>AK963+AK964</f>
        <v>0</v>
      </c>
      <c r="AL962" s="62">
        <f>AL963+AL964</f>
        <v>0</v>
      </c>
      <c r="AM962" s="62">
        <f>AM963+AM964</f>
        <v>0</v>
      </c>
      <c r="AN962" s="62">
        <f>AN963+AN964</f>
        <v>0</v>
      </c>
      <c r="AO962" s="62">
        <f>AO963+AO964</f>
        <v>0</v>
      </c>
      <c r="AP962" s="62">
        <f>AP963+AP964</f>
        <v>0</v>
      </c>
      <c r="AQ962" s="62">
        <f>AQ963+AQ964</f>
        <v>0</v>
      </c>
      <c r="AR962" s="62">
        <f>AR963+AR964</f>
        <v>0</v>
      </c>
      <c r="AS962" s="62">
        <f>AS963+AS964</f>
        <v>0</v>
      </c>
      <c r="AT962" s="62">
        <f>AT963+AT964</f>
        <v>0</v>
      </c>
      <c r="AU962" s="62">
        <f>AU963+AU964</f>
        <v>0</v>
      </c>
      <c r="AV962" s="62">
        <f>AV963+AV964</f>
        <v>0</v>
      </c>
      <c r="AW962" s="62">
        <f>AW963+AW964</f>
        <v>0</v>
      </c>
      <c r="AX962" s="62">
        <f>AX963+AX964</f>
        <v>0</v>
      </c>
      <c r="AY962" s="62">
        <f>AY963+AY964</f>
        <v>0</v>
      </c>
      <c r="AZ962" s="62">
        <f>AZ963+AZ964</f>
        <v>0</v>
      </c>
      <c r="BA962" s="62">
        <f>BA963+BA964</f>
        <v>0</v>
      </c>
      <c r="BB962" s="62"/>
      <c r="BC962" s="62">
        <f>BC963+BC964</f>
        <v>0</v>
      </c>
      <c r="BD962" s="62"/>
      <c r="BE962" s="62">
        <f>BE963+BE964</f>
        <v>0</v>
      </c>
      <c r="BF962" s="62">
        <f>BF963+BF964</f>
        <v>0</v>
      </c>
      <c r="BG962" s="62">
        <f>BG963+BG964</f>
        <v>0</v>
      </c>
      <c r="BH962" s="62">
        <f>BH963+BH964</f>
        <v>0</v>
      </c>
      <c r="BI962" s="62">
        <f>BI963+BI964</f>
        <v>0</v>
      </c>
      <c r="BJ962" s="62">
        <f>BJ963+BJ964</f>
        <v>0</v>
      </c>
      <c r="BK962" s="62">
        <f>BK963+BK964</f>
        <v>0</v>
      </c>
      <c r="BL962" s="62">
        <f>BL963+BL964</f>
        <v>0</v>
      </c>
      <c r="BM962" s="62">
        <f>BM963+BM964</f>
        <v>0</v>
      </c>
      <c r="BN962" s="62">
        <f>BN963+BN964</f>
        <v>0</v>
      </c>
      <c r="BO962" s="62">
        <f>BO963+BO964</f>
        <v>0</v>
      </c>
      <c r="BP962" s="62">
        <f>BP963+BP964</f>
        <v>0</v>
      </c>
      <c r="BQ962" s="62">
        <f>BQ963+BQ964</f>
        <v>0</v>
      </c>
      <c r="BR962" s="62">
        <f>BR963+BR964</f>
        <v>0</v>
      </c>
      <c r="BS962" s="62">
        <f>BS963+BS964</f>
        <v>0</v>
      </c>
      <c r="BT962" s="62">
        <f>BT963+BT964</f>
        <v>0</v>
      </c>
      <c r="BU962" s="62">
        <f>BU963+BU964</f>
        <v>0</v>
      </c>
      <c r="BV962" s="62">
        <f>BV963+BV964</f>
        <v>0</v>
      </c>
      <c r="BW962" s="62">
        <f>BW963+BW964</f>
        <v>0</v>
      </c>
      <c r="BX962" s="62">
        <f>BX963+BX964</f>
        <v>0</v>
      </c>
      <c r="BY962" s="62">
        <f>BY963+BY964</f>
        <v>0</v>
      </c>
      <c r="BZ962" s="62">
        <f>BZ963+BZ964</f>
        <v>0</v>
      </c>
      <c r="CA962" s="62">
        <f>CA963+CA964</f>
        <v>0</v>
      </c>
      <c r="CB962" s="62">
        <f>CB963+CB964</f>
        <v>0</v>
      </c>
      <c r="CC962" s="62">
        <f>CC963+CC964</f>
        <v>0</v>
      </c>
      <c r="CD962" s="62">
        <f>CD963+CD964</f>
        <v>0</v>
      </c>
      <c r="CE962" s="62">
        <f>CE963+CE964</f>
        <v>0</v>
      </c>
      <c r="CF962" s="62">
        <f>CF963+CF964</f>
        <v>0</v>
      </c>
      <c r="CG962" s="62">
        <f>CG963+CG964</f>
        <v>0</v>
      </c>
      <c r="CH962" s="62">
        <f>CH963+CH964</f>
        <v>0</v>
      </c>
      <c r="CI962" s="62">
        <f>CI963+CI964</f>
        <v>0</v>
      </c>
      <c r="CJ962" s="62">
        <f>CJ963+CJ964</f>
        <v>0</v>
      </c>
      <c r="CK962" s="62">
        <f>CK963+CK964</f>
        <v>0</v>
      </c>
      <c r="CL962" s="62">
        <f>CL963+CL964</f>
        <v>0</v>
      </c>
      <c r="CM962" s="62">
        <f>CM963+CM964</f>
        <v>0</v>
      </c>
      <c r="CN962" s="62">
        <f>CN963+CN964</f>
        <v>0</v>
      </c>
      <c r="CO962" s="62">
        <f>CO963+CO964</f>
        <v>0</v>
      </c>
      <c r="CP962" s="62">
        <f>CP963+CP964</f>
        <v>0</v>
      </c>
      <c r="CQ962" s="62">
        <f>CQ963+CQ964</f>
        <v>0</v>
      </c>
      <c r="CR962" s="62">
        <f>CR963+CR964</f>
        <v>0</v>
      </c>
      <c r="CS962" s="62">
        <f>CS963+CS964</f>
        <v>0</v>
      </c>
      <c r="CT962" s="62">
        <f>CT963+CT964</f>
        <v>0</v>
      </c>
      <c r="CU962" s="62">
        <f>CU963+CU964</f>
        <v>0</v>
      </c>
      <c r="CV962" s="62">
        <f>CV963+CV964</f>
        <v>0</v>
      </c>
      <c r="CW962" s="62">
        <f>CW963+CW964</f>
        <v>0</v>
      </c>
      <c r="CX962" s="62">
        <f>CX963+CX964</f>
        <v>0</v>
      </c>
      <c r="CY962" s="62">
        <f>CY963+CY964</f>
        <v>0</v>
      </c>
      <c r="CZ962" s="62">
        <f>CZ963+CZ964</f>
        <v>0</v>
      </c>
      <c r="DA962" s="61">
        <v>2006</v>
      </c>
      <c r="DB962" s="56">
        <f>K962-CV962</f>
        <v>0</v>
      </c>
      <c r="DC962" s="55"/>
      <c r="DD962" s="7">
        <f>CV962/12</f>
        <v>0</v>
      </c>
      <c r="DE962" s="55"/>
    </row>
    <row r="963" spans="1:109" s="68" customFormat="1" ht="11.25" hidden="1" customHeight="1" x14ac:dyDescent="0.2">
      <c r="A963" s="67" t="str">
        <f>CONCATENATE("5108",H963)</f>
        <v>5108200601</v>
      </c>
      <c r="B963" s="66"/>
      <c r="C963" s="66"/>
      <c r="D963" s="66"/>
      <c r="E963" s="66"/>
      <c r="F963" s="66"/>
      <c r="G963" s="65"/>
      <c r="H963" s="70" t="s">
        <v>47</v>
      </c>
      <c r="I963" s="99" t="s">
        <v>46</v>
      </c>
      <c r="J963" s="62"/>
      <c r="K963" s="62"/>
      <c r="L963" s="62"/>
      <c r="M963" s="62"/>
      <c r="N963" s="62"/>
      <c r="O963" s="78">
        <f>K963-L963-M963-N963</f>
        <v>0</v>
      </c>
      <c r="P963" s="62"/>
      <c r="Q963" s="78">
        <f>R963-P963</f>
        <v>0</v>
      </c>
      <c r="R963" s="62"/>
      <c r="S963" s="78"/>
      <c r="T963" s="78"/>
      <c r="U963" s="78"/>
      <c r="V963" s="78"/>
      <c r="W963" s="78"/>
      <c r="X963" s="78"/>
      <c r="Y963" s="78"/>
      <c r="Z963" s="78"/>
      <c r="AA963" s="78"/>
      <c r="AB963" s="78"/>
      <c r="AC963" s="78"/>
      <c r="AD963" s="78"/>
      <c r="AE963" s="78"/>
      <c r="AF963" s="78"/>
      <c r="AG963" s="78"/>
      <c r="AH963" s="78"/>
      <c r="AI963" s="78"/>
      <c r="AJ963" s="78"/>
      <c r="AK963" s="78"/>
      <c r="AL963" s="78"/>
      <c r="AM963" s="78"/>
      <c r="AN963" s="78"/>
      <c r="AO963" s="78"/>
      <c r="AP963" s="78"/>
      <c r="AQ963" s="78"/>
      <c r="AR963" s="78"/>
      <c r="AS963" s="78"/>
      <c r="AT963" s="78"/>
      <c r="AU963" s="78"/>
      <c r="AV963" s="78"/>
      <c r="AW963" s="78"/>
      <c r="AX963" s="78"/>
      <c r="AY963" s="78"/>
      <c r="AZ963" s="78"/>
      <c r="BA963" s="78"/>
      <c r="BB963" s="78"/>
      <c r="BC963" s="78"/>
      <c r="BD963" s="78"/>
      <c r="BE963" s="78"/>
      <c r="BF963" s="78"/>
      <c r="BG963" s="78"/>
      <c r="BH963" s="78"/>
      <c r="BI963" s="78"/>
      <c r="BJ963" s="78"/>
      <c r="BK963" s="78"/>
      <c r="BL963" s="78"/>
      <c r="BM963" s="78"/>
      <c r="BN963" s="78"/>
      <c r="BO963" s="78"/>
      <c r="BP963" s="78"/>
      <c r="BQ963" s="78"/>
      <c r="BR963" s="78"/>
      <c r="BS963" s="78"/>
      <c r="BT963" s="78"/>
      <c r="BU963" s="78"/>
      <c r="BV963" s="78"/>
      <c r="BW963" s="78"/>
      <c r="BX963" s="78"/>
      <c r="BY963" s="78"/>
      <c r="BZ963" s="78"/>
      <c r="CA963" s="78"/>
      <c r="CB963" s="78"/>
      <c r="CC963" s="78"/>
      <c r="CD963" s="78"/>
      <c r="CE963" s="78"/>
      <c r="CF963" s="78"/>
      <c r="CG963" s="78"/>
      <c r="CH963" s="78"/>
      <c r="CI963" s="78"/>
      <c r="CJ963" s="78"/>
      <c r="CK963" s="78"/>
      <c r="CL963" s="78"/>
      <c r="CM963" s="78"/>
      <c r="CN963" s="78"/>
      <c r="CO963" s="78"/>
      <c r="CP963" s="78"/>
      <c r="CQ963" s="78"/>
      <c r="CR963" s="78"/>
      <c r="CS963" s="78"/>
      <c r="CT963" s="78"/>
      <c r="CU963" s="78"/>
      <c r="CV963" s="78"/>
      <c r="CW963" s="78"/>
      <c r="CX963" s="78"/>
      <c r="CY963" s="78"/>
      <c r="CZ963" s="78"/>
      <c r="DA963" s="70" t="s">
        <v>47</v>
      </c>
      <c r="DB963" s="56">
        <f>K963-CV963</f>
        <v>0</v>
      </c>
      <c r="DC963" s="69"/>
      <c r="DD963" s="7">
        <f>CV963/12</f>
        <v>0</v>
      </c>
      <c r="DE963" s="69"/>
    </row>
    <row r="964" spans="1:109" s="68" customFormat="1" ht="11.25" hidden="1" customHeight="1" x14ac:dyDescent="0.2">
      <c r="A964" s="67" t="str">
        <f>CONCATENATE("5108",H964)</f>
        <v>5108200602</v>
      </c>
      <c r="B964" s="66"/>
      <c r="C964" s="66"/>
      <c r="D964" s="66"/>
      <c r="E964" s="66"/>
      <c r="F964" s="66"/>
      <c r="G964" s="65"/>
      <c r="H964" s="70" t="s">
        <v>45</v>
      </c>
      <c r="I964" s="99" t="s">
        <v>44</v>
      </c>
      <c r="J964" s="62"/>
      <c r="K964" s="62"/>
      <c r="L964" s="62"/>
      <c r="M964" s="62"/>
      <c r="N964" s="62"/>
      <c r="O964" s="78">
        <f>K964-L964-M964-N964</f>
        <v>0</v>
      </c>
      <c r="P964" s="62"/>
      <c r="Q964" s="78">
        <f>R964-P964</f>
        <v>0</v>
      </c>
      <c r="R964" s="62"/>
      <c r="S964" s="78"/>
      <c r="T964" s="78"/>
      <c r="U964" s="78"/>
      <c r="V964" s="78"/>
      <c r="W964" s="78"/>
      <c r="X964" s="78"/>
      <c r="Y964" s="78"/>
      <c r="Z964" s="78"/>
      <c r="AA964" s="78"/>
      <c r="AB964" s="78"/>
      <c r="AC964" s="78"/>
      <c r="AD964" s="78"/>
      <c r="AE964" s="78"/>
      <c r="AF964" s="78"/>
      <c r="AG964" s="78"/>
      <c r="AH964" s="78"/>
      <c r="AI964" s="78"/>
      <c r="AJ964" s="78"/>
      <c r="AK964" s="78"/>
      <c r="AL964" s="78"/>
      <c r="AM964" s="78"/>
      <c r="AN964" s="78"/>
      <c r="AO964" s="78"/>
      <c r="AP964" s="78"/>
      <c r="AQ964" s="78"/>
      <c r="AR964" s="78"/>
      <c r="AS964" s="78"/>
      <c r="AT964" s="78"/>
      <c r="AU964" s="78"/>
      <c r="AV964" s="78"/>
      <c r="AW964" s="78"/>
      <c r="AX964" s="78"/>
      <c r="AY964" s="78"/>
      <c r="AZ964" s="78"/>
      <c r="BA964" s="78"/>
      <c r="BB964" s="78"/>
      <c r="BC964" s="78"/>
      <c r="BD964" s="78"/>
      <c r="BE964" s="78"/>
      <c r="BF964" s="78"/>
      <c r="BG964" s="78"/>
      <c r="BH964" s="78"/>
      <c r="BI964" s="78"/>
      <c r="BJ964" s="78"/>
      <c r="BK964" s="78"/>
      <c r="BL964" s="78"/>
      <c r="BM964" s="78"/>
      <c r="BN964" s="78"/>
      <c r="BO964" s="78"/>
      <c r="BP964" s="78"/>
      <c r="BQ964" s="78"/>
      <c r="BR964" s="78"/>
      <c r="BS964" s="78"/>
      <c r="BT964" s="78"/>
      <c r="BU964" s="78"/>
      <c r="BV964" s="78"/>
      <c r="BW964" s="78"/>
      <c r="BX964" s="78"/>
      <c r="BY964" s="78"/>
      <c r="BZ964" s="78"/>
      <c r="CA964" s="78"/>
      <c r="CB964" s="78"/>
      <c r="CC964" s="78"/>
      <c r="CD964" s="78"/>
      <c r="CE964" s="78"/>
      <c r="CF964" s="78"/>
      <c r="CG964" s="78"/>
      <c r="CH964" s="78"/>
      <c r="CI964" s="78"/>
      <c r="CJ964" s="78"/>
      <c r="CK964" s="78"/>
      <c r="CL964" s="78"/>
      <c r="CM964" s="78"/>
      <c r="CN964" s="78"/>
      <c r="CO964" s="78"/>
      <c r="CP964" s="78"/>
      <c r="CQ964" s="78"/>
      <c r="CR964" s="78"/>
      <c r="CS964" s="78"/>
      <c r="CT964" s="78"/>
      <c r="CU964" s="78"/>
      <c r="CV964" s="78"/>
      <c r="CW964" s="78"/>
      <c r="CX964" s="78"/>
      <c r="CY964" s="78"/>
      <c r="CZ964" s="78"/>
      <c r="DA964" s="70" t="s">
        <v>45</v>
      </c>
      <c r="DB964" s="56">
        <f>K964-CV964</f>
        <v>0</v>
      </c>
      <c r="DC964" s="69"/>
      <c r="DD964" s="7">
        <f>CV964/12</f>
        <v>0</v>
      </c>
      <c r="DE964" s="69"/>
    </row>
    <row r="965" spans="1:109" s="80" customFormat="1" ht="11.25" hidden="1" customHeight="1" x14ac:dyDescent="0.2">
      <c r="A965" s="67" t="str">
        <f>CONCATENATE("5108",H965)</f>
        <v>51082030</v>
      </c>
      <c r="B965" s="66"/>
      <c r="C965" s="66"/>
      <c r="D965" s="66"/>
      <c r="E965" s="66"/>
      <c r="F965" s="66"/>
      <c r="G965" s="65"/>
      <c r="H965" s="61" t="s">
        <v>147</v>
      </c>
      <c r="I965" s="95" t="s">
        <v>35</v>
      </c>
      <c r="J965" s="62">
        <f>J966</f>
        <v>0</v>
      </c>
      <c r="K965" s="62">
        <f>K966</f>
        <v>0</v>
      </c>
      <c r="L965" s="62">
        <f>L966</f>
        <v>0</v>
      </c>
      <c r="M965" s="62">
        <f>M966</f>
        <v>0</v>
      </c>
      <c r="N965" s="62">
        <f>N966</f>
        <v>0</v>
      </c>
      <c r="O965" s="62">
        <f>O966</f>
        <v>0</v>
      </c>
      <c r="P965" s="62">
        <f>P966</f>
        <v>0</v>
      </c>
      <c r="Q965" s="62">
        <f>Q966</f>
        <v>0</v>
      </c>
      <c r="R965" s="62">
        <f>R966</f>
        <v>0</v>
      </c>
      <c r="S965" s="62">
        <f>S966</f>
        <v>0</v>
      </c>
      <c r="T965" s="62">
        <f>T966</f>
        <v>0</v>
      </c>
      <c r="U965" s="62">
        <f>U966</f>
        <v>0</v>
      </c>
      <c r="V965" s="62">
        <f>V966</f>
        <v>0</v>
      </c>
      <c r="W965" s="62">
        <f>W966</f>
        <v>0</v>
      </c>
      <c r="X965" s="62">
        <f>X966</f>
        <v>0</v>
      </c>
      <c r="Y965" s="62">
        <f>Y966</f>
        <v>0</v>
      </c>
      <c r="Z965" s="62">
        <f>Z966</f>
        <v>0</v>
      </c>
      <c r="AA965" s="62">
        <f>AA966</f>
        <v>0</v>
      </c>
      <c r="AB965" s="62">
        <f>AB966</f>
        <v>0</v>
      </c>
      <c r="AC965" s="62">
        <f>AC966</f>
        <v>0</v>
      </c>
      <c r="AD965" s="62">
        <f>AD966</f>
        <v>0</v>
      </c>
      <c r="AE965" s="62">
        <f>AE966</f>
        <v>0</v>
      </c>
      <c r="AF965" s="62">
        <f>AF966</f>
        <v>0</v>
      </c>
      <c r="AG965" s="62">
        <f>AG966</f>
        <v>0</v>
      </c>
      <c r="AH965" s="62">
        <f>AH966</f>
        <v>0</v>
      </c>
      <c r="AI965" s="62">
        <f>AI966</f>
        <v>0</v>
      </c>
      <c r="AJ965" s="62">
        <f>AJ966</f>
        <v>0</v>
      </c>
      <c r="AK965" s="62">
        <f>AK966</f>
        <v>0</v>
      </c>
      <c r="AL965" s="62">
        <f>AL966</f>
        <v>0</v>
      </c>
      <c r="AM965" s="62">
        <f>AM966</f>
        <v>0</v>
      </c>
      <c r="AN965" s="62">
        <f>AN966</f>
        <v>0</v>
      </c>
      <c r="AO965" s="62">
        <f>AO966</f>
        <v>0</v>
      </c>
      <c r="AP965" s="62">
        <f>AP966</f>
        <v>0</v>
      </c>
      <c r="AQ965" s="62">
        <f>AQ966</f>
        <v>0</v>
      </c>
      <c r="AR965" s="62">
        <f>AR966</f>
        <v>0</v>
      </c>
      <c r="AS965" s="62">
        <f>AS966</f>
        <v>0</v>
      </c>
      <c r="AT965" s="62">
        <f>AT966</f>
        <v>0</v>
      </c>
      <c r="AU965" s="62">
        <f>AU966</f>
        <v>0</v>
      </c>
      <c r="AV965" s="62">
        <f>AV966</f>
        <v>0</v>
      </c>
      <c r="AW965" s="62">
        <f>AW966</f>
        <v>0</v>
      </c>
      <c r="AX965" s="62">
        <f>AX966</f>
        <v>0</v>
      </c>
      <c r="AY965" s="62">
        <f>AY966</f>
        <v>0</v>
      </c>
      <c r="AZ965" s="62">
        <f>AZ966</f>
        <v>0</v>
      </c>
      <c r="BA965" s="62">
        <f>BA966</f>
        <v>0</v>
      </c>
      <c r="BB965" s="62"/>
      <c r="BC965" s="62">
        <f>BC966</f>
        <v>0</v>
      </c>
      <c r="BD965" s="62"/>
      <c r="BE965" s="62">
        <f>BE966</f>
        <v>0</v>
      </c>
      <c r="BF965" s="62">
        <f>BF966</f>
        <v>0</v>
      </c>
      <c r="BG965" s="62">
        <f>BG966</f>
        <v>0</v>
      </c>
      <c r="BH965" s="62">
        <f>BH966</f>
        <v>0</v>
      </c>
      <c r="BI965" s="62">
        <f>BI966</f>
        <v>0</v>
      </c>
      <c r="BJ965" s="62">
        <f>BJ966</f>
        <v>0</v>
      </c>
      <c r="BK965" s="62">
        <f>BK966</f>
        <v>0</v>
      </c>
      <c r="BL965" s="62">
        <f>BL966</f>
        <v>0</v>
      </c>
      <c r="BM965" s="62">
        <f>BM966</f>
        <v>0</v>
      </c>
      <c r="BN965" s="62">
        <f>BN966</f>
        <v>0</v>
      </c>
      <c r="BO965" s="62">
        <f>BO966</f>
        <v>0</v>
      </c>
      <c r="BP965" s="62">
        <f>BP966</f>
        <v>0</v>
      </c>
      <c r="BQ965" s="62">
        <f>BQ966</f>
        <v>0</v>
      </c>
      <c r="BR965" s="62">
        <f>BR966</f>
        <v>0</v>
      </c>
      <c r="BS965" s="62">
        <f>BS966</f>
        <v>0</v>
      </c>
      <c r="BT965" s="62">
        <f>BT966</f>
        <v>0</v>
      </c>
      <c r="BU965" s="62">
        <f>BU966</f>
        <v>0</v>
      </c>
      <c r="BV965" s="62">
        <f>BV966</f>
        <v>0</v>
      </c>
      <c r="BW965" s="62">
        <f>BW966</f>
        <v>0</v>
      </c>
      <c r="BX965" s="62">
        <f>BX966</f>
        <v>0</v>
      </c>
      <c r="BY965" s="62">
        <f>BY966</f>
        <v>0</v>
      </c>
      <c r="BZ965" s="62">
        <f>BZ966</f>
        <v>0</v>
      </c>
      <c r="CA965" s="62">
        <f>CA966</f>
        <v>0</v>
      </c>
      <c r="CB965" s="62">
        <f>CB966</f>
        <v>0</v>
      </c>
      <c r="CC965" s="62">
        <f>CC966</f>
        <v>0</v>
      </c>
      <c r="CD965" s="62">
        <f>CD966</f>
        <v>0</v>
      </c>
      <c r="CE965" s="62">
        <f>CE966</f>
        <v>0</v>
      </c>
      <c r="CF965" s="62">
        <f>CF966</f>
        <v>0</v>
      </c>
      <c r="CG965" s="62">
        <f>CG966</f>
        <v>0</v>
      </c>
      <c r="CH965" s="62">
        <f>CH966</f>
        <v>0</v>
      </c>
      <c r="CI965" s="62">
        <f>CI966</f>
        <v>0</v>
      </c>
      <c r="CJ965" s="62">
        <f>CJ966</f>
        <v>0</v>
      </c>
      <c r="CK965" s="62">
        <f>CK966</f>
        <v>0</v>
      </c>
      <c r="CL965" s="62">
        <f>CL966</f>
        <v>0</v>
      </c>
      <c r="CM965" s="62">
        <f>CM966</f>
        <v>0</v>
      </c>
      <c r="CN965" s="62">
        <f>CN966</f>
        <v>0</v>
      </c>
      <c r="CO965" s="62">
        <f>CO966</f>
        <v>0</v>
      </c>
      <c r="CP965" s="62">
        <f>CP966</f>
        <v>0</v>
      </c>
      <c r="CQ965" s="62">
        <f>CQ966</f>
        <v>0</v>
      </c>
      <c r="CR965" s="62">
        <f>CR966</f>
        <v>0</v>
      </c>
      <c r="CS965" s="62">
        <f>CS966</f>
        <v>0</v>
      </c>
      <c r="CT965" s="62">
        <f>CT966</f>
        <v>0</v>
      </c>
      <c r="CU965" s="62">
        <f>CU966</f>
        <v>0</v>
      </c>
      <c r="CV965" s="62">
        <f>CV966</f>
        <v>0</v>
      </c>
      <c r="CW965" s="62">
        <f>CW966</f>
        <v>0</v>
      </c>
      <c r="CX965" s="62">
        <f>CX966</f>
        <v>0</v>
      </c>
      <c r="CY965" s="62">
        <f>CY966</f>
        <v>0</v>
      </c>
      <c r="CZ965" s="62">
        <f>CZ966</f>
        <v>0</v>
      </c>
      <c r="DA965" s="61" t="s">
        <v>147</v>
      </c>
      <c r="DB965" s="56">
        <f>K965-CV965</f>
        <v>0</v>
      </c>
      <c r="DC965" s="81"/>
      <c r="DD965" s="7">
        <f>CV965/12</f>
        <v>0</v>
      </c>
      <c r="DE965" s="81"/>
    </row>
    <row r="966" spans="1:109" s="68" customFormat="1" ht="11.25" hidden="1" customHeight="1" x14ac:dyDescent="0.2">
      <c r="A966" s="67" t="str">
        <f>CONCATENATE("5108",H966)</f>
        <v>5108203030</v>
      </c>
      <c r="B966" s="66"/>
      <c r="C966" s="66"/>
      <c r="D966" s="66"/>
      <c r="E966" s="66"/>
      <c r="F966" s="66"/>
      <c r="G966" s="65"/>
      <c r="H966" s="70" t="s">
        <v>30</v>
      </c>
      <c r="I966" s="99" t="s">
        <v>29</v>
      </c>
      <c r="J966" s="62"/>
      <c r="K966" s="62"/>
      <c r="L966" s="62"/>
      <c r="M966" s="62"/>
      <c r="N966" s="62"/>
      <c r="O966" s="78">
        <f>K966-L966-M966-N966</f>
        <v>0</v>
      </c>
      <c r="P966" s="62"/>
      <c r="Q966" s="78">
        <f>R966-P966</f>
        <v>0</v>
      </c>
      <c r="R966" s="62"/>
      <c r="S966" s="78"/>
      <c r="T966" s="78"/>
      <c r="U966" s="78"/>
      <c r="V966" s="78"/>
      <c r="W966" s="78"/>
      <c r="X966" s="78"/>
      <c r="Y966" s="78"/>
      <c r="Z966" s="78"/>
      <c r="AA966" s="78"/>
      <c r="AB966" s="78"/>
      <c r="AC966" s="78"/>
      <c r="AD966" s="78"/>
      <c r="AE966" s="78"/>
      <c r="AF966" s="78"/>
      <c r="AG966" s="78"/>
      <c r="AH966" s="78"/>
      <c r="AI966" s="78"/>
      <c r="AJ966" s="78"/>
      <c r="AK966" s="78"/>
      <c r="AL966" s="78"/>
      <c r="AM966" s="78"/>
      <c r="AN966" s="78"/>
      <c r="AO966" s="78"/>
      <c r="AP966" s="78"/>
      <c r="AQ966" s="78"/>
      <c r="AR966" s="78"/>
      <c r="AS966" s="78"/>
      <c r="AT966" s="78"/>
      <c r="AU966" s="78"/>
      <c r="AV966" s="78"/>
      <c r="AW966" s="78"/>
      <c r="AX966" s="78"/>
      <c r="AY966" s="78"/>
      <c r="AZ966" s="78"/>
      <c r="BA966" s="78"/>
      <c r="BB966" s="78"/>
      <c r="BC966" s="78"/>
      <c r="BD966" s="78"/>
      <c r="BE966" s="78"/>
      <c r="BF966" s="78"/>
      <c r="BG966" s="78"/>
      <c r="BH966" s="78"/>
      <c r="BI966" s="78"/>
      <c r="BJ966" s="78"/>
      <c r="BK966" s="78"/>
      <c r="BL966" s="78"/>
      <c r="BM966" s="78"/>
      <c r="BN966" s="78"/>
      <c r="BO966" s="78"/>
      <c r="BP966" s="78"/>
      <c r="BQ966" s="78"/>
      <c r="BR966" s="78"/>
      <c r="BS966" s="78"/>
      <c r="BT966" s="78"/>
      <c r="BU966" s="78"/>
      <c r="BV966" s="78"/>
      <c r="BW966" s="78"/>
      <c r="BX966" s="78"/>
      <c r="BY966" s="78"/>
      <c r="BZ966" s="78"/>
      <c r="CA966" s="78"/>
      <c r="CB966" s="78"/>
      <c r="CC966" s="78"/>
      <c r="CD966" s="78"/>
      <c r="CE966" s="78"/>
      <c r="CF966" s="78"/>
      <c r="CG966" s="78"/>
      <c r="CH966" s="78"/>
      <c r="CI966" s="78"/>
      <c r="CJ966" s="78"/>
      <c r="CK966" s="78"/>
      <c r="CL966" s="78"/>
      <c r="CM966" s="78"/>
      <c r="CN966" s="78"/>
      <c r="CO966" s="78"/>
      <c r="CP966" s="78"/>
      <c r="CQ966" s="78"/>
      <c r="CR966" s="78"/>
      <c r="CS966" s="78"/>
      <c r="CT966" s="78"/>
      <c r="CU966" s="78"/>
      <c r="CV966" s="78"/>
      <c r="CW966" s="78"/>
      <c r="CX966" s="78"/>
      <c r="CY966" s="78"/>
      <c r="CZ966" s="78"/>
      <c r="DA966" s="70" t="s">
        <v>30</v>
      </c>
      <c r="DB966" s="56">
        <f>K966-CV966</f>
        <v>0</v>
      </c>
      <c r="DC966" s="69"/>
      <c r="DD966" s="7">
        <f>CV966/12</f>
        <v>0</v>
      </c>
      <c r="DE966" s="69"/>
    </row>
    <row r="967" spans="1:109" s="80" customFormat="1" ht="15.75" hidden="1" customHeight="1" x14ac:dyDescent="0.2">
      <c r="A967" s="67" t="str">
        <f>CONCATENATE("5108",H967)</f>
        <v>510855</v>
      </c>
      <c r="B967" s="66"/>
      <c r="C967" s="66"/>
      <c r="D967" s="66"/>
      <c r="E967" s="66" t="s">
        <v>28</v>
      </c>
      <c r="F967" s="66"/>
      <c r="G967" s="65"/>
      <c r="H967" s="61" t="s">
        <v>28</v>
      </c>
      <c r="I967" s="82" t="s">
        <v>27</v>
      </c>
      <c r="J967" s="85">
        <f>J968</f>
        <v>0</v>
      </c>
      <c r="K967" s="85">
        <f>K968</f>
        <v>0</v>
      </c>
      <c r="L967" s="85">
        <f>L968</f>
        <v>0</v>
      </c>
      <c r="M967" s="85">
        <f>M968</f>
        <v>0</v>
      </c>
      <c r="N967" s="85">
        <f>N968</f>
        <v>0</v>
      </c>
      <c r="O967" s="85">
        <f>O968</f>
        <v>0</v>
      </c>
      <c r="P967" s="85">
        <f>P968</f>
        <v>0</v>
      </c>
      <c r="Q967" s="85">
        <f>Q968</f>
        <v>0</v>
      </c>
      <c r="R967" s="85">
        <f>R968</f>
        <v>0</v>
      </c>
      <c r="S967" s="85">
        <f>S968</f>
        <v>0</v>
      </c>
      <c r="T967" s="85">
        <f>T968</f>
        <v>0</v>
      </c>
      <c r="U967" s="85">
        <f>U968</f>
        <v>0</v>
      </c>
      <c r="V967" s="85">
        <f>V968</f>
        <v>0</v>
      </c>
      <c r="W967" s="85">
        <f>W968</f>
        <v>0</v>
      </c>
      <c r="X967" s="85">
        <f>X968</f>
        <v>0</v>
      </c>
      <c r="Y967" s="85">
        <f>Y968</f>
        <v>0</v>
      </c>
      <c r="Z967" s="85">
        <f>Z968</f>
        <v>0</v>
      </c>
      <c r="AA967" s="85">
        <f>AA968</f>
        <v>0</v>
      </c>
      <c r="AB967" s="85">
        <f>AB968</f>
        <v>0</v>
      </c>
      <c r="AC967" s="85">
        <f>AC968</f>
        <v>0</v>
      </c>
      <c r="AD967" s="85">
        <f>AD968</f>
        <v>0</v>
      </c>
      <c r="AE967" s="85">
        <f>AE968</f>
        <v>0</v>
      </c>
      <c r="AF967" s="85">
        <f>AF968</f>
        <v>0</v>
      </c>
      <c r="AG967" s="85">
        <f>AG968</f>
        <v>0</v>
      </c>
      <c r="AH967" s="85">
        <f>AH968</f>
        <v>0</v>
      </c>
      <c r="AI967" s="85">
        <f>AI968</f>
        <v>0</v>
      </c>
      <c r="AJ967" s="85">
        <f>AJ968</f>
        <v>0</v>
      </c>
      <c r="AK967" s="85">
        <f>AK968</f>
        <v>0</v>
      </c>
      <c r="AL967" s="85">
        <f>AL968</f>
        <v>0</v>
      </c>
      <c r="AM967" s="85">
        <f>AM968</f>
        <v>0</v>
      </c>
      <c r="AN967" s="85">
        <f>AN968</f>
        <v>0</v>
      </c>
      <c r="AO967" s="85">
        <f>AO968</f>
        <v>0</v>
      </c>
      <c r="AP967" s="85">
        <f>AP968</f>
        <v>0</v>
      </c>
      <c r="AQ967" s="85">
        <f>AQ968</f>
        <v>0</v>
      </c>
      <c r="AR967" s="85">
        <f>AR968</f>
        <v>0</v>
      </c>
      <c r="AS967" s="85">
        <f>AS968</f>
        <v>0</v>
      </c>
      <c r="AT967" s="85">
        <f>AT968</f>
        <v>0</v>
      </c>
      <c r="AU967" s="85">
        <f>AU968</f>
        <v>0</v>
      </c>
      <c r="AV967" s="85">
        <f>AV968</f>
        <v>0</v>
      </c>
      <c r="AW967" s="85">
        <f>AW968</f>
        <v>0</v>
      </c>
      <c r="AX967" s="85">
        <f>AX968</f>
        <v>0</v>
      </c>
      <c r="AY967" s="85">
        <f>AY968</f>
        <v>0</v>
      </c>
      <c r="AZ967" s="85">
        <f>AZ968</f>
        <v>0</v>
      </c>
      <c r="BA967" s="85">
        <f>BA968</f>
        <v>0</v>
      </c>
      <c r="BB967" s="85"/>
      <c r="BC967" s="85">
        <f>BC968</f>
        <v>0</v>
      </c>
      <c r="BD967" s="85"/>
      <c r="BE967" s="85">
        <f>BE968</f>
        <v>0</v>
      </c>
      <c r="BF967" s="85">
        <f>BF968</f>
        <v>0</v>
      </c>
      <c r="BG967" s="85">
        <f>BG968</f>
        <v>0</v>
      </c>
      <c r="BH967" s="85">
        <f>BH968</f>
        <v>0</v>
      </c>
      <c r="BI967" s="85">
        <f>BI968</f>
        <v>0</v>
      </c>
      <c r="BJ967" s="85">
        <f>BJ968</f>
        <v>0</v>
      </c>
      <c r="BK967" s="85">
        <f>BK968</f>
        <v>0</v>
      </c>
      <c r="BL967" s="85">
        <f>BL968</f>
        <v>0</v>
      </c>
      <c r="BM967" s="85">
        <f>BM968</f>
        <v>0</v>
      </c>
      <c r="BN967" s="85">
        <f>BN968</f>
        <v>0</v>
      </c>
      <c r="BO967" s="85">
        <f>BO968</f>
        <v>0</v>
      </c>
      <c r="BP967" s="85">
        <f>BP968</f>
        <v>0</v>
      </c>
      <c r="BQ967" s="85">
        <f>BQ968</f>
        <v>0</v>
      </c>
      <c r="BR967" s="85">
        <f>BR968</f>
        <v>0</v>
      </c>
      <c r="BS967" s="85">
        <f>BS968</f>
        <v>0</v>
      </c>
      <c r="BT967" s="85">
        <f>BT968</f>
        <v>0</v>
      </c>
      <c r="BU967" s="85">
        <f>BU968</f>
        <v>0</v>
      </c>
      <c r="BV967" s="85">
        <f>BV968</f>
        <v>0</v>
      </c>
      <c r="BW967" s="85">
        <f>BW968</f>
        <v>0</v>
      </c>
      <c r="BX967" s="85">
        <f>BX968</f>
        <v>0</v>
      </c>
      <c r="BY967" s="85">
        <f>BY968</f>
        <v>0</v>
      </c>
      <c r="BZ967" s="85">
        <f>BZ968</f>
        <v>0</v>
      </c>
      <c r="CA967" s="85">
        <f>CA968</f>
        <v>0</v>
      </c>
      <c r="CB967" s="85">
        <f>CB968</f>
        <v>0</v>
      </c>
      <c r="CC967" s="85">
        <f>CC968</f>
        <v>0</v>
      </c>
      <c r="CD967" s="85">
        <f>CD968</f>
        <v>0</v>
      </c>
      <c r="CE967" s="85">
        <f>CE968</f>
        <v>0</v>
      </c>
      <c r="CF967" s="85">
        <f>CF968</f>
        <v>0</v>
      </c>
      <c r="CG967" s="85">
        <f>CG968</f>
        <v>0</v>
      </c>
      <c r="CH967" s="85">
        <f>CH968</f>
        <v>0</v>
      </c>
      <c r="CI967" s="85">
        <f>CI968</f>
        <v>0</v>
      </c>
      <c r="CJ967" s="85">
        <f>CJ968</f>
        <v>0</v>
      </c>
      <c r="CK967" s="85">
        <f>CK968</f>
        <v>0</v>
      </c>
      <c r="CL967" s="85">
        <f>CL968</f>
        <v>0</v>
      </c>
      <c r="CM967" s="85">
        <f>CM968</f>
        <v>0</v>
      </c>
      <c r="CN967" s="85">
        <f>CN968</f>
        <v>0</v>
      </c>
      <c r="CO967" s="85">
        <f>CO968</f>
        <v>0</v>
      </c>
      <c r="CP967" s="85">
        <f>CP968</f>
        <v>0</v>
      </c>
      <c r="CQ967" s="85">
        <f>CQ968</f>
        <v>0</v>
      </c>
      <c r="CR967" s="85">
        <f>CR968</f>
        <v>0</v>
      </c>
      <c r="CS967" s="85">
        <f>CS968</f>
        <v>0</v>
      </c>
      <c r="CT967" s="85">
        <f>CT968</f>
        <v>0</v>
      </c>
      <c r="CU967" s="85">
        <f>CU968</f>
        <v>0</v>
      </c>
      <c r="CV967" s="85">
        <f>CV968</f>
        <v>0</v>
      </c>
      <c r="CW967" s="85">
        <f>CW968</f>
        <v>0</v>
      </c>
      <c r="CX967" s="85">
        <f>CX968</f>
        <v>0</v>
      </c>
      <c r="CY967" s="85">
        <f>CY968</f>
        <v>0</v>
      </c>
      <c r="CZ967" s="85">
        <f>CZ968</f>
        <v>0</v>
      </c>
      <c r="DA967" s="61" t="s">
        <v>28</v>
      </c>
      <c r="DB967" s="56">
        <f>K967-CV967</f>
        <v>0</v>
      </c>
      <c r="DC967" s="81"/>
      <c r="DD967" s="7">
        <f>CV967/12</f>
        <v>0</v>
      </c>
      <c r="DE967" s="81"/>
    </row>
    <row r="968" spans="1:109" s="80" customFormat="1" ht="14.25" hidden="1" customHeight="1" x14ac:dyDescent="0.2">
      <c r="A968" s="67" t="str">
        <f>CONCATENATE("5108",H968)</f>
        <v>51085501</v>
      </c>
      <c r="B968" s="66"/>
      <c r="C968" s="66"/>
      <c r="D968" s="66"/>
      <c r="E968" s="66"/>
      <c r="F968" s="66" t="s">
        <v>91</v>
      </c>
      <c r="G968" s="65"/>
      <c r="H968" s="61" t="s">
        <v>26</v>
      </c>
      <c r="I968" s="82" t="s">
        <v>146</v>
      </c>
      <c r="J968" s="85">
        <f>J969+J970</f>
        <v>0</v>
      </c>
      <c r="K968" s="85">
        <f>K969+K970</f>
        <v>0</v>
      </c>
      <c r="L968" s="85">
        <f>L969+L970</f>
        <v>0</v>
      </c>
      <c r="M968" s="85">
        <f>M969+M970</f>
        <v>0</v>
      </c>
      <c r="N968" s="85">
        <f>N969+N970</f>
        <v>0</v>
      </c>
      <c r="O968" s="85">
        <f>O969+O970</f>
        <v>0</v>
      </c>
      <c r="P968" s="85">
        <f>P969+P970</f>
        <v>0</v>
      </c>
      <c r="Q968" s="85">
        <f>Q969+Q970</f>
        <v>0</v>
      </c>
      <c r="R968" s="85">
        <f>R969+R970</f>
        <v>0</v>
      </c>
      <c r="S968" s="85">
        <f>S969+S970</f>
        <v>0</v>
      </c>
      <c r="T968" s="85">
        <f>T969+T970</f>
        <v>0</v>
      </c>
      <c r="U968" s="85">
        <f>U969+U970</f>
        <v>0</v>
      </c>
      <c r="V968" s="85">
        <f>V969+V970</f>
        <v>0</v>
      </c>
      <c r="W968" s="85">
        <f>W969+W970</f>
        <v>0</v>
      </c>
      <c r="X968" s="85">
        <f>X969+X970</f>
        <v>0</v>
      </c>
      <c r="Y968" s="85">
        <f>Y969+Y970</f>
        <v>0</v>
      </c>
      <c r="Z968" s="85">
        <f>Z969+Z970</f>
        <v>0</v>
      </c>
      <c r="AA968" s="85">
        <f>AA969+AA970</f>
        <v>0</v>
      </c>
      <c r="AB968" s="85">
        <f>AB969+AB970</f>
        <v>0</v>
      </c>
      <c r="AC968" s="85">
        <f>AC969+AC970</f>
        <v>0</v>
      </c>
      <c r="AD968" s="85">
        <f>AD969+AD970</f>
        <v>0</v>
      </c>
      <c r="AE968" s="85">
        <f>AE969+AE970</f>
        <v>0</v>
      </c>
      <c r="AF968" s="85">
        <f>AF969+AF970</f>
        <v>0</v>
      </c>
      <c r="AG968" s="85">
        <f>AG969+AG970</f>
        <v>0</v>
      </c>
      <c r="AH968" s="85">
        <f>AH969+AH970</f>
        <v>0</v>
      </c>
      <c r="AI968" s="85">
        <f>AI969+AI970</f>
        <v>0</v>
      </c>
      <c r="AJ968" s="85">
        <f>AJ969+AJ970</f>
        <v>0</v>
      </c>
      <c r="AK968" s="85">
        <f>AK969+AK970</f>
        <v>0</v>
      </c>
      <c r="AL968" s="85">
        <f>AL969+AL970</f>
        <v>0</v>
      </c>
      <c r="AM968" s="85">
        <f>AM969+AM970</f>
        <v>0</v>
      </c>
      <c r="AN968" s="85">
        <f>AN969+AN970</f>
        <v>0</v>
      </c>
      <c r="AO968" s="85">
        <f>AO969+AO970</f>
        <v>0</v>
      </c>
      <c r="AP968" s="85">
        <f>AP969+AP970</f>
        <v>0</v>
      </c>
      <c r="AQ968" s="85">
        <f>AQ969+AQ970</f>
        <v>0</v>
      </c>
      <c r="AR968" s="85">
        <f>AR969+AR970</f>
        <v>0</v>
      </c>
      <c r="AS968" s="85">
        <f>AS969+AS970</f>
        <v>0</v>
      </c>
      <c r="AT968" s="85">
        <f>AT969+AT970</f>
        <v>0</v>
      </c>
      <c r="AU968" s="85">
        <f>AU969+AU970</f>
        <v>0</v>
      </c>
      <c r="AV968" s="85">
        <f>AV969+AV970</f>
        <v>0</v>
      </c>
      <c r="AW968" s="85">
        <f>AW969+AW970</f>
        <v>0</v>
      </c>
      <c r="AX968" s="85">
        <f>AX969+AX970</f>
        <v>0</v>
      </c>
      <c r="AY968" s="85">
        <f>AY969+AY970</f>
        <v>0</v>
      </c>
      <c r="AZ968" s="85">
        <f>AZ969+AZ970</f>
        <v>0</v>
      </c>
      <c r="BA968" s="85">
        <f>BA969+BA970</f>
        <v>0</v>
      </c>
      <c r="BB968" s="85"/>
      <c r="BC968" s="85">
        <f>BC969+BC970</f>
        <v>0</v>
      </c>
      <c r="BD968" s="85"/>
      <c r="BE968" s="85">
        <f>BE969+BE970</f>
        <v>0</v>
      </c>
      <c r="BF968" s="85">
        <f>BF969+BF970</f>
        <v>0</v>
      </c>
      <c r="BG968" s="85">
        <f>BG969+BG970</f>
        <v>0</v>
      </c>
      <c r="BH968" s="85">
        <f>BH969+BH970</f>
        <v>0</v>
      </c>
      <c r="BI968" s="85">
        <f>BI969+BI970</f>
        <v>0</v>
      </c>
      <c r="BJ968" s="85">
        <f>BJ969+BJ970</f>
        <v>0</v>
      </c>
      <c r="BK968" s="85">
        <f>BK969+BK970</f>
        <v>0</v>
      </c>
      <c r="BL968" s="85">
        <f>BL969+BL970</f>
        <v>0</v>
      </c>
      <c r="BM968" s="85">
        <f>BM969+BM970</f>
        <v>0</v>
      </c>
      <c r="BN968" s="85">
        <f>BN969+BN970</f>
        <v>0</v>
      </c>
      <c r="BO968" s="85">
        <f>BO969+BO970</f>
        <v>0</v>
      </c>
      <c r="BP968" s="85">
        <f>BP969+BP970</f>
        <v>0</v>
      </c>
      <c r="BQ968" s="85">
        <f>BQ969+BQ970</f>
        <v>0</v>
      </c>
      <c r="BR968" s="85">
        <f>BR969+BR970</f>
        <v>0</v>
      </c>
      <c r="BS968" s="85">
        <f>BS969+BS970</f>
        <v>0</v>
      </c>
      <c r="BT968" s="85">
        <f>BT969+BT970</f>
        <v>0</v>
      </c>
      <c r="BU968" s="85">
        <f>BU969+BU970</f>
        <v>0</v>
      </c>
      <c r="BV968" s="85">
        <f>BV969+BV970</f>
        <v>0</v>
      </c>
      <c r="BW968" s="85">
        <f>BW969+BW970</f>
        <v>0</v>
      </c>
      <c r="BX968" s="85">
        <f>BX969+BX970</f>
        <v>0</v>
      </c>
      <c r="BY968" s="85">
        <f>BY969+BY970</f>
        <v>0</v>
      </c>
      <c r="BZ968" s="85">
        <f>BZ969+BZ970</f>
        <v>0</v>
      </c>
      <c r="CA968" s="85">
        <f>CA969+CA970</f>
        <v>0</v>
      </c>
      <c r="CB968" s="85">
        <f>CB969+CB970</f>
        <v>0</v>
      </c>
      <c r="CC968" s="85">
        <f>CC969+CC970</f>
        <v>0</v>
      </c>
      <c r="CD968" s="85">
        <f>CD969+CD970</f>
        <v>0</v>
      </c>
      <c r="CE968" s="85">
        <f>CE969+CE970</f>
        <v>0</v>
      </c>
      <c r="CF968" s="85">
        <f>CF969+CF970</f>
        <v>0</v>
      </c>
      <c r="CG968" s="85">
        <f>CG969+CG970</f>
        <v>0</v>
      </c>
      <c r="CH968" s="85">
        <f>CH969+CH970</f>
        <v>0</v>
      </c>
      <c r="CI968" s="85">
        <f>CI969+CI970</f>
        <v>0</v>
      </c>
      <c r="CJ968" s="85">
        <f>CJ969+CJ970</f>
        <v>0</v>
      </c>
      <c r="CK968" s="85">
        <f>CK969+CK970</f>
        <v>0</v>
      </c>
      <c r="CL968" s="85">
        <f>CL969+CL970</f>
        <v>0</v>
      </c>
      <c r="CM968" s="85">
        <f>CM969+CM970</f>
        <v>0</v>
      </c>
      <c r="CN968" s="85">
        <f>CN969+CN970</f>
        <v>0</v>
      </c>
      <c r="CO968" s="85">
        <f>CO969+CO970</f>
        <v>0</v>
      </c>
      <c r="CP968" s="85">
        <f>CP969+CP970</f>
        <v>0</v>
      </c>
      <c r="CQ968" s="85">
        <f>CQ969+CQ970</f>
        <v>0</v>
      </c>
      <c r="CR968" s="85">
        <f>CR969+CR970</f>
        <v>0</v>
      </c>
      <c r="CS968" s="85">
        <f>CS969+CS970</f>
        <v>0</v>
      </c>
      <c r="CT968" s="85">
        <f>CT969+CT970</f>
        <v>0</v>
      </c>
      <c r="CU968" s="85">
        <f>CU969+CU970</f>
        <v>0</v>
      </c>
      <c r="CV968" s="85">
        <f>CV969+CV970</f>
        <v>0</v>
      </c>
      <c r="CW968" s="85">
        <f>CW969+CW970</f>
        <v>0</v>
      </c>
      <c r="CX968" s="85">
        <f>CX969+CX970</f>
        <v>0</v>
      </c>
      <c r="CY968" s="85">
        <f>CY969+CY970</f>
        <v>0</v>
      </c>
      <c r="CZ968" s="85">
        <f>CZ969+CZ970</f>
        <v>0</v>
      </c>
      <c r="DA968" s="61" t="s">
        <v>26</v>
      </c>
      <c r="DB968" s="56">
        <f>K968-CV968</f>
        <v>0</v>
      </c>
      <c r="DC968" s="81"/>
      <c r="DD968" s="7">
        <f>CV968/12</f>
        <v>0</v>
      </c>
      <c r="DE968" s="81"/>
    </row>
    <row r="969" spans="1:109" s="68" customFormat="1" ht="22.5" hidden="1" customHeight="1" x14ac:dyDescent="0.2">
      <c r="A969" s="67" t="str">
        <f>CONCATENATE("5108",H969)</f>
        <v>5108550108</v>
      </c>
      <c r="B969" s="66"/>
      <c r="C969" s="66"/>
      <c r="D969" s="66"/>
      <c r="E969" s="66"/>
      <c r="F969" s="66"/>
      <c r="G969" s="65" t="s">
        <v>116</v>
      </c>
      <c r="H969" s="70" t="s">
        <v>144</v>
      </c>
      <c r="I969" s="99" t="s">
        <v>145</v>
      </c>
      <c r="J969" s="78">
        <f>CB969</f>
        <v>0</v>
      </c>
      <c r="K969" s="62"/>
      <c r="L969" s="78"/>
      <c r="M969" s="78"/>
      <c r="N969" s="78"/>
      <c r="O969" s="78">
        <f>K969-L969-M969-N969</f>
        <v>0</v>
      </c>
      <c r="P969" s="78"/>
      <c r="Q969" s="78"/>
      <c r="R969" s="78">
        <f>P969+Q969</f>
        <v>0</v>
      </c>
      <c r="S969" s="71">
        <f>+U969+V969+W969+Y969</f>
        <v>0</v>
      </c>
      <c r="T969" s="71">
        <f>X969+Z969</f>
        <v>0</v>
      </c>
      <c r="U969" s="71">
        <v>0</v>
      </c>
      <c r="V969" s="71">
        <v>0</v>
      </c>
      <c r="W969" s="71">
        <v>0</v>
      </c>
      <c r="X969" s="71">
        <v>0</v>
      </c>
      <c r="Y969" s="71">
        <v>0</v>
      </c>
      <c r="Z969" s="71">
        <v>0</v>
      </c>
      <c r="AA969" s="71">
        <f>+K969+S969</f>
        <v>0</v>
      </c>
      <c r="AB969" s="71">
        <f>+L969+U969</f>
        <v>0</v>
      </c>
      <c r="AC969" s="71">
        <f>+M969+V969</f>
        <v>0</v>
      </c>
      <c r="AD969" s="71">
        <f>+N969+W969</f>
        <v>0</v>
      </c>
      <c r="AE969" s="71">
        <f>+O969+Y969</f>
        <v>0</v>
      </c>
      <c r="AF969" s="71">
        <f>P969+X969</f>
        <v>0</v>
      </c>
      <c r="AG969" s="71">
        <f>+Q969+Z969</f>
        <v>0</v>
      </c>
      <c r="AH969" s="71">
        <f>AF969+AG969</f>
        <v>0</v>
      </c>
      <c r="AI969" s="71">
        <f>+AJ969+AK969+AL969+AN969</f>
        <v>0</v>
      </c>
      <c r="AJ969" s="71">
        <v>0</v>
      </c>
      <c r="AK969" s="71">
        <v>0</v>
      </c>
      <c r="AL969" s="71">
        <v>0</v>
      </c>
      <c r="AM969" s="71">
        <v>0</v>
      </c>
      <c r="AN969" s="71">
        <v>0</v>
      </c>
      <c r="AO969" s="71">
        <v>0</v>
      </c>
      <c r="AP969" s="71">
        <f>+AA969+AI969</f>
        <v>0</v>
      </c>
      <c r="AQ969" s="71">
        <f>+AB969+AJ969</f>
        <v>0</v>
      </c>
      <c r="AR969" s="71">
        <f>+AC969+AK969</f>
        <v>0</v>
      </c>
      <c r="AS969" s="71">
        <f>+AD969+AL969</f>
        <v>0</v>
      </c>
      <c r="AT969" s="71">
        <f>+AE969+AN969</f>
        <v>0</v>
      </c>
      <c r="AU969" s="71">
        <f>AF969+AM969</f>
        <v>0</v>
      </c>
      <c r="AV969" s="71">
        <f>AG969+AO969</f>
        <v>0</v>
      </c>
      <c r="AW969" s="71">
        <f>AU969+AV969</f>
        <v>0</v>
      </c>
      <c r="AX969" s="71">
        <f>+AY969+AZ969+BA969+BC969</f>
        <v>0</v>
      </c>
      <c r="AY969" s="71">
        <v>0</v>
      </c>
      <c r="AZ969" s="71">
        <v>0</v>
      </c>
      <c r="BA969" s="71">
        <v>0</v>
      </c>
      <c r="BB969" s="71"/>
      <c r="BC969" s="71">
        <v>0</v>
      </c>
      <c r="BD969" s="71"/>
      <c r="BE969" s="71">
        <f>+AP969+AX969</f>
        <v>0</v>
      </c>
      <c r="BF969" s="71">
        <f>+AQ969+AY969</f>
        <v>0</v>
      </c>
      <c r="BG969" s="71">
        <f>+AR969+AZ969</f>
        <v>0</v>
      </c>
      <c r="BH969" s="71">
        <f>+AS969+BA969</f>
        <v>0</v>
      </c>
      <c r="BI969" s="71">
        <f>+AT969+BC969</f>
        <v>0</v>
      </c>
      <c r="BJ969" s="71">
        <f>AU969+BB969</f>
        <v>0</v>
      </c>
      <c r="BK969" s="71">
        <f>AV969+BD969</f>
        <v>0</v>
      </c>
      <c r="BL969" s="71">
        <f>BJ969+BK969</f>
        <v>0</v>
      </c>
      <c r="BM969" s="71">
        <f>+BN969+BO969+BP969+BQ969</f>
        <v>0</v>
      </c>
      <c r="BN969" s="71">
        <v>0</v>
      </c>
      <c r="BO969" s="71">
        <v>0</v>
      </c>
      <c r="BP969" s="71">
        <v>0</v>
      </c>
      <c r="BQ969" s="71">
        <v>0</v>
      </c>
      <c r="BR969" s="71">
        <f>+BE969+BM969</f>
        <v>0</v>
      </c>
      <c r="BS969" s="71">
        <f>+BF969+BN969</f>
        <v>0</v>
      </c>
      <c r="BT969" s="71">
        <f>+BG969+BO969</f>
        <v>0</v>
      </c>
      <c r="BU969" s="71">
        <f>+BH969+BP969</f>
        <v>0</v>
      </c>
      <c r="BV969" s="71">
        <f>+BI969+BQ969</f>
        <v>0</v>
      </c>
      <c r="BW969" s="71">
        <f>+BX969+BY969+BZ969+CA969</f>
        <v>0</v>
      </c>
      <c r="BX969" s="71">
        <v>0</v>
      </c>
      <c r="BY969" s="71">
        <v>0</v>
      </c>
      <c r="BZ969" s="71">
        <v>0</v>
      </c>
      <c r="CA969" s="71">
        <v>0</v>
      </c>
      <c r="CB969" s="71">
        <f>+BR969+BW969</f>
        <v>0</v>
      </c>
      <c r="CC969" s="71">
        <f>+BS969+BX969</f>
        <v>0</v>
      </c>
      <c r="CD969" s="71">
        <f>+BT969+BY969</f>
        <v>0</v>
      </c>
      <c r="CE969" s="71">
        <f>+BU969+BZ969</f>
        <v>0</v>
      </c>
      <c r="CF969" s="71">
        <f>+BV969+CA969</f>
        <v>0</v>
      </c>
      <c r="CG969" s="71">
        <f>+CH969+CI969+CJ969+CK969</f>
        <v>0</v>
      </c>
      <c r="CH969" s="71">
        <v>0</v>
      </c>
      <c r="CI969" s="71">
        <v>0</v>
      </c>
      <c r="CJ969" s="71">
        <v>0</v>
      </c>
      <c r="CK969" s="71">
        <v>0</v>
      </c>
      <c r="CL969" s="71">
        <f>+CB969+CG969</f>
        <v>0</v>
      </c>
      <c r="CM969" s="71">
        <f>+CC969+CH969</f>
        <v>0</v>
      </c>
      <c r="CN969" s="71">
        <f>+CD969+CI969</f>
        <v>0</v>
      </c>
      <c r="CO969" s="71">
        <f>+CE969+CJ969</f>
        <v>0</v>
      </c>
      <c r="CP969" s="71">
        <f>+CF969+CK969</f>
        <v>0</v>
      </c>
      <c r="CQ969" s="71">
        <f>+CR969+CS969+CT969+CU969</f>
        <v>0</v>
      </c>
      <c r="CR969" s="71">
        <v>0</v>
      </c>
      <c r="CS969" s="71">
        <v>0</v>
      </c>
      <c r="CT969" s="71">
        <v>0</v>
      </c>
      <c r="CU969" s="71">
        <v>0</v>
      </c>
      <c r="CV969" s="71">
        <f>+CL969+CQ969</f>
        <v>0</v>
      </c>
      <c r="CW969" s="71">
        <f>+CM969+CR969</f>
        <v>0</v>
      </c>
      <c r="CX969" s="71">
        <f>+CN969+CS969</f>
        <v>0</v>
      </c>
      <c r="CY969" s="71">
        <f>+CO969+CT969</f>
        <v>0</v>
      </c>
      <c r="CZ969" s="71">
        <f>+CP969+CU969</f>
        <v>0</v>
      </c>
      <c r="DA969" s="70" t="s">
        <v>144</v>
      </c>
      <c r="DB969" s="56">
        <f>K969-CV969</f>
        <v>0</v>
      </c>
      <c r="DC969" s="69"/>
      <c r="DD969" s="7">
        <f>CV969/12</f>
        <v>0</v>
      </c>
      <c r="DE969" s="69"/>
    </row>
    <row r="970" spans="1:109" s="68" customFormat="1" ht="11.25" hidden="1" customHeight="1" x14ac:dyDescent="0.2">
      <c r="A970" s="67"/>
      <c r="B970" s="66"/>
      <c r="C970" s="66"/>
      <c r="D970" s="66"/>
      <c r="E970" s="66"/>
      <c r="F970" s="66"/>
      <c r="G970" s="65"/>
      <c r="H970" s="70" t="s">
        <v>142</v>
      </c>
      <c r="I970" s="99" t="s">
        <v>143</v>
      </c>
      <c r="J970" s="62"/>
      <c r="K970" s="62"/>
      <c r="L970" s="62"/>
      <c r="M970" s="62"/>
      <c r="N970" s="62"/>
      <c r="O970" s="78">
        <f>K970-L970-M970-N970</f>
        <v>0</v>
      </c>
      <c r="P970" s="62"/>
      <c r="Q970" s="78">
        <f>R970-P970</f>
        <v>0</v>
      </c>
      <c r="R970" s="62"/>
      <c r="S970" s="71"/>
      <c r="T970" s="71"/>
      <c r="U970" s="71"/>
      <c r="V970" s="71"/>
      <c r="W970" s="71"/>
      <c r="X970" s="71"/>
      <c r="Y970" s="71"/>
      <c r="Z970" s="71"/>
      <c r="AA970" s="71"/>
      <c r="AB970" s="71"/>
      <c r="AC970" s="71"/>
      <c r="AD970" s="71"/>
      <c r="AE970" s="71"/>
      <c r="AF970" s="71"/>
      <c r="AG970" s="71"/>
      <c r="AH970" s="71"/>
      <c r="AI970" s="71"/>
      <c r="AJ970" s="71"/>
      <c r="AK970" s="71"/>
      <c r="AL970" s="71"/>
      <c r="AM970" s="71"/>
      <c r="AN970" s="71"/>
      <c r="AO970" s="71"/>
      <c r="AP970" s="71"/>
      <c r="AQ970" s="71"/>
      <c r="AR970" s="71"/>
      <c r="AS970" s="71"/>
      <c r="AT970" s="71"/>
      <c r="AU970" s="71"/>
      <c r="AV970" s="71"/>
      <c r="AW970" s="71"/>
      <c r="AX970" s="71"/>
      <c r="AY970" s="71"/>
      <c r="AZ970" s="71"/>
      <c r="BA970" s="71"/>
      <c r="BB970" s="71"/>
      <c r="BC970" s="71"/>
      <c r="BD970" s="71"/>
      <c r="BE970" s="71"/>
      <c r="BF970" s="71"/>
      <c r="BG970" s="71"/>
      <c r="BH970" s="71"/>
      <c r="BI970" s="71"/>
      <c r="BJ970" s="71"/>
      <c r="BK970" s="71"/>
      <c r="BL970" s="71"/>
      <c r="BM970" s="71"/>
      <c r="BN970" s="71"/>
      <c r="BO970" s="71"/>
      <c r="BP970" s="71"/>
      <c r="BQ970" s="71"/>
      <c r="BR970" s="71"/>
      <c r="BS970" s="71"/>
      <c r="BT970" s="71"/>
      <c r="BU970" s="71"/>
      <c r="BV970" s="71"/>
      <c r="BW970" s="71"/>
      <c r="BX970" s="71"/>
      <c r="BY970" s="71"/>
      <c r="BZ970" s="71"/>
      <c r="CA970" s="71"/>
      <c r="CB970" s="71"/>
      <c r="CC970" s="71"/>
      <c r="CD970" s="71"/>
      <c r="CE970" s="71"/>
      <c r="CF970" s="71"/>
      <c r="CG970" s="71"/>
      <c r="CH970" s="71"/>
      <c r="CI970" s="71"/>
      <c r="CJ970" s="71"/>
      <c r="CK970" s="71"/>
      <c r="CL970" s="71"/>
      <c r="CM970" s="71"/>
      <c r="CN970" s="71"/>
      <c r="CO970" s="71"/>
      <c r="CP970" s="71"/>
      <c r="CQ970" s="71"/>
      <c r="CR970" s="71"/>
      <c r="CS970" s="71"/>
      <c r="CT970" s="71"/>
      <c r="CU970" s="71"/>
      <c r="CV970" s="71"/>
      <c r="CW970" s="71"/>
      <c r="CX970" s="71"/>
      <c r="CY970" s="71"/>
      <c r="CZ970" s="71"/>
      <c r="DA970" s="70" t="s">
        <v>142</v>
      </c>
      <c r="DB970" s="56">
        <f>K970-CV970</f>
        <v>0</v>
      </c>
      <c r="DC970" s="69"/>
      <c r="DD970" s="7">
        <f>CV970/12</f>
        <v>0</v>
      </c>
      <c r="DE970" s="69"/>
    </row>
    <row r="971" spans="1:109" s="80" customFormat="1" ht="39" hidden="1" customHeight="1" x14ac:dyDescent="0.2">
      <c r="A971" s="67" t="str">
        <f>CONCATENATE("5108",H971)</f>
        <v>510856</v>
      </c>
      <c r="B971" s="66"/>
      <c r="C971" s="66"/>
      <c r="D971" s="66"/>
      <c r="E971" s="66" t="s">
        <v>118</v>
      </c>
      <c r="F971" s="66"/>
      <c r="G971" s="65"/>
      <c r="H971" s="61" t="s">
        <v>118</v>
      </c>
      <c r="I971" s="84" t="s">
        <v>117</v>
      </c>
      <c r="J971" s="85">
        <f>J975+J980</f>
        <v>0</v>
      </c>
      <c r="K971" s="85">
        <f>K975+K980</f>
        <v>0</v>
      </c>
      <c r="L971" s="85">
        <f>L975+L980</f>
        <v>0</v>
      </c>
      <c r="M971" s="85">
        <f>M975+M980</f>
        <v>0</v>
      </c>
      <c r="N971" s="85">
        <f>N975+N980</f>
        <v>0</v>
      </c>
      <c r="O971" s="85">
        <f>O975+O980</f>
        <v>0</v>
      </c>
      <c r="P971" s="85">
        <f>P975+P980</f>
        <v>0</v>
      </c>
      <c r="Q971" s="85">
        <f>Q975+Q980</f>
        <v>0</v>
      </c>
      <c r="R971" s="85">
        <f>R975+R980</f>
        <v>0</v>
      </c>
      <c r="S971" s="85">
        <f>S975+S980</f>
        <v>0</v>
      </c>
      <c r="T971" s="85">
        <f>T975+T980</f>
        <v>0</v>
      </c>
      <c r="U971" s="85">
        <f>U975+U980</f>
        <v>0</v>
      </c>
      <c r="V971" s="85">
        <f>V975+V980</f>
        <v>0</v>
      </c>
      <c r="W971" s="85">
        <f>W975+W980</f>
        <v>0</v>
      </c>
      <c r="X971" s="85">
        <f>X975+X980</f>
        <v>0</v>
      </c>
      <c r="Y971" s="85">
        <f>Y975+Y980</f>
        <v>0</v>
      </c>
      <c r="Z971" s="85">
        <f>Z975+Z980</f>
        <v>0</v>
      </c>
      <c r="AA971" s="85">
        <f>AA975+AA980</f>
        <v>0</v>
      </c>
      <c r="AB971" s="85">
        <f>AB975+AB980</f>
        <v>0</v>
      </c>
      <c r="AC971" s="85">
        <f>AC975+AC980</f>
        <v>0</v>
      </c>
      <c r="AD971" s="85">
        <f>AD975+AD980</f>
        <v>0</v>
      </c>
      <c r="AE971" s="85">
        <f>AE975+AE980</f>
        <v>0</v>
      </c>
      <c r="AF971" s="85">
        <f>AF975+AF980</f>
        <v>0</v>
      </c>
      <c r="AG971" s="85">
        <f>AG975+AG980</f>
        <v>0</v>
      </c>
      <c r="AH971" s="85">
        <f>AH975+AH980</f>
        <v>0</v>
      </c>
      <c r="AI971" s="85">
        <f>AI975+AI980</f>
        <v>0</v>
      </c>
      <c r="AJ971" s="85">
        <f>AJ975+AJ980</f>
        <v>0</v>
      </c>
      <c r="AK971" s="85">
        <f>AK975+AK980</f>
        <v>0</v>
      </c>
      <c r="AL971" s="85">
        <f>AL975+AL980</f>
        <v>0</v>
      </c>
      <c r="AM971" s="85">
        <f>AM975+AM980</f>
        <v>0</v>
      </c>
      <c r="AN971" s="85">
        <f>AN975+AN980</f>
        <v>0</v>
      </c>
      <c r="AO971" s="85">
        <f>AO975+AO980</f>
        <v>0</v>
      </c>
      <c r="AP971" s="85">
        <f>AP975+AP980</f>
        <v>0</v>
      </c>
      <c r="AQ971" s="85">
        <f>AQ975+AQ980</f>
        <v>0</v>
      </c>
      <c r="AR971" s="85">
        <f>AR975+AR980</f>
        <v>0</v>
      </c>
      <c r="AS971" s="85">
        <f>AS975+AS980</f>
        <v>0</v>
      </c>
      <c r="AT971" s="85">
        <f>AT975+AT980</f>
        <v>0</v>
      </c>
      <c r="AU971" s="85">
        <f>AU975+AU980</f>
        <v>0</v>
      </c>
      <c r="AV971" s="85">
        <f>AV975+AV980</f>
        <v>0</v>
      </c>
      <c r="AW971" s="85">
        <f>AW975+AW980</f>
        <v>0</v>
      </c>
      <c r="AX971" s="85">
        <f>AX975+AX980</f>
        <v>0</v>
      </c>
      <c r="AY971" s="85">
        <f>AY975+AY980</f>
        <v>0</v>
      </c>
      <c r="AZ971" s="85">
        <f>AZ975+AZ980</f>
        <v>0</v>
      </c>
      <c r="BA971" s="85">
        <f>BA975+BA980</f>
        <v>0</v>
      </c>
      <c r="BB971" s="85">
        <f>BB975+BB980</f>
        <v>0</v>
      </c>
      <c r="BC971" s="85">
        <f>BC975+BC980</f>
        <v>0</v>
      </c>
      <c r="BD971" s="85">
        <f>BD975+BD980</f>
        <v>0</v>
      </c>
      <c r="BE971" s="85">
        <f>BE975+BE980</f>
        <v>0</v>
      </c>
      <c r="BF971" s="85">
        <f>BF975+BF980</f>
        <v>0</v>
      </c>
      <c r="BG971" s="85">
        <f>BG975+BG980</f>
        <v>0</v>
      </c>
      <c r="BH971" s="85">
        <f>BH975+BH980</f>
        <v>0</v>
      </c>
      <c r="BI971" s="85">
        <f>BI975+BI980</f>
        <v>0</v>
      </c>
      <c r="BJ971" s="85">
        <f>BJ975+BJ980</f>
        <v>0</v>
      </c>
      <c r="BK971" s="85">
        <f>BK975+BK980</f>
        <v>0</v>
      </c>
      <c r="BL971" s="85">
        <f>BL975+BL980</f>
        <v>0</v>
      </c>
      <c r="BM971" s="85">
        <f>BM975+BM980</f>
        <v>0</v>
      </c>
      <c r="BN971" s="85">
        <f>BN975+BN980</f>
        <v>0</v>
      </c>
      <c r="BO971" s="85">
        <f>BO975+BO980</f>
        <v>0</v>
      </c>
      <c r="BP971" s="85">
        <f>BP975+BP980</f>
        <v>0</v>
      </c>
      <c r="BQ971" s="85">
        <f>BQ975+BQ980</f>
        <v>0</v>
      </c>
      <c r="BR971" s="85">
        <f>BR975+BR980</f>
        <v>0</v>
      </c>
      <c r="BS971" s="85">
        <f>BS975+BS980</f>
        <v>0</v>
      </c>
      <c r="BT971" s="85">
        <f>BT975+BT980</f>
        <v>0</v>
      </c>
      <c r="BU971" s="85">
        <f>BU975+BU980</f>
        <v>0</v>
      </c>
      <c r="BV971" s="85">
        <f>BV975+BV980</f>
        <v>0</v>
      </c>
      <c r="BW971" s="85">
        <f>BW975+BW980</f>
        <v>0</v>
      </c>
      <c r="BX971" s="85">
        <f>BX975+BX980</f>
        <v>0</v>
      </c>
      <c r="BY971" s="85">
        <f>BY975+BY980</f>
        <v>0</v>
      </c>
      <c r="BZ971" s="85">
        <f>BZ975+BZ980</f>
        <v>0</v>
      </c>
      <c r="CA971" s="85">
        <f>CA975+CA980</f>
        <v>0</v>
      </c>
      <c r="CB971" s="85">
        <f>CB975+CB980</f>
        <v>0</v>
      </c>
      <c r="CC971" s="85">
        <f>CC975+CC980</f>
        <v>0</v>
      </c>
      <c r="CD971" s="85">
        <f>CD975+CD980</f>
        <v>0</v>
      </c>
      <c r="CE971" s="85">
        <f>CE975+CE980</f>
        <v>0</v>
      </c>
      <c r="CF971" s="85">
        <f>CF975+CF980</f>
        <v>0</v>
      </c>
      <c r="CG971" s="85">
        <f>CG975+CG980</f>
        <v>0</v>
      </c>
      <c r="CH971" s="85">
        <f>CH975+CH980</f>
        <v>0</v>
      </c>
      <c r="CI971" s="85">
        <f>CI975+CI980</f>
        <v>0</v>
      </c>
      <c r="CJ971" s="85">
        <f>CJ975+CJ980</f>
        <v>0</v>
      </c>
      <c r="CK971" s="85">
        <f>CK975+CK980</f>
        <v>0</v>
      </c>
      <c r="CL971" s="85">
        <f>CL975+CL980</f>
        <v>0</v>
      </c>
      <c r="CM971" s="85">
        <f>CM975+CM980</f>
        <v>0</v>
      </c>
      <c r="CN971" s="85">
        <f>CN975+CN980</f>
        <v>0</v>
      </c>
      <c r="CO971" s="85">
        <f>CO975+CO980</f>
        <v>0</v>
      </c>
      <c r="CP971" s="85">
        <f>CP975+CP980</f>
        <v>0</v>
      </c>
      <c r="CQ971" s="85">
        <f>CQ975+CQ980</f>
        <v>0</v>
      </c>
      <c r="CR971" s="85">
        <f>CR975+CR980</f>
        <v>0</v>
      </c>
      <c r="CS971" s="85">
        <f>CS975+CS980</f>
        <v>0</v>
      </c>
      <c r="CT971" s="85">
        <f>CT975+CT980</f>
        <v>0</v>
      </c>
      <c r="CU971" s="85">
        <f>CU975+CU980</f>
        <v>0</v>
      </c>
      <c r="CV971" s="85">
        <f>CV975+CV980</f>
        <v>0</v>
      </c>
      <c r="CW971" s="85">
        <f>CW975+CW980</f>
        <v>0</v>
      </c>
      <c r="CX971" s="85">
        <f>CX975+CX980</f>
        <v>0</v>
      </c>
      <c r="CY971" s="85">
        <f>CY975+CY980</f>
        <v>0</v>
      </c>
      <c r="CZ971" s="85">
        <f>CZ975+CZ980</f>
        <v>0</v>
      </c>
      <c r="DA971" s="61" t="s">
        <v>118</v>
      </c>
      <c r="DB971" s="56">
        <f>K971-CV971</f>
        <v>0</v>
      </c>
      <c r="DC971" s="81"/>
      <c r="DD971" s="7">
        <f>CV971/12</f>
        <v>0</v>
      </c>
      <c r="DE971" s="81"/>
    </row>
    <row r="972" spans="1:109" s="68" customFormat="1" ht="11.25" hidden="1" customHeight="1" x14ac:dyDescent="0.2">
      <c r="A972" s="98" t="str">
        <f>CONCATENATE("5108",H972)</f>
        <v>5108</v>
      </c>
      <c r="B972" s="65"/>
      <c r="C972" s="65"/>
      <c r="D972" s="65"/>
      <c r="E972" s="66"/>
      <c r="F972" s="66"/>
      <c r="G972" s="65"/>
      <c r="H972" s="61"/>
      <c r="I972" s="84"/>
      <c r="J972" s="62">
        <f>J973+J974</f>
        <v>0</v>
      </c>
      <c r="K972" s="62">
        <f>K973+K974</f>
        <v>0</v>
      </c>
      <c r="L972" s="62">
        <f>L973+L974</f>
        <v>0</v>
      </c>
      <c r="M972" s="62">
        <f>M973+M974</f>
        <v>0</v>
      </c>
      <c r="N972" s="62">
        <f>N973+N974</f>
        <v>0</v>
      </c>
      <c r="O972" s="62">
        <f>O973+O974</f>
        <v>0</v>
      </c>
      <c r="P972" s="62">
        <f>P973+P974</f>
        <v>0</v>
      </c>
      <c r="Q972" s="62">
        <f>Q973+Q974</f>
        <v>0</v>
      </c>
      <c r="R972" s="62">
        <f>R973+R974</f>
        <v>0</v>
      </c>
      <c r="S972" s="62">
        <f>S973+S974</f>
        <v>0</v>
      </c>
      <c r="T972" s="62">
        <f>T973+T974</f>
        <v>0</v>
      </c>
      <c r="U972" s="62">
        <f>U973+U974</f>
        <v>0</v>
      </c>
      <c r="V972" s="62">
        <f>V973+V974</f>
        <v>0</v>
      </c>
      <c r="W972" s="62">
        <f>W973+W974</f>
        <v>0</v>
      </c>
      <c r="X972" s="62">
        <f>X973+X974</f>
        <v>0</v>
      </c>
      <c r="Y972" s="62">
        <f>Y973+Y974</f>
        <v>0</v>
      </c>
      <c r="Z972" s="62">
        <f>Z973+Z974</f>
        <v>0</v>
      </c>
      <c r="AA972" s="62">
        <f>AA973+AA974</f>
        <v>0</v>
      </c>
      <c r="AB972" s="62">
        <f>AB973+AB974</f>
        <v>0</v>
      </c>
      <c r="AC972" s="62">
        <f>AC973+AC974</f>
        <v>0</v>
      </c>
      <c r="AD972" s="62">
        <f>AD973+AD974</f>
        <v>0</v>
      </c>
      <c r="AE972" s="62">
        <f>AE973+AE974</f>
        <v>0</v>
      </c>
      <c r="AF972" s="62">
        <f>AF973+AF974</f>
        <v>0</v>
      </c>
      <c r="AG972" s="62">
        <f>AG973+AG974</f>
        <v>0</v>
      </c>
      <c r="AH972" s="62">
        <f>AH973+AH974</f>
        <v>0</v>
      </c>
      <c r="AI972" s="62">
        <f>AI973+AI974</f>
        <v>0</v>
      </c>
      <c r="AJ972" s="62">
        <f>AJ973+AJ974</f>
        <v>0</v>
      </c>
      <c r="AK972" s="62">
        <f>AK973+AK974</f>
        <v>0</v>
      </c>
      <c r="AL972" s="62">
        <f>AL973+AL974</f>
        <v>0</v>
      </c>
      <c r="AM972" s="62">
        <f>AM973+AM974</f>
        <v>0</v>
      </c>
      <c r="AN972" s="62">
        <f>AN973+AN974</f>
        <v>0</v>
      </c>
      <c r="AO972" s="62">
        <f>AO973+AO974</f>
        <v>0</v>
      </c>
      <c r="AP972" s="62">
        <f>AP973+AP974</f>
        <v>0</v>
      </c>
      <c r="AQ972" s="62">
        <f>AQ973+AQ974</f>
        <v>0</v>
      </c>
      <c r="AR972" s="62">
        <f>AR973+AR974</f>
        <v>0</v>
      </c>
      <c r="AS972" s="62">
        <f>AS973+AS974</f>
        <v>0</v>
      </c>
      <c r="AT972" s="62">
        <f>AT973+AT974</f>
        <v>0</v>
      </c>
      <c r="AU972" s="62">
        <f>AU973+AU974</f>
        <v>0</v>
      </c>
      <c r="AV972" s="62">
        <f>AV973+AV974</f>
        <v>0</v>
      </c>
      <c r="AW972" s="62">
        <f>AW973+AW974</f>
        <v>0</v>
      </c>
      <c r="AX972" s="62">
        <f>AX973+AX974</f>
        <v>0</v>
      </c>
      <c r="AY972" s="62">
        <f>AY973+AY974</f>
        <v>0</v>
      </c>
      <c r="AZ972" s="62">
        <f>AZ973+AZ974</f>
        <v>0</v>
      </c>
      <c r="BA972" s="62">
        <f>BA973+BA974</f>
        <v>0</v>
      </c>
      <c r="BB972" s="62">
        <f>BB973+BB974</f>
        <v>0</v>
      </c>
      <c r="BC972" s="62">
        <f>BC973+BC974</f>
        <v>0</v>
      </c>
      <c r="BD972" s="62">
        <f>BD973+BD974</f>
        <v>0</v>
      </c>
      <c r="BE972" s="62">
        <f>BE973+BE974</f>
        <v>0</v>
      </c>
      <c r="BF972" s="62">
        <f>BF973+BF974</f>
        <v>0</v>
      </c>
      <c r="BG972" s="62">
        <f>BG973+BG974</f>
        <v>0</v>
      </c>
      <c r="BH972" s="62">
        <f>BH973+BH974</f>
        <v>0</v>
      </c>
      <c r="BI972" s="62">
        <f>BI973+BI974</f>
        <v>0</v>
      </c>
      <c r="BJ972" s="62">
        <f>BJ973+BJ974</f>
        <v>0</v>
      </c>
      <c r="BK972" s="62">
        <f>BK973+BK974</f>
        <v>0</v>
      </c>
      <c r="BL972" s="62">
        <f>BL973+BL974</f>
        <v>0</v>
      </c>
      <c r="BM972" s="62">
        <f>BM973+BM974</f>
        <v>0</v>
      </c>
      <c r="BN972" s="62">
        <f>BN973+BN974</f>
        <v>0</v>
      </c>
      <c r="BO972" s="62">
        <f>BO973+BO974</f>
        <v>0</v>
      </c>
      <c r="BP972" s="62">
        <f>BP973+BP974</f>
        <v>0</v>
      </c>
      <c r="BQ972" s="62">
        <f>BQ973+BQ974</f>
        <v>0</v>
      </c>
      <c r="BR972" s="62">
        <f>BR973+BR974</f>
        <v>0</v>
      </c>
      <c r="BS972" s="62">
        <f>BS973+BS974</f>
        <v>0</v>
      </c>
      <c r="BT972" s="62">
        <f>BT973+BT974</f>
        <v>0</v>
      </c>
      <c r="BU972" s="62">
        <f>BU973+BU974</f>
        <v>0</v>
      </c>
      <c r="BV972" s="62">
        <f>BV973+BV974</f>
        <v>0</v>
      </c>
      <c r="BW972" s="62">
        <f>BW973+BW974</f>
        <v>0</v>
      </c>
      <c r="BX972" s="62">
        <f>BX973+BX974</f>
        <v>0</v>
      </c>
      <c r="BY972" s="62">
        <f>BY973+BY974</f>
        <v>0</v>
      </c>
      <c r="BZ972" s="62">
        <f>BZ973+BZ974</f>
        <v>0</v>
      </c>
      <c r="CA972" s="62">
        <f>CA973+CA974</f>
        <v>0</v>
      </c>
      <c r="CB972" s="62">
        <f>CB973+CB974</f>
        <v>0</v>
      </c>
      <c r="CC972" s="62">
        <f>CC973+CC974</f>
        <v>0</v>
      </c>
      <c r="CD972" s="62">
        <f>CD973+CD974</f>
        <v>0</v>
      </c>
      <c r="CE972" s="62">
        <f>CE973+CE974</f>
        <v>0</v>
      </c>
      <c r="CF972" s="62">
        <f>CF973+CF974</f>
        <v>0</v>
      </c>
      <c r="CG972" s="62">
        <f>CG973+CG974</f>
        <v>0</v>
      </c>
      <c r="CH972" s="62">
        <f>CH973+CH974</f>
        <v>0</v>
      </c>
      <c r="CI972" s="62">
        <f>CI973+CI974</f>
        <v>0</v>
      </c>
      <c r="CJ972" s="62">
        <f>CJ973+CJ974</f>
        <v>0</v>
      </c>
      <c r="CK972" s="62">
        <f>CK973+CK974</f>
        <v>0</v>
      </c>
      <c r="CL972" s="62">
        <f>CL973+CL974</f>
        <v>0</v>
      </c>
      <c r="CM972" s="62">
        <f>CM973+CM974</f>
        <v>0</v>
      </c>
      <c r="CN972" s="62">
        <f>CN973+CN974</f>
        <v>0</v>
      </c>
      <c r="CO972" s="62">
        <f>CO973+CO974</f>
        <v>0</v>
      </c>
      <c r="CP972" s="62">
        <f>CP973+CP974</f>
        <v>0</v>
      </c>
      <c r="CQ972" s="62">
        <f>CQ973+CQ974</f>
        <v>0</v>
      </c>
      <c r="CR972" s="62">
        <f>CR973+CR974</f>
        <v>0</v>
      </c>
      <c r="CS972" s="62">
        <f>CS973+CS974</f>
        <v>0</v>
      </c>
      <c r="CT972" s="62">
        <f>CT973+CT974</f>
        <v>0</v>
      </c>
      <c r="CU972" s="62">
        <f>CU973+CU974</f>
        <v>0</v>
      </c>
      <c r="CV972" s="62">
        <f>CV973+CV974</f>
        <v>0</v>
      </c>
      <c r="CW972" s="62">
        <f>CW973+CW974</f>
        <v>0</v>
      </c>
      <c r="CX972" s="62">
        <f>CX973+CX974</f>
        <v>0</v>
      </c>
      <c r="CY972" s="62">
        <f>CY973+CY974</f>
        <v>0</v>
      </c>
      <c r="CZ972" s="62">
        <f>CZ973+CZ974</f>
        <v>0</v>
      </c>
      <c r="DA972" s="61" t="s">
        <v>136</v>
      </c>
      <c r="DB972" s="56">
        <f>K972-CV972</f>
        <v>0</v>
      </c>
      <c r="DC972" s="69"/>
      <c r="DD972" s="7">
        <f>CV972/12</f>
        <v>0</v>
      </c>
      <c r="DE972" s="69"/>
    </row>
    <row r="973" spans="1:109" s="68" customFormat="1" ht="22.5" hidden="1" customHeight="1" x14ac:dyDescent="0.2">
      <c r="A973" s="98" t="str">
        <f>CONCATENATE("5108",H973)</f>
        <v>5108</v>
      </c>
      <c r="B973" s="65"/>
      <c r="C973" s="65"/>
      <c r="D973" s="65"/>
      <c r="E973" s="66"/>
      <c r="F973" s="66"/>
      <c r="G973" s="65"/>
      <c r="H973" s="70"/>
      <c r="I973" s="100"/>
      <c r="J973" s="78">
        <f>CB973</f>
        <v>0</v>
      </c>
      <c r="K973" s="78"/>
      <c r="L973" s="78"/>
      <c r="M973" s="78"/>
      <c r="N973" s="78"/>
      <c r="O973" s="78"/>
      <c r="P973" s="78"/>
      <c r="Q973" s="78"/>
      <c r="R973" s="78"/>
      <c r="S973" s="78"/>
      <c r="T973" s="78"/>
      <c r="U973" s="78"/>
      <c r="V973" s="78"/>
      <c r="W973" s="78"/>
      <c r="X973" s="78"/>
      <c r="Y973" s="78"/>
      <c r="Z973" s="78"/>
      <c r="AA973" s="78"/>
      <c r="AB973" s="78"/>
      <c r="AC973" s="78"/>
      <c r="AD973" s="78"/>
      <c r="AE973" s="78"/>
      <c r="AF973" s="78"/>
      <c r="AG973" s="78"/>
      <c r="AH973" s="78"/>
      <c r="AI973" s="78"/>
      <c r="AJ973" s="78"/>
      <c r="AK973" s="78"/>
      <c r="AL973" s="78"/>
      <c r="AM973" s="78"/>
      <c r="AN973" s="78"/>
      <c r="AO973" s="78"/>
      <c r="AP973" s="78"/>
      <c r="AQ973" s="78"/>
      <c r="AR973" s="78"/>
      <c r="AS973" s="78"/>
      <c r="AT973" s="78"/>
      <c r="AU973" s="78"/>
      <c r="AV973" s="78"/>
      <c r="AW973" s="78"/>
      <c r="AX973" s="78"/>
      <c r="AY973" s="78"/>
      <c r="AZ973" s="78"/>
      <c r="BA973" s="78"/>
      <c r="BB973" s="78"/>
      <c r="BC973" s="78"/>
      <c r="BD973" s="78"/>
      <c r="BE973" s="78"/>
      <c r="BF973" s="78"/>
      <c r="BG973" s="78"/>
      <c r="BH973" s="78"/>
      <c r="BI973" s="78"/>
      <c r="BJ973" s="78"/>
      <c r="BK973" s="78"/>
      <c r="BL973" s="78"/>
      <c r="BM973" s="78"/>
      <c r="BN973" s="78"/>
      <c r="BO973" s="78"/>
      <c r="BP973" s="78"/>
      <c r="BQ973" s="78"/>
      <c r="BR973" s="78"/>
      <c r="BS973" s="78"/>
      <c r="BT973" s="78"/>
      <c r="BU973" s="78"/>
      <c r="BV973" s="78"/>
      <c r="BW973" s="78"/>
      <c r="BX973" s="78"/>
      <c r="BY973" s="78"/>
      <c r="BZ973" s="78"/>
      <c r="CA973" s="78"/>
      <c r="CB973" s="78"/>
      <c r="CC973" s="78"/>
      <c r="CD973" s="78"/>
      <c r="CE973" s="78"/>
      <c r="CF973" s="78"/>
      <c r="CG973" s="78"/>
      <c r="CH973" s="78"/>
      <c r="CI973" s="78"/>
      <c r="CJ973" s="78"/>
      <c r="CK973" s="78"/>
      <c r="CL973" s="71">
        <f>+CB973+CG973</f>
        <v>0</v>
      </c>
      <c r="CM973" s="71">
        <f>+CC973+CH973</f>
        <v>0</v>
      </c>
      <c r="CN973" s="71">
        <f>+CD973+CI973</f>
        <v>0</v>
      </c>
      <c r="CO973" s="71">
        <f>+CE973+CJ973</f>
        <v>0</v>
      </c>
      <c r="CP973" s="71">
        <f>+CF973+CK973</f>
        <v>0</v>
      </c>
      <c r="CQ973" s="71">
        <f>+CR973+CS973+CT973+CU973</f>
        <v>0</v>
      </c>
      <c r="CR973" s="71">
        <v>0</v>
      </c>
      <c r="CS973" s="71">
        <v>0</v>
      </c>
      <c r="CT973" s="71">
        <v>0</v>
      </c>
      <c r="CU973" s="71">
        <v>0</v>
      </c>
      <c r="CV973" s="71">
        <f>+CL973+CQ973</f>
        <v>0</v>
      </c>
      <c r="CW973" s="71">
        <f>+CM973+CR973</f>
        <v>0</v>
      </c>
      <c r="CX973" s="71">
        <f>+CN973+CS973</f>
        <v>0</v>
      </c>
      <c r="CY973" s="71">
        <f>+CO973+CT973</f>
        <v>0</v>
      </c>
      <c r="CZ973" s="71">
        <f>+CP973+CU973</f>
        <v>0</v>
      </c>
      <c r="DA973" s="70" t="s">
        <v>135</v>
      </c>
      <c r="DB973" s="56">
        <f>K973-CV973</f>
        <v>0</v>
      </c>
      <c r="DC973" s="69"/>
      <c r="DD973" s="7">
        <f>CV973/12</f>
        <v>0</v>
      </c>
      <c r="DE973" s="69"/>
    </row>
    <row r="974" spans="1:109" s="68" customFormat="1" ht="22.5" hidden="1" customHeight="1" x14ac:dyDescent="0.2">
      <c r="A974" s="98" t="str">
        <f>CONCATENATE("5108",H974)</f>
        <v>5108</v>
      </c>
      <c r="B974" s="65"/>
      <c r="C974" s="65"/>
      <c r="D974" s="65"/>
      <c r="E974" s="66"/>
      <c r="F974" s="66"/>
      <c r="G974" s="65"/>
      <c r="H974" s="70"/>
      <c r="I974" s="100"/>
      <c r="J974" s="78">
        <f>CB974</f>
        <v>0</v>
      </c>
      <c r="K974" s="78"/>
      <c r="L974" s="78"/>
      <c r="M974" s="78"/>
      <c r="N974" s="78"/>
      <c r="O974" s="78"/>
      <c r="P974" s="78"/>
      <c r="Q974" s="78"/>
      <c r="R974" s="78"/>
      <c r="S974" s="78"/>
      <c r="T974" s="78"/>
      <c r="U974" s="78"/>
      <c r="V974" s="78"/>
      <c r="W974" s="78"/>
      <c r="X974" s="78"/>
      <c r="Y974" s="78"/>
      <c r="Z974" s="78"/>
      <c r="AA974" s="78"/>
      <c r="AB974" s="78"/>
      <c r="AC974" s="78"/>
      <c r="AD974" s="78"/>
      <c r="AE974" s="78"/>
      <c r="AF974" s="78"/>
      <c r="AG974" s="78"/>
      <c r="AH974" s="78"/>
      <c r="AI974" s="78"/>
      <c r="AJ974" s="78"/>
      <c r="AK974" s="78"/>
      <c r="AL974" s="78"/>
      <c r="AM974" s="78"/>
      <c r="AN974" s="78"/>
      <c r="AO974" s="78"/>
      <c r="AP974" s="78"/>
      <c r="AQ974" s="78"/>
      <c r="AR974" s="78"/>
      <c r="AS974" s="78"/>
      <c r="AT974" s="78"/>
      <c r="AU974" s="78"/>
      <c r="AV974" s="78"/>
      <c r="AW974" s="78"/>
      <c r="AX974" s="78"/>
      <c r="AY974" s="78"/>
      <c r="AZ974" s="78"/>
      <c r="BA974" s="78"/>
      <c r="BB974" s="78"/>
      <c r="BC974" s="78"/>
      <c r="BD974" s="78"/>
      <c r="BE974" s="78"/>
      <c r="BF974" s="78"/>
      <c r="BG974" s="78"/>
      <c r="BH974" s="78"/>
      <c r="BI974" s="78"/>
      <c r="BJ974" s="78"/>
      <c r="BK974" s="78"/>
      <c r="BL974" s="78"/>
      <c r="BM974" s="78"/>
      <c r="BN974" s="78"/>
      <c r="BO974" s="78"/>
      <c r="BP974" s="78"/>
      <c r="BQ974" s="78"/>
      <c r="BR974" s="78"/>
      <c r="BS974" s="78"/>
      <c r="BT974" s="78"/>
      <c r="BU974" s="78"/>
      <c r="BV974" s="78"/>
      <c r="BW974" s="78"/>
      <c r="BX974" s="78"/>
      <c r="BY974" s="78"/>
      <c r="BZ974" s="78"/>
      <c r="CA974" s="78"/>
      <c r="CB974" s="78"/>
      <c r="CC974" s="78"/>
      <c r="CD974" s="78"/>
      <c r="CE974" s="78"/>
      <c r="CF974" s="78"/>
      <c r="CG974" s="78"/>
      <c r="CH974" s="78"/>
      <c r="CI974" s="78"/>
      <c r="CJ974" s="78"/>
      <c r="CK974" s="78"/>
      <c r="CL974" s="71">
        <f>+CB974+CG974</f>
        <v>0</v>
      </c>
      <c r="CM974" s="71">
        <f>+CC974+CH974</f>
        <v>0</v>
      </c>
      <c r="CN974" s="71">
        <f>+CD974+CI974</f>
        <v>0</v>
      </c>
      <c r="CO974" s="71">
        <f>+CE974+CJ974</f>
        <v>0</v>
      </c>
      <c r="CP974" s="71">
        <f>+CF974+CK974</f>
        <v>0</v>
      </c>
      <c r="CQ974" s="71">
        <f>+CR974+CS974+CT974+CU974</f>
        <v>0</v>
      </c>
      <c r="CR974" s="71">
        <v>0</v>
      </c>
      <c r="CS974" s="71">
        <v>0</v>
      </c>
      <c r="CT974" s="71">
        <v>0</v>
      </c>
      <c r="CU974" s="71">
        <v>0</v>
      </c>
      <c r="CV974" s="71">
        <f>+CL974+CQ974</f>
        <v>0</v>
      </c>
      <c r="CW974" s="71">
        <f>+CM974+CR974</f>
        <v>0</v>
      </c>
      <c r="CX974" s="71">
        <f>+CN974+CS974</f>
        <v>0</v>
      </c>
      <c r="CY974" s="71">
        <f>+CO974+CT974</f>
        <v>0</v>
      </c>
      <c r="CZ974" s="71">
        <f>+CP974+CU974</f>
        <v>0</v>
      </c>
      <c r="DA974" s="70" t="s">
        <v>134</v>
      </c>
      <c r="DB974" s="56">
        <f>K974-CV974</f>
        <v>0</v>
      </c>
      <c r="DC974" s="69"/>
      <c r="DD974" s="7">
        <f>CV974/12</f>
        <v>0</v>
      </c>
      <c r="DE974" s="69"/>
    </row>
    <row r="975" spans="1:109" s="68" customFormat="1" ht="23.25" hidden="1" customHeight="1" x14ac:dyDescent="0.2">
      <c r="A975" s="98" t="str">
        <f>CONCATENATE("5108",H975)</f>
        <v>51085616</v>
      </c>
      <c r="B975" s="65"/>
      <c r="C975" s="65"/>
      <c r="D975" s="65"/>
      <c r="E975" s="66"/>
      <c r="F975" s="66" t="s">
        <v>104</v>
      </c>
      <c r="G975" s="65"/>
      <c r="H975" s="61" t="s">
        <v>141</v>
      </c>
      <c r="I975" s="95" t="s">
        <v>102</v>
      </c>
      <c r="J975" s="62">
        <f>J978+J979</f>
        <v>0</v>
      </c>
      <c r="K975" s="62">
        <f>K978+K979</f>
        <v>0</v>
      </c>
      <c r="L975" s="62">
        <f>L978+L979</f>
        <v>0</v>
      </c>
      <c r="M975" s="62">
        <f>M978+M979</f>
        <v>0</v>
      </c>
      <c r="N975" s="62">
        <f>N978+N979</f>
        <v>0</v>
      </c>
      <c r="O975" s="62">
        <f>O978+O979</f>
        <v>0</v>
      </c>
      <c r="P975" s="62">
        <f>P978+P979</f>
        <v>0</v>
      </c>
      <c r="Q975" s="62">
        <f>Q978+Q979</f>
        <v>0</v>
      </c>
      <c r="R975" s="62">
        <f>R978+R979</f>
        <v>0</v>
      </c>
      <c r="S975" s="62">
        <f>S978+S979</f>
        <v>0</v>
      </c>
      <c r="T975" s="62">
        <f>T978+T979</f>
        <v>0</v>
      </c>
      <c r="U975" s="62">
        <f>U978+U979</f>
        <v>0</v>
      </c>
      <c r="V975" s="62">
        <f>V978+V979</f>
        <v>0</v>
      </c>
      <c r="W975" s="62">
        <f>W978+W979</f>
        <v>0</v>
      </c>
      <c r="X975" s="62">
        <f>X978+X979</f>
        <v>0</v>
      </c>
      <c r="Y975" s="62">
        <f>Y978+Y979</f>
        <v>0</v>
      </c>
      <c r="Z975" s="62">
        <f>Z978+Z979</f>
        <v>0</v>
      </c>
      <c r="AA975" s="62">
        <f>AA978+AA979</f>
        <v>0</v>
      </c>
      <c r="AB975" s="62">
        <f>AB978+AB979</f>
        <v>0</v>
      </c>
      <c r="AC975" s="62">
        <f>AC978+AC979</f>
        <v>0</v>
      </c>
      <c r="AD975" s="62">
        <f>AD978+AD979</f>
        <v>0</v>
      </c>
      <c r="AE975" s="62">
        <f>AE978+AE979</f>
        <v>0</v>
      </c>
      <c r="AF975" s="62">
        <f>AF978+AF979</f>
        <v>0</v>
      </c>
      <c r="AG975" s="62">
        <f>AG978+AG979</f>
        <v>0</v>
      </c>
      <c r="AH975" s="62">
        <f>AH978+AH979</f>
        <v>0</v>
      </c>
      <c r="AI975" s="62">
        <f>AI978+AI979</f>
        <v>0</v>
      </c>
      <c r="AJ975" s="62">
        <f>AJ978+AJ979</f>
        <v>0</v>
      </c>
      <c r="AK975" s="62">
        <f>AK978+AK979</f>
        <v>0</v>
      </c>
      <c r="AL975" s="62">
        <f>AL978+AL979</f>
        <v>0</v>
      </c>
      <c r="AM975" s="62">
        <f>AM978+AM979</f>
        <v>0</v>
      </c>
      <c r="AN975" s="62">
        <f>AN978+AN979</f>
        <v>0</v>
      </c>
      <c r="AO975" s="62">
        <f>AO978+AO979</f>
        <v>0</v>
      </c>
      <c r="AP975" s="62">
        <f>AP978+AP979</f>
        <v>0</v>
      </c>
      <c r="AQ975" s="62">
        <f>AQ978+AQ979</f>
        <v>0</v>
      </c>
      <c r="AR975" s="62">
        <f>AR978+AR979</f>
        <v>0</v>
      </c>
      <c r="AS975" s="62">
        <f>AS978+AS979</f>
        <v>0</v>
      </c>
      <c r="AT975" s="62">
        <f>AT978+AT979</f>
        <v>0</v>
      </c>
      <c r="AU975" s="62">
        <f>AU978+AU979</f>
        <v>0</v>
      </c>
      <c r="AV975" s="62">
        <f>AV978+AV979</f>
        <v>0</v>
      </c>
      <c r="AW975" s="62">
        <f>AW978+AW979</f>
        <v>0</v>
      </c>
      <c r="AX975" s="62">
        <f>AX978+AX979</f>
        <v>0</v>
      </c>
      <c r="AY975" s="62">
        <f>AY978+AY979</f>
        <v>0</v>
      </c>
      <c r="AZ975" s="62">
        <f>AZ978+AZ979</f>
        <v>0</v>
      </c>
      <c r="BA975" s="62">
        <f>BA978+BA979</f>
        <v>0</v>
      </c>
      <c r="BB975" s="62">
        <f>BB978+BB979</f>
        <v>0</v>
      </c>
      <c r="BC975" s="62">
        <f>BC978+BC979</f>
        <v>0</v>
      </c>
      <c r="BD975" s="62">
        <f>BD978+BD979</f>
        <v>0</v>
      </c>
      <c r="BE975" s="62">
        <f>BE978+BE979</f>
        <v>0</v>
      </c>
      <c r="BF975" s="62">
        <f>BF978+BF979</f>
        <v>0</v>
      </c>
      <c r="BG975" s="62">
        <f>BG978+BG979</f>
        <v>0</v>
      </c>
      <c r="BH975" s="62">
        <f>BH978+BH979</f>
        <v>0</v>
      </c>
      <c r="BI975" s="62">
        <f>BI978+BI979</f>
        <v>0</v>
      </c>
      <c r="BJ975" s="62">
        <f>BJ978+BJ979</f>
        <v>0</v>
      </c>
      <c r="BK975" s="62">
        <f>BK978+BK979</f>
        <v>0</v>
      </c>
      <c r="BL975" s="62">
        <f>BL978+BL979</f>
        <v>0</v>
      </c>
      <c r="BM975" s="62">
        <f>BM978+BM979</f>
        <v>0</v>
      </c>
      <c r="BN975" s="62">
        <f>BN978+BN979</f>
        <v>0</v>
      </c>
      <c r="BO975" s="62">
        <f>BO978+BO979</f>
        <v>0</v>
      </c>
      <c r="BP975" s="62">
        <f>BP978+BP979</f>
        <v>0</v>
      </c>
      <c r="BQ975" s="62">
        <f>BQ978+BQ979</f>
        <v>0</v>
      </c>
      <c r="BR975" s="62">
        <f>BR978+BR979</f>
        <v>0</v>
      </c>
      <c r="BS975" s="62">
        <f>BS978+BS979</f>
        <v>0</v>
      </c>
      <c r="BT975" s="62">
        <f>BT978+BT979</f>
        <v>0</v>
      </c>
      <c r="BU975" s="62">
        <f>BU978+BU979</f>
        <v>0</v>
      </c>
      <c r="BV975" s="62">
        <f>BV978+BV979</f>
        <v>0</v>
      </c>
      <c r="BW975" s="62">
        <f>BW978+BW979</f>
        <v>0</v>
      </c>
      <c r="BX975" s="62">
        <f>BX978+BX979</f>
        <v>0</v>
      </c>
      <c r="BY975" s="62">
        <f>BY978+BY979</f>
        <v>0</v>
      </c>
      <c r="BZ975" s="62">
        <f>BZ978+BZ979</f>
        <v>0</v>
      </c>
      <c r="CA975" s="62">
        <f>CA978+CA979</f>
        <v>0</v>
      </c>
      <c r="CB975" s="62">
        <f>CB978+CB979</f>
        <v>0</v>
      </c>
      <c r="CC975" s="62">
        <f>CC978+CC979</f>
        <v>0</v>
      </c>
      <c r="CD975" s="62">
        <f>CD978+CD979</f>
        <v>0</v>
      </c>
      <c r="CE975" s="62">
        <f>CE978+CE979</f>
        <v>0</v>
      </c>
      <c r="CF975" s="62">
        <f>CF978+CF979</f>
        <v>0</v>
      </c>
      <c r="CG975" s="62">
        <f>CG978+CG979</f>
        <v>0</v>
      </c>
      <c r="CH975" s="62">
        <f>CH978+CH979</f>
        <v>0</v>
      </c>
      <c r="CI975" s="62">
        <f>CI978+CI979</f>
        <v>0</v>
      </c>
      <c r="CJ975" s="62">
        <f>CJ978+CJ979</f>
        <v>0</v>
      </c>
      <c r="CK975" s="62">
        <f>CK978+CK979</f>
        <v>0</v>
      </c>
      <c r="CL975" s="62">
        <f>CL978+CL979</f>
        <v>0</v>
      </c>
      <c r="CM975" s="62">
        <f>CM978+CM979</f>
        <v>0</v>
      </c>
      <c r="CN975" s="62">
        <f>CN978+CN979</f>
        <v>0</v>
      </c>
      <c r="CO975" s="62">
        <f>CO978+CO979</f>
        <v>0</v>
      </c>
      <c r="CP975" s="62">
        <f>CP978+CP979</f>
        <v>0</v>
      </c>
      <c r="CQ975" s="62">
        <f>CQ978+CQ979</f>
        <v>0</v>
      </c>
      <c r="CR975" s="62">
        <f>CR978+CR979</f>
        <v>0</v>
      </c>
      <c r="CS975" s="62">
        <f>CS978+CS979</f>
        <v>0</v>
      </c>
      <c r="CT975" s="62">
        <f>CT978+CT979</f>
        <v>0</v>
      </c>
      <c r="CU975" s="62">
        <f>CU978+CU979</f>
        <v>0</v>
      </c>
      <c r="CV975" s="62">
        <f>CV978+CV979</f>
        <v>0</v>
      </c>
      <c r="CW975" s="62">
        <f>CW978+CW979</f>
        <v>0</v>
      </c>
      <c r="CX975" s="62">
        <f>CX978+CX979</f>
        <v>0</v>
      </c>
      <c r="CY975" s="62">
        <f>CY978+CY979</f>
        <v>0</v>
      </c>
      <c r="CZ975" s="62">
        <f>CZ978+CZ979</f>
        <v>0</v>
      </c>
      <c r="DA975" s="61" t="s">
        <v>141</v>
      </c>
      <c r="DB975" s="56">
        <f>K975-CV975</f>
        <v>0</v>
      </c>
      <c r="DC975" s="69"/>
      <c r="DD975" s="7">
        <f>CV975/12</f>
        <v>0</v>
      </c>
      <c r="DE975" s="69"/>
    </row>
    <row r="976" spans="1:109" s="68" customFormat="1" ht="15" hidden="1" customHeight="1" x14ac:dyDescent="0.2">
      <c r="A976" s="98"/>
      <c r="B976" s="65"/>
      <c r="C976" s="65"/>
      <c r="D976" s="65"/>
      <c r="E976" s="66"/>
      <c r="F976" s="66"/>
      <c r="G976" s="65"/>
      <c r="H976" s="70"/>
      <c r="I976" s="99"/>
      <c r="J976" s="78"/>
      <c r="K976" s="78"/>
      <c r="L976" s="78"/>
      <c r="M976" s="78"/>
      <c r="N976" s="78"/>
      <c r="O976" s="78"/>
      <c r="P976" s="78"/>
      <c r="Q976" s="78"/>
      <c r="R976" s="78"/>
      <c r="S976" s="78"/>
      <c r="T976" s="78"/>
      <c r="U976" s="78"/>
      <c r="V976" s="78"/>
      <c r="W976" s="78"/>
      <c r="X976" s="78"/>
      <c r="Y976" s="78"/>
      <c r="Z976" s="78"/>
      <c r="AA976" s="78"/>
      <c r="AB976" s="78"/>
      <c r="AC976" s="78"/>
      <c r="AD976" s="78"/>
      <c r="AE976" s="78"/>
      <c r="AF976" s="78"/>
      <c r="AG976" s="78"/>
      <c r="AH976" s="78"/>
      <c r="AI976" s="78"/>
      <c r="AJ976" s="78"/>
      <c r="AK976" s="78"/>
      <c r="AL976" s="78"/>
      <c r="AM976" s="78"/>
      <c r="AN976" s="78"/>
      <c r="AO976" s="78"/>
      <c r="AP976" s="78"/>
      <c r="AQ976" s="78"/>
      <c r="AR976" s="78"/>
      <c r="AS976" s="78"/>
      <c r="AT976" s="78"/>
      <c r="AU976" s="78"/>
      <c r="AV976" s="78"/>
      <c r="AW976" s="78"/>
      <c r="AX976" s="78"/>
      <c r="AY976" s="78"/>
      <c r="AZ976" s="78"/>
      <c r="BA976" s="78"/>
      <c r="BB976" s="78"/>
      <c r="BC976" s="78"/>
      <c r="BD976" s="78"/>
      <c r="BE976" s="78"/>
      <c r="BF976" s="78"/>
      <c r="BG976" s="78"/>
      <c r="BH976" s="78"/>
      <c r="BI976" s="78"/>
      <c r="BJ976" s="78"/>
      <c r="BK976" s="78"/>
      <c r="BL976" s="78"/>
      <c r="BM976" s="78"/>
      <c r="BN976" s="78"/>
      <c r="BO976" s="78"/>
      <c r="BP976" s="78"/>
      <c r="BQ976" s="78"/>
      <c r="BR976" s="78"/>
      <c r="BS976" s="78"/>
      <c r="BT976" s="78"/>
      <c r="BU976" s="78"/>
      <c r="BV976" s="78"/>
      <c r="BW976" s="78"/>
      <c r="BX976" s="78"/>
      <c r="BY976" s="78"/>
      <c r="BZ976" s="78"/>
      <c r="CA976" s="78"/>
      <c r="CB976" s="78"/>
      <c r="CC976" s="78"/>
      <c r="CD976" s="78"/>
      <c r="CE976" s="78"/>
      <c r="CF976" s="78"/>
      <c r="CG976" s="78"/>
      <c r="CH976" s="78"/>
      <c r="CI976" s="78"/>
      <c r="CJ976" s="78"/>
      <c r="CK976" s="78"/>
      <c r="CL976" s="78"/>
      <c r="CM976" s="78"/>
      <c r="CN976" s="78"/>
      <c r="CO976" s="78"/>
      <c r="CP976" s="78"/>
      <c r="CQ976" s="78"/>
      <c r="CR976" s="78"/>
      <c r="CS976" s="78"/>
      <c r="CT976" s="78"/>
      <c r="CU976" s="78"/>
      <c r="CV976" s="78"/>
      <c r="CW976" s="78"/>
      <c r="CX976" s="78"/>
      <c r="CY976" s="78"/>
      <c r="CZ976" s="78"/>
      <c r="DA976" s="70"/>
      <c r="DB976" s="56">
        <f>K976-CV976</f>
        <v>0</v>
      </c>
      <c r="DC976" s="69"/>
      <c r="DD976" s="7">
        <f>CV976/12</f>
        <v>0</v>
      </c>
      <c r="DE976" s="69"/>
    </row>
    <row r="977" spans="1:109" s="68" customFormat="1" ht="15" hidden="1" customHeight="1" x14ac:dyDescent="0.2">
      <c r="A977" s="98"/>
      <c r="B977" s="65"/>
      <c r="C977" s="65"/>
      <c r="D977" s="65"/>
      <c r="E977" s="66"/>
      <c r="F977" s="66"/>
      <c r="G977" s="65"/>
      <c r="H977" s="70"/>
      <c r="I977" s="99"/>
      <c r="J977" s="78"/>
      <c r="K977" s="78"/>
      <c r="L977" s="78"/>
      <c r="M977" s="78"/>
      <c r="N977" s="78"/>
      <c r="O977" s="78"/>
      <c r="P977" s="78"/>
      <c r="Q977" s="78"/>
      <c r="R977" s="78"/>
      <c r="S977" s="78"/>
      <c r="T977" s="78"/>
      <c r="U977" s="78"/>
      <c r="V977" s="78"/>
      <c r="W977" s="78"/>
      <c r="X977" s="78"/>
      <c r="Y977" s="78"/>
      <c r="Z977" s="78"/>
      <c r="AA977" s="78"/>
      <c r="AB977" s="78"/>
      <c r="AC977" s="78"/>
      <c r="AD977" s="78"/>
      <c r="AE977" s="78"/>
      <c r="AF977" s="78"/>
      <c r="AG977" s="78"/>
      <c r="AH977" s="78"/>
      <c r="AI977" s="78"/>
      <c r="AJ977" s="78"/>
      <c r="AK977" s="78"/>
      <c r="AL977" s="78"/>
      <c r="AM977" s="78"/>
      <c r="AN977" s="78"/>
      <c r="AO977" s="78"/>
      <c r="AP977" s="78"/>
      <c r="AQ977" s="78"/>
      <c r="AR977" s="78"/>
      <c r="AS977" s="78"/>
      <c r="AT977" s="78"/>
      <c r="AU977" s="78"/>
      <c r="AV977" s="78"/>
      <c r="AW977" s="78"/>
      <c r="AX977" s="78"/>
      <c r="AY977" s="78"/>
      <c r="AZ977" s="78"/>
      <c r="BA977" s="78"/>
      <c r="BB977" s="78"/>
      <c r="BC977" s="78"/>
      <c r="BD977" s="78"/>
      <c r="BE977" s="78"/>
      <c r="BF977" s="78"/>
      <c r="BG977" s="78"/>
      <c r="BH977" s="78"/>
      <c r="BI977" s="78"/>
      <c r="BJ977" s="78"/>
      <c r="BK977" s="78"/>
      <c r="BL977" s="78"/>
      <c r="BM977" s="78"/>
      <c r="BN977" s="78"/>
      <c r="BO977" s="78"/>
      <c r="BP977" s="78"/>
      <c r="BQ977" s="78"/>
      <c r="BR977" s="78"/>
      <c r="BS977" s="78"/>
      <c r="BT977" s="78"/>
      <c r="BU977" s="78"/>
      <c r="BV977" s="78"/>
      <c r="BW977" s="78"/>
      <c r="BX977" s="78"/>
      <c r="BY977" s="78"/>
      <c r="BZ977" s="78"/>
      <c r="CA977" s="78"/>
      <c r="CB977" s="78"/>
      <c r="CC977" s="78"/>
      <c r="CD977" s="78"/>
      <c r="CE977" s="78"/>
      <c r="CF977" s="78"/>
      <c r="CG977" s="78"/>
      <c r="CH977" s="78"/>
      <c r="CI977" s="78"/>
      <c r="CJ977" s="78"/>
      <c r="CK977" s="78"/>
      <c r="CL977" s="78"/>
      <c r="CM977" s="78"/>
      <c r="CN977" s="78"/>
      <c r="CO977" s="78"/>
      <c r="CP977" s="78"/>
      <c r="CQ977" s="78"/>
      <c r="CR977" s="78"/>
      <c r="CS977" s="78"/>
      <c r="CT977" s="78"/>
      <c r="CU977" s="78"/>
      <c r="CV977" s="78"/>
      <c r="CW977" s="78"/>
      <c r="CX977" s="78"/>
      <c r="CY977" s="78"/>
      <c r="CZ977" s="78"/>
      <c r="DA977" s="70"/>
      <c r="DB977" s="56">
        <f>K977-CV977</f>
        <v>0</v>
      </c>
      <c r="DC977" s="69"/>
      <c r="DD977" s="7">
        <f>CV977/12</f>
        <v>0</v>
      </c>
      <c r="DE977" s="69"/>
    </row>
    <row r="978" spans="1:109" s="68" customFormat="1" ht="11.25" hidden="1" customHeight="1" x14ac:dyDescent="0.2">
      <c r="A978" s="98" t="str">
        <f>CONCATENATE("5108",H978)</f>
        <v>5108561601</v>
      </c>
      <c r="B978" s="65"/>
      <c r="C978" s="65"/>
      <c r="D978" s="65"/>
      <c r="E978" s="66"/>
      <c r="F978" s="66" t="s">
        <v>104</v>
      </c>
      <c r="G978" s="65"/>
      <c r="H978" s="70" t="s">
        <v>140</v>
      </c>
      <c r="I978" s="100" t="s">
        <v>108</v>
      </c>
      <c r="J978" s="78"/>
      <c r="K978" s="78"/>
      <c r="L978" s="78"/>
      <c r="M978" s="78"/>
      <c r="N978" s="78"/>
      <c r="O978" s="78">
        <f>K978-L978-M978-N978</f>
        <v>0</v>
      </c>
      <c r="P978" s="78"/>
      <c r="Q978" s="78"/>
      <c r="R978" s="78"/>
      <c r="S978" s="71"/>
      <c r="T978" s="71"/>
      <c r="U978" s="71"/>
      <c r="V978" s="71"/>
      <c r="W978" s="71"/>
      <c r="X978" s="71"/>
      <c r="Y978" s="71"/>
      <c r="Z978" s="71"/>
      <c r="AA978" s="71"/>
      <c r="AB978" s="71"/>
      <c r="AC978" s="71"/>
      <c r="AD978" s="71"/>
      <c r="AE978" s="71"/>
      <c r="AF978" s="71"/>
      <c r="AG978" s="71"/>
      <c r="AH978" s="71"/>
      <c r="AI978" s="71"/>
      <c r="AJ978" s="71"/>
      <c r="AK978" s="71"/>
      <c r="AL978" s="71"/>
      <c r="AM978" s="71"/>
      <c r="AN978" s="71"/>
      <c r="AO978" s="71"/>
      <c r="AP978" s="71"/>
      <c r="AQ978" s="71"/>
      <c r="AR978" s="71"/>
      <c r="AS978" s="71"/>
      <c r="AT978" s="71"/>
      <c r="AU978" s="71"/>
      <c r="AV978" s="71"/>
      <c r="AW978" s="71"/>
      <c r="AX978" s="71"/>
      <c r="AY978" s="71"/>
      <c r="AZ978" s="71"/>
      <c r="BA978" s="71"/>
      <c r="BB978" s="71"/>
      <c r="BC978" s="71"/>
      <c r="BD978" s="71"/>
      <c r="BE978" s="71"/>
      <c r="BF978" s="71"/>
      <c r="BG978" s="71"/>
      <c r="BH978" s="71"/>
      <c r="BI978" s="71"/>
      <c r="BJ978" s="71"/>
      <c r="BK978" s="71"/>
      <c r="BL978" s="71"/>
      <c r="BM978" s="71"/>
      <c r="BN978" s="71"/>
      <c r="BO978" s="71"/>
      <c r="BP978" s="71"/>
      <c r="BQ978" s="71"/>
      <c r="BR978" s="71"/>
      <c r="BS978" s="71"/>
      <c r="BT978" s="71"/>
      <c r="BU978" s="71"/>
      <c r="BV978" s="71"/>
      <c r="BW978" s="71"/>
      <c r="BX978" s="71"/>
      <c r="BY978" s="71"/>
      <c r="BZ978" s="71"/>
      <c r="CA978" s="71"/>
      <c r="CB978" s="71"/>
      <c r="CC978" s="71"/>
      <c r="CD978" s="71"/>
      <c r="CE978" s="71"/>
      <c r="CF978" s="71"/>
      <c r="CG978" s="71"/>
      <c r="CH978" s="71"/>
      <c r="CI978" s="71"/>
      <c r="CJ978" s="71"/>
      <c r="CK978" s="71"/>
      <c r="CL978" s="71"/>
      <c r="CM978" s="71"/>
      <c r="CN978" s="71"/>
      <c r="CO978" s="71"/>
      <c r="CP978" s="71"/>
      <c r="CQ978" s="71"/>
      <c r="CR978" s="71"/>
      <c r="CS978" s="71"/>
      <c r="CT978" s="71"/>
      <c r="CU978" s="71"/>
      <c r="CV978" s="71"/>
      <c r="CW978" s="71"/>
      <c r="CX978" s="71"/>
      <c r="CY978" s="71"/>
      <c r="CZ978" s="71"/>
      <c r="DA978" s="70" t="s">
        <v>140</v>
      </c>
      <c r="DB978" s="56">
        <f>K978-CV978</f>
        <v>0</v>
      </c>
      <c r="DC978" s="69"/>
      <c r="DD978" s="7">
        <f>CV978/12</f>
        <v>0</v>
      </c>
      <c r="DE978" s="69"/>
    </row>
    <row r="979" spans="1:109" s="68" customFormat="1" ht="22.5" hidden="1" customHeight="1" x14ac:dyDescent="0.2">
      <c r="A979" s="98" t="str">
        <f>CONCATENATE("5108",H979)</f>
        <v>5108561602</v>
      </c>
      <c r="B979" s="65"/>
      <c r="C979" s="65"/>
      <c r="D979" s="65"/>
      <c r="E979" s="66"/>
      <c r="F979" s="66"/>
      <c r="G979" s="65" t="s">
        <v>101</v>
      </c>
      <c r="H979" s="70" t="s">
        <v>139</v>
      </c>
      <c r="I979" s="100" t="s">
        <v>99</v>
      </c>
      <c r="J979" s="78"/>
      <c r="K979" s="78"/>
      <c r="L979" s="78"/>
      <c r="M979" s="78"/>
      <c r="N979" s="78"/>
      <c r="O979" s="78">
        <f>K979-L979-M979-N979</f>
        <v>0</v>
      </c>
      <c r="P979" s="78"/>
      <c r="Q979" s="78"/>
      <c r="R979" s="78">
        <f>P979+Q979</f>
        <v>0</v>
      </c>
      <c r="S979" s="71">
        <f>+U979+V979+W979+Y979</f>
        <v>0</v>
      </c>
      <c r="T979" s="71">
        <f>X979+Z979</f>
        <v>0</v>
      </c>
      <c r="U979" s="71">
        <v>0</v>
      </c>
      <c r="V979" s="71">
        <v>0</v>
      </c>
      <c r="W979" s="71">
        <v>0</v>
      </c>
      <c r="X979" s="71">
        <v>0</v>
      </c>
      <c r="Y979" s="71">
        <v>0</v>
      </c>
      <c r="Z979" s="71">
        <v>0</v>
      </c>
      <c r="AA979" s="71">
        <f>+K979+S979</f>
        <v>0</v>
      </c>
      <c r="AB979" s="71">
        <f>+L979+U979</f>
        <v>0</v>
      </c>
      <c r="AC979" s="71">
        <f>+M979+V979</f>
        <v>0</v>
      </c>
      <c r="AD979" s="71">
        <f>+N979+W979</f>
        <v>0</v>
      </c>
      <c r="AE979" s="71">
        <f>+O979+Y979</f>
        <v>0</v>
      </c>
      <c r="AF979" s="71">
        <f>P979+X979</f>
        <v>0</v>
      </c>
      <c r="AG979" s="71">
        <f>+Q979+Z979</f>
        <v>0</v>
      </c>
      <c r="AH979" s="71">
        <f>AF979+AG979</f>
        <v>0</v>
      </c>
      <c r="AI979" s="71">
        <f>+AJ979+AK979+AL979+AN979</f>
        <v>0</v>
      </c>
      <c r="AJ979" s="71">
        <v>0</v>
      </c>
      <c r="AK979" s="71">
        <v>0</v>
      </c>
      <c r="AL979" s="71">
        <v>0</v>
      </c>
      <c r="AM979" s="71">
        <v>0</v>
      </c>
      <c r="AN979" s="71">
        <v>0</v>
      </c>
      <c r="AO979" s="71">
        <v>0</v>
      </c>
      <c r="AP979" s="71">
        <f>+AA979+AI979</f>
        <v>0</v>
      </c>
      <c r="AQ979" s="71">
        <f>+AB979+AJ979</f>
        <v>0</v>
      </c>
      <c r="AR979" s="71">
        <f>+AC979+AK979</f>
        <v>0</v>
      </c>
      <c r="AS979" s="71">
        <f>+AD979+AL979</f>
        <v>0</v>
      </c>
      <c r="AT979" s="71">
        <f>+AE979+AN979</f>
        <v>0</v>
      </c>
      <c r="AU979" s="71">
        <f>AF979+AM979</f>
        <v>0</v>
      </c>
      <c r="AV979" s="71">
        <f>AG979+AO979</f>
        <v>0</v>
      </c>
      <c r="AW979" s="71">
        <f>AU979+AV979</f>
        <v>0</v>
      </c>
      <c r="AX979" s="71">
        <f>+AY979+AZ979+BA979+BC979</f>
        <v>0</v>
      </c>
      <c r="AY979" s="71">
        <v>0</v>
      </c>
      <c r="AZ979" s="71">
        <v>0</v>
      </c>
      <c r="BA979" s="71">
        <v>0</v>
      </c>
      <c r="BB979" s="71"/>
      <c r="BC979" s="71">
        <v>0</v>
      </c>
      <c r="BD979" s="71"/>
      <c r="BE979" s="71">
        <f>+AP979+AX979</f>
        <v>0</v>
      </c>
      <c r="BF979" s="71">
        <f>+AQ979+AY979</f>
        <v>0</v>
      </c>
      <c r="BG979" s="71">
        <f>+AR979+AZ979</f>
        <v>0</v>
      </c>
      <c r="BH979" s="71">
        <f>+AS979+BA979</f>
        <v>0</v>
      </c>
      <c r="BI979" s="71">
        <f>+AT979+BC979</f>
        <v>0</v>
      </c>
      <c r="BJ979" s="71">
        <f>AU979+BB979</f>
        <v>0</v>
      </c>
      <c r="BK979" s="71">
        <f>AV979+BD979</f>
        <v>0</v>
      </c>
      <c r="BL979" s="71">
        <f>BJ979+BK979</f>
        <v>0</v>
      </c>
      <c r="BM979" s="71">
        <f>+BN979+BO979+BP979+BQ979</f>
        <v>0</v>
      </c>
      <c r="BN979" s="71">
        <v>0</v>
      </c>
      <c r="BO979" s="71">
        <v>0</v>
      </c>
      <c r="BP979" s="71">
        <v>0</v>
      </c>
      <c r="BQ979" s="71">
        <v>0</v>
      </c>
      <c r="BR979" s="71">
        <f>+BE979+BM979</f>
        <v>0</v>
      </c>
      <c r="BS979" s="71">
        <f>+BF979+BN979</f>
        <v>0</v>
      </c>
      <c r="BT979" s="71">
        <f>+BG979+BO979</f>
        <v>0</v>
      </c>
      <c r="BU979" s="71">
        <f>+BH979+BP979</f>
        <v>0</v>
      </c>
      <c r="BV979" s="71">
        <f>+BI979+BQ979</f>
        <v>0</v>
      </c>
      <c r="BW979" s="71">
        <f>+BX979+BY979+BZ979+CA979</f>
        <v>0</v>
      </c>
      <c r="BX979" s="71">
        <v>0</v>
      </c>
      <c r="BY979" s="71">
        <v>0</v>
      </c>
      <c r="BZ979" s="71">
        <v>0</v>
      </c>
      <c r="CA979" s="71">
        <v>0</v>
      </c>
      <c r="CB979" s="71">
        <f>+BR979+BW979</f>
        <v>0</v>
      </c>
      <c r="CC979" s="71">
        <f>+BS979+BX979</f>
        <v>0</v>
      </c>
      <c r="CD979" s="71">
        <f>+BT979+BY979</f>
        <v>0</v>
      </c>
      <c r="CE979" s="71">
        <f>+BU979+BZ979</f>
        <v>0</v>
      </c>
      <c r="CF979" s="71">
        <f>+BV979+CA979</f>
        <v>0</v>
      </c>
      <c r="CG979" s="71">
        <f>+CH979+CI979+CJ979+CK979</f>
        <v>0</v>
      </c>
      <c r="CH979" s="71">
        <v>0</v>
      </c>
      <c r="CI979" s="71">
        <v>0</v>
      </c>
      <c r="CJ979" s="71">
        <v>0</v>
      </c>
      <c r="CK979" s="71">
        <v>0</v>
      </c>
      <c r="CL979" s="71">
        <f>+CB979+CG979</f>
        <v>0</v>
      </c>
      <c r="CM979" s="71">
        <f>+CC979+CH979</f>
        <v>0</v>
      </c>
      <c r="CN979" s="71">
        <f>+CD979+CI979</f>
        <v>0</v>
      </c>
      <c r="CO979" s="71">
        <f>+CE979+CJ979</f>
        <v>0</v>
      </c>
      <c r="CP979" s="71">
        <f>+CF979+CK979</f>
        <v>0</v>
      </c>
      <c r="CQ979" s="71">
        <f>+CR979+CS979+CT979+CU979</f>
        <v>0</v>
      </c>
      <c r="CR979" s="71">
        <v>0</v>
      </c>
      <c r="CS979" s="71">
        <v>0</v>
      </c>
      <c r="CT979" s="71">
        <v>0</v>
      </c>
      <c r="CU979" s="71">
        <v>0</v>
      </c>
      <c r="CV979" s="71">
        <f>+CL979+CQ979</f>
        <v>0</v>
      </c>
      <c r="CW979" s="71">
        <f>+CM979+CR979</f>
        <v>0</v>
      </c>
      <c r="CX979" s="71">
        <f>+CN979+CS979</f>
        <v>0</v>
      </c>
      <c r="CY979" s="71">
        <f>+CO979+CT979</f>
        <v>0</v>
      </c>
      <c r="CZ979" s="71">
        <f>+CP979+CU979</f>
        <v>0</v>
      </c>
      <c r="DA979" s="70" t="s">
        <v>139</v>
      </c>
      <c r="DB979" s="56">
        <f>K979-CV979</f>
        <v>0</v>
      </c>
      <c r="DC979" s="69"/>
      <c r="DD979" s="7">
        <f>CV979/12</f>
        <v>0</v>
      </c>
      <c r="DE979" s="69"/>
    </row>
    <row r="980" spans="1:109" s="68" customFormat="1" ht="22.5" hidden="1" customHeight="1" x14ac:dyDescent="0.2">
      <c r="A980" s="98" t="str">
        <f>CONCATENATE("5108",H980)</f>
        <v>51085618</v>
      </c>
      <c r="B980" s="65"/>
      <c r="C980" s="65"/>
      <c r="D980" s="65"/>
      <c r="E980" s="66"/>
      <c r="F980" s="66" t="s">
        <v>138</v>
      </c>
      <c r="G980" s="65"/>
      <c r="H980" s="61" t="s">
        <v>136</v>
      </c>
      <c r="I980" s="84" t="s">
        <v>137</v>
      </c>
      <c r="J980" s="62">
        <f>J981+J982</f>
        <v>0</v>
      </c>
      <c r="K980" s="62">
        <f>K981+K982</f>
        <v>0</v>
      </c>
      <c r="L980" s="62">
        <f>L981+L982</f>
        <v>0</v>
      </c>
      <c r="M980" s="62">
        <f>M981+M982</f>
        <v>0</v>
      </c>
      <c r="N980" s="62">
        <f>N981+N982</f>
        <v>0</v>
      </c>
      <c r="O980" s="62">
        <f>O981+O982</f>
        <v>0</v>
      </c>
      <c r="P980" s="62">
        <f>P981+P982</f>
        <v>0</v>
      </c>
      <c r="Q980" s="62">
        <f>Q981+Q982</f>
        <v>0</v>
      </c>
      <c r="R980" s="62">
        <f>R981+R982</f>
        <v>0</v>
      </c>
      <c r="S980" s="62">
        <f>S981+S982</f>
        <v>0</v>
      </c>
      <c r="T980" s="62">
        <f>T981+T982</f>
        <v>0</v>
      </c>
      <c r="U980" s="62">
        <f>U981+U982</f>
        <v>0</v>
      </c>
      <c r="V980" s="62">
        <f>V981+V982</f>
        <v>0</v>
      </c>
      <c r="W980" s="62">
        <f>W981+W982</f>
        <v>0</v>
      </c>
      <c r="X980" s="62">
        <f>X981+X982</f>
        <v>0</v>
      </c>
      <c r="Y980" s="62">
        <f>Y981+Y982</f>
        <v>0</v>
      </c>
      <c r="Z980" s="62">
        <f>Z981+Z982</f>
        <v>0</v>
      </c>
      <c r="AA980" s="62">
        <f>AA981+AA982</f>
        <v>0</v>
      </c>
      <c r="AB980" s="62">
        <f>AB981+AB982</f>
        <v>0</v>
      </c>
      <c r="AC980" s="62">
        <f>AC981+AC982</f>
        <v>0</v>
      </c>
      <c r="AD980" s="62">
        <f>AD981+AD982</f>
        <v>0</v>
      </c>
      <c r="AE980" s="62">
        <f>AE981+AE982</f>
        <v>0</v>
      </c>
      <c r="AF980" s="62">
        <f>AF981+AF982</f>
        <v>0</v>
      </c>
      <c r="AG980" s="62">
        <f>AG981+AG982</f>
        <v>0</v>
      </c>
      <c r="AH980" s="62">
        <f>AH981+AH982</f>
        <v>0</v>
      </c>
      <c r="AI980" s="62">
        <f>AI981+AI982</f>
        <v>0</v>
      </c>
      <c r="AJ980" s="62">
        <f>AJ981+AJ982</f>
        <v>0</v>
      </c>
      <c r="AK980" s="62">
        <f>AK981+AK982</f>
        <v>0</v>
      </c>
      <c r="AL980" s="62">
        <f>AL981+AL982</f>
        <v>0</v>
      </c>
      <c r="AM980" s="62">
        <f>AM981+AM982</f>
        <v>0</v>
      </c>
      <c r="AN980" s="62">
        <f>AN981+AN982</f>
        <v>0</v>
      </c>
      <c r="AO980" s="62">
        <f>AO981+AO982</f>
        <v>0</v>
      </c>
      <c r="AP980" s="62">
        <f>AP981+AP982</f>
        <v>0</v>
      </c>
      <c r="AQ980" s="62">
        <f>AQ981+AQ982</f>
        <v>0</v>
      </c>
      <c r="AR980" s="62">
        <f>AR981+AR982</f>
        <v>0</v>
      </c>
      <c r="AS980" s="62">
        <f>AS981+AS982</f>
        <v>0</v>
      </c>
      <c r="AT980" s="62">
        <f>AT981+AT982</f>
        <v>0</v>
      </c>
      <c r="AU980" s="62">
        <f>AU981+AU982</f>
        <v>0</v>
      </c>
      <c r="AV980" s="62">
        <f>AV981+AV982</f>
        <v>0</v>
      </c>
      <c r="AW980" s="62">
        <f>AW981+AW982</f>
        <v>0</v>
      </c>
      <c r="AX980" s="62">
        <f>AX981+AX982</f>
        <v>0</v>
      </c>
      <c r="AY980" s="62">
        <f>AY981+AY982</f>
        <v>0</v>
      </c>
      <c r="AZ980" s="62">
        <f>AZ981+AZ982</f>
        <v>0</v>
      </c>
      <c r="BA980" s="62">
        <f>BA981+BA982</f>
        <v>0</v>
      </c>
      <c r="BB980" s="62">
        <f>BB981+BB982</f>
        <v>0</v>
      </c>
      <c r="BC980" s="62">
        <f>BC981+BC982</f>
        <v>0</v>
      </c>
      <c r="BD980" s="62">
        <f>BD981+BD982</f>
        <v>0</v>
      </c>
      <c r="BE980" s="62">
        <f>BE981+BE982</f>
        <v>0</v>
      </c>
      <c r="BF980" s="62">
        <f>BF981+BF982</f>
        <v>0</v>
      </c>
      <c r="BG980" s="62">
        <f>BG981+BG982</f>
        <v>0</v>
      </c>
      <c r="BH980" s="62">
        <f>BH981+BH982</f>
        <v>0</v>
      </c>
      <c r="BI980" s="62">
        <f>BI981+BI982</f>
        <v>0</v>
      </c>
      <c r="BJ980" s="62">
        <f>BJ981+BJ982</f>
        <v>0</v>
      </c>
      <c r="BK980" s="62">
        <f>BK981+BK982</f>
        <v>0</v>
      </c>
      <c r="BL980" s="62">
        <f>BL981+BL982</f>
        <v>0</v>
      </c>
      <c r="BM980" s="62">
        <f>BM981+BM982</f>
        <v>0</v>
      </c>
      <c r="BN980" s="62">
        <f>BN981+BN982</f>
        <v>0</v>
      </c>
      <c r="BO980" s="62">
        <f>BO981+BO982</f>
        <v>0</v>
      </c>
      <c r="BP980" s="62">
        <f>BP981+BP982</f>
        <v>0</v>
      </c>
      <c r="BQ980" s="62">
        <f>BQ981+BQ982</f>
        <v>0</v>
      </c>
      <c r="BR980" s="62">
        <f>BR981+BR982</f>
        <v>0</v>
      </c>
      <c r="BS980" s="62">
        <f>BS981+BS982</f>
        <v>0</v>
      </c>
      <c r="BT980" s="62">
        <f>BT981+BT982</f>
        <v>0</v>
      </c>
      <c r="BU980" s="62">
        <f>BU981+BU982</f>
        <v>0</v>
      </c>
      <c r="BV980" s="62">
        <f>BV981+BV982</f>
        <v>0</v>
      </c>
      <c r="BW980" s="62">
        <f>BW981+BW982</f>
        <v>0</v>
      </c>
      <c r="BX980" s="62">
        <f>BX981+BX982</f>
        <v>0</v>
      </c>
      <c r="BY980" s="62">
        <f>BY981+BY982</f>
        <v>0</v>
      </c>
      <c r="BZ980" s="62">
        <f>BZ981+BZ982</f>
        <v>0</v>
      </c>
      <c r="CA980" s="62">
        <f>CA981+CA982</f>
        <v>0</v>
      </c>
      <c r="CB980" s="62">
        <f>CB981+CB982</f>
        <v>0</v>
      </c>
      <c r="CC980" s="62">
        <f>CC981+CC982</f>
        <v>0</v>
      </c>
      <c r="CD980" s="62">
        <f>CD981+CD982</f>
        <v>0</v>
      </c>
      <c r="CE980" s="62">
        <f>CE981+CE982</f>
        <v>0</v>
      </c>
      <c r="CF980" s="62">
        <f>CF981+CF982</f>
        <v>0</v>
      </c>
      <c r="CG980" s="62">
        <f>CG981+CG982</f>
        <v>0</v>
      </c>
      <c r="CH980" s="62">
        <f>CH981+CH982</f>
        <v>0</v>
      </c>
      <c r="CI980" s="62">
        <f>CI981+CI982</f>
        <v>0</v>
      </c>
      <c r="CJ980" s="62">
        <f>CJ981+CJ982</f>
        <v>0</v>
      </c>
      <c r="CK980" s="62">
        <f>CK981+CK982</f>
        <v>0</v>
      </c>
      <c r="CL980" s="62">
        <f>CL981+CL982</f>
        <v>0</v>
      </c>
      <c r="CM980" s="62">
        <f>CM981+CM982</f>
        <v>0</v>
      </c>
      <c r="CN980" s="62">
        <f>CN981+CN982</f>
        <v>0</v>
      </c>
      <c r="CO980" s="62">
        <f>CO981+CO982</f>
        <v>0</v>
      </c>
      <c r="CP980" s="62">
        <f>CP981+CP982</f>
        <v>0</v>
      </c>
      <c r="CQ980" s="62">
        <f>CQ981+CQ982</f>
        <v>0</v>
      </c>
      <c r="CR980" s="62">
        <f>CR981+CR982</f>
        <v>0</v>
      </c>
      <c r="CS980" s="62">
        <f>CS981+CS982</f>
        <v>0</v>
      </c>
      <c r="CT980" s="62">
        <f>CT981+CT982</f>
        <v>0</v>
      </c>
      <c r="CU980" s="62">
        <f>CU981+CU982</f>
        <v>0</v>
      </c>
      <c r="CV980" s="62">
        <f>CV981+CV982</f>
        <v>0</v>
      </c>
      <c r="CW980" s="62">
        <f>CW981+CW982</f>
        <v>0</v>
      </c>
      <c r="CX980" s="62">
        <f>CX981+CX982</f>
        <v>0</v>
      </c>
      <c r="CY980" s="62">
        <f>CY981+CY982</f>
        <v>0</v>
      </c>
      <c r="CZ980" s="62">
        <f>CZ981+CZ982</f>
        <v>0</v>
      </c>
      <c r="DA980" s="61" t="s">
        <v>136</v>
      </c>
      <c r="DB980" s="56">
        <f>K980-CV980</f>
        <v>0</v>
      </c>
      <c r="DC980" s="69"/>
      <c r="DD980" s="7">
        <f>CV980/12</f>
        <v>0</v>
      </c>
      <c r="DE980" s="69"/>
    </row>
    <row r="981" spans="1:109" s="68" customFormat="1" ht="22.5" hidden="1" customHeight="1" x14ac:dyDescent="0.2">
      <c r="A981" s="98" t="str">
        <f>CONCATENATE("5108",H981)</f>
        <v>5108561801</v>
      </c>
      <c r="B981" s="65"/>
      <c r="C981" s="65"/>
      <c r="D981" s="65"/>
      <c r="E981" s="66"/>
      <c r="F981" s="66"/>
      <c r="G981" s="65" t="s">
        <v>91</v>
      </c>
      <c r="H981" s="70" t="s">
        <v>135</v>
      </c>
      <c r="I981" s="100" t="s">
        <v>108</v>
      </c>
      <c r="J981" s="78">
        <f>CB981</f>
        <v>0</v>
      </c>
      <c r="K981" s="78"/>
      <c r="L981" s="78"/>
      <c r="M981" s="78"/>
      <c r="N981" s="78"/>
      <c r="O981" s="78"/>
      <c r="P981" s="78"/>
      <c r="Q981" s="78"/>
      <c r="R981" s="78"/>
      <c r="S981" s="71">
        <f>+U981+V981+W981+Y981</f>
        <v>0</v>
      </c>
      <c r="T981" s="71">
        <f>X981+Z981</f>
        <v>0</v>
      </c>
      <c r="U981" s="71">
        <v>0</v>
      </c>
      <c r="V981" s="71">
        <v>0</v>
      </c>
      <c r="W981" s="71">
        <v>0</v>
      </c>
      <c r="X981" s="71">
        <v>0</v>
      </c>
      <c r="Y981" s="71">
        <v>0</v>
      </c>
      <c r="Z981" s="71">
        <v>0</v>
      </c>
      <c r="AA981" s="71">
        <f>+K981+S981</f>
        <v>0</v>
      </c>
      <c r="AB981" s="71">
        <f>+L981+U981</f>
        <v>0</v>
      </c>
      <c r="AC981" s="71">
        <f>+M981+V981</f>
        <v>0</v>
      </c>
      <c r="AD981" s="71">
        <f>+N981+W981</f>
        <v>0</v>
      </c>
      <c r="AE981" s="71">
        <f>+O981+Y981</f>
        <v>0</v>
      </c>
      <c r="AF981" s="71">
        <f>P981+X981</f>
        <v>0</v>
      </c>
      <c r="AG981" s="71">
        <f>+Q981+Z981</f>
        <v>0</v>
      </c>
      <c r="AH981" s="71">
        <f>AF981+AG981</f>
        <v>0</v>
      </c>
      <c r="AI981" s="71">
        <f>+AJ981+AK981+AL981+AN981</f>
        <v>0</v>
      </c>
      <c r="AJ981" s="71">
        <v>0</v>
      </c>
      <c r="AK981" s="71">
        <v>0</v>
      </c>
      <c r="AL981" s="71">
        <v>0</v>
      </c>
      <c r="AM981" s="71">
        <v>0</v>
      </c>
      <c r="AN981" s="71">
        <v>0</v>
      </c>
      <c r="AO981" s="71">
        <v>0</v>
      </c>
      <c r="AP981" s="71">
        <f>+AA981+AI981</f>
        <v>0</v>
      </c>
      <c r="AQ981" s="71">
        <f>+AB981+AJ981</f>
        <v>0</v>
      </c>
      <c r="AR981" s="71">
        <f>+AC981+AK981</f>
        <v>0</v>
      </c>
      <c r="AS981" s="71">
        <f>+AD981+AL981</f>
        <v>0</v>
      </c>
      <c r="AT981" s="71">
        <f>+AE981+AN981</f>
        <v>0</v>
      </c>
      <c r="AU981" s="71">
        <f>AF981+AM981</f>
        <v>0</v>
      </c>
      <c r="AV981" s="71">
        <f>AG981+AO981</f>
        <v>0</v>
      </c>
      <c r="AW981" s="71">
        <f>AU981+AV981</f>
        <v>0</v>
      </c>
      <c r="AX981" s="71">
        <f>+AY981+AZ981+BA981+BC981</f>
        <v>0</v>
      </c>
      <c r="AY981" s="71">
        <v>0</v>
      </c>
      <c r="AZ981" s="71">
        <v>0</v>
      </c>
      <c r="BA981" s="71">
        <v>0</v>
      </c>
      <c r="BB981" s="71"/>
      <c r="BC981" s="71">
        <v>0</v>
      </c>
      <c r="BD981" s="71"/>
      <c r="BE981" s="71">
        <f>+AP981+AX981</f>
        <v>0</v>
      </c>
      <c r="BF981" s="71">
        <f>+AQ981+AY981</f>
        <v>0</v>
      </c>
      <c r="BG981" s="71">
        <f>+AR981+AZ981</f>
        <v>0</v>
      </c>
      <c r="BH981" s="71">
        <f>+AS981+BA981</f>
        <v>0</v>
      </c>
      <c r="BI981" s="71">
        <f>+AT981+BC981</f>
        <v>0</v>
      </c>
      <c r="BJ981" s="71">
        <f>AU981+BB981</f>
        <v>0</v>
      </c>
      <c r="BK981" s="71">
        <f>AV981+BD981</f>
        <v>0</v>
      </c>
      <c r="BL981" s="71">
        <f>BJ981+BK981</f>
        <v>0</v>
      </c>
      <c r="BM981" s="71">
        <f>+BN981+BO981+BP981+BQ981</f>
        <v>0</v>
      </c>
      <c r="BN981" s="71">
        <v>0</v>
      </c>
      <c r="BO981" s="71">
        <v>0</v>
      </c>
      <c r="BP981" s="71">
        <v>0</v>
      </c>
      <c r="BQ981" s="71">
        <v>0</v>
      </c>
      <c r="BR981" s="71">
        <f>+BE981+BM981</f>
        <v>0</v>
      </c>
      <c r="BS981" s="71">
        <f>+BF981+BN981</f>
        <v>0</v>
      </c>
      <c r="BT981" s="71">
        <f>+BG981+BO981</f>
        <v>0</v>
      </c>
      <c r="BU981" s="71">
        <f>+BH981+BP981</f>
        <v>0</v>
      </c>
      <c r="BV981" s="71">
        <f>+BI981+BQ981</f>
        <v>0</v>
      </c>
      <c r="BW981" s="71">
        <f>+BX981+BY981+BZ981+CA981</f>
        <v>0</v>
      </c>
      <c r="BX981" s="71">
        <v>0</v>
      </c>
      <c r="BY981" s="71">
        <v>0</v>
      </c>
      <c r="BZ981" s="71">
        <v>0</v>
      </c>
      <c r="CA981" s="71">
        <v>0</v>
      </c>
      <c r="CB981" s="71">
        <f>+BR981+BW981</f>
        <v>0</v>
      </c>
      <c r="CC981" s="71">
        <f>+BS981+BX981</f>
        <v>0</v>
      </c>
      <c r="CD981" s="71">
        <f>+BT981+BY981</f>
        <v>0</v>
      </c>
      <c r="CE981" s="71">
        <f>+BU981+BZ981</f>
        <v>0</v>
      </c>
      <c r="CF981" s="71">
        <f>+BV981+CA981</f>
        <v>0</v>
      </c>
      <c r="CG981" s="71">
        <f>+CH981+CI981+CJ981+CK981</f>
        <v>0</v>
      </c>
      <c r="CH981" s="71">
        <v>0</v>
      </c>
      <c r="CI981" s="71">
        <v>0</v>
      </c>
      <c r="CJ981" s="71">
        <v>0</v>
      </c>
      <c r="CK981" s="71">
        <v>0</v>
      </c>
      <c r="CL981" s="71">
        <f>+CB981+CG981</f>
        <v>0</v>
      </c>
      <c r="CM981" s="71">
        <f>+CC981+CH981</f>
        <v>0</v>
      </c>
      <c r="CN981" s="71">
        <f>+CD981+CI981</f>
        <v>0</v>
      </c>
      <c r="CO981" s="71">
        <f>+CE981+CJ981</f>
        <v>0</v>
      </c>
      <c r="CP981" s="71">
        <f>+CF981+CK981</f>
        <v>0</v>
      </c>
      <c r="CQ981" s="71">
        <f>+CR981+CS981+CT981+CU981</f>
        <v>0</v>
      </c>
      <c r="CR981" s="71">
        <v>0</v>
      </c>
      <c r="CS981" s="71">
        <v>0</v>
      </c>
      <c r="CT981" s="71">
        <v>0</v>
      </c>
      <c r="CU981" s="71">
        <v>0</v>
      </c>
      <c r="CV981" s="71">
        <f>+CL981+CQ981</f>
        <v>0</v>
      </c>
      <c r="CW981" s="71">
        <f>+CM981+CR981</f>
        <v>0</v>
      </c>
      <c r="CX981" s="71">
        <f>+CN981+CS981</f>
        <v>0</v>
      </c>
      <c r="CY981" s="71">
        <f>+CO981+CT981</f>
        <v>0</v>
      </c>
      <c r="CZ981" s="71">
        <f>+CP981+CU981</f>
        <v>0</v>
      </c>
      <c r="DA981" s="70" t="s">
        <v>135</v>
      </c>
      <c r="DB981" s="56">
        <f>K981-CV981</f>
        <v>0</v>
      </c>
      <c r="DC981" s="69"/>
      <c r="DD981" s="7">
        <f>CV981/12</f>
        <v>0</v>
      </c>
      <c r="DE981" s="69"/>
    </row>
    <row r="982" spans="1:109" s="68" customFormat="1" ht="22.5" hidden="1" customHeight="1" x14ac:dyDescent="0.2">
      <c r="A982" s="98" t="str">
        <f>CONCATENATE("5108",H982)</f>
        <v>5108561802</v>
      </c>
      <c r="B982" s="65"/>
      <c r="C982" s="65"/>
      <c r="D982" s="65"/>
      <c r="E982" s="66"/>
      <c r="F982" s="66"/>
      <c r="G982" s="65" t="s">
        <v>101</v>
      </c>
      <c r="H982" s="70" t="s">
        <v>134</v>
      </c>
      <c r="I982" s="100" t="s">
        <v>99</v>
      </c>
      <c r="J982" s="78">
        <f>CB982</f>
        <v>0</v>
      </c>
      <c r="K982" s="78"/>
      <c r="L982" s="78"/>
      <c r="M982" s="78"/>
      <c r="N982" s="78"/>
      <c r="O982" s="78"/>
      <c r="P982" s="78"/>
      <c r="Q982" s="78"/>
      <c r="R982" s="78"/>
      <c r="S982" s="71">
        <f>+U982+V982+W982+Y982</f>
        <v>0</v>
      </c>
      <c r="T982" s="71">
        <f>X982+Z982</f>
        <v>0</v>
      </c>
      <c r="U982" s="71">
        <v>0</v>
      </c>
      <c r="V982" s="71">
        <v>0</v>
      </c>
      <c r="W982" s="71">
        <v>0</v>
      </c>
      <c r="X982" s="71">
        <v>0</v>
      </c>
      <c r="Y982" s="71">
        <v>0</v>
      </c>
      <c r="Z982" s="71">
        <v>0</v>
      </c>
      <c r="AA982" s="71">
        <f>+K982+S982</f>
        <v>0</v>
      </c>
      <c r="AB982" s="71">
        <f>+L982+U982</f>
        <v>0</v>
      </c>
      <c r="AC982" s="71">
        <f>+M982+V982</f>
        <v>0</v>
      </c>
      <c r="AD982" s="71">
        <f>+N982+W982</f>
        <v>0</v>
      </c>
      <c r="AE982" s="71">
        <f>+O982+Y982</f>
        <v>0</v>
      </c>
      <c r="AF982" s="71">
        <f>P982+X982</f>
        <v>0</v>
      </c>
      <c r="AG982" s="71">
        <f>+Q982+Z982</f>
        <v>0</v>
      </c>
      <c r="AH982" s="71">
        <f>AF982+AG982</f>
        <v>0</v>
      </c>
      <c r="AI982" s="71">
        <f>+AJ982+AK982+AL982+AN982</f>
        <v>0</v>
      </c>
      <c r="AJ982" s="71">
        <v>0</v>
      </c>
      <c r="AK982" s="71">
        <v>0</v>
      </c>
      <c r="AL982" s="71">
        <v>0</v>
      </c>
      <c r="AM982" s="71">
        <v>0</v>
      </c>
      <c r="AN982" s="71">
        <v>0</v>
      </c>
      <c r="AO982" s="71">
        <v>0</v>
      </c>
      <c r="AP982" s="71">
        <f>+AA982+AI982</f>
        <v>0</v>
      </c>
      <c r="AQ982" s="71">
        <f>+AB982+AJ982</f>
        <v>0</v>
      </c>
      <c r="AR982" s="71">
        <f>+AC982+AK982</f>
        <v>0</v>
      </c>
      <c r="AS982" s="71">
        <f>+AD982+AL982</f>
        <v>0</v>
      </c>
      <c r="AT982" s="71">
        <f>+AE982+AN982</f>
        <v>0</v>
      </c>
      <c r="AU982" s="71">
        <f>AF982+AM982</f>
        <v>0</v>
      </c>
      <c r="AV982" s="71">
        <f>AG982+AO982</f>
        <v>0</v>
      </c>
      <c r="AW982" s="71">
        <f>AU982+AV982</f>
        <v>0</v>
      </c>
      <c r="AX982" s="71">
        <f>+AY982+AZ982+BA982+BC982</f>
        <v>0</v>
      </c>
      <c r="AY982" s="71">
        <v>0</v>
      </c>
      <c r="AZ982" s="71">
        <v>0</v>
      </c>
      <c r="BA982" s="71">
        <v>0</v>
      </c>
      <c r="BB982" s="71"/>
      <c r="BC982" s="71">
        <v>0</v>
      </c>
      <c r="BD982" s="71"/>
      <c r="BE982" s="71">
        <f>+AP982+AX982</f>
        <v>0</v>
      </c>
      <c r="BF982" s="71">
        <f>+AQ982+AY982</f>
        <v>0</v>
      </c>
      <c r="BG982" s="71">
        <f>+AR982+AZ982</f>
        <v>0</v>
      </c>
      <c r="BH982" s="71">
        <f>+AS982+BA982</f>
        <v>0</v>
      </c>
      <c r="BI982" s="71">
        <f>+AT982+BC982</f>
        <v>0</v>
      </c>
      <c r="BJ982" s="71">
        <f>AU982+BB982</f>
        <v>0</v>
      </c>
      <c r="BK982" s="71">
        <f>AV982+BD982</f>
        <v>0</v>
      </c>
      <c r="BL982" s="71">
        <f>BJ982+BK982</f>
        <v>0</v>
      </c>
      <c r="BM982" s="71">
        <f>+BN982+BO982+BP982+BQ982</f>
        <v>0</v>
      </c>
      <c r="BN982" s="71">
        <v>0</v>
      </c>
      <c r="BO982" s="71">
        <v>0</v>
      </c>
      <c r="BP982" s="71">
        <v>0</v>
      </c>
      <c r="BQ982" s="71">
        <v>0</v>
      </c>
      <c r="BR982" s="71">
        <f>+BE982+BM982</f>
        <v>0</v>
      </c>
      <c r="BS982" s="71">
        <f>+BF982+BN982</f>
        <v>0</v>
      </c>
      <c r="BT982" s="71">
        <f>+BG982+BO982</f>
        <v>0</v>
      </c>
      <c r="BU982" s="71">
        <f>+BH982+BP982</f>
        <v>0</v>
      </c>
      <c r="BV982" s="71">
        <f>+BI982+BQ982</f>
        <v>0</v>
      </c>
      <c r="BW982" s="71">
        <f>+BX982+BY982+BZ982+CA982</f>
        <v>0</v>
      </c>
      <c r="BX982" s="71">
        <v>0</v>
      </c>
      <c r="BY982" s="71">
        <v>0</v>
      </c>
      <c r="BZ982" s="71">
        <v>0</v>
      </c>
      <c r="CA982" s="71">
        <v>0</v>
      </c>
      <c r="CB982" s="71">
        <f>+BR982+BW982</f>
        <v>0</v>
      </c>
      <c r="CC982" s="71">
        <f>+BS982+BX982</f>
        <v>0</v>
      </c>
      <c r="CD982" s="71">
        <f>+BT982+BY982</f>
        <v>0</v>
      </c>
      <c r="CE982" s="71">
        <f>+BU982+BZ982</f>
        <v>0</v>
      </c>
      <c r="CF982" s="71">
        <f>+BV982+CA982</f>
        <v>0</v>
      </c>
      <c r="CG982" s="71">
        <f>+CH982+CI982+CJ982+CK982</f>
        <v>0</v>
      </c>
      <c r="CH982" s="71">
        <v>0</v>
      </c>
      <c r="CI982" s="71">
        <v>0</v>
      </c>
      <c r="CJ982" s="71">
        <v>0</v>
      </c>
      <c r="CK982" s="71">
        <v>0</v>
      </c>
      <c r="CL982" s="71">
        <f>+CB982+CG982</f>
        <v>0</v>
      </c>
      <c r="CM982" s="71">
        <f>+CC982+CH982</f>
        <v>0</v>
      </c>
      <c r="CN982" s="71">
        <f>+CD982+CI982</f>
        <v>0</v>
      </c>
      <c r="CO982" s="71">
        <f>+CE982+CJ982</f>
        <v>0</v>
      </c>
      <c r="CP982" s="71">
        <f>+CF982+CK982</f>
        <v>0</v>
      </c>
      <c r="CQ982" s="71">
        <f>+CR982+CS982+CT982+CU982</f>
        <v>0</v>
      </c>
      <c r="CR982" s="71">
        <v>0</v>
      </c>
      <c r="CS982" s="71">
        <v>0</v>
      </c>
      <c r="CT982" s="71">
        <v>0</v>
      </c>
      <c r="CU982" s="71">
        <v>0</v>
      </c>
      <c r="CV982" s="71">
        <f>+CL982+CQ982</f>
        <v>0</v>
      </c>
      <c r="CW982" s="71">
        <f>+CM982+CR982</f>
        <v>0</v>
      </c>
      <c r="CX982" s="71">
        <f>+CN982+CS982</f>
        <v>0</v>
      </c>
      <c r="CY982" s="71">
        <f>+CO982+CT982</f>
        <v>0</v>
      </c>
      <c r="CZ982" s="71">
        <f>+CP982+CU982</f>
        <v>0</v>
      </c>
      <c r="DA982" s="70" t="s">
        <v>134</v>
      </c>
      <c r="DB982" s="56">
        <f>K982-CV982</f>
        <v>0</v>
      </c>
      <c r="DC982" s="69"/>
      <c r="DD982" s="7">
        <f>CV982/12</f>
        <v>0</v>
      </c>
      <c r="DE982" s="69"/>
    </row>
    <row r="983" spans="1:109" s="68" customFormat="1" ht="22.5" hidden="1" customHeight="1" x14ac:dyDescent="0.2">
      <c r="A983" s="98"/>
      <c r="B983" s="65"/>
      <c r="C983" s="65"/>
      <c r="D983" s="65"/>
      <c r="E983" s="66"/>
      <c r="F983" s="66"/>
      <c r="G983" s="65"/>
      <c r="H983" s="70"/>
      <c r="I983" s="100"/>
      <c r="J983" s="78"/>
      <c r="K983" s="78"/>
      <c r="L983" s="78"/>
      <c r="M983" s="78"/>
      <c r="N983" s="78"/>
      <c r="O983" s="78"/>
      <c r="P983" s="78"/>
      <c r="Q983" s="78"/>
      <c r="R983" s="78"/>
      <c r="S983" s="71"/>
      <c r="T983" s="71"/>
      <c r="U983" s="71"/>
      <c r="V983" s="71"/>
      <c r="W983" s="71"/>
      <c r="X983" s="71"/>
      <c r="Y983" s="71"/>
      <c r="Z983" s="71"/>
      <c r="AA983" s="71"/>
      <c r="AB983" s="71"/>
      <c r="AC983" s="71"/>
      <c r="AD983" s="71"/>
      <c r="AE983" s="71"/>
      <c r="AF983" s="71"/>
      <c r="AG983" s="71"/>
      <c r="AH983" s="71"/>
      <c r="AI983" s="71"/>
      <c r="AJ983" s="71"/>
      <c r="AK983" s="71"/>
      <c r="AL983" s="71"/>
      <c r="AM983" s="71"/>
      <c r="AN983" s="71"/>
      <c r="AO983" s="71"/>
      <c r="AP983" s="71"/>
      <c r="AQ983" s="71"/>
      <c r="AR983" s="71"/>
      <c r="AS983" s="71"/>
      <c r="AT983" s="71"/>
      <c r="AU983" s="71"/>
      <c r="AV983" s="71"/>
      <c r="AW983" s="71"/>
      <c r="AX983" s="71"/>
      <c r="AY983" s="71"/>
      <c r="AZ983" s="71"/>
      <c r="BA983" s="71"/>
      <c r="BB983" s="71"/>
      <c r="BC983" s="71"/>
      <c r="BD983" s="71"/>
      <c r="BE983" s="71"/>
      <c r="BF983" s="71"/>
      <c r="BG983" s="71"/>
      <c r="BH983" s="71"/>
      <c r="BI983" s="71"/>
      <c r="BJ983" s="71"/>
      <c r="BK983" s="71"/>
      <c r="BL983" s="71"/>
      <c r="BM983" s="71"/>
      <c r="BN983" s="71"/>
      <c r="BO983" s="71"/>
      <c r="BP983" s="71"/>
      <c r="BQ983" s="71"/>
      <c r="BR983" s="71"/>
      <c r="BS983" s="71"/>
      <c r="BT983" s="71"/>
      <c r="BU983" s="71"/>
      <c r="BV983" s="71"/>
      <c r="BW983" s="71"/>
      <c r="BX983" s="71"/>
      <c r="BY983" s="71"/>
      <c r="BZ983" s="71"/>
      <c r="CA983" s="71"/>
      <c r="CB983" s="71"/>
      <c r="CC983" s="71"/>
      <c r="CD983" s="71"/>
      <c r="CE983" s="71"/>
      <c r="CF983" s="71"/>
      <c r="CG983" s="71"/>
      <c r="CH983" s="71"/>
      <c r="CI983" s="71"/>
      <c r="CJ983" s="71"/>
      <c r="CK983" s="71"/>
      <c r="CL983" s="71"/>
      <c r="CM983" s="71"/>
      <c r="CN983" s="71"/>
      <c r="CO983" s="71"/>
      <c r="CP983" s="71"/>
      <c r="CQ983" s="71"/>
      <c r="CR983" s="71"/>
      <c r="CS983" s="71"/>
      <c r="CT983" s="71"/>
      <c r="CU983" s="71"/>
      <c r="CV983" s="71"/>
      <c r="CW983" s="71"/>
      <c r="CX983" s="71"/>
      <c r="CY983" s="71"/>
      <c r="CZ983" s="71"/>
      <c r="DA983" s="70"/>
      <c r="DB983" s="56">
        <f>K983-CV983</f>
        <v>0</v>
      </c>
      <c r="DC983" s="69"/>
      <c r="DD983" s="7">
        <f>CV983/12</f>
        <v>0</v>
      </c>
      <c r="DE983" s="69"/>
    </row>
    <row r="984" spans="1:109" s="68" customFormat="1" ht="22.5" hidden="1" customHeight="1" x14ac:dyDescent="0.2">
      <c r="A984" s="98"/>
      <c r="B984" s="65"/>
      <c r="C984" s="65"/>
      <c r="D984" s="65"/>
      <c r="E984" s="66"/>
      <c r="F984" s="66"/>
      <c r="G984" s="65"/>
      <c r="H984" s="70"/>
      <c r="I984" s="100"/>
      <c r="J984" s="78"/>
      <c r="K984" s="78"/>
      <c r="L984" s="78"/>
      <c r="M984" s="78"/>
      <c r="N984" s="78"/>
      <c r="O984" s="78"/>
      <c r="P984" s="78"/>
      <c r="Q984" s="78"/>
      <c r="R984" s="78"/>
      <c r="S984" s="71"/>
      <c r="T984" s="71"/>
      <c r="U984" s="71"/>
      <c r="V984" s="71"/>
      <c r="W984" s="71"/>
      <c r="X984" s="71"/>
      <c r="Y984" s="71"/>
      <c r="Z984" s="71"/>
      <c r="AA984" s="71"/>
      <c r="AB984" s="71"/>
      <c r="AC984" s="71"/>
      <c r="AD984" s="71"/>
      <c r="AE984" s="71"/>
      <c r="AF984" s="71"/>
      <c r="AG984" s="71"/>
      <c r="AH984" s="71"/>
      <c r="AI984" s="71"/>
      <c r="AJ984" s="71"/>
      <c r="AK984" s="71"/>
      <c r="AL984" s="71"/>
      <c r="AM984" s="71"/>
      <c r="AN984" s="71"/>
      <c r="AO984" s="71"/>
      <c r="AP984" s="71"/>
      <c r="AQ984" s="71"/>
      <c r="AR984" s="71"/>
      <c r="AS984" s="71"/>
      <c r="AT984" s="71"/>
      <c r="AU984" s="71"/>
      <c r="AV984" s="71"/>
      <c r="AW984" s="71"/>
      <c r="AX984" s="71"/>
      <c r="AY984" s="71"/>
      <c r="AZ984" s="71"/>
      <c r="BA984" s="71"/>
      <c r="BB984" s="71"/>
      <c r="BC984" s="71"/>
      <c r="BD984" s="71"/>
      <c r="BE984" s="71"/>
      <c r="BF984" s="71"/>
      <c r="BG984" s="71"/>
      <c r="BH984" s="71"/>
      <c r="BI984" s="71"/>
      <c r="BJ984" s="71"/>
      <c r="BK984" s="71"/>
      <c r="BL984" s="71"/>
      <c r="BM984" s="71"/>
      <c r="BN984" s="71"/>
      <c r="BO984" s="71"/>
      <c r="BP984" s="71"/>
      <c r="BQ984" s="71"/>
      <c r="BR984" s="71"/>
      <c r="BS984" s="71"/>
      <c r="BT984" s="71"/>
      <c r="BU984" s="71"/>
      <c r="BV984" s="71"/>
      <c r="BW984" s="71"/>
      <c r="BX984" s="71"/>
      <c r="BY984" s="71"/>
      <c r="BZ984" s="71"/>
      <c r="CA984" s="71"/>
      <c r="CB984" s="71"/>
      <c r="CC984" s="71"/>
      <c r="CD984" s="71"/>
      <c r="CE984" s="71"/>
      <c r="CF984" s="71"/>
      <c r="CG984" s="71"/>
      <c r="CH984" s="71"/>
      <c r="CI984" s="71"/>
      <c r="CJ984" s="71"/>
      <c r="CK984" s="71"/>
      <c r="CL984" s="71"/>
      <c r="CM984" s="71"/>
      <c r="CN984" s="71"/>
      <c r="CO984" s="71"/>
      <c r="CP984" s="71"/>
      <c r="CQ984" s="71"/>
      <c r="CR984" s="71"/>
      <c r="CS984" s="71"/>
      <c r="CT984" s="71"/>
      <c r="CU984" s="71"/>
      <c r="CV984" s="71"/>
      <c r="CW984" s="71"/>
      <c r="CX984" s="71"/>
      <c r="CY984" s="71"/>
      <c r="CZ984" s="71"/>
      <c r="DA984" s="70"/>
      <c r="DB984" s="56">
        <f>K984-CV984</f>
        <v>0</v>
      </c>
      <c r="DC984" s="69"/>
      <c r="DD984" s="7">
        <f>CV984/12</f>
        <v>0</v>
      </c>
      <c r="DE984" s="69"/>
    </row>
    <row r="985" spans="1:109" s="68" customFormat="1" ht="22.5" hidden="1" customHeight="1" x14ac:dyDescent="0.2">
      <c r="A985" s="98"/>
      <c r="B985" s="65"/>
      <c r="C985" s="65"/>
      <c r="D985" s="65"/>
      <c r="E985" s="66"/>
      <c r="F985" s="66"/>
      <c r="G985" s="65"/>
      <c r="H985" s="70"/>
      <c r="I985" s="100"/>
      <c r="J985" s="78"/>
      <c r="K985" s="78"/>
      <c r="L985" s="78"/>
      <c r="M985" s="78"/>
      <c r="N985" s="78"/>
      <c r="O985" s="78"/>
      <c r="P985" s="78"/>
      <c r="Q985" s="78"/>
      <c r="R985" s="78"/>
      <c r="S985" s="71"/>
      <c r="T985" s="71"/>
      <c r="U985" s="71"/>
      <c r="V985" s="71"/>
      <c r="W985" s="71"/>
      <c r="X985" s="71"/>
      <c r="Y985" s="71"/>
      <c r="Z985" s="71"/>
      <c r="AA985" s="71"/>
      <c r="AB985" s="71"/>
      <c r="AC985" s="71"/>
      <c r="AD985" s="71"/>
      <c r="AE985" s="71"/>
      <c r="AF985" s="71"/>
      <c r="AG985" s="71"/>
      <c r="AH985" s="71"/>
      <c r="AI985" s="71"/>
      <c r="AJ985" s="71"/>
      <c r="AK985" s="71"/>
      <c r="AL985" s="71"/>
      <c r="AM985" s="71"/>
      <c r="AN985" s="71"/>
      <c r="AO985" s="71"/>
      <c r="AP985" s="71"/>
      <c r="AQ985" s="71"/>
      <c r="AR985" s="71"/>
      <c r="AS985" s="71"/>
      <c r="AT985" s="71"/>
      <c r="AU985" s="71"/>
      <c r="AV985" s="71"/>
      <c r="AW985" s="71"/>
      <c r="AX985" s="71"/>
      <c r="AY985" s="71"/>
      <c r="AZ985" s="71"/>
      <c r="BA985" s="71"/>
      <c r="BB985" s="71"/>
      <c r="BC985" s="71"/>
      <c r="BD985" s="71"/>
      <c r="BE985" s="71"/>
      <c r="BF985" s="71"/>
      <c r="BG985" s="71"/>
      <c r="BH985" s="71"/>
      <c r="BI985" s="71"/>
      <c r="BJ985" s="71"/>
      <c r="BK985" s="71"/>
      <c r="BL985" s="71"/>
      <c r="BM985" s="71"/>
      <c r="BN985" s="71"/>
      <c r="BO985" s="71"/>
      <c r="BP985" s="71"/>
      <c r="BQ985" s="71"/>
      <c r="BR985" s="71"/>
      <c r="BS985" s="71"/>
      <c r="BT985" s="71"/>
      <c r="BU985" s="71"/>
      <c r="BV985" s="71"/>
      <c r="BW985" s="71"/>
      <c r="BX985" s="71"/>
      <c r="BY985" s="71"/>
      <c r="BZ985" s="71"/>
      <c r="CA985" s="71"/>
      <c r="CB985" s="71"/>
      <c r="CC985" s="71"/>
      <c r="CD985" s="71"/>
      <c r="CE985" s="71"/>
      <c r="CF985" s="71"/>
      <c r="CG985" s="71"/>
      <c r="CH985" s="71"/>
      <c r="CI985" s="71"/>
      <c r="CJ985" s="71"/>
      <c r="CK985" s="71"/>
      <c r="CL985" s="71"/>
      <c r="CM985" s="71"/>
      <c r="CN985" s="71"/>
      <c r="CO985" s="71"/>
      <c r="CP985" s="71"/>
      <c r="CQ985" s="71"/>
      <c r="CR985" s="71"/>
      <c r="CS985" s="71"/>
      <c r="CT985" s="71"/>
      <c r="CU985" s="71"/>
      <c r="CV985" s="71"/>
      <c r="CW985" s="71"/>
      <c r="CX985" s="71"/>
      <c r="CY985" s="71"/>
      <c r="CZ985" s="71"/>
      <c r="DA985" s="70"/>
      <c r="DB985" s="56">
        <f>K985-CV985</f>
        <v>0</v>
      </c>
      <c r="DC985" s="69"/>
      <c r="DD985" s="7">
        <f>CV985/12</f>
        <v>0</v>
      </c>
      <c r="DE985" s="69"/>
    </row>
    <row r="986" spans="1:109" s="68" customFormat="1" ht="22.5" hidden="1" customHeight="1" x14ac:dyDescent="0.2">
      <c r="A986" s="67"/>
      <c r="B986" s="66"/>
      <c r="C986" s="66"/>
      <c r="D986" s="66"/>
      <c r="E986" s="66"/>
      <c r="F986" s="66"/>
      <c r="G986" s="65"/>
      <c r="H986" s="70"/>
      <c r="I986" s="99"/>
      <c r="J986" s="62"/>
      <c r="K986" s="62"/>
      <c r="L986" s="62"/>
      <c r="M986" s="62"/>
      <c r="N986" s="62"/>
      <c r="O986" s="78"/>
      <c r="P986" s="62"/>
      <c r="Q986" s="78"/>
      <c r="R986" s="62"/>
      <c r="S986" s="71"/>
      <c r="T986" s="71"/>
      <c r="U986" s="71"/>
      <c r="V986" s="71"/>
      <c r="W986" s="71"/>
      <c r="X986" s="71"/>
      <c r="Y986" s="71"/>
      <c r="Z986" s="71"/>
      <c r="AA986" s="71"/>
      <c r="AB986" s="71"/>
      <c r="AC986" s="71"/>
      <c r="AD986" s="71"/>
      <c r="AE986" s="71"/>
      <c r="AF986" s="71"/>
      <c r="AG986" s="71"/>
      <c r="AH986" s="71"/>
      <c r="AI986" s="71"/>
      <c r="AJ986" s="71"/>
      <c r="AK986" s="71"/>
      <c r="AL986" s="71"/>
      <c r="AM986" s="71"/>
      <c r="AN986" s="71"/>
      <c r="AO986" s="71"/>
      <c r="AP986" s="71"/>
      <c r="AQ986" s="71"/>
      <c r="AR986" s="71"/>
      <c r="AS986" s="71"/>
      <c r="AT986" s="71"/>
      <c r="AU986" s="71"/>
      <c r="AV986" s="71"/>
      <c r="AW986" s="71"/>
      <c r="AX986" s="71"/>
      <c r="AY986" s="71"/>
      <c r="AZ986" s="71"/>
      <c r="BA986" s="71"/>
      <c r="BB986" s="71"/>
      <c r="BC986" s="71"/>
      <c r="BD986" s="71"/>
      <c r="BE986" s="71"/>
      <c r="BF986" s="71"/>
      <c r="BG986" s="71"/>
      <c r="BH986" s="71"/>
      <c r="BI986" s="71"/>
      <c r="BJ986" s="71"/>
      <c r="BK986" s="71"/>
      <c r="BL986" s="71"/>
      <c r="BM986" s="71"/>
      <c r="BN986" s="71"/>
      <c r="BO986" s="71"/>
      <c r="BP986" s="71"/>
      <c r="BQ986" s="71"/>
      <c r="BR986" s="71"/>
      <c r="BS986" s="71"/>
      <c r="BT986" s="71"/>
      <c r="BU986" s="71"/>
      <c r="BV986" s="71"/>
      <c r="BW986" s="71"/>
      <c r="BX986" s="71"/>
      <c r="BY986" s="71"/>
      <c r="BZ986" s="71"/>
      <c r="CA986" s="71"/>
      <c r="CB986" s="71"/>
      <c r="CC986" s="71"/>
      <c r="CD986" s="71"/>
      <c r="CE986" s="71"/>
      <c r="CF986" s="71"/>
      <c r="CG986" s="71"/>
      <c r="CH986" s="71"/>
      <c r="CI986" s="71"/>
      <c r="CJ986" s="71"/>
      <c r="CK986" s="71"/>
      <c r="CL986" s="71"/>
      <c r="CM986" s="71"/>
      <c r="CN986" s="71"/>
      <c r="CO986" s="71"/>
      <c r="CP986" s="71"/>
      <c r="CQ986" s="71"/>
      <c r="CR986" s="71"/>
      <c r="CS986" s="71"/>
      <c r="CT986" s="71"/>
      <c r="CU986" s="71"/>
      <c r="CV986" s="71"/>
      <c r="CW986" s="71"/>
      <c r="CX986" s="71"/>
      <c r="CY986" s="71"/>
      <c r="CZ986" s="71"/>
      <c r="DA986" s="70"/>
      <c r="DB986" s="56">
        <f>K986-CV986</f>
        <v>0</v>
      </c>
      <c r="DC986" s="69"/>
      <c r="DD986" s="7">
        <f>CV986/12</f>
        <v>0</v>
      </c>
      <c r="DE986" s="69"/>
    </row>
    <row r="987" spans="1:109" s="80" customFormat="1" ht="23.25" hidden="1" customHeight="1" x14ac:dyDescent="0.2">
      <c r="A987" s="67" t="str">
        <f>CONCATENATE("5108",H987)</f>
        <v>5108510801</v>
      </c>
      <c r="B987" s="66"/>
      <c r="C987" s="66" t="s">
        <v>91</v>
      </c>
      <c r="D987" s="66"/>
      <c r="E987" s="66"/>
      <c r="F987" s="66"/>
      <c r="G987" s="65"/>
      <c r="H987" s="61" t="s">
        <v>132</v>
      </c>
      <c r="I987" s="95" t="s">
        <v>133</v>
      </c>
      <c r="J987" s="62">
        <f>J938</f>
        <v>0</v>
      </c>
      <c r="K987" s="62">
        <f>K938</f>
        <v>0</v>
      </c>
      <c r="L987" s="62">
        <f>L938</f>
        <v>0</v>
      </c>
      <c r="M987" s="62">
        <f>M938</f>
        <v>0</v>
      </c>
      <c r="N987" s="62">
        <f>N938</f>
        <v>0</v>
      </c>
      <c r="O987" s="62">
        <f>O938</f>
        <v>0</v>
      </c>
      <c r="P987" s="62">
        <f>P938</f>
        <v>0</v>
      </c>
      <c r="Q987" s="62">
        <f>Q938</f>
        <v>0</v>
      </c>
      <c r="R987" s="62">
        <f>R938</f>
        <v>0</v>
      </c>
      <c r="S987" s="62">
        <f>S938</f>
        <v>0</v>
      </c>
      <c r="T987" s="62">
        <f>T938</f>
        <v>0</v>
      </c>
      <c r="U987" s="62">
        <f>U938</f>
        <v>0</v>
      </c>
      <c r="V987" s="62">
        <f>V938</f>
        <v>0</v>
      </c>
      <c r="W987" s="62">
        <f>W938</f>
        <v>0</v>
      </c>
      <c r="X987" s="62">
        <f>X938</f>
        <v>0</v>
      </c>
      <c r="Y987" s="62">
        <f>Y938</f>
        <v>0</v>
      </c>
      <c r="Z987" s="62">
        <f>Z938</f>
        <v>0</v>
      </c>
      <c r="AA987" s="62">
        <f>AA938</f>
        <v>0</v>
      </c>
      <c r="AB987" s="62">
        <f>AB938</f>
        <v>0</v>
      </c>
      <c r="AC987" s="62">
        <f>AC938</f>
        <v>0</v>
      </c>
      <c r="AD987" s="62">
        <f>AD938</f>
        <v>0</v>
      </c>
      <c r="AE987" s="62">
        <f>AE938</f>
        <v>0</v>
      </c>
      <c r="AF987" s="62">
        <f>AF938</f>
        <v>0</v>
      </c>
      <c r="AG987" s="62">
        <f>AG938</f>
        <v>0</v>
      </c>
      <c r="AH987" s="62">
        <f>AH938</f>
        <v>0</v>
      </c>
      <c r="AI987" s="62">
        <f>AI938</f>
        <v>0</v>
      </c>
      <c r="AJ987" s="62">
        <f>AJ938</f>
        <v>0</v>
      </c>
      <c r="AK987" s="62">
        <f>AK938</f>
        <v>0</v>
      </c>
      <c r="AL987" s="62">
        <f>AL938</f>
        <v>0</v>
      </c>
      <c r="AM987" s="62">
        <f>AM938</f>
        <v>0</v>
      </c>
      <c r="AN987" s="62">
        <f>AN938</f>
        <v>0</v>
      </c>
      <c r="AO987" s="62">
        <f>AO938</f>
        <v>0</v>
      </c>
      <c r="AP987" s="62">
        <f>AP938</f>
        <v>0</v>
      </c>
      <c r="AQ987" s="62">
        <f>AQ938</f>
        <v>0</v>
      </c>
      <c r="AR987" s="62">
        <f>AR938</f>
        <v>0</v>
      </c>
      <c r="AS987" s="62">
        <f>AS938</f>
        <v>0</v>
      </c>
      <c r="AT987" s="62">
        <f>AT938</f>
        <v>0</v>
      </c>
      <c r="AU987" s="62">
        <f>AU938</f>
        <v>0</v>
      </c>
      <c r="AV987" s="62">
        <f>AV938</f>
        <v>0</v>
      </c>
      <c r="AW987" s="62">
        <f>AW938</f>
        <v>0</v>
      </c>
      <c r="AX987" s="62">
        <f>AX938</f>
        <v>0</v>
      </c>
      <c r="AY987" s="62">
        <f>AY938</f>
        <v>0</v>
      </c>
      <c r="AZ987" s="62">
        <f>AZ938</f>
        <v>0</v>
      </c>
      <c r="BA987" s="62">
        <f>BA938</f>
        <v>0</v>
      </c>
      <c r="BB987" s="62"/>
      <c r="BC987" s="62">
        <f>BC938</f>
        <v>0</v>
      </c>
      <c r="BD987" s="62"/>
      <c r="BE987" s="62">
        <f>BE938</f>
        <v>0</v>
      </c>
      <c r="BF987" s="62">
        <f>BF938</f>
        <v>0</v>
      </c>
      <c r="BG987" s="62">
        <f>BG938</f>
        <v>0</v>
      </c>
      <c r="BH987" s="62">
        <f>BH938</f>
        <v>0</v>
      </c>
      <c r="BI987" s="62">
        <f>BI938</f>
        <v>0</v>
      </c>
      <c r="BJ987" s="62">
        <f>BJ938</f>
        <v>0</v>
      </c>
      <c r="BK987" s="62">
        <f>BK938</f>
        <v>0</v>
      </c>
      <c r="BL987" s="62">
        <f>BL938</f>
        <v>0</v>
      </c>
      <c r="BM987" s="62">
        <f>BM938</f>
        <v>0</v>
      </c>
      <c r="BN987" s="62">
        <f>BN938</f>
        <v>0</v>
      </c>
      <c r="BO987" s="62">
        <f>BO938</f>
        <v>0</v>
      </c>
      <c r="BP987" s="62">
        <f>BP938</f>
        <v>0</v>
      </c>
      <c r="BQ987" s="62">
        <f>BQ938</f>
        <v>0</v>
      </c>
      <c r="BR987" s="62">
        <f>BR938</f>
        <v>0</v>
      </c>
      <c r="BS987" s="62">
        <f>BS938</f>
        <v>0</v>
      </c>
      <c r="BT987" s="62">
        <f>BT938</f>
        <v>0</v>
      </c>
      <c r="BU987" s="62">
        <f>BU938</f>
        <v>0</v>
      </c>
      <c r="BV987" s="62">
        <f>BV938</f>
        <v>0</v>
      </c>
      <c r="BW987" s="62">
        <f>BW938</f>
        <v>0</v>
      </c>
      <c r="BX987" s="62">
        <f>BX938</f>
        <v>0</v>
      </c>
      <c r="BY987" s="62">
        <f>BY938</f>
        <v>0</v>
      </c>
      <c r="BZ987" s="62">
        <f>BZ938</f>
        <v>0</v>
      </c>
      <c r="CA987" s="62">
        <f>CA938</f>
        <v>0</v>
      </c>
      <c r="CB987" s="62">
        <f>CB938</f>
        <v>0</v>
      </c>
      <c r="CC987" s="62">
        <f>CC938</f>
        <v>0</v>
      </c>
      <c r="CD987" s="62">
        <f>CD938</f>
        <v>0</v>
      </c>
      <c r="CE987" s="62">
        <f>CE938</f>
        <v>0</v>
      </c>
      <c r="CF987" s="62">
        <f>CF938</f>
        <v>0</v>
      </c>
      <c r="CG987" s="62">
        <f>CG938</f>
        <v>0</v>
      </c>
      <c r="CH987" s="62">
        <f>CH938</f>
        <v>0</v>
      </c>
      <c r="CI987" s="62">
        <f>CI938</f>
        <v>0</v>
      </c>
      <c r="CJ987" s="62">
        <f>CJ938</f>
        <v>0</v>
      </c>
      <c r="CK987" s="62">
        <f>CK938</f>
        <v>0</v>
      </c>
      <c r="CL987" s="62">
        <f>CL938</f>
        <v>0</v>
      </c>
      <c r="CM987" s="62">
        <f>CM938</f>
        <v>0</v>
      </c>
      <c r="CN987" s="62">
        <f>CN938</f>
        <v>0</v>
      </c>
      <c r="CO987" s="62">
        <f>CO938</f>
        <v>0</v>
      </c>
      <c r="CP987" s="62">
        <f>CP938</f>
        <v>0</v>
      </c>
      <c r="CQ987" s="62">
        <f>CQ938</f>
        <v>0</v>
      </c>
      <c r="CR987" s="62">
        <f>CR938</f>
        <v>0</v>
      </c>
      <c r="CS987" s="62">
        <f>CS938</f>
        <v>0</v>
      </c>
      <c r="CT987" s="62">
        <f>CT938</f>
        <v>0</v>
      </c>
      <c r="CU987" s="62">
        <f>CU938</f>
        <v>0</v>
      </c>
      <c r="CV987" s="62">
        <f>CV938</f>
        <v>0</v>
      </c>
      <c r="CW987" s="62">
        <f>CW938</f>
        <v>0</v>
      </c>
      <c r="CX987" s="62">
        <f>CX938</f>
        <v>0</v>
      </c>
      <c r="CY987" s="62">
        <f>CY938</f>
        <v>0</v>
      </c>
      <c r="CZ987" s="62">
        <f>CZ938</f>
        <v>0</v>
      </c>
      <c r="DA987" s="61" t="s">
        <v>132</v>
      </c>
      <c r="DB987" s="56">
        <f>K987-CV987</f>
        <v>0</v>
      </c>
      <c r="DC987" s="81"/>
      <c r="DD987" s="7">
        <f>CV987/12</f>
        <v>0</v>
      </c>
      <c r="DE987" s="81"/>
    </row>
    <row r="988" spans="1:109" s="80" customFormat="1" ht="17.25" hidden="1" customHeight="1" x14ac:dyDescent="0.2">
      <c r="A988" s="67" t="str">
        <f>CONCATENATE("5108",H988)</f>
        <v>5108510803</v>
      </c>
      <c r="B988" s="66"/>
      <c r="C988" s="66"/>
      <c r="D988" s="66" t="s">
        <v>129</v>
      </c>
      <c r="E988" s="66"/>
      <c r="F988" s="66"/>
      <c r="G988" s="65"/>
      <c r="H988" s="61" t="s">
        <v>130</v>
      </c>
      <c r="I988" s="95" t="s">
        <v>131</v>
      </c>
      <c r="J988" s="62">
        <f>J987</f>
        <v>0</v>
      </c>
      <c r="K988" s="62">
        <f>K987</f>
        <v>0</v>
      </c>
      <c r="L988" s="62">
        <f>L987</f>
        <v>0</v>
      </c>
      <c r="M988" s="62">
        <f>M987</f>
        <v>0</v>
      </c>
      <c r="N988" s="62">
        <f>N987</f>
        <v>0</v>
      </c>
      <c r="O988" s="62">
        <f>O987</f>
        <v>0</v>
      </c>
      <c r="P988" s="62">
        <f>P987</f>
        <v>0</v>
      </c>
      <c r="Q988" s="62">
        <f>Q987</f>
        <v>0</v>
      </c>
      <c r="R988" s="62">
        <f>R987</f>
        <v>0</v>
      </c>
      <c r="S988" s="62">
        <f>S987</f>
        <v>0</v>
      </c>
      <c r="T988" s="62">
        <f>T987</f>
        <v>0</v>
      </c>
      <c r="U988" s="62">
        <f>U987</f>
        <v>0</v>
      </c>
      <c r="V988" s="62">
        <f>V987</f>
        <v>0</v>
      </c>
      <c r="W988" s="62">
        <f>W987</f>
        <v>0</v>
      </c>
      <c r="X988" s="62">
        <f>X987</f>
        <v>0</v>
      </c>
      <c r="Y988" s="62">
        <f>Y987</f>
        <v>0</v>
      </c>
      <c r="Z988" s="62">
        <f>Z987</f>
        <v>0</v>
      </c>
      <c r="AA988" s="62">
        <f>AA987</f>
        <v>0</v>
      </c>
      <c r="AB988" s="62">
        <f>AB987</f>
        <v>0</v>
      </c>
      <c r="AC988" s="62">
        <f>AC987</f>
        <v>0</v>
      </c>
      <c r="AD988" s="62">
        <f>AD987</f>
        <v>0</v>
      </c>
      <c r="AE988" s="62">
        <f>AE987</f>
        <v>0</v>
      </c>
      <c r="AF988" s="62">
        <f>AF987</f>
        <v>0</v>
      </c>
      <c r="AG988" s="62">
        <f>AG987</f>
        <v>0</v>
      </c>
      <c r="AH988" s="62">
        <f>AH987</f>
        <v>0</v>
      </c>
      <c r="AI988" s="62">
        <f>AI987</f>
        <v>0</v>
      </c>
      <c r="AJ988" s="62">
        <f>AJ987</f>
        <v>0</v>
      </c>
      <c r="AK988" s="62">
        <f>AK987</f>
        <v>0</v>
      </c>
      <c r="AL988" s="62">
        <f>AL987</f>
        <v>0</v>
      </c>
      <c r="AM988" s="62">
        <f>AM987</f>
        <v>0</v>
      </c>
      <c r="AN988" s="62">
        <f>AN987</f>
        <v>0</v>
      </c>
      <c r="AO988" s="62">
        <f>AO987</f>
        <v>0</v>
      </c>
      <c r="AP988" s="62">
        <f>AP987</f>
        <v>0</v>
      </c>
      <c r="AQ988" s="62">
        <f>AQ987</f>
        <v>0</v>
      </c>
      <c r="AR988" s="62">
        <f>AR987</f>
        <v>0</v>
      </c>
      <c r="AS988" s="62">
        <f>AS987</f>
        <v>0</v>
      </c>
      <c r="AT988" s="62">
        <f>AT987</f>
        <v>0</v>
      </c>
      <c r="AU988" s="62">
        <f>AU987</f>
        <v>0</v>
      </c>
      <c r="AV988" s="62">
        <f>AV987</f>
        <v>0</v>
      </c>
      <c r="AW988" s="62">
        <f>AW987</f>
        <v>0</v>
      </c>
      <c r="AX988" s="62">
        <f>AX987</f>
        <v>0</v>
      </c>
      <c r="AY988" s="62">
        <f>AY987</f>
        <v>0</v>
      </c>
      <c r="AZ988" s="62">
        <f>AZ987</f>
        <v>0</v>
      </c>
      <c r="BA988" s="62">
        <f>BA987</f>
        <v>0</v>
      </c>
      <c r="BB988" s="62"/>
      <c r="BC988" s="62">
        <f>BC987</f>
        <v>0</v>
      </c>
      <c r="BD988" s="62"/>
      <c r="BE988" s="62">
        <f>BE987</f>
        <v>0</v>
      </c>
      <c r="BF988" s="62">
        <f>BF987</f>
        <v>0</v>
      </c>
      <c r="BG988" s="62">
        <f>BG987</f>
        <v>0</v>
      </c>
      <c r="BH988" s="62">
        <f>BH987</f>
        <v>0</v>
      </c>
      <c r="BI988" s="62">
        <f>BI987</f>
        <v>0</v>
      </c>
      <c r="BJ988" s="62">
        <f>BJ987</f>
        <v>0</v>
      </c>
      <c r="BK988" s="62">
        <f>BK987</f>
        <v>0</v>
      </c>
      <c r="BL988" s="62">
        <f>BL987</f>
        <v>0</v>
      </c>
      <c r="BM988" s="62">
        <f>BM987</f>
        <v>0</v>
      </c>
      <c r="BN988" s="62">
        <f>BN987</f>
        <v>0</v>
      </c>
      <c r="BO988" s="62">
        <f>BO987</f>
        <v>0</v>
      </c>
      <c r="BP988" s="62">
        <f>BP987</f>
        <v>0</v>
      </c>
      <c r="BQ988" s="62">
        <f>BQ987</f>
        <v>0</v>
      </c>
      <c r="BR988" s="62">
        <f>BR987</f>
        <v>0</v>
      </c>
      <c r="BS988" s="62">
        <f>BS987</f>
        <v>0</v>
      </c>
      <c r="BT988" s="62">
        <f>BT987</f>
        <v>0</v>
      </c>
      <c r="BU988" s="62">
        <f>BU987</f>
        <v>0</v>
      </c>
      <c r="BV988" s="62">
        <f>BV987</f>
        <v>0</v>
      </c>
      <c r="BW988" s="62">
        <f>BW987</f>
        <v>0</v>
      </c>
      <c r="BX988" s="62">
        <f>BX987</f>
        <v>0</v>
      </c>
      <c r="BY988" s="62">
        <f>BY987</f>
        <v>0</v>
      </c>
      <c r="BZ988" s="62">
        <f>BZ987</f>
        <v>0</v>
      </c>
      <c r="CA988" s="62">
        <f>CA987</f>
        <v>0</v>
      </c>
      <c r="CB988" s="62">
        <f>CB987</f>
        <v>0</v>
      </c>
      <c r="CC988" s="62">
        <f>CC987</f>
        <v>0</v>
      </c>
      <c r="CD988" s="62">
        <f>CD987</f>
        <v>0</v>
      </c>
      <c r="CE988" s="62">
        <f>CE987</f>
        <v>0</v>
      </c>
      <c r="CF988" s="62">
        <f>CF987</f>
        <v>0</v>
      </c>
      <c r="CG988" s="62">
        <f>CG987</f>
        <v>0</v>
      </c>
      <c r="CH988" s="62">
        <f>CH987</f>
        <v>0</v>
      </c>
      <c r="CI988" s="62">
        <f>CI987</f>
        <v>0</v>
      </c>
      <c r="CJ988" s="62">
        <f>CJ987</f>
        <v>0</v>
      </c>
      <c r="CK988" s="62">
        <f>CK987</f>
        <v>0</v>
      </c>
      <c r="CL988" s="62">
        <f>CL987</f>
        <v>0</v>
      </c>
      <c r="CM988" s="62">
        <f>CM987</f>
        <v>0</v>
      </c>
      <c r="CN988" s="62">
        <f>CN987</f>
        <v>0</v>
      </c>
      <c r="CO988" s="62">
        <f>CO987</f>
        <v>0</v>
      </c>
      <c r="CP988" s="62">
        <f>CP987</f>
        <v>0</v>
      </c>
      <c r="CQ988" s="62">
        <f>CQ987</f>
        <v>0</v>
      </c>
      <c r="CR988" s="62">
        <f>CR987</f>
        <v>0</v>
      </c>
      <c r="CS988" s="62">
        <f>CS987</f>
        <v>0</v>
      </c>
      <c r="CT988" s="62">
        <f>CT987</f>
        <v>0</v>
      </c>
      <c r="CU988" s="62">
        <f>CU987</f>
        <v>0</v>
      </c>
      <c r="CV988" s="62">
        <f>CV987</f>
        <v>0</v>
      </c>
      <c r="CW988" s="62">
        <f>CW987</f>
        <v>0</v>
      </c>
      <c r="CX988" s="62">
        <f>CX987</f>
        <v>0</v>
      </c>
      <c r="CY988" s="62">
        <f>CY987</f>
        <v>0</v>
      </c>
      <c r="CZ988" s="62">
        <f>CZ987</f>
        <v>0</v>
      </c>
      <c r="DA988" s="61" t="s">
        <v>130</v>
      </c>
      <c r="DB988" s="56">
        <f>K988-CV988</f>
        <v>0</v>
      </c>
      <c r="DC988" s="81"/>
      <c r="DD988" s="7">
        <f>CV988/12</f>
        <v>0</v>
      </c>
      <c r="DE988" s="81"/>
    </row>
    <row r="989" spans="1:109" s="54" customFormat="1" ht="18" hidden="1" customHeight="1" x14ac:dyDescent="0.2">
      <c r="A989" s="67" t="str">
        <f>CONCATENATE("6708",H989)</f>
        <v>67086708</v>
      </c>
      <c r="B989" s="66" t="s">
        <v>127</v>
      </c>
      <c r="C989" s="66"/>
      <c r="D989" s="66" t="s">
        <v>129</v>
      </c>
      <c r="E989" s="66"/>
      <c r="F989" s="66"/>
      <c r="G989" s="65"/>
      <c r="H989" s="61" t="s">
        <v>127</v>
      </c>
      <c r="I989" s="82" t="s">
        <v>128</v>
      </c>
      <c r="J989" s="62">
        <f>J990</f>
        <v>0</v>
      </c>
      <c r="K989" s="62">
        <f>K990</f>
        <v>0</v>
      </c>
      <c r="L989" s="62">
        <f>L990</f>
        <v>0</v>
      </c>
      <c r="M989" s="62">
        <f>M990</f>
        <v>0</v>
      </c>
      <c r="N989" s="62">
        <f>N990</f>
        <v>0</v>
      </c>
      <c r="O989" s="62">
        <f>O990</f>
        <v>0</v>
      </c>
      <c r="P989" s="62">
        <f>P990</f>
        <v>0</v>
      </c>
      <c r="Q989" s="62">
        <f>Q990</f>
        <v>0</v>
      </c>
      <c r="R989" s="62">
        <f>R990</f>
        <v>0</v>
      </c>
      <c r="S989" s="62">
        <f>S990</f>
        <v>0</v>
      </c>
      <c r="T989" s="62">
        <f>T990</f>
        <v>0</v>
      </c>
      <c r="U989" s="62">
        <f>U990</f>
        <v>0</v>
      </c>
      <c r="V989" s="62">
        <f>V990</f>
        <v>0</v>
      </c>
      <c r="W989" s="62">
        <f>W990</f>
        <v>0</v>
      </c>
      <c r="X989" s="62">
        <f>X990</f>
        <v>0</v>
      </c>
      <c r="Y989" s="62">
        <f>Y990</f>
        <v>0</v>
      </c>
      <c r="Z989" s="62">
        <f>Z990</f>
        <v>0</v>
      </c>
      <c r="AA989" s="62">
        <f>AA990</f>
        <v>0</v>
      </c>
      <c r="AB989" s="62">
        <f>AB990</f>
        <v>0</v>
      </c>
      <c r="AC989" s="62">
        <f>AC990</f>
        <v>0</v>
      </c>
      <c r="AD989" s="62">
        <f>AD990</f>
        <v>0</v>
      </c>
      <c r="AE989" s="62">
        <f>AE990</f>
        <v>0</v>
      </c>
      <c r="AF989" s="62">
        <f>AF990</f>
        <v>0</v>
      </c>
      <c r="AG989" s="62">
        <f>AG990</f>
        <v>0</v>
      </c>
      <c r="AH989" s="62">
        <f>AH990</f>
        <v>0</v>
      </c>
      <c r="AI989" s="62">
        <f>AI990</f>
        <v>0</v>
      </c>
      <c r="AJ989" s="62">
        <f>AJ990</f>
        <v>0</v>
      </c>
      <c r="AK989" s="62">
        <f>AK990</f>
        <v>0</v>
      </c>
      <c r="AL989" s="62">
        <f>AL990</f>
        <v>0</v>
      </c>
      <c r="AM989" s="62"/>
      <c r="AN989" s="62">
        <f>AN990</f>
        <v>0</v>
      </c>
      <c r="AO989" s="62"/>
      <c r="AP989" s="62">
        <f>AP990</f>
        <v>0</v>
      </c>
      <c r="AQ989" s="62">
        <f>AQ990</f>
        <v>0</v>
      </c>
      <c r="AR989" s="62">
        <f>AR990</f>
        <v>0</v>
      </c>
      <c r="AS989" s="62">
        <f>AS990</f>
        <v>0</v>
      </c>
      <c r="AT989" s="62">
        <f>AT990</f>
        <v>0</v>
      </c>
      <c r="AU989" s="62"/>
      <c r="AV989" s="62"/>
      <c r="AW989" s="62"/>
      <c r="AX989" s="62">
        <f>AX990</f>
        <v>0</v>
      </c>
      <c r="AY989" s="62">
        <f>AY990</f>
        <v>0</v>
      </c>
      <c r="AZ989" s="62">
        <f>AZ990</f>
        <v>0</v>
      </c>
      <c r="BA989" s="62">
        <f>BA990</f>
        <v>0</v>
      </c>
      <c r="BB989" s="62"/>
      <c r="BC989" s="62">
        <f>BC990</f>
        <v>0</v>
      </c>
      <c r="BD989" s="62"/>
      <c r="BE989" s="62">
        <f>BE990</f>
        <v>0</v>
      </c>
      <c r="BF989" s="62">
        <f>BF990</f>
        <v>0</v>
      </c>
      <c r="BG989" s="62">
        <f>BG990</f>
        <v>0</v>
      </c>
      <c r="BH989" s="62">
        <f>BH990</f>
        <v>0</v>
      </c>
      <c r="BI989" s="62">
        <f>BI990</f>
        <v>0</v>
      </c>
      <c r="BJ989" s="62"/>
      <c r="BK989" s="62"/>
      <c r="BL989" s="62"/>
      <c r="BM989" s="62">
        <f>BM990</f>
        <v>0</v>
      </c>
      <c r="BN989" s="62">
        <f>BN990</f>
        <v>0</v>
      </c>
      <c r="BO989" s="62">
        <f>BO990</f>
        <v>0</v>
      </c>
      <c r="BP989" s="62">
        <f>BP990</f>
        <v>0</v>
      </c>
      <c r="BQ989" s="62">
        <f>BQ990</f>
        <v>0</v>
      </c>
      <c r="BR989" s="62">
        <f>BR990</f>
        <v>0</v>
      </c>
      <c r="BS989" s="62">
        <f>BS990</f>
        <v>0</v>
      </c>
      <c r="BT989" s="62">
        <f>BT990</f>
        <v>0</v>
      </c>
      <c r="BU989" s="62">
        <f>BU990</f>
        <v>0</v>
      </c>
      <c r="BV989" s="62">
        <f>BV990</f>
        <v>0</v>
      </c>
      <c r="BW989" s="62">
        <f>BW990</f>
        <v>0</v>
      </c>
      <c r="BX989" s="62">
        <f>BX990</f>
        <v>0</v>
      </c>
      <c r="BY989" s="62">
        <f>BY990</f>
        <v>0</v>
      </c>
      <c r="BZ989" s="62">
        <f>BZ990</f>
        <v>0</v>
      </c>
      <c r="CA989" s="62">
        <f>CA990</f>
        <v>0</v>
      </c>
      <c r="CB989" s="62">
        <f>CB990</f>
        <v>0</v>
      </c>
      <c r="CC989" s="62">
        <f>CC990</f>
        <v>0</v>
      </c>
      <c r="CD989" s="62">
        <f>CD990</f>
        <v>0</v>
      </c>
      <c r="CE989" s="62">
        <f>CE990</f>
        <v>0</v>
      </c>
      <c r="CF989" s="62">
        <f>CF990</f>
        <v>0</v>
      </c>
      <c r="CG989" s="62">
        <f>CG990</f>
        <v>0</v>
      </c>
      <c r="CH989" s="62">
        <f>CH990</f>
        <v>0</v>
      </c>
      <c r="CI989" s="62">
        <f>CI990</f>
        <v>0</v>
      </c>
      <c r="CJ989" s="62">
        <f>CJ990</f>
        <v>0</v>
      </c>
      <c r="CK989" s="62">
        <f>CK990</f>
        <v>0</v>
      </c>
      <c r="CL989" s="62">
        <f>CL990</f>
        <v>0</v>
      </c>
      <c r="CM989" s="62">
        <f>CM990</f>
        <v>0</v>
      </c>
      <c r="CN989" s="62">
        <f>CN990</f>
        <v>0</v>
      </c>
      <c r="CO989" s="62">
        <f>CO990</f>
        <v>0</v>
      </c>
      <c r="CP989" s="62">
        <f>CP990</f>
        <v>0</v>
      </c>
      <c r="CQ989" s="62">
        <f>CQ990</f>
        <v>0</v>
      </c>
      <c r="CR989" s="62">
        <f>CR990</f>
        <v>0</v>
      </c>
      <c r="CS989" s="62">
        <f>CS990</f>
        <v>0</v>
      </c>
      <c r="CT989" s="62">
        <f>CT990</f>
        <v>0</v>
      </c>
      <c r="CU989" s="62">
        <f>CU990</f>
        <v>0</v>
      </c>
      <c r="CV989" s="62">
        <f>CV990</f>
        <v>0</v>
      </c>
      <c r="CW989" s="62">
        <f>CW990</f>
        <v>0</v>
      </c>
      <c r="CX989" s="62">
        <f>CX990</f>
        <v>0</v>
      </c>
      <c r="CY989" s="62">
        <f>CY990</f>
        <v>0</v>
      </c>
      <c r="CZ989" s="62">
        <f>CZ990</f>
        <v>0</v>
      </c>
      <c r="DA989" s="61" t="s">
        <v>127</v>
      </c>
      <c r="DB989" s="56">
        <f>K989-CV989</f>
        <v>0</v>
      </c>
      <c r="DC989" s="55"/>
      <c r="DD989" s="7">
        <f>CV989/12</f>
        <v>0</v>
      </c>
      <c r="DE989" s="55"/>
    </row>
    <row r="990" spans="1:109" s="54" customFormat="1" ht="11.25" hidden="1" customHeight="1" x14ac:dyDescent="0.2">
      <c r="A990" s="67" t="str">
        <f>CONCATENATE("6708",H990)</f>
        <v>670801</v>
      </c>
      <c r="B990" s="66"/>
      <c r="C990" s="66"/>
      <c r="D990" s="66"/>
      <c r="E990" s="66" t="s">
        <v>91</v>
      </c>
      <c r="F990" s="66"/>
      <c r="G990" s="65"/>
      <c r="H990" s="61" t="s">
        <v>91</v>
      </c>
      <c r="I990" s="95" t="s">
        <v>90</v>
      </c>
      <c r="J990" s="62">
        <f>J991</f>
        <v>0</v>
      </c>
      <c r="K990" s="62">
        <f>K991</f>
        <v>0</v>
      </c>
      <c r="L990" s="62">
        <f>L991</f>
        <v>0</v>
      </c>
      <c r="M990" s="62">
        <f>M991</f>
        <v>0</v>
      </c>
      <c r="N990" s="62">
        <f>N991</f>
        <v>0</v>
      </c>
      <c r="O990" s="62">
        <f>O991</f>
        <v>0</v>
      </c>
      <c r="P990" s="62">
        <f>P991</f>
        <v>0</v>
      </c>
      <c r="Q990" s="62">
        <f>Q991</f>
        <v>0</v>
      </c>
      <c r="R990" s="62">
        <f>R991</f>
        <v>0</v>
      </c>
      <c r="S990" s="62">
        <f>S991</f>
        <v>0</v>
      </c>
      <c r="T990" s="62">
        <f>T991</f>
        <v>0</v>
      </c>
      <c r="U990" s="62">
        <f>U991</f>
        <v>0</v>
      </c>
      <c r="V990" s="62">
        <f>V991</f>
        <v>0</v>
      </c>
      <c r="W990" s="62">
        <f>W991</f>
        <v>0</v>
      </c>
      <c r="X990" s="62">
        <f>X991</f>
        <v>0</v>
      </c>
      <c r="Y990" s="62">
        <f>Y991</f>
        <v>0</v>
      </c>
      <c r="Z990" s="62">
        <f>Z991</f>
        <v>0</v>
      </c>
      <c r="AA990" s="62">
        <f>AA991</f>
        <v>0</v>
      </c>
      <c r="AB990" s="62">
        <f>AB991</f>
        <v>0</v>
      </c>
      <c r="AC990" s="62">
        <f>AC991</f>
        <v>0</v>
      </c>
      <c r="AD990" s="62">
        <f>AD991</f>
        <v>0</v>
      </c>
      <c r="AE990" s="62">
        <f>AE991</f>
        <v>0</v>
      </c>
      <c r="AF990" s="62">
        <f>AF991</f>
        <v>0</v>
      </c>
      <c r="AG990" s="62">
        <f>AG991</f>
        <v>0</v>
      </c>
      <c r="AH990" s="62">
        <f>AH991</f>
        <v>0</v>
      </c>
      <c r="AI990" s="62">
        <f>AI991</f>
        <v>0</v>
      </c>
      <c r="AJ990" s="62">
        <f>AJ991</f>
        <v>0</v>
      </c>
      <c r="AK990" s="62">
        <f>AK991</f>
        <v>0</v>
      </c>
      <c r="AL990" s="62">
        <f>AL991</f>
        <v>0</v>
      </c>
      <c r="AM990" s="62"/>
      <c r="AN990" s="62">
        <f>AN991</f>
        <v>0</v>
      </c>
      <c r="AO990" s="62"/>
      <c r="AP990" s="62">
        <f>AP991</f>
        <v>0</v>
      </c>
      <c r="AQ990" s="62">
        <f>AQ991</f>
        <v>0</v>
      </c>
      <c r="AR990" s="62">
        <f>AR991</f>
        <v>0</v>
      </c>
      <c r="AS990" s="62">
        <f>AS991</f>
        <v>0</v>
      </c>
      <c r="AT990" s="62">
        <f>AT991</f>
        <v>0</v>
      </c>
      <c r="AU990" s="62"/>
      <c r="AV990" s="62"/>
      <c r="AW990" s="62"/>
      <c r="AX990" s="62">
        <f>AX991</f>
        <v>0</v>
      </c>
      <c r="AY990" s="62">
        <f>AY991</f>
        <v>0</v>
      </c>
      <c r="AZ990" s="62">
        <f>AZ991</f>
        <v>0</v>
      </c>
      <c r="BA990" s="62">
        <f>BA991</f>
        <v>0</v>
      </c>
      <c r="BB990" s="62"/>
      <c r="BC990" s="62">
        <f>BC991</f>
        <v>0</v>
      </c>
      <c r="BD990" s="62"/>
      <c r="BE990" s="62">
        <f>BE991</f>
        <v>0</v>
      </c>
      <c r="BF990" s="62">
        <f>BF991</f>
        <v>0</v>
      </c>
      <c r="BG990" s="62">
        <f>BG991</f>
        <v>0</v>
      </c>
      <c r="BH990" s="62">
        <f>BH991</f>
        <v>0</v>
      </c>
      <c r="BI990" s="62">
        <f>BI991</f>
        <v>0</v>
      </c>
      <c r="BJ990" s="62"/>
      <c r="BK990" s="62"/>
      <c r="BL990" s="62"/>
      <c r="BM990" s="62">
        <f>BM991</f>
        <v>0</v>
      </c>
      <c r="BN990" s="62">
        <f>BN991</f>
        <v>0</v>
      </c>
      <c r="BO990" s="62">
        <f>BO991</f>
        <v>0</v>
      </c>
      <c r="BP990" s="62">
        <f>BP991</f>
        <v>0</v>
      </c>
      <c r="BQ990" s="62">
        <f>BQ991</f>
        <v>0</v>
      </c>
      <c r="BR990" s="62">
        <f>BR991</f>
        <v>0</v>
      </c>
      <c r="BS990" s="62">
        <f>BS991</f>
        <v>0</v>
      </c>
      <c r="BT990" s="62">
        <f>BT991</f>
        <v>0</v>
      </c>
      <c r="BU990" s="62">
        <f>BU991</f>
        <v>0</v>
      </c>
      <c r="BV990" s="62">
        <f>BV991</f>
        <v>0</v>
      </c>
      <c r="BW990" s="62">
        <f>BW991</f>
        <v>0</v>
      </c>
      <c r="BX990" s="62">
        <f>BX991</f>
        <v>0</v>
      </c>
      <c r="BY990" s="62">
        <f>BY991</f>
        <v>0</v>
      </c>
      <c r="BZ990" s="62">
        <f>BZ991</f>
        <v>0</v>
      </c>
      <c r="CA990" s="62">
        <f>CA991</f>
        <v>0</v>
      </c>
      <c r="CB990" s="62">
        <f>CB991</f>
        <v>0</v>
      </c>
      <c r="CC990" s="62">
        <f>CC991</f>
        <v>0</v>
      </c>
      <c r="CD990" s="62">
        <f>CD991</f>
        <v>0</v>
      </c>
      <c r="CE990" s="62">
        <f>CE991</f>
        <v>0</v>
      </c>
      <c r="CF990" s="62">
        <f>CF991</f>
        <v>0</v>
      </c>
      <c r="CG990" s="62">
        <f>CG991</f>
        <v>0</v>
      </c>
      <c r="CH990" s="62">
        <f>CH991</f>
        <v>0</v>
      </c>
      <c r="CI990" s="62">
        <f>CI991</f>
        <v>0</v>
      </c>
      <c r="CJ990" s="62">
        <f>CJ991</f>
        <v>0</v>
      </c>
      <c r="CK990" s="62">
        <f>CK991</f>
        <v>0</v>
      </c>
      <c r="CL990" s="62">
        <f>CL991</f>
        <v>0</v>
      </c>
      <c r="CM990" s="62">
        <f>CM991</f>
        <v>0</v>
      </c>
      <c r="CN990" s="62">
        <f>CN991</f>
        <v>0</v>
      </c>
      <c r="CO990" s="62">
        <f>CO991</f>
        <v>0</v>
      </c>
      <c r="CP990" s="62">
        <f>CP991</f>
        <v>0</v>
      </c>
      <c r="CQ990" s="62">
        <f>CQ991</f>
        <v>0</v>
      </c>
      <c r="CR990" s="62">
        <f>CR991</f>
        <v>0</v>
      </c>
      <c r="CS990" s="62">
        <f>CS991</f>
        <v>0</v>
      </c>
      <c r="CT990" s="62">
        <f>CT991</f>
        <v>0</v>
      </c>
      <c r="CU990" s="62">
        <f>CU991</f>
        <v>0</v>
      </c>
      <c r="CV990" s="62">
        <f>CV991</f>
        <v>0</v>
      </c>
      <c r="CW990" s="62">
        <f>CW991</f>
        <v>0</v>
      </c>
      <c r="CX990" s="62">
        <f>CX991</f>
        <v>0</v>
      </c>
      <c r="CY990" s="62">
        <f>CY991</f>
        <v>0</v>
      </c>
      <c r="CZ990" s="62">
        <f>CZ991</f>
        <v>0</v>
      </c>
      <c r="DA990" s="61" t="s">
        <v>91</v>
      </c>
      <c r="DB990" s="56">
        <f>K990-CV990</f>
        <v>0</v>
      </c>
      <c r="DC990" s="55"/>
      <c r="DD990" s="7">
        <f>CV990/12</f>
        <v>0</v>
      </c>
      <c r="DE990" s="55"/>
    </row>
    <row r="991" spans="1:109" s="54" customFormat="1" ht="41.25" hidden="1" customHeight="1" x14ac:dyDescent="0.2">
      <c r="A991" s="67" t="str">
        <f>CONCATENATE("6708",H991)</f>
        <v>670856</v>
      </c>
      <c r="B991" s="66"/>
      <c r="C991" s="66"/>
      <c r="D991" s="66"/>
      <c r="E991" s="66" t="s">
        <v>118</v>
      </c>
      <c r="F991" s="66"/>
      <c r="G991" s="65"/>
      <c r="H991" s="61" t="s">
        <v>118</v>
      </c>
      <c r="I991" s="84" t="s">
        <v>117</v>
      </c>
      <c r="J991" s="62">
        <f>J992</f>
        <v>0</v>
      </c>
      <c r="K991" s="62">
        <f>K992</f>
        <v>0</v>
      </c>
      <c r="L991" s="62">
        <f>L992</f>
        <v>0</v>
      </c>
      <c r="M991" s="62">
        <f>M992</f>
        <v>0</v>
      </c>
      <c r="N991" s="62">
        <f>N992</f>
        <v>0</v>
      </c>
      <c r="O991" s="62">
        <f>O992</f>
        <v>0</v>
      </c>
      <c r="P991" s="62">
        <f>P992</f>
        <v>0</v>
      </c>
      <c r="Q991" s="62">
        <f>Q992</f>
        <v>0</v>
      </c>
      <c r="R991" s="62">
        <f>R992</f>
        <v>0</v>
      </c>
      <c r="S991" s="62">
        <f>S992</f>
        <v>0</v>
      </c>
      <c r="T991" s="62">
        <f>T992</f>
        <v>0</v>
      </c>
      <c r="U991" s="62">
        <f>U992</f>
        <v>0</v>
      </c>
      <c r="V991" s="62">
        <f>V992</f>
        <v>0</v>
      </c>
      <c r="W991" s="62">
        <f>W992</f>
        <v>0</v>
      </c>
      <c r="X991" s="62">
        <f>X992</f>
        <v>0</v>
      </c>
      <c r="Y991" s="62">
        <f>Y992</f>
        <v>0</v>
      </c>
      <c r="Z991" s="62">
        <f>Z992</f>
        <v>0</v>
      </c>
      <c r="AA991" s="62">
        <f>AA992</f>
        <v>0</v>
      </c>
      <c r="AB991" s="62">
        <f>AB992</f>
        <v>0</v>
      </c>
      <c r="AC991" s="62">
        <f>AC992</f>
        <v>0</v>
      </c>
      <c r="AD991" s="62">
        <f>AD992</f>
        <v>0</v>
      </c>
      <c r="AE991" s="62">
        <f>AE992</f>
        <v>0</v>
      </c>
      <c r="AF991" s="62">
        <f>AF992</f>
        <v>0</v>
      </c>
      <c r="AG991" s="62">
        <f>AG992</f>
        <v>0</v>
      </c>
      <c r="AH991" s="62">
        <f>AH992</f>
        <v>0</v>
      </c>
      <c r="AI991" s="62">
        <f>AI992</f>
        <v>0</v>
      </c>
      <c r="AJ991" s="62">
        <f>AJ992</f>
        <v>0</v>
      </c>
      <c r="AK991" s="62">
        <f>AK992</f>
        <v>0</v>
      </c>
      <c r="AL991" s="62">
        <f>AL992</f>
        <v>0</v>
      </c>
      <c r="AM991" s="62"/>
      <c r="AN991" s="62">
        <f>AN992</f>
        <v>0</v>
      </c>
      <c r="AO991" s="62"/>
      <c r="AP991" s="62">
        <f>AP992</f>
        <v>0</v>
      </c>
      <c r="AQ991" s="62">
        <f>AQ992</f>
        <v>0</v>
      </c>
      <c r="AR991" s="62">
        <f>AR992</f>
        <v>0</v>
      </c>
      <c r="AS991" s="62">
        <f>AS992</f>
        <v>0</v>
      </c>
      <c r="AT991" s="62">
        <f>AT992</f>
        <v>0</v>
      </c>
      <c r="AU991" s="62"/>
      <c r="AV991" s="62"/>
      <c r="AW991" s="62"/>
      <c r="AX991" s="62">
        <f>AX992</f>
        <v>0</v>
      </c>
      <c r="AY991" s="62">
        <f>AY992</f>
        <v>0</v>
      </c>
      <c r="AZ991" s="62">
        <f>AZ992</f>
        <v>0</v>
      </c>
      <c r="BA991" s="62">
        <f>BA992</f>
        <v>0</v>
      </c>
      <c r="BB991" s="62"/>
      <c r="BC991" s="62">
        <f>BC992</f>
        <v>0</v>
      </c>
      <c r="BD991" s="62"/>
      <c r="BE991" s="62">
        <f>BE992</f>
        <v>0</v>
      </c>
      <c r="BF991" s="62">
        <f>BF992</f>
        <v>0</v>
      </c>
      <c r="BG991" s="62">
        <f>BG992</f>
        <v>0</v>
      </c>
      <c r="BH991" s="62">
        <f>BH992</f>
        <v>0</v>
      </c>
      <c r="BI991" s="62">
        <f>BI992</f>
        <v>0</v>
      </c>
      <c r="BJ991" s="62"/>
      <c r="BK991" s="62"/>
      <c r="BL991" s="62"/>
      <c r="BM991" s="62">
        <f>BM992</f>
        <v>0</v>
      </c>
      <c r="BN991" s="62">
        <f>BN992</f>
        <v>0</v>
      </c>
      <c r="BO991" s="62">
        <f>BO992</f>
        <v>0</v>
      </c>
      <c r="BP991" s="62">
        <f>BP992</f>
        <v>0</v>
      </c>
      <c r="BQ991" s="62">
        <f>BQ992</f>
        <v>0</v>
      </c>
      <c r="BR991" s="62">
        <f>BR992</f>
        <v>0</v>
      </c>
      <c r="BS991" s="62">
        <f>BS992</f>
        <v>0</v>
      </c>
      <c r="BT991" s="62">
        <f>BT992</f>
        <v>0</v>
      </c>
      <c r="BU991" s="62">
        <f>BU992</f>
        <v>0</v>
      </c>
      <c r="BV991" s="62">
        <f>BV992</f>
        <v>0</v>
      </c>
      <c r="BW991" s="62">
        <f>BW992</f>
        <v>0</v>
      </c>
      <c r="BX991" s="62">
        <f>BX992</f>
        <v>0</v>
      </c>
      <c r="BY991" s="62">
        <f>BY992</f>
        <v>0</v>
      </c>
      <c r="BZ991" s="62">
        <f>BZ992</f>
        <v>0</v>
      </c>
      <c r="CA991" s="62">
        <f>CA992</f>
        <v>0</v>
      </c>
      <c r="CB991" s="62">
        <f>CB992</f>
        <v>0</v>
      </c>
      <c r="CC991" s="62">
        <f>CC992</f>
        <v>0</v>
      </c>
      <c r="CD991" s="62">
        <f>CD992</f>
        <v>0</v>
      </c>
      <c r="CE991" s="62">
        <f>CE992</f>
        <v>0</v>
      </c>
      <c r="CF991" s="62">
        <f>CF992</f>
        <v>0</v>
      </c>
      <c r="CG991" s="62">
        <f>CG992</f>
        <v>0</v>
      </c>
      <c r="CH991" s="62">
        <f>CH992</f>
        <v>0</v>
      </c>
      <c r="CI991" s="62">
        <f>CI992</f>
        <v>0</v>
      </c>
      <c r="CJ991" s="62">
        <f>CJ992</f>
        <v>0</v>
      </c>
      <c r="CK991" s="62">
        <f>CK992</f>
        <v>0</v>
      </c>
      <c r="CL991" s="62">
        <f>CL992</f>
        <v>0</v>
      </c>
      <c r="CM991" s="62">
        <f>CM992</f>
        <v>0</v>
      </c>
      <c r="CN991" s="62">
        <f>CN992</f>
        <v>0</v>
      </c>
      <c r="CO991" s="62">
        <f>CO992</f>
        <v>0</v>
      </c>
      <c r="CP991" s="62">
        <f>CP992</f>
        <v>0</v>
      </c>
      <c r="CQ991" s="62">
        <f>CQ992</f>
        <v>0</v>
      </c>
      <c r="CR991" s="62">
        <f>CR992</f>
        <v>0</v>
      </c>
      <c r="CS991" s="62">
        <f>CS992</f>
        <v>0</v>
      </c>
      <c r="CT991" s="62">
        <f>CT992</f>
        <v>0</v>
      </c>
      <c r="CU991" s="62">
        <f>CU992</f>
        <v>0</v>
      </c>
      <c r="CV991" s="62">
        <f>CV992</f>
        <v>0</v>
      </c>
      <c r="CW991" s="62">
        <f>CW992</f>
        <v>0</v>
      </c>
      <c r="CX991" s="62">
        <f>CX992</f>
        <v>0</v>
      </c>
      <c r="CY991" s="62">
        <f>CY992</f>
        <v>0</v>
      </c>
      <c r="CZ991" s="62">
        <f>CZ992</f>
        <v>0</v>
      </c>
      <c r="DA991" s="61" t="s">
        <v>118</v>
      </c>
      <c r="DB991" s="56">
        <f>K991-CV991</f>
        <v>0</v>
      </c>
      <c r="DC991" s="55"/>
      <c r="DD991" s="7">
        <f>CV991/12</f>
        <v>0</v>
      </c>
      <c r="DE991" s="55"/>
    </row>
    <row r="992" spans="1:109" s="54" customFormat="1" ht="26.25" hidden="1" customHeight="1" x14ac:dyDescent="0.2">
      <c r="A992" s="67" t="str">
        <f>CONCATENATE("6708",H992)</f>
        <v>67085628</v>
      </c>
      <c r="B992" s="66"/>
      <c r="C992" s="66"/>
      <c r="D992" s="66"/>
      <c r="E992" s="66"/>
      <c r="F992" s="66" t="s">
        <v>126</v>
      </c>
      <c r="G992" s="65"/>
      <c r="H992" s="61" t="s">
        <v>124</v>
      </c>
      <c r="I992" s="82" t="s">
        <v>125</v>
      </c>
      <c r="J992" s="62">
        <f>J993</f>
        <v>0</v>
      </c>
      <c r="K992" s="62">
        <f>K993</f>
        <v>0</v>
      </c>
      <c r="L992" s="62">
        <f>L993</f>
        <v>0</v>
      </c>
      <c r="M992" s="62">
        <f>M993</f>
        <v>0</v>
      </c>
      <c r="N992" s="62">
        <f>N993</f>
        <v>0</v>
      </c>
      <c r="O992" s="62">
        <f>O993</f>
        <v>0</v>
      </c>
      <c r="P992" s="62">
        <f>P993</f>
        <v>0</v>
      </c>
      <c r="Q992" s="62">
        <f>Q993</f>
        <v>0</v>
      </c>
      <c r="R992" s="62">
        <f>R993</f>
        <v>0</v>
      </c>
      <c r="S992" s="62">
        <f>S993</f>
        <v>0</v>
      </c>
      <c r="T992" s="62">
        <f>T993</f>
        <v>0</v>
      </c>
      <c r="U992" s="62">
        <f>U993</f>
        <v>0</v>
      </c>
      <c r="V992" s="62">
        <f>V993</f>
        <v>0</v>
      </c>
      <c r="W992" s="62">
        <f>W993</f>
        <v>0</v>
      </c>
      <c r="X992" s="62">
        <f>X993</f>
        <v>0</v>
      </c>
      <c r="Y992" s="62">
        <f>Y993</f>
        <v>0</v>
      </c>
      <c r="Z992" s="62">
        <f>Z993</f>
        <v>0</v>
      </c>
      <c r="AA992" s="62">
        <f>AA993</f>
        <v>0</v>
      </c>
      <c r="AB992" s="62">
        <f>AB993</f>
        <v>0</v>
      </c>
      <c r="AC992" s="62">
        <f>AC993</f>
        <v>0</v>
      </c>
      <c r="AD992" s="62">
        <f>AD993</f>
        <v>0</v>
      </c>
      <c r="AE992" s="62">
        <f>AE993</f>
        <v>0</v>
      </c>
      <c r="AF992" s="62">
        <f>AF993</f>
        <v>0</v>
      </c>
      <c r="AG992" s="62">
        <f>AG993</f>
        <v>0</v>
      </c>
      <c r="AH992" s="62">
        <f>AH993</f>
        <v>0</v>
      </c>
      <c r="AI992" s="62">
        <f>AI993</f>
        <v>0</v>
      </c>
      <c r="AJ992" s="62">
        <f>AJ993</f>
        <v>0</v>
      </c>
      <c r="AK992" s="62">
        <f>AK993</f>
        <v>0</v>
      </c>
      <c r="AL992" s="62">
        <f>AL993</f>
        <v>0</v>
      </c>
      <c r="AM992" s="62"/>
      <c r="AN992" s="62">
        <f>AN993</f>
        <v>0</v>
      </c>
      <c r="AO992" s="62"/>
      <c r="AP992" s="62">
        <f>AP993</f>
        <v>0</v>
      </c>
      <c r="AQ992" s="62">
        <f>AQ993</f>
        <v>0</v>
      </c>
      <c r="AR992" s="62">
        <f>AR993</f>
        <v>0</v>
      </c>
      <c r="AS992" s="62">
        <f>AS993</f>
        <v>0</v>
      </c>
      <c r="AT992" s="62">
        <f>AT993</f>
        <v>0</v>
      </c>
      <c r="AU992" s="62"/>
      <c r="AV992" s="62"/>
      <c r="AW992" s="62"/>
      <c r="AX992" s="62">
        <f>AX993</f>
        <v>0</v>
      </c>
      <c r="AY992" s="62">
        <f>AY993</f>
        <v>0</v>
      </c>
      <c r="AZ992" s="62">
        <f>AZ993</f>
        <v>0</v>
      </c>
      <c r="BA992" s="62">
        <f>BA993</f>
        <v>0</v>
      </c>
      <c r="BB992" s="62"/>
      <c r="BC992" s="62">
        <f>BC993</f>
        <v>0</v>
      </c>
      <c r="BD992" s="62"/>
      <c r="BE992" s="62">
        <f>BE993</f>
        <v>0</v>
      </c>
      <c r="BF992" s="62">
        <f>BF993</f>
        <v>0</v>
      </c>
      <c r="BG992" s="62">
        <f>BG993</f>
        <v>0</v>
      </c>
      <c r="BH992" s="62">
        <f>BH993</f>
        <v>0</v>
      </c>
      <c r="BI992" s="62">
        <f>BI993</f>
        <v>0</v>
      </c>
      <c r="BJ992" s="62"/>
      <c r="BK992" s="62"/>
      <c r="BL992" s="62"/>
      <c r="BM992" s="62">
        <f>BM993</f>
        <v>0</v>
      </c>
      <c r="BN992" s="62">
        <f>BN993</f>
        <v>0</v>
      </c>
      <c r="BO992" s="62">
        <f>BO993</f>
        <v>0</v>
      </c>
      <c r="BP992" s="62">
        <f>BP993</f>
        <v>0</v>
      </c>
      <c r="BQ992" s="62">
        <f>BQ993</f>
        <v>0</v>
      </c>
      <c r="BR992" s="62">
        <f>BR993</f>
        <v>0</v>
      </c>
      <c r="BS992" s="62">
        <f>BS993</f>
        <v>0</v>
      </c>
      <c r="BT992" s="62">
        <f>BT993</f>
        <v>0</v>
      </c>
      <c r="BU992" s="62">
        <f>BU993</f>
        <v>0</v>
      </c>
      <c r="BV992" s="62">
        <f>BV993</f>
        <v>0</v>
      </c>
      <c r="BW992" s="62">
        <f>BW993</f>
        <v>0</v>
      </c>
      <c r="BX992" s="62">
        <f>BX993</f>
        <v>0</v>
      </c>
      <c r="BY992" s="62">
        <f>BY993</f>
        <v>0</v>
      </c>
      <c r="BZ992" s="62">
        <f>BZ993</f>
        <v>0</v>
      </c>
      <c r="CA992" s="62">
        <f>CA993</f>
        <v>0</v>
      </c>
      <c r="CB992" s="62">
        <f>CB993</f>
        <v>0</v>
      </c>
      <c r="CC992" s="62">
        <f>CC993</f>
        <v>0</v>
      </c>
      <c r="CD992" s="62">
        <f>CD993</f>
        <v>0</v>
      </c>
      <c r="CE992" s="62">
        <f>CE993</f>
        <v>0</v>
      </c>
      <c r="CF992" s="62">
        <f>CF993</f>
        <v>0</v>
      </c>
      <c r="CG992" s="62">
        <f>CG993</f>
        <v>0</v>
      </c>
      <c r="CH992" s="62">
        <f>CH993</f>
        <v>0</v>
      </c>
      <c r="CI992" s="62">
        <f>CI993</f>
        <v>0</v>
      </c>
      <c r="CJ992" s="62">
        <f>CJ993</f>
        <v>0</v>
      </c>
      <c r="CK992" s="62">
        <f>CK993</f>
        <v>0</v>
      </c>
      <c r="CL992" s="62">
        <f>CL993</f>
        <v>0</v>
      </c>
      <c r="CM992" s="62">
        <f>CM993</f>
        <v>0</v>
      </c>
      <c r="CN992" s="62">
        <f>CN993</f>
        <v>0</v>
      </c>
      <c r="CO992" s="62">
        <f>CO993</f>
        <v>0</v>
      </c>
      <c r="CP992" s="62">
        <f>CP993</f>
        <v>0</v>
      </c>
      <c r="CQ992" s="62">
        <f>CQ993</f>
        <v>0</v>
      </c>
      <c r="CR992" s="62">
        <f>CR993</f>
        <v>0</v>
      </c>
      <c r="CS992" s="62">
        <f>CS993</f>
        <v>0</v>
      </c>
      <c r="CT992" s="62">
        <f>CT993</f>
        <v>0</v>
      </c>
      <c r="CU992" s="62">
        <f>CU993</f>
        <v>0</v>
      </c>
      <c r="CV992" s="62">
        <f>CV993</f>
        <v>0</v>
      </c>
      <c r="CW992" s="62">
        <f>CW993</f>
        <v>0</v>
      </c>
      <c r="CX992" s="62">
        <f>CX993</f>
        <v>0</v>
      </c>
      <c r="CY992" s="62">
        <f>CY993</f>
        <v>0</v>
      </c>
      <c r="CZ992" s="62">
        <f>CZ993</f>
        <v>0</v>
      </c>
      <c r="DA992" s="61" t="s">
        <v>124</v>
      </c>
      <c r="DB992" s="56">
        <f>K992-CV992</f>
        <v>0</v>
      </c>
      <c r="DC992" s="55"/>
      <c r="DD992" s="7">
        <f>CV992/12</f>
        <v>0</v>
      </c>
      <c r="DE992" s="55"/>
    </row>
    <row r="993" spans="1:109" s="68" customFormat="1" ht="22.5" hidden="1" customHeight="1" x14ac:dyDescent="0.2">
      <c r="A993" s="67" t="str">
        <f>CONCATENATE("6708",H993)</f>
        <v>6708562802</v>
      </c>
      <c r="B993" s="70"/>
      <c r="C993" s="70"/>
      <c r="D993" s="70"/>
      <c r="E993" s="61"/>
      <c r="F993" s="61"/>
      <c r="G993" s="70" t="s">
        <v>101</v>
      </c>
      <c r="H993" s="70" t="s">
        <v>123</v>
      </c>
      <c r="I993" s="79" t="s">
        <v>99</v>
      </c>
      <c r="J993" s="78">
        <f>CB993</f>
        <v>0</v>
      </c>
      <c r="K993" s="62"/>
      <c r="L993" s="62"/>
      <c r="M993" s="62"/>
      <c r="N993" s="62"/>
      <c r="O993" s="78">
        <f>K993-L993-M993-N993</f>
        <v>0</v>
      </c>
      <c r="P993" s="62"/>
      <c r="Q993" s="78">
        <f>R993-P993</f>
        <v>0</v>
      </c>
      <c r="R993" s="62"/>
      <c r="S993" s="71">
        <f>+U993+V993+W993+Y993</f>
        <v>0</v>
      </c>
      <c r="T993" s="71">
        <f>X993+Z993</f>
        <v>0</v>
      </c>
      <c r="U993" s="71">
        <v>0</v>
      </c>
      <c r="V993" s="71">
        <v>0</v>
      </c>
      <c r="W993" s="71">
        <v>0</v>
      </c>
      <c r="X993" s="71">
        <v>0</v>
      </c>
      <c r="Y993" s="71">
        <v>0</v>
      </c>
      <c r="Z993" s="71">
        <v>0</v>
      </c>
      <c r="AA993" s="71">
        <f>+K993+S993</f>
        <v>0</v>
      </c>
      <c r="AB993" s="71">
        <f>+L993+U993</f>
        <v>0</v>
      </c>
      <c r="AC993" s="71">
        <f>+M993+V993</f>
        <v>0</v>
      </c>
      <c r="AD993" s="71">
        <f>+N993+W993</f>
        <v>0</v>
      </c>
      <c r="AE993" s="71">
        <f>+O993+Y993</f>
        <v>0</v>
      </c>
      <c r="AF993" s="71">
        <f>P993+X993</f>
        <v>0</v>
      </c>
      <c r="AG993" s="71">
        <f>+Q993+Z993</f>
        <v>0</v>
      </c>
      <c r="AH993" s="71">
        <f>AF993+AG993</f>
        <v>0</v>
      </c>
      <c r="AI993" s="71">
        <f>+AJ993+AK993+AL993+AN993</f>
        <v>0</v>
      </c>
      <c r="AJ993" s="71">
        <v>0</v>
      </c>
      <c r="AK993" s="71">
        <v>0</v>
      </c>
      <c r="AL993" s="71">
        <v>0</v>
      </c>
      <c r="AM993" s="71">
        <v>0</v>
      </c>
      <c r="AN993" s="71">
        <v>0</v>
      </c>
      <c r="AO993" s="71">
        <v>0</v>
      </c>
      <c r="AP993" s="71">
        <f>+AA993+AI993</f>
        <v>0</v>
      </c>
      <c r="AQ993" s="71">
        <f>+AB993+AJ993</f>
        <v>0</v>
      </c>
      <c r="AR993" s="71">
        <f>+AC993+AK993</f>
        <v>0</v>
      </c>
      <c r="AS993" s="71">
        <f>+AD993+AL993</f>
        <v>0</v>
      </c>
      <c r="AT993" s="71">
        <f>+AE993+AN993</f>
        <v>0</v>
      </c>
      <c r="AU993" s="71">
        <f>AF993+AM993</f>
        <v>0</v>
      </c>
      <c r="AV993" s="71">
        <f>AG993+AO993</f>
        <v>0</v>
      </c>
      <c r="AW993" s="71">
        <f>AU993+AV993</f>
        <v>0</v>
      </c>
      <c r="AX993" s="71">
        <f>+AY993+AZ993+BA993+BC993</f>
        <v>0</v>
      </c>
      <c r="AY993" s="71">
        <v>0</v>
      </c>
      <c r="AZ993" s="71">
        <v>0</v>
      </c>
      <c r="BA993" s="71">
        <v>0</v>
      </c>
      <c r="BB993" s="71"/>
      <c r="BC993" s="71">
        <v>0</v>
      </c>
      <c r="BD993" s="71"/>
      <c r="BE993" s="71">
        <f>+AP993+AX993</f>
        <v>0</v>
      </c>
      <c r="BF993" s="71">
        <f>+AQ993+AY993</f>
        <v>0</v>
      </c>
      <c r="BG993" s="71">
        <f>+AR993+AZ993</f>
        <v>0</v>
      </c>
      <c r="BH993" s="71">
        <f>+AS993+BA993</f>
        <v>0</v>
      </c>
      <c r="BI993" s="71">
        <f>+AT993+BC993</f>
        <v>0</v>
      </c>
      <c r="BJ993" s="71">
        <f>AU993+BB993</f>
        <v>0</v>
      </c>
      <c r="BK993" s="71">
        <f>AV993+BD993</f>
        <v>0</v>
      </c>
      <c r="BL993" s="71">
        <f>BJ993+BK993</f>
        <v>0</v>
      </c>
      <c r="BM993" s="71">
        <f>+BN993+BO993+BP993+BQ993</f>
        <v>0</v>
      </c>
      <c r="BN993" s="71">
        <v>0</v>
      </c>
      <c r="BO993" s="71">
        <v>0</v>
      </c>
      <c r="BP993" s="71">
        <v>0</v>
      </c>
      <c r="BQ993" s="71">
        <v>0</v>
      </c>
      <c r="BR993" s="71">
        <f>+BE993+BM993</f>
        <v>0</v>
      </c>
      <c r="BS993" s="71">
        <f>+BF993+BN993</f>
        <v>0</v>
      </c>
      <c r="BT993" s="71">
        <f>+BG993+BO993</f>
        <v>0</v>
      </c>
      <c r="BU993" s="71">
        <f>+BH993+BP993</f>
        <v>0</v>
      </c>
      <c r="BV993" s="71">
        <f>+BI993+BQ993</f>
        <v>0</v>
      </c>
      <c r="BW993" s="71">
        <f>+BX993+BY993+BZ993+CA993</f>
        <v>0</v>
      </c>
      <c r="BX993" s="71">
        <v>0</v>
      </c>
      <c r="BY993" s="71">
        <v>0</v>
      </c>
      <c r="BZ993" s="71">
        <v>0</v>
      </c>
      <c r="CA993" s="71">
        <v>0</v>
      </c>
      <c r="CB993" s="71">
        <f>+BR993+BW993</f>
        <v>0</v>
      </c>
      <c r="CC993" s="71">
        <f>+BS993+BX993</f>
        <v>0</v>
      </c>
      <c r="CD993" s="71">
        <f>+BT993+BY993</f>
        <v>0</v>
      </c>
      <c r="CE993" s="71">
        <f>+BU993+BZ993</f>
        <v>0</v>
      </c>
      <c r="CF993" s="71">
        <f>+BV993+CA993</f>
        <v>0</v>
      </c>
      <c r="CG993" s="71">
        <f>+CH993+CI993+CJ993+CK993</f>
        <v>0</v>
      </c>
      <c r="CH993" s="71">
        <v>0</v>
      </c>
      <c r="CI993" s="71">
        <v>0</v>
      </c>
      <c r="CJ993" s="71">
        <v>0</v>
      </c>
      <c r="CK993" s="71">
        <v>0</v>
      </c>
      <c r="CL993" s="71">
        <f>+CB993+CG993</f>
        <v>0</v>
      </c>
      <c r="CM993" s="71">
        <f>+CC993+CH993</f>
        <v>0</v>
      </c>
      <c r="CN993" s="71">
        <f>+CD993+CI993</f>
        <v>0</v>
      </c>
      <c r="CO993" s="71">
        <f>+CE993+CJ993</f>
        <v>0</v>
      </c>
      <c r="CP993" s="71">
        <f>+CF993+CK993</f>
        <v>0</v>
      </c>
      <c r="CQ993" s="71">
        <f>+CR993+CS993+CT993+CU993</f>
        <v>0</v>
      </c>
      <c r="CR993" s="71">
        <v>0</v>
      </c>
      <c r="CS993" s="71">
        <v>0</v>
      </c>
      <c r="CT993" s="71">
        <v>0</v>
      </c>
      <c r="CU993" s="71">
        <v>0</v>
      </c>
      <c r="CV993" s="71">
        <f>+CL993+CQ993</f>
        <v>0</v>
      </c>
      <c r="CW993" s="71">
        <f>+CM993+CR993</f>
        <v>0</v>
      </c>
      <c r="CX993" s="71">
        <f>+CN993+CS993</f>
        <v>0</v>
      </c>
      <c r="CY993" s="71">
        <f>+CO993+CT993</f>
        <v>0</v>
      </c>
      <c r="CZ993" s="71">
        <f>+CP993+CU993</f>
        <v>0</v>
      </c>
      <c r="DA993" s="70" t="s">
        <v>123</v>
      </c>
      <c r="DB993" s="56">
        <f>K993-CV993</f>
        <v>0</v>
      </c>
      <c r="DC993" s="69"/>
      <c r="DD993" s="7">
        <f>CV993/12</f>
        <v>0</v>
      </c>
      <c r="DE993" s="69"/>
    </row>
    <row r="994" spans="1:109" s="80" customFormat="1" ht="32.25" hidden="1" customHeight="1" x14ac:dyDescent="0.2">
      <c r="A994" s="67" t="str">
        <f>CONCATENATE("6708",H994)</f>
        <v>6708670850</v>
      </c>
      <c r="B994" s="66"/>
      <c r="C994" s="66" t="s">
        <v>122</v>
      </c>
      <c r="D994" s="66"/>
      <c r="E994" s="66"/>
      <c r="F994" s="66"/>
      <c r="G994" s="65"/>
      <c r="H994" s="61" t="s">
        <v>120</v>
      </c>
      <c r="I994" s="95" t="s">
        <v>121</v>
      </c>
      <c r="J994" s="62">
        <f>J989</f>
        <v>0</v>
      </c>
      <c r="K994" s="62">
        <f>K989</f>
        <v>0</v>
      </c>
      <c r="L994" s="62">
        <f>L989</f>
        <v>0</v>
      </c>
      <c r="M994" s="62">
        <f>M989</f>
        <v>0</v>
      </c>
      <c r="N994" s="62">
        <f>N989</f>
        <v>0</v>
      </c>
      <c r="O994" s="62">
        <f>O989</f>
        <v>0</v>
      </c>
      <c r="P994" s="62">
        <f>P989</f>
        <v>0</v>
      </c>
      <c r="Q994" s="62">
        <f>Q989</f>
        <v>0</v>
      </c>
      <c r="R994" s="62">
        <f>R989</f>
        <v>0</v>
      </c>
      <c r="S994" s="62">
        <f>S989</f>
        <v>0</v>
      </c>
      <c r="T994" s="62">
        <f>T989</f>
        <v>0</v>
      </c>
      <c r="U994" s="62">
        <f>U989</f>
        <v>0</v>
      </c>
      <c r="V994" s="62">
        <f>V989</f>
        <v>0</v>
      </c>
      <c r="W994" s="62">
        <f>W989</f>
        <v>0</v>
      </c>
      <c r="X994" s="62">
        <f>X989</f>
        <v>0</v>
      </c>
      <c r="Y994" s="62">
        <f>Y989</f>
        <v>0</v>
      </c>
      <c r="Z994" s="62">
        <f>Z989</f>
        <v>0</v>
      </c>
      <c r="AA994" s="62">
        <f>AA989</f>
        <v>0</v>
      </c>
      <c r="AB994" s="62">
        <f>AB989</f>
        <v>0</v>
      </c>
      <c r="AC994" s="62">
        <f>AC989</f>
        <v>0</v>
      </c>
      <c r="AD994" s="62">
        <f>AD989</f>
        <v>0</v>
      </c>
      <c r="AE994" s="62">
        <f>AE989</f>
        <v>0</v>
      </c>
      <c r="AF994" s="62">
        <f>AF989</f>
        <v>0</v>
      </c>
      <c r="AG994" s="62">
        <f>AG989</f>
        <v>0</v>
      </c>
      <c r="AH994" s="62">
        <f>AH989</f>
        <v>0</v>
      </c>
      <c r="AI994" s="62">
        <f>AI989</f>
        <v>0</v>
      </c>
      <c r="AJ994" s="62">
        <f>AJ989</f>
        <v>0</v>
      </c>
      <c r="AK994" s="62">
        <f>AK989</f>
        <v>0</v>
      </c>
      <c r="AL994" s="62">
        <f>AL989</f>
        <v>0</v>
      </c>
      <c r="AM994" s="62"/>
      <c r="AN994" s="62">
        <f>AN989</f>
        <v>0</v>
      </c>
      <c r="AO994" s="62"/>
      <c r="AP994" s="62">
        <f>AP989</f>
        <v>0</v>
      </c>
      <c r="AQ994" s="62">
        <f>AQ989</f>
        <v>0</v>
      </c>
      <c r="AR994" s="62">
        <f>AR989</f>
        <v>0</v>
      </c>
      <c r="AS994" s="62">
        <f>AS989</f>
        <v>0</v>
      </c>
      <c r="AT994" s="62">
        <f>AT989</f>
        <v>0</v>
      </c>
      <c r="AU994" s="62"/>
      <c r="AV994" s="62"/>
      <c r="AW994" s="62"/>
      <c r="AX994" s="62">
        <f>AX989</f>
        <v>0</v>
      </c>
      <c r="AY994" s="62">
        <f>AY989</f>
        <v>0</v>
      </c>
      <c r="AZ994" s="62">
        <f>AZ989</f>
        <v>0</v>
      </c>
      <c r="BA994" s="62">
        <f>BA989</f>
        <v>0</v>
      </c>
      <c r="BB994" s="62"/>
      <c r="BC994" s="62">
        <f>BC989</f>
        <v>0</v>
      </c>
      <c r="BD994" s="62"/>
      <c r="BE994" s="62">
        <f>BE989</f>
        <v>0</v>
      </c>
      <c r="BF994" s="62">
        <f>BF989</f>
        <v>0</v>
      </c>
      <c r="BG994" s="62">
        <f>BG989</f>
        <v>0</v>
      </c>
      <c r="BH994" s="62">
        <f>BH989</f>
        <v>0</v>
      </c>
      <c r="BI994" s="62">
        <f>BI989</f>
        <v>0</v>
      </c>
      <c r="BJ994" s="62"/>
      <c r="BK994" s="62"/>
      <c r="BL994" s="62"/>
      <c r="BM994" s="62">
        <f>BM989</f>
        <v>0</v>
      </c>
      <c r="BN994" s="62">
        <f>BN989</f>
        <v>0</v>
      </c>
      <c r="BO994" s="62">
        <f>BO989</f>
        <v>0</v>
      </c>
      <c r="BP994" s="62">
        <f>BP989</f>
        <v>0</v>
      </c>
      <c r="BQ994" s="62">
        <f>BQ989</f>
        <v>0</v>
      </c>
      <c r="BR994" s="62">
        <f>BR989</f>
        <v>0</v>
      </c>
      <c r="BS994" s="62">
        <f>BS989</f>
        <v>0</v>
      </c>
      <c r="BT994" s="62">
        <f>BT989</f>
        <v>0</v>
      </c>
      <c r="BU994" s="62">
        <f>BU989</f>
        <v>0</v>
      </c>
      <c r="BV994" s="62">
        <f>BV989</f>
        <v>0</v>
      </c>
      <c r="BW994" s="62">
        <f>BW989</f>
        <v>0</v>
      </c>
      <c r="BX994" s="62">
        <f>BX989</f>
        <v>0</v>
      </c>
      <c r="BY994" s="62">
        <f>BY989</f>
        <v>0</v>
      </c>
      <c r="BZ994" s="62">
        <f>BZ989</f>
        <v>0</v>
      </c>
      <c r="CA994" s="62">
        <f>CA989</f>
        <v>0</v>
      </c>
      <c r="CB994" s="62">
        <f>CB989</f>
        <v>0</v>
      </c>
      <c r="CC994" s="62">
        <f>CC989</f>
        <v>0</v>
      </c>
      <c r="CD994" s="62">
        <f>CD989</f>
        <v>0</v>
      </c>
      <c r="CE994" s="62">
        <f>CE989</f>
        <v>0</v>
      </c>
      <c r="CF994" s="62">
        <f>CF989</f>
        <v>0</v>
      </c>
      <c r="CG994" s="62">
        <f>CG989</f>
        <v>0</v>
      </c>
      <c r="CH994" s="62">
        <f>CH989</f>
        <v>0</v>
      </c>
      <c r="CI994" s="62">
        <f>CI989</f>
        <v>0</v>
      </c>
      <c r="CJ994" s="62">
        <f>CJ989</f>
        <v>0</v>
      </c>
      <c r="CK994" s="62">
        <f>CK989</f>
        <v>0</v>
      </c>
      <c r="CL994" s="62">
        <f>CL989</f>
        <v>0</v>
      </c>
      <c r="CM994" s="62">
        <f>CM989</f>
        <v>0</v>
      </c>
      <c r="CN994" s="62">
        <f>CN989</f>
        <v>0</v>
      </c>
      <c r="CO994" s="62">
        <f>CO989</f>
        <v>0</v>
      </c>
      <c r="CP994" s="62">
        <f>CP989</f>
        <v>0</v>
      </c>
      <c r="CQ994" s="62">
        <f>CQ989</f>
        <v>0</v>
      </c>
      <c r="CR994" s="62">
        <f>CR989</f>
        <v>0</v>
      </c>
      <c r="CS994" s="62">
        <f>CS989</f>
        <v>0</v>
      </c>
      <c r="CT994" s="62">
        <f>CT989</f>
        <v>0</v>
      </c>
      <c r="CU994" s="62">
        <f>CU989</f>
        <v>0</v>
      </c>
      <c r="CV994" s="62">
        <f>CV989</f>
        <v>0</v>
      </c>
      <c r="CW994" s="62">
        <f>CW989</f>
        <v>0</v>
      </c>
      <c r="CX994" s="62">
        <f>CX989</f>
        <v>0</v>
      </c>
      <c r="CY994" s="62">
        <f>CY989</f>
        <v>0</v>
      </c>
      <c r="CZ994" s="62">
        <f>CZ989</f>
        <v>0</v>
      </c>
      <c r="DA994" s="61" t="s">
        <v>120</v>
      </c>
      <c r="DB994" s="56">
        <f>K994-CV994</f>
        <v>0</v>
      </c>
      <c r="DC994" s="81"/>
      <c r="DD994" s="7">
        <f>CV994/12</f>
        <v>0</v>
      </c>
      <c r="DE994" s="81"/>
    </row>
    <row r="995" spans="1:109" s="80" customFormat="1" ht="22.5" hidden="1" customHeight="1" x14ac:dyDescent="0.2">
      <c r="A995" s="98" t="str">
        <f>CONCATENATE("7408",H995)</f>
        <v>74087408</v>
      </c>
      <c r="B995" s="66" t="s">
        <v>119</v>
      </c>
      <c r="C995" s="66"/>
      <c r="D995" s="66"/>
      <c r="E995" s="66"/>
      <c r="F995" s="66"/>
      <c r="G995" s="65"/>
      <c r="H995" s="61" t="s">
        <v>119</v>
      </c>
      <c r="I995" s="64" t="s">
        <v>92</v>
      </c>
      <c r="J995" s="62">
        <f>J996</f>
        <v>0</v>
      </c>
      <c r="K995" s="62">
        <f>K996</f>
        <v>0</v>
      </c>
      <c r="L995" s="62">
        <f>L996</f>
        <v>0</v>
      </c>
      <c r="M995" s="62">
        <f>M996</f>
        <v>0</v>
      </c>
      <c r="N995" s="62">
        <f>N996</f>
        <v>0</v>
      </c>
      <c r="O995" s="62">
        <f>O996</f>
        <v>0</v>
      </c>
      <c r="P995" s="62">
        <f>P996</f>
        <v>0</v>
      </c>
      <c r="Q995" s="62">
        <f>Q996</f>
        <v>0</v>
      </c>
      <c r="R995" s="62">
        <f>R996</f>
        <v>0</v>
      </c>
      <c r="S995" s="62">
        <f>S996</f>
        <v>0</v>
      </c>
      <c r="T995" s="62">
        <f>T996</f>
        <v>0</v>
      </c>
      <c r="U995" s="62">
        <f>U996</f>
        <v>0</v>
      </c>
      <c r="V995" s="62">
        <f>V996</f>
        <v>0</v>
      </c>
      <c r="W995" s="62">
        <f>W996</f>
        <v>0</v>
      </c>
      <c r="X995" s="62">
        <f>X996</f>
        <v>0</v>
      </c>
      <c r="Y995" s="62">
        <f>Y996</f>
        <v>0</v>
      </c>
      <c r="Z995" s="62">
        <f>Z996</f>
        <v>0</v>
      </c>
      <c r="AA995" s="62">
        <f>AA996</f>
        <v>0</v>
      </c>
      <c r="AB995" s="62">
        <f>AB996</f>
        <v>0</v>
      </c>
      <c r="AC995" s="62">
        <f>AC996</f>
        <v>0</v>
      </c>
      <c r="AD995" s="62">
        <f>AD996</f>
        <v>0</v>
      </c>
      <c r="AE995" s="62">
        <f>AE996</f>
        <v>0</v>
      </c>
      <c r="AF995" s="62">
        <f>AF996</f>
        <v>0</v>
      </c>
      <c r="AG995" s="62">
        <f>AG996</f>
        <v>0</v>
      </c>
      <c r="AH995" s="62">
        <f>AH996</f>
        <v>0</v>
      </c>
      <c r="AI995" s="62">
        <f>AI996</f>
        <v>0</v>
      </c>
      <c r="AJ995" s="62">
        <f>AJ996</f>
        <v>0</v>
      </c>
      <c r="AK995" s="62">
        <f>AK996</f>
        <v>0</v>
      </c>
      <c r="AL995" s="62">
        <f>AL996</f>
        <v>0</v>
      </c>
      <c r="AM995" s="62">
        <f>AM996</f>
        <v>0</v>
      </c>
      <c r="AN995" s="62">
        <f>AN996</f>
        <v>0</v>
      </c>
      <c r="AO995" s="62">
        <f>AO996</f>
        <v>0</v>
      </c>
      <c r="AP995" s="62">
        <f>AP996</f>
        <v>0</v>
      </c>
      <c r="AQ995" s="62">
        <f>AQ996</f>
        <v>0</v>
      </c>
      <c r="AR995" s="62">
        <f>AR996</f>
        <v>0</v>
      </c>
      <c r="AS995" s="62">
        <f>AS996</f>
        <v>0</v>
      </c>
      <c r="AT995" s="62">
        <f>AT996</f>
        <v>0</v>
      </c>
      <c r="AU995" s="62">
        <f>AU996</f>
        <v>0</v>
      </c>
      <c r="AV995" s="62">
        <f>AV996</f>
        <v>0</v>
      </c>
      <c r="AW995" s="62">
        <f>AW996</f>
        <v>0</v>
      </c>
      <c r="AX995" s="62">
        <f>AX996</f>
        <v>0</v>
      </c>
      <c r="AY995" s="62">
        <f>AY996</f>
        <v>0</v>
      </c>
      <c r="AZ995" s="62">
        <f>AZ996</f>
        <v>0</v>
      </c>
      <c r="BA995" s="62">
        <f>BA996</f>
        <v>0</v>
      </c>
      <c r="BB995" s="62">
        <f>BB996</f>
        <v>0</v>
      </c>
      <c r="BC995" s="62">
        <f>BC996</f>
        <v>0</v>
      </c>
      <c r="BD995" s="62">
        <f>BD996</f>
        <v>0</v>
      </c>
      <c r="BE995" s="62">
        <f>BE996</f>
        <v>0</v>
      </c>
      <c r="BF995" s="62">
        <f>BF996</f>
        <v>0</v>
      </c>
      <c r="BG995" s="62">
        <f>BG996</f>
        <v>0</v>
      </c>
      <c r="BH995" s="62">
        <f>BH996</f>
        <v>0</v>
      </c>
      <c r="BI995" s="62">
        <f>BI996</f>
        <v>0</v>
      </c>
      <c r="BJ995" s="62">
        <f>BJ996</f>
        <v>0</v>
      </c>
      <c r="BK995" s="62">
        <f>BK996</f>
        <v>0</v>
      </c>
      <c r="BL995" s="62">
        <f>BL996</f>
        <v>0</v>
      </c>
      <c r="BM995" s="62">
        <f>BM996</f>
        <v>0</v>
      </c>
      <c r="BN995" s="62">
        <f>BN996</f>
        <v>0</v>
      </c>
      <c r="BO995" s="62">
        <f>BO996</f>
        <v>0</v>
      </c>
      <c r="BP995" s="62">
        <f>BP996</f>
        <v>0</v>
      </c>
      <c r="BQ995" s="62">
        <f>BQ996</f>
        <v>0</v>
      </c>
      <c r="BR995" s="62">
        <f>BR996</f>
        <v>0</v>
      </c>
      <c r="BS995" s="62">
        <f>BS996</f>
        <v>0</v>
      </c>
      <c r="BT995" s="62">
        <f>BT996</f>
        <v>0</v>
      </c>
      <c r="BU995" s="62">
        <f>BU996</f>
        <v>0</v>
      </c>
      <c r="BV995" s="62">
        <f>BV996</f>
        <v>0</v>
      </c>
      <c r="BW995" s="62">
        <f>BW996</f>
        <v>0</v>
      </c>
      <c r="BX995" s="62">
        <f>BX996</f>
        <v>0</v>
      </c>
      <c r="BY995" s="62">
        <f>BY996</f>
        <v>0</v>
      </c>
      <c r="BZ995" s="62">
        <f>BZ996</f>
        <v>0</v>
      </c>
      <c r="CA995" s="62">
        <f>CA996</f>
        <v>0</v>
      </c>
      <c r="CB995" s="62">
        <f>CB996</f>
        <v>0</v>
      </c>
      <c r="CC995" s="62">
        <f>CC996</f>
        <v>0</v>
      </c>
      <c r="CD995" s="62">
        <f>CD996</f>
        <v>0</v>
      </c>
      <c r="CE995" s="62">
        <f>CE996</f>
        <v>0</v>
      </c>
      <c r="CF995" s="62">
        <f>CF996</f>
        <v>0</v>
      </c>
      <c r="CG995" s="62">
        <f>CG996</f>
        <v>0</v>
      </c>
      <c r="CH995" s="62">
        <f>CH996</f>
        <v>0</v>
      </c>
      <c r="CI995" s="62">
        <f>CI996</f>
        <v>0</v>
      </c>
      <c r="CJ995" s="62">
        <f>CJ996</f>
        <v>0</v>
      </c>
      <c r="CK995" s="62">
        <f>CK996</f>
        <v>0</v>
      </c>
      <c r="CL995" s="62">
        <f>CL996</f>
        <v>0</v>
      </c>
      <c r="CM995" s="62">
        <f>CM996</f>
        <v>0</v>
      </c>
      <c r="CN995" s="62">
        <f>CN996</f>
        <v>0</v>
      </c>
      <c r="CO995" s="62">
        <f>CO996</f>
        <v>0</v>
      </c>
      <c r="CP995" s="62">
        <f>CP996</f>
        <v>0</v>
      </c>
      <c r="CQ995" s="62">
        <f>CQ996</f>
        <v>0</v>
      </c>
      <c r="CR995" s="62">
        <f>CR996</f>
        <v>0</v>
      </c>
      <c r="CS995" s="62">
        <f>CS996</f>
        <v>0</v>
      </c>
      <c r="CT995" s="62">
        <f>CT996</f>
        <v>0</v>
      </c>
      <c r="CU995" s="62">
        <f>CU996</f>
        <v>0</v>
      </c>
      <c r="CV995" s="62">
        <f>CV996</f>
        <v>0</v>
      </c>
      <c r="CW995" s="62">
        <f>CW996</f>
        <v>0</v>
      </c>
      <c r="CX995" s="62">
        <f>CX996</f>
        <v>0</v>
      </c>
      <c r="CY995" s="62">
        <f>CY996</f>
        <v>0</v>
      </c>
      <c r="CZ995" s="62">
        <f>CZ996</f>
        <v>0</v>
      </c>
      <c r="DA995" s="61"/>
      <c r="DB995" s="56">
        <f>K995-CV995</f>
        <v>0</v>
      </c>
      <c r="DC995" s="81"/>
      <c r="DD995" s="7">
        <f>CV995/12</f>
        <v>0</v>
      </c>
      <c r="DE995" s="81"/>
    </row>
    <row r="996" spans="1:109" s="80" customFormat="1" ht="32.25" hidden="1" customHeight="1" x14ac:dyDescent="0.2">
      <c r="A996" s="98" t="str">
        <f>CONCATENATE("7408",H996)</f>
        <v>740801</v>
      </c>
      <c r="B996" s="66"/>
      <c r="C996" s="66" t="s">
        <v>91</v>
      </c>
      <c r="D996" s="66"/>
      <c r="E996" s="66"/>
      <c r="F996" s="66"/>
      <c r="G996" s="65"/>
      <c r="H996" s="61" t="s">
        <v>91</v>
      </c>
      <c r="I996" s="64" t="s">
        <v>90</v>
      </c>
      <c r="J996" s="62">
        <f>J997+J1003</f>
        <v>0</v>
      </c>
      <c r="K996" s="62">
        <f>K997+K1003</f>
        <v>0</v>
      </c>
      <c r="L996" s="62">
        <f>L997+L1003</f>
        <v>0</v>
      </c>
      <c r="M996" s="62">
        <f>M997+M1003</f>
        <v>0</v>
      </c>
      <c r="N996" s="62">
        <f>N997+N1003</f>
        <v>0</v>
      </c>
      <c r="O996" s="62">
        <f>O997+O1003</f>
        <v>0</v>
      </c>
      <c r="P996" s="62">
        <f>P997+P1003</f>
        <v>0</v>
      </c>
      <c r="Q996" s="62">
        <f>Q997+Q1003</f>
        <v>0</v>
      </c>
      <c r="R996" s="62">
        <f>R997+R1003</f>
        <v>0</v>
      </c>
      <c r="S996" s="62">
        <f>S997+S1003</f>
        <v>0</v>
      </c>
      <c r="T996" s="62">
        <f>T997+T1003</f>
        <v>0</v>
      </c>
      <c r="U996" s="62">
        <f>U997+U1003</f>
        <v>0</v>
      </c>
      <c r="V996" s="62">
        <f>V997+V1003</f>
        <v>0</v>
      </c>
      <c r="W996" s="62">
        <f>W997+W1003</f>
        <v>0</v>
      </c>
      <c r="X996" s="62">
        <f>X997+X1003</f>
        <v>0</v>
      </c>
      <c r="Y996" s="62">
        <f>Y997+Y1003</f>
        <v>0</v>
      </c>
      <c r="Z996" s="62">
        <f>Z997+Z1003</f>
        <v>0</v>
      </c>
      <c r="AA996" s="62">
        <f>AA997+AA1003</f>
        <v>0</v>
      </c>
      <c r="AB996" s="62">
        <f>AB997+AB1003</f>
        <v>0</v>
      </c>
      <c r="AC996" s="62">
        <f>AC997+AC1003</f>
        <v>0</v>
      </c>
      <c r="AD996" s="62">
        <f>AD997+AD1003</f>
        <v>0</v>
      </c>
      <c r="AE996" s="62">
        <f>AE997+AE1003</f>
        <v>0</v>
      </c>
      <c r="AF996" s="62">
        <f>AF997+AF1003</f>
        <v>0</v>
      </c>
      <c r="AG996" s="62">
        <f>AG997+AG1003</f>
        <v>0</v>
      </c>
      <c r="AH996" s="62">
        <f>AH997+AH1003</f>
        <v>0</v>
      </c>
      <c r="AI996" s="62">
        <f>AI997+AI1003</f>
        <v>0</v>
      </c>
      <c r="AJ996" s="62">
        <f>AJ997+AJ1003</f>
        <v>0</v>
      </c>
      <c r="AK996" s="62">
        <f>AK997+AK1003</f>
        <v>0</v>
      </c>
      <c r="AL996" s="62">
        <f>AL997+AL1003</f>
        <v>0</v>
      </c>
      <c r="AM996" s="62">
        <f>AM997+AM1003</f>
        <v>0</v>
      </c>
      <c r="AN996" s="62">
        <f>AN997+AN1003</f>
        <v>0</v>
      </c>
      <c r="AO996" s="62">
        <f>AO997+AO1003</f>
        <v>0</v>
      </c>
      <c r="AP996" s="62">
        <f>AP997+AP1003</f>
        <v>0</v>
      </c>
      <c r="AQ996" s="62">
        <f>AQ997+AQ1003</f>
        <v>0</v>
      </c>
      <c r="AR996" s="62">
        <f>AR997+AR1003</f>
        <v>0</v>
      </c>
      <c r="AS996" s="62">
        <f>AS997+AS1003</f>
        <v>0</v>
      </c>
      <c r="AT996" s="62">
        <f>AT997+AT1003</f>
        <v>0</v>
      </c>
      <c r="AU996" s="62">
        <f>AU997+AU1003</f>
        <v>0</v>
      </c>
      <c r="AV996" s="62">
        <f>AV997+AV1003</f>
        <v>0</v>
      </c>
      <c r="AW996" s="62">
        <f>AW997+AW1003</f>
        <v>0</v>
      </c>
      <c r="AX996" s="62">
        <f>AX997+AX1003</f>
        <v>0</v>
      </c>
      <c r="AY996" s="62">
        <f>AY997+AY1003</f>
        <v>0</v>
      </c>
      <c r="AZ996" s="62">
        <f>AZ997+AZ1003</f>
        <v>0</v>
      </c>
      <c r="BA996" s="62">
        <f>BA997+BA1003</f>
        <v>0</v>
      </c>
      <c r="BB996" s="62">
        <f>BB997+BB1003</f>
        <v>0</v>
      </c>
      <c r="BC996" s="62">
        <f>BC997+BC1003</f>
        <v>0</v>
      </c>
      <c r="BD996" s="62">
        <f>BD997+BD1003</f>
        <v>0</v>
      </c>
      <c r="BE996" s="62">
        <f>BE997+BE1003</f>
        <v>0</v>
      </c>
      <c r="BF996" s="62">
        <f>BF997+BF1003</f>
        <v>0</v>
      </c>
      <c r="BG996" s="62">
        <f>BG997+BG1003</f>
        <v>0</v>
      </c>
      <c r="BH996" s="62">
        <f>BH997+BH1003</f>
        <v>0</v>
      </c>
      <c r="BI996" s="62">
        <f>BI997+BI1003</f>
        <v>0</v>
      </c>
      <c r="BJ996" s="62">
        <f>BJ997+BJ1003</f>
        <v>0</v>
      </c>
      <c r="BK996" s="62">
        <f>BK997+BK1003</f>
        <v>0</v>
      </c>
      <c r="BL996" s="62">
        <f>BL997+BL1003</f>
        <v>0</v>
      </c>
      <c r="BM996" s="62">
        <f>BM997+BM1003</f>
        <v>0</v>
      </c>
      <c r="BN996" s="62">
        <f>BN997+BN1003</f>
        <v>0</v>
      </c>
      <c r="BO996" s="62">
        <f>BO997+BO1003</f>
        <v>0</v>
      </c>
      <c r="BP996" s="62">
        <f>BP997+BP1003</f>
        <v>0</v>
      </c>
      <c r="BQ996" s="62">
        <f>BQ997+BQ1003</f>
        <v>0</v>
      </c>
      <c r="BR996" s="62">
        <f>BR997+BR1003</f>
        <v>0</v>
      </c>
      <c r="BS996" s="62">
        <f>BS997+BS1003</f>
        <v>0</v>
      </c>
      <c r="BT996" s="62">
        <f>BT997+BT1003</f>
        <v>0</v>
      </c>
      <c r="BU996" s="62">
        <f>BU997+BU1003</f>
        <v>0</v>
      </c>
      <c r="BV996" s="62">
        <f>BV997+BV1003</f>
        <v>0</v>
      </c>
      <c r="BW996" s="62">
        <f>BW997+BW1003</f>
        <v>0</v>
      </c>
      <c r="BX996" s="62">
        <f>BX997+BX1003</f>
        <v>0</v>
      </c>
      <c r="BY996" s="62">
        <f>BY997+BY1003</f>
        <v>0</v>
      </c>
      <c r="BZ996" s="62">
        <f>BZ997+BZ1003</f>
        <v>0</v>
      </c>
      <c r="CA996" s="62">
        <f>CA997+CA1003</f>
        <v>0</v>
      </c>
      <c r="CB996" s="62">
        <f>CB997+CB1003</f>
        <v>0</v>
      </c>
      <c r="CC996" s="62">
        <f>CC997+CC1003</f>
        <v>0</v>
      </c>
      <c r="CD996" s="62">
        <f>CD997+CD1003</f>
        <v>0</v>
      </c>
      <c r="CE996" s="62">
        <f>CE997+CE1003</f>
        <v>0</v>
      </c>
      <c r="CF996" s="62">
        <f>CF997+CF1003</f>
        <v>0</v>
      </c>
      <c r="CG996" s="62">
        <f>CG997+CG1003</f>
        <v>0</v>
      </c>
      <c r="CH996" s="62">
        <f>CH997+CH1003</f>
        <v>0</v>
      </c>
      <c r="CI996" s="62">
        <f>CI997+CI1003</f>
        <v>0</v>
      </c>
      <c r="CJ996" s="62">
        <f>CJ997+CJ1003</f>
        <v>0</v>
      </c>
      <c r="CK996" s="62">
        <f>CK997+CK1003</f>
        <v>0</v>
      </c>
      <c r="CL996" s="62">
        <f>CL997+CL1003</f>
        <v>0</v>
      </c>
      <c r="CM996" s="62">
        <f>CM997+CM1003</f>
        <v>0</v>
      </c>
      <c r="CN996" s="62">
        <f>CN997+CN1003</f>
        <v>0</v>
      </c>
      <c r="CO996" s="62">
        <f>CO997+CO1003</f>
        <v>0</v>
      </c>
      <c r="CP996" s="62">
        <f>CP997+CP1003</f>
        <v>0</v>
      </c>
      <c r="CQ996" s="62">
        <f>CQ997+CQ1003</f>
        <v>0</v>
      </c>
      <c r="CR996" s="62">
        <f>CR997+CR1003</f>
        <v>0</v>
      </c>
      <c r="CS996" s="62">
        <f>CS997+CS1003</f>
        <v>0</v>
      </c>
      <c r="CT996" s="62">
        <f>CT997+CT1003</f>
        <v>0</v>
      </c>
      <c r="CU996" s="62">
        <f>CU997+CU1003</f>
        <v>0</v>
      </c>
      <c r="CV996" s="62">
        <f>CV997+CV1003</f>
        <v>0</v>
      </c>
      <c r="CW996" s="62">
        <f>CW997+CW1003</f>
        <v>0</v>
      </c>
      <c r="CX996" s="62">
        <f>CX997+CX1003</f>
        <v>0</v>
      </c>
      <c r="CY996" s="62">
        <f>CY997+CY1003</f>
        <v>0</v>
      </c>
      <c r="CZ996" s="62">
        <f>CZ997+CZ1003</f>
        <v>0</v>
      </c>
      <c r="DA996" s="61"/>
      <c r="DB996" s="56">
        <f>K996-CV996</f>
        <v>0</v>
      </c>
      <c r="DC996" s="81"/>
      <c r="DD996" s="7">
        <f>CV996/12</f>
        <v>0</v>
      </c>
      <c r="DE996" s="81"/>
    </row>
    <row r="997" spans="1:109" s="68" customFormat="1" ht="42" hidden="1" customHeight="1" x14ac:dyDescent="0.2">
      <c r="A997" s="98" t="str">
        <f>CONCATENATE("7408",H997)</f>
        <v>740856</v>
      </c>
      <c r="B997" s="65"/>
      <c r="C997" s="65"/>
      <c r="D997" s="65"/>
      <c r="E997" s="65" t="s">
        <v>118</v>
      </c>
      <c r="F997" s="65"/>
      <c r="G997" s="65"/>
      <c r="H997" s="61" t="s">
        <v>118</v>
      </c>
      <c r="I997" s="84" t="s">
        <v>117</v>
      </c>
      <c r="J997" s="78">
        <f>J998+J1000</f>
        <v>0</v>
      </c>
      <c r="K997" s="78">
        <f>K998+K1000</f>
        <v>0</v>
      </c>
      <c r="L997" s="78">
        <f>L998+L1000</f>
        <v>0</v>
      </c>
      <c r="M997" s="78">
        <f>M998+M1000</f>
        <v>0</v>
      </c>
      <c r="N997" s="78">
        <f>N998+N1000</f>
        <v>0</v>
      </c>
      <c r="O997" s="78">
        <f>O998+O1000</f>
        <v>0</v>
      </c>
      <c r="P997" s="78">
        <f>P998+P1000</f>
        <v>0</v>
      </c>
      <c r="Q997" s="78">
        <f>Q998+Q1000</f>
        <v>0</v>
      </c>
      <c r="R997" s="78">
        <f>R998+R1000</f>
        <v>0</v>
      </c>
      <c r="S997" s="78">
        <f>S998+S1000</f>
        <v>0</v>
      </c>
      <c r="T997" s="78">
        <f>T998+T1000</f>
        <v>0</v>
      </c>
      <c r="U997" s="78">
        <f>U998+U1000</f>
        <v>0</v>
      </c>
      <c r="V997" s="78">
        <f>V998+V1000</f>
        <v>0</v>
      </c>
      <c r="W997" s="78">
        <f>W998+W1000</f>
        <v>0</v>
      </c>
      <c r="X997" s="78">
        <f>X998+X1000</f>
        <v>0</v>
      </c>
      <c r="Y997" s="78">
        <f>Y998+Y1000</f>
        <v>0</v>
      </c>
      <c r="Z997" s="78">
        <f>Z998+Z1000</f>
        <v>0</v>
      </c>
      <c r="AA997" s="78">
        <f>AA998+AA1000</f>
        <v>0</v>
      </c>
      <c r="AB997" s="78">
        <f>AB998+AB1000</f>
        <v>0</v>
      </c>
      <c r="AC997" s="78">
        <f>AC998+AC1000</f>
        <v>0</v>
      </c>
      <c r="AD997" s="78">
        <f>AD998+AD1000</f>
        <v>0</v>
      </c>
      <c r="AE997" s="78">
        <f>AE998+AE1000</f>
        <v>0</v>
      </c>
      <c r="AF997" s="78">
        <f>AF998+AF1000</f>
        <v>0</v>
      </c>
      <c r="AG997" s="78">
        <f>AG998+AG1000</f>
        <v>0</v>
      </c>
      <c r="AH997" s="78">
        <f>AH998+AH1000</f>
        <v>0</v>
      </c>
      <c r="AI997" s="78">
        <f>AI998+AI1000</f>
        <v>0</v>
      </c>
      <c r="AJ997" s="78">
        <f>AJ998+AJ1000</f>
        <v>0</v>
      </c>
      <c r="AK997" s="78">
        <f>AK998+AK1000</f>
        <v>0</v>
      </c>
      <c r="AL997" s="78">
        <f>AL998+AL1000</f>
        <v>0</v>
      </c>
      <c r="AM997" s="78">
        <f>AM998+AM1000</f>
        <v>0</v>
      </c>
      <c r="AN997" s="78">
        <f>AN998+AN1000</f>
        <v>0</v>
      </c>
      <c r="AO997" s="78">
        <f>AO998+AO1000</f>
        <v>0</v>
      </c>
      <c r="AP997" s="78">
        <f>AP998+AP1000</f>
        <v>0</v>
      </c>
      <c r="AQ997" s="78">
        <f>AQ998+AQ1000</f>
        <v>0</v>
      </c>
      <c r="AR997" s="78">
        <f>AR998+AR1000</f>
        <v>0</v>
      </c>
      <c r="AS997" s="78">
        <f>AS998+AS1000</f>
        <v>0</v>
      </c>
      <c r="AT997" s="78">
        <f>AT998+AT1000</f>
        <v>0</v>
      </c>
      <c r="AU997" s="78">
        <f>AU998+AU1000</f>
        <v>0</v>
      </c>
      <c r="AV997" s="78">
        <f>AV998+AV1000</f>
        <v>0</v>
      </c>
      <c r="AW997" s="78">
        <f>AW998+AW1000</f>
        <v>0</v>
      </c>
      <c r="AX997" s="78">
        <f>AX998+AX1000</f>
        <v>0</v>
      </c>
      <c r="AY997" s="78">
        <f>AY998+AY1000</f>
        <v>0</v>
      </c>
      <c r="AZ997" s="78">
        <f>AZ998+AZ1000</f>
        <v>0</v>
      </c>
      <c r="BA997" s="78">
        <f>BA998+BA1000</f>
        <v>0</v>
      </c>
      <c r="BB997" s="78">
        <f>BB998+BB1000</f>
        <v>0</v>
      </c>
      <c r="BC997" s="78">
        <f>BC998+BC1000</f>
        <v>0</v>
      </c>
      <c r="BD997" s="78">
        <f>BD998+BD1000</f>
        <v>0</v>
      </c>
      <c r="BE997" s="78">
        <f>BE998+BE1000</f>
        <v>0</v>
      </c>
      <c r="BF997" s="78">
        <f>BF998+BF1000</f>
        <v>0</v>
      </c>
      <c r="BG997" s="78">
        <f>BG998+BG1000</f>
        <v>0</v>
      </c>
      <c r="BH997" s="78">
        <f>BH998+BH1000</f>
        <v>0</v>
      </c>
      <c r="BI997" s="78">
        <f>BI998+BI1000</f>
        <v>0</v>
      </c>
      <c r="BJ997" s="78">
        <f>BJ998+BJ1000</f>
        <v>0</v>
      </c>
      <c r="BK997" s="78">
        <f>BK998+BK1000</f>
        <v>0</v>
      </c>
      <c r="BL997" s="78">
        <f>BL998+BL1000</f>
        <v>0</v>
      </c>
      <c r="BM997" s="78">
        <f>BM998+BM1000</f>
        <v>0</v>
      </c>
      <c r="BN997" s="78">
        <f>BN998+BN1000</f>
        <v>0</v>
      </c>
      <c r="BO997" s="78">
        <f>BO998+BO1000</f>
        <v>0</v>
      </c>
      <c r="BP997" s="78">
        <f>BP998+BP1000</f>
        <v>0</v>
      </c>
      <c r="BQ997" s="78">
        <f>BQ998+BQ1000</f>
        <v>0</v>
      </c>
      <c r="BR997" s="78">
        <f>BR998+BR1000</f>
        <v>0</v>
      </c>
      <c r="BS997" s="78">
        <f>BS998+BS1000</f>
        <v>0</v>
      </c>
      <c r="BT997" s="78">
        <f>BT998+BT1000</f>
        <v>0</v>
      </c>
      <c r="BU997" s="78">
        <f>BU998+BU1000</f>
        <v>0</v>
      </c>
      <c r="BV997" s="78">
        <f>BV998+BV1000</f>
        <v>0</v>
      </c>
      <c r="BW997" s="78">
        <f>BW998+BW1000</f>
        <v>0</v>
      </c>
      <c r="BX997" s="78">
        <f>BX998+BX1000</f>
        <v>0</v>
      </c>
      <c r="BY997" s="78">
        <f>BY998+BY1000</f>
        <v>0</v>
      </c>
      <c r="BZ997" s="78">
        <f>BZ998+BZ1000</f>
        <v>0</v>
      </c>
      <c r="CA997" s="78">
        <f>CA998+CA1000</f>
        <v>0</v>
      </c>
      <c r="CB997" s="78">
        <f>CB998+CB1000</f>
        <v>0</v>
      </c>
      <c r="CC997" s="78">
        <f>CC998+CC1000</f>
        <v>0</v>
      </c>
      <c r="CD997" s="78">
        <f>CD998+CD1000</f>
        <v>0</v>
      </c>
      <c r="CE997" s="78">
        <f>CE998+CE1000</f>
        <v>0</v>
      </c>
      <c r="CF997" s="78">
        <f>CF998+CF1000</f>
        <v>0</v>
      </c>
      <c r="CG997" s="78">
        <f>CG998+CG1000</f>
        <v>0</v>
      </c>
      <c r="CH997" s="78">
        <f>CH998+CH1000</f>
        <v>0</v>
      </c>
      <c r="CI997" s="78">
        <f>CI998+CI1000</f>
        <v>0</v>
      </c>
      <c r="CJ997" s="78">
        <f>CJ998+CJ1000</f>
        <v>0</v>
      </c>
      <c r="CK997" s="78">
        <f>CK998+CK1000</f>
        <v>0</v>
      </c>
      <c r="CL997" s="78">
        <f>CL998+CL1000</f>
        <v>0</v>
      </c>
      <c r="CM997" s="78">
        <f>CM998+CM1000</f>
        <v>0</v>
      </c>
      <c r="CN997" s="78">
        <f>CN998+CN1000</f>
        <v>0</v>
      </c>
      <c r="CO997" s="78">
        <f>CO998+CO1000</f>
        <v>0</v>
      </c>
      <c r="CP997" s="78">
        <f>CP998+CP1000</f>
        <v>0</v>
      </c>
      <c r="CQ997" s="78">
        <f>CQ998+CQ1000</f>
        <v>0</v>
      </c>
      <c r="CR997" s="78">
        <f>CR998+CR1000</f>
        <v>0</v>
      </c>
      <c r="CS997" s="78">
        <f>CS998+CS1000</f>
        <v>0</v>
      </c>
      <c r="CT997" s="78">
        <f>CT998+CT1000</f>
        <v>0</v>
      </c>
      <c r="CU997" s="78">
        <f>CU998+CU1000</f>
        <v>0</v>
      </c>
      <c r="CV997" s="78">
        <f>CV998+CV1000</f>
        <v>0</v>
      </c>
      <c r="CW997" s="78">
        <f>CW998+CW1000</f>
        <v>0</v>
      </c>
      <c r="CX997" s="78">
        <f>CX998+CX1000</f>
        <v>0</v>
      </c>
      <c r="CY997" s="78">
        <f>CY998+CY1000</f>
        <v>0</v>
      </c>
      <c r="CZ997" s="78">
        <f>CZ998+CZ1000</f>
        <v>0</v>
      </c>
      <c r="DA997" s="70"/>
      <c r="DB997" s="56">
        <f>K997-CV997</f>
        <v>0</v>
      </c>
      <c r="DC997" s="69"/>
      <c r="DD997" s="7">
        <f>CV997/12</f>
        <v>0</v>
      </c>
      <c r="DE997" s="69"/>
    </row>
    <row r="998" spans="1:109" s="68" customFormat="1" ht="27" hidden="1" customHeight="1" x14ac:dyDescent="0.2">
      <c r="A998" s="98" t="str">
        <f>CONCATENATE("7408",H998)</f>
        <v>74085608</v>
      </c>
      <c r="B998" s="65"/>
      <c r="C998" s="65"/>
      <c r="D998" s="65"/>
      <c r="E998" s="65"/>
      <c r="F998" s="65" t="s">
        <v>116</v>
      </c>
      <c r="G998" s="65"/>
      <c r="H998" s="61" t="s">
        <v>115</v>
      </c>
      <c r="I998" s="84" t="s">
        <v>114</v>
      </c>
      <c r="J998" s="78">
        <f>J999</f>
        <v>0</v>
      </c>
      <c r="K998" s="78">
        <f>K999</f>
        <v>0</v>
      </c>
      <c r="L998" s="78">
        <f>L999</f>
        <v>0</v>
      </c>
      <c r="M998" s="78">
        <f>M999</f>
        <v>0</v>
      </c>
      <c r="N998" s="78">
        <f>N999</f>
        <v>0</v>
      </c>
      <c r="O998" s="78">
        <f>O999</f>
        <v>0</v>
      </c>
      <c r="P998" s="78">
        <f>P999</f>
        <v>0</v>
      </c>
      <c r="Q998" s="78">
        <f>Q999</f>
        <v>0</v>
      </c>
      <c r="R998" s="78">
        <f>R999</f>
        <v>0</v>
      </c>
      <c r="S998" s="78">
        <f>S999</f>
        <v>0</v>
      </c>
      <c r="T998" s="78">
        <f>T999</f>
        <v>0</v>
      </c>
      <c r="U998" s="78">
        <f>U999</f>
        <v>0</v>
      </c>
      <c r="V998" s="78">
        <f>V999</f>
        <v>0</v>
      </c>
      <c r="W998" s="78">
        <f>W999</f>
        <v>0</v>
      </c>
      <c r="X998" s="78">
        <f>X999</f>
        <v>0</v>
      </c>
      <c r="Y998" s="78">
        <f>Y999</f>
        <v>0</v>
      </c>
      <c r="Z998" s="78">
        <f>Z999</f>
        <v>0</v>
      </c>
      <c r="AA998" s="78">
        <f>AA999</f>
        <v>0</v>
      </c>
      <c r="AB998" s="78">
        <f>AB999</f>
        <v>0</v>
      </c>
      <c r="AC998" s="78">
        <f>AC999</f>
        <v>0</v>
      </c>
      <c r="AD998" s="78">
        <f>AD999</f>
        <v>0</v>
      </c>
      <c r="AE998" s="78">
        <f>AE999</f>
        <v>0</v>
      </c>
      <c r="AF998" s="78">
        <f>AF999</f>
        <v>0</v>
      </c>
      <c r="AG998" s="78">
        <f>AG999</f>
        <v>0</v>
      </c>
      <c r="AH998" s="78">
        <f>AH999</f>
        <v>0</v>
      </c>
      <c r="AI998" s="78">
        <f>AI999</f>
        <v>0</v>
      </c>
      <c r="AJ998" s="78">
        <f>AJ999</f>
        <v>0</v>
      </c>
      <c r="AK998" s="78">
        <f>AK999</f>
        <v>0</v>
      </c>
      <c r="AL998" s="78">
        <f>AL999</f>
        <v>0</v>
      </c>
      <c r="AM998" s="78">
        <f>AM999</f>
        <v>0</v>
      </c>
      <c r="AN998" s="78">
        <f>AN999</f>
        <v>0</v>
      </c>
      <c r="AO998" s="78">
        <f>AO999</f>
        <v>0</v>
      </c>
      <c r="AP998" s="78">
        <f>AP999</f>
        <v>0</v>
      </c>
      <c r="AQ998" s="78">
        <f>AQ999</f>
        <v>0</v>
      </c>
      <c r="AR998" s="78">
        <f>AR999</f>
        <v>0</v>
      </c>
      <c r="AS998" s="78">
        <f>AS999</f>
        <v>0</v>
      </c>
      <c r="AT998" s="78">
        <f>AT999</f>
        <v>0</v>
      </c>
      <c r="AU998" s="78">
        <f>AU999</f>
        <v>0</v>
      </c>
      <c r="AV998" s="78">
        <f>AV999</f>
        <v>0</v>
      </c>
      <c r="AW998" s="78">
        <f>AW999</f>
        <v>0</v>
      </c>
      <c r="AX998" s="78">
        <f>AX999</f>
        <v>0</v>
      </c>
      <c r="AY998" s="78">
        <f>AY999</f>
        <v>0</v>
      </c>
      <c r="AZ998" s="78">
        <f>AZ999</f>
        <v>0</v>
      </c>
      <c r="BA998" s="78">
        <f>BA999</f>
        <v>0</v>
      </c>
      <c r="BB998" s="78">
        <f>BB999</f>
        <v>0</v>
      </c>
      <c r="BC998" s="78">
        <f>BC999</f>
        <v>0</v>
      </c>
      <c r="BD998" s="78">
        <f>BD999</f>
        <v>0</v>
      </c>
      <c r="BE998" s="78">
        <f>BE999</f>
        <v>0</v>
      </c>
      <c r="BF998" s="78">
        <f>BF999</f>
        <v>0</v>
      </c>
      <c r="BG998" s="78">
        <f>BG999</f>
        <v>0</v>
      </c>
      <c r="BH998" s="78">
        <f>BH999</f>
        <v>0</v>
      </c>
      <c r="BI998" s="78">
        <f>BI999</f>
        <v>0</v>
      </c>
      <c r="BJ998" s="78">
        <f>BJ999</f>
        <v>0</v>
      </c>
      <c r="BK998" s="78">
        <f>BK999</f>
        <v>0</v>
      </c>
      <c r="BL998" s="78">
        <f>BL999</f>
        <v>0</v>
      </c>
      <c r="BM998" s="78">
        <f>BM999</f>
        <v>0</v>
      </c>
      <c r="BN998" s="78">
        <f>BN999</f>
        <v>0</v>
      </c>
      <c r="BO998" s="78">
        <f>BO999</f>
        <v>0</v>
      </c>
      <c r="BP998" s="78">
        <f>BP999</f>
        <v>0</v>
      </c>
      <c r="BQ998" s="78">
        <f>BQ999</f>
        <v>0</v>
      </c>
      <c r="BR998" s="78">
        <f>BR999</f>
        <v>0</v>
      </c>
      <c r="BS998" s="78">
        <f>BS999</f>
        <v>0</v>
      </c>
      <c r="BT998" s="78">
        <f>BT999</f>
        <v>0</v>
      </c>
      <c r="BU998" s="78">
        <f>BU999</f>
        <v>0</v>
      </c>
      <c r="BV998" s="78">
        <f>BV999</f>
        <v>0</v>
      </c>
      <c r="BW998" s="78">
        <f>BW999</f>
        <v>0</v>
      </c>
      <c r="BX998" s="78">
        <f>BX999</f>
        <v>0</v>
      </c>
      <c r="BY998" s="78">
        <f>BY999</f>
        <v>0</v>
      </c>
      <c r="BZ998" s="78">
        <f>BZ999</f>
        <v>0</v>
      </c>
      <c r="CA998" s="78">
        <f>CA999</f>
        <v>0</v>
      </c>
      <c r="CB998" s="78">
        <f>CB999</f>
        <v>0</v>
      </c>
      <c r="CC998" s="78">
        <f>CC999</f>
        <v>0</v>
      </c>
      <c r="CD998" s="78">
        <f>CD999</f>
        <v>0</v>
      </c>
      <c r="CE998" s="78">
        <f>CE999</f>
        <v>0</v>
      </c>
      <c r="CF998" s="78">
        <f>CF999</f>
        <v>0</v>
      </c>
      <c r="CG998" s="78">
        <f>CG999</f>
        <v>0</v>
      </c>
      <c r="CH998" s="78">
        <f>CH999</f>
        <v>0</v>
      </c>
      <c r="CI998" s="78">
        <f>CI999</f>
        <v>0</v>
      </c>
      <c r="CJ998" s="78">
        <f>CJ999</f>
        <v>0</v>
      </c>
      <c r="CK998" s="78">
        <f>CK999</f>
        <v>0</v>
      </c>
      <c r="CL998" s="78">
        <f>CL999</f>
        <v>0</v>
      </c>
      <c r="CM998" s="78">
        <f>CM999</f>
        <v>0</v>
      </c>
      <c r="CN998" s="78">
        <f>CN999</f>
        <v>0</v>
      </c>
      <c r="CO998" s="78">
        <f>CO999</f>
        <v>0</v>
      </c>
      <c r="CP998" s="78">
        <f>CP999</f>
        <v>0</v>
      </c>
      <c r="CQ998" s="78">
        <f>CQ999</f>
        <v>0</v>
      </c>
      <c r="CR998" s="78">
        <f>CR999</f>
        <v>0</v>
      </c>
      <c r="CS998" s="78">
        <f>CS999</f>
        <v>0</v>
      </c>
      <c r="CT998" s="78">
        <f>CT999</f>
        <v>0</v>
      </c>
      <c r="CU998" s="78">
        <f>CU999</f>
        <v>0</v>
      </c>
      <c r="CV998" s="78">
        <f>CV999</f>
        <v>0</v>
      </c>
      <c r="CW998" s="78">
        <f>CW999</f>
        <v>0</v>
      </c>
      <c r="CX998" s="78">
        <f>CX999</f>
        <v>0</v>
      </c>
      <c r="CY998" s="78">
        <f>CY999</f>
        <v>0</v>
      </c>
      <c r="CZ998" s="78">
        <f>CZ999</f>
        <v>0</v>
      </c>
      <c r="DA998" s="70"/>
      <c r="DB998" s="56">
        <f>K998-CV998</f>
        <v>0</v>
      </c>
      <c r="DC998" s="69"/>
      <c r="DD998" s="7">
        <f>CV998/12</f>
        <v>0</v>
      </c>
      <c r="DE998" s="69"/>
    </row>
    <row r="999" spans="1:109" s="68" customFormat="1" ht="21.75" hidden="1" customHeight="1" x14ac:dyDescent="0.2">
      <c r="A999" s="98" t="str">
        <f>CONCATENATE("7408",H999)</f>
        <v>7408560802</v>
      </c>
      <c r="B999" s="65"/>
      <c r="C999" s="65"/>
      <c r="D999" s="65"/>
      <c r="E999" s="65"/>
      <c r="F999" s="65"/>
      <c r="G999" s="65" t="s">
        <v>101</v>
      </c>
      <c r="H999" s="70" t="s">
        <v>113</v>
      </c>
      <c r="I999" s="79" t="s">
        <v>99</v>
      </c>
      <c r="J999" s="78"/>
      <c r="K999" s="78"/>
      <c r="L999" s="78"/>
      <c r="M999" s="78"/>
      <c r="N999" s="78"/>
      <c r="O999" s="78"/>
      <c r="P999" s="78"/>
      <c r="Q999" s="78"/>
      <c r="R999" s="78"/>
      <c r="S999" s="78"/>
      <c r="T999" s="78"/>
      <c r="U999" s="78"/>
      <c r="V999" s="78"/>
      <c r="W999" s="78"/>
      <c r="X999" s="78"/>
      <c r="Y999" s="78"/>
      <c r="Z999" s="78"/>
      <c r="AA999" s="78"/>
      <c r="AB999" s="78"/>
      <c r="AC999" s="78"/>
      <c r="AD999" s="78"/>
      <c r="AE999" s="78"/>
      <c r="AF999" s="78"/>
      <c r="AG999" s="78"/>
      <c r="AH999" s="78"/>
      <c r="AI999" s="78"/>
      <c r="AJ999" s="78"/>
      <c r="AK999" s="78"/>
      <c r="AL999" s="78"/>
      <c r="AM999" s="78"/>
      <c r="AN999" s="78"/>
      <c r="AO999" s="78"/>
      <c r="AP999" s="78"/>
      <c r="AQ999" s="78"/>
      <c r="AR999" s="78"/>
      <c r="AS999" s="78"/>
      <c r="AT999" s="78"/>
      <c r="AU999" s="78"/>
      <c r="AV999" s="78"/>
      <c r="AW999" s="78"/>
      <c r="AX999" s="78"/>
      <c r="AY999" s="78"/>
      <c r="AZ999" s="78"/>
      <c r="BA999" s="78"/>
      <c r="BB999" s="78"/>
      <c r="BC999" s="78"/>
      <c r="BD999" s="78"/>
      <c r="BE999" s="78"/>
      <c r="BF999" s="78"/>
      <c r="BG999" s="78"/>
      <c r="BH999" s="78"/>
      <c r="BI999" s="78"/>
      <c r="BJ999" s="78"/>
      <c r="BK999" s="78"/>
      <c r="BL999" s="78"/>
      <c r="BM999" s="78"/>
      <c r="BN999" s="78"/>
      <c r="BO999" s="78"/>
      <c r="BP999" s="78"/>
      <c r="BQ999" s="78"/>
      <c r="BR999" s="78"/>
      <c r="BS999" s="78"/>
      <c r="BT999" s="78"/>
      <c r="BU999" s="78"/>
      <c r="BV999" s="78"/>
      <c r="BW999" s="78"/>
      <c r="BX999" s="78"/>
      <c r="BY999" s="78"/>
      <c r="BZ999" s="78"/>
      <c r="CA999" s="78"/>
      <c r="CB999" s="78"/>
      <c r="CC999" s="78"/>
      <c r="CD999" s="78"/>
      <c r="CE999" s="78"/>
      <c r="CF999" s="78"/>
      <c r="CG999" s="78"/>
      <c r="CH999" s="78"/>
      <c r="CI999" s="78"/>
      <c r="CJ999" s="78"/>
      <c r="CK999" s="78"/>
      <c r="CL999" s="78"/>
      <c r="CM999" s="78"/>
      <c r="CN999" s="78"/>
      <c r="CO999" s="78"/>
      <c r="CP999" s="78"/>
      <c r="CQ999" s="78"/>
      <c r="CR999" s="78"/>
      <c r="CS999" s="78"/>
      <c r="CT999" s="78"/>
      <c r="CU999" s="78"/>
      <c r="CV999" s="78"/>
      <c r="CW999" s="78"/>
      <c r="CX999" s="78"/>
      <c r="CY999" s="78"/>
      <c r="CZ999" s="78"/>
      <c r="DA999" s="70"/>
      <c r="DB999" s="56">
        <f>K999-CV999</f>
        <v>0</v>
      </c>
      <c r="DC999" s="69"/>
      <c r="DD999" s="7">
        <f>CV999/12</f>
        <v>0</v>
      </c>
      <c r="DE999" s="69"/>
    </row>
    <row r="1000" spans="1:109" s="68" customFormat="1" ht="20.25" hidden="1" customHeight="1" x14ac:dyDescent="0.2">
      <c r="A1000" s="98" t="str">
        <f>CONCATENATE("7408",H1000)</f>
        <v>74085617</v>
      </c>
      <c r="B1000" s="65"/>
      <c r="C1000" s="65"/>
      <c r="D1000" s="65"/>
      <c r="E1000" s="65"/>
      <c r="F1000" s="65" t="s">
        <v>112</v>
      </c>
      <c r="G1000" s="65"/>
      <c r="H1000" s="61" t="s">
        <v>111</v>
      </c>
      <c r="I1000" s="86" t="s">
        <v>110</v>
      </c>
      <c r="J1000" s="78">
        <f>J1001+J1002</f>
        <v>0</v>
      </c>
      <c r="K1000" s="78">
        <f>K1001+K1002</f>
        <v>0</v>
      </c>
      <c r="L1000" s="78">
        <f>L1001+L1002</f>
        <v>0</v>
      </c>
      <c r="M1000" s="78">
        <f>M1001+M1002</f>
        <v>0</v>
      </c>
      <c r="N1000" s="78">
        <f>N1001+N1002</f>
        <v>0</v>
      </c>
      <c r="O1000" s="78">
        <f>O1001+O1002</f>
        <v>0</v>
      </c>
      <c r="P1000" s="78">
        <f>P1001+P1002</f>
        <v>0</v>
      </c>
      <c r="Q1000" s="78">
        <f>Q1001+Q1002</f>
        <v>0</v>
      </c>
      <c r="R1000" s="78">
        <f>R1001+R1002</f>
        <v>0</v>
      </c>
      <c r="S1000" s="78">
        <f>S1001+S1002</f>
        <v>0</v>
      </c>
      <c r="T1000" s="78">
        <f>T1001+T1002</f>
        <v>0</v>
      </c>
      <c r="U1000" s="78">
        <f>U1001+U1002</f>
        <v>0</v>
      </c>
      <c r="V1000" s="78">
        <f>V1001+V1002</f>
        <v>0</v>
      </c>
      <c r="W1000" s="78">
        <f>W1001+W1002</f>
        <v>0</v>
      </c>
      <c r="X1000" s="78">
        <f>X1001+X1002</f>
        <v>0</v>
      </c>
      <c r="Y1000" s="78">
        <f>Y1001+Y1002</f>
        <v>0</v>
      </c>
      <c r="Z1000" s="78">
        <f>Z1001+Z1002</f>
        <v>0</v>
      </c>
      <c r="AA1000" s="78">
        <f>AA1001+AA1002</f>
        <v>0</v>
      </c>
      <c r="AB1000" s="78">
        <f>AB1001+AB1002</f>
        <v>0</v>
      </c>
      <c r="AC1000" s="78">
        <f>AC1001+AC1002</f>
        <v>0</v>
      </c>
      <c r="AD1000" s="78">
        <f>AD1001+AD1002</f>
        <v>0</v>
      </c>
      <c r="AE1000" s="78">
        <f>AE1001+AE1002</f>
        <v>0</v>
      </c>
      <c r="AF1000" s="78">
        <f>AF1001+AF1002</f>
        <v>0</v>
      </c>
      <c r="AG1000" s="78">
        <f>AG1001+AG1002</f>
        <v>0</v>
      </c>
      <c r="AH1000" s="78">
        <f>AH1001+AH1002</f>
        <v>0</v>
      </c>
      <c r="AI1000" s="78">
        <f>AI1001+AI1002</f>
        <v>0</v>
      </c>
      <c r="AJ1000" s="78">
        <f>AJ1001+AJ1002</f>
        <v>0</v>
      </c>
      <c r="AK1000" s="78">
        <f>AK1001+AK1002</f>
        <v>0</v>
      </c>
      <c r="AL1000" s="78">
        <f>AL1001+AL1002</f>
        <v>0</v>
      </c>
      <c r="AM1000" s="78">
        <f>AM1001+AM1002</f>
        <v>0</v>
      </c>
      <c r="AN1000" s="78">
        <f>AN1001+AN1002</f>
        <v>0</v>
      </c>
      <c r="AO1000" s="78">
        <f>AO1001+AO1002</f>
        <v>0</v>
      </c>
      <c r="AP1000" s="78">
        <f>AP1001+AP1002</f>
        <v>0</v>
      </c>
      <c r="AQ1000" s="78">
        <f>AQ1001+AQ1002</f>
        <v>0</v>
      </c>
      <c r="AR1000" s="78">
        <f>AR1001+AR1002</f>
        <v>0</v>
      </c>
      <c r="AS1000" s="78">
        <f>AS1001+AS1002</f>
        <v>0</v>
      </c>
      <c r="AT1000" s="78">
        <f>AT1001+AT1002</f>
        <v>0</v>
      </c>
      <c r="AU1000" s="78">
        <f>AU1001+AU1002</f>
        <v>0</v>
      </c>
      <c r="AV1000" s="78">
        <f>AV1001+AV1002</f>
        <v>0</v>
      </c>
      <c r="AW1000" s="78">
        <f>AW1001+AW1002</f>
        <v>0</v>
      </c>
      <c r="AX1000" s="78">
        <f>AX1001+AX1002</f>
        <v>0</v>
      </c>
      <c r="AY1000" s="78">
        <f>AY1001+AY1002</f>
        <v>0</v>
      </c>
      <c r="AZ1000" s="78">
        <f>AZ1001+AZ1002</f>
        <v>0</v>
      </c>
      <c r="BA1000" s="78">
        <f>BA1001+BA1002</f>
        <v>0</v>
      </c>
      <c r="BB1000" s="78">
        <f>BB1001+BB1002</f>
        <v>0</v>
      </c>
      <c r="BC1000" s="78">
        <f>BC1001+BC1002</f>
        <v>0</v>
      </c>
      <c r="BD1000" s="78">
        <f>BD1001+BD1002</f>
        <v>0</v>
      </c>
      <c r="BE1000" s="78">
        <f>BE1001+BE1002</f>
        <v>0</v>
      </c>
      <c r="BF1000" s="78">
        <f>BF1001+BF1002</f>
        <v>0</v>
      </c>
      <c r="BG1000" s="78">
        <f>BG1001+BG1002</f>
        <v>0</v>
      </c>
      <c r="BH1000" s="78">
        <f>BH1001+BH1002</f>
        <v>0</v>
      </c>
      <c r="BI1000" s="78">
        <f>BI1001+BI1002</f>
        <v>0</v>
      </c>
      <c r="BJ1000" s="78">
        <f>BJ1001+BJ1002</f>
        <v>0</v>
      </c>
      <c r="BK1000" s="78">
        <f>BK1001+BK1002</f>
        <v>0</v>
      </c>
      <c r="BL1000" s="78">
        <f>BL1001+BL1002</f>
        <v>0</v>
      </c>
      <c r="BM1000" s="78">
        <f>BM1001+BM1002</f>
        <v>0</v>
      </c>
      <c r="BN1000" s="78">
        <f>BN1001+BN1002</f>
        <v>0</v>
      </c>
      <c r="BO1000" s="78">
        <f>BO1001+BO1002</f>
        <v>0</v>
      </c>
      <c r="BP1000" s="78">
        <f>BP1001+BP1002</f>
        <v>0</v>
      </c>
      <c r="BQ1000" s="78">
        <f>BQ1001+BQ1002</f>
        <v>0</v>
      </c>
      <c r="BR1000" s="78">
        <f>BR1001+BR1002</f>
        <v>0</v>
      </c>
      <c r="BS1000" s="78">
        <f>BS1001+BS1002</f>
        <v>0</v>
      </c>
      <c r="BT1000" s="78">
        <f>BT1001+BT1002</f>
        <v>0</v>
      </c>
      <c r="BU1000" s="78">
        <f>BU1001+BU1002</f>
        <v>0</v>
      </c>
      <c r="BV1000" s="78">
        <f>BV1001+BV1002</f>
        <v>0</v>
      </c>
      <c r="BW1000" s="78">
        <f>BW1001+BW1002</f>
        <v>0</v>
      </c>
      <c r="BX1000" s="78">
        <f>BX1001+BX1002</f>
        <v>0</v>
      </c>
      <c r="BY1000" s="78">
        <f>BY1001+BY1002</f>
        <v>0</v>
      </c>
      <c r="BZ1000" s="78">
        <f>BZ1001+BZ1002</f>
        <v>0</v>
      </c>
      <c r="CA1000" s="78">
        <f>CA1001+CA1002</f>
        <v>0</v>
      </c>
      <c r="CB1000" s="78">
        <f>CB1001+CB1002</f>
        <v>0</v>
      </c>
      <c r="CC1000" s="78">
        <f>CC1001+CC1002</f>
        <v>0</v>
      </c>
      <c r="CD1000" s="78">
        <f>CD1001+CD1002</f>
        <v>0</v>
      </c>
      <c r="CE1000" s="78">
        <f>CE1001+CE1002</f>
        <v>0</v>
      </c>
      <c r="CF1000" s="78">
        <f>CF1001+CF1002</f>
        <v>0</v>
      </c>
      <c r="CG1000" s="78">
        <f>CG1001+CG1002</f>
        <v>0</v>
      </c>
      <c r="CH1000" s="78">
        <f>CH1001+CH1002</f>
        <v>0</v>
      </c>
      <c r="CI1000" s="78">
        <f>CI1001+CI1002</f>
        <v>0</v>
      </c>
      <c r="CJ1000" s="78">
        <f>CJ1001+CJ1002</f>
        <v>0</v>
      </c>
      <c r="CK1000" s="78">
        <f>CK1001+CK1002</f>
        <v>0</v>
      </c>
      <c r="CL1000" s="78">
        <f>CL1001+CL1002</f>
        <v>0</v>
      </c>
      <c r="CM1000" s="78">
        <f>CM1001+CM1002</f>
        <v>0</v>
      </c>
      <c r="CN1000" s="78">
        <f>CN1001+CN1002</f>
        <v>0</v>
      </c>
      <c r="CO1000" s="78">
        <f>CO1001+CO1002</f>
        <v>0</v>
      </c>
      <c r="CP1000" s="78">
        <f>CP1001+CP1002</f>
        <v>0</v>
      </c>
      <c r="CQ1000" s="78">
        <f>CQ1001+CQ1002</f>
        <v>0</v>
      </c>
      <c r="CR1000" s="78">
        <f>CR1001+CR1002</f>
        <v>0</v>
      </c>
      <c r="CS1000" s="78">
        <f>CS1001+CS1002</f>
        <v>0</v>
      </c>
      <c r="CT1000" s="78">
        <f>CT1001+CT1002</f>
        <v>0</v>
      </c>
      <c r="CU1000" s="78">
        <f>CU1001+CU1002</f>
        <v>0</v>
      </c>
      <c r="CV1000" s="78">
        <f>CV1001+CV1002</f>
        <v>0</v>
      </c>
      <c r="CW1000" s="78">
        <f>CW1001+CW1002</f>
        <v>0</v>
      </c>
      <c r="CX1000" s="78">
        <f>CX1001+CX1002</f>
        <v>0</v>
      </c>
      <c r="CY1000" s="78">
        <f>CY1001+CY1002</f>
        <v>0</v>
      </c>
      <c r="CZ1000" s="78">
        <f>CZ1001+CZ1002</f>
        <v>0</v>
      </c>
      <c r="DA1000" s="70"/>
      <c r="DB1000" s="56">
        <f>K1000-CV1000</f>
        <v>0</v>
      </c>
      <c r="DC1000" s="69"/>
      <c r="DD1000" s="7">
        <f>CV1000/12</f>
        <v>0</v>
      </c>
      <c r="DE1000" s="69"/>
    </row>
    <row r="1001" spans="1:109" s="68" customFormat="1" ht="16.5" hidden="1" customHeight="1" x14ac:dyDescent="0.2">
      <c r="A1001" s="98" t="str">
        <f>CONCATENATE("7408",H1001)</f>
        <v>7408561701</v>
      </c>
      <c r="B1001" s="65"/>
      <c r="C1001" s="65"/>
      <c r="D1001" s="65"/>
      <c r="E1001" s="65"/>
      <c r="F1001" s="65"/>
      <c r="G1001" s="65" t="s">
        <v>91</v>
      </c>
      <c r="H1001" s="70" t="s">
        <v>109</v>
      </c>
      <c r="I1001" s="87" t="s">
        <v>108</v>
      </c>
      <c r="J1001" s="78"/>
      <c r="K1001" s="78"/>
      <c r="L1001" s="78"/>
      <c r="M1001" s="78"/>
      <c r="N1001" s="78"/>
      <c r="O1001" s="78"/>
      <c r="P1001" s="78"/>
      <c r="Q1001" s="78"/>
      <c r="R1001" s="78"/>
      <c r="S1001" s="78"/>
      <c r="T1001" s="78"/>
      <c r="U1001" s="78"/>
      <c r="V1001" s="78"/>
      <c r="W1001" s="78"/>
      <c r="X1001" s="78"/>
      <c r="Y1001" s="78"/>
      <c r="Z1001" s="78"/>
      <c r="AA1001" s="78"/>
      <c r="AB1001" s="78"/>
      <c r="AC1001" s="78"/>
      <c r="AD1001" s="78"/>
      <c r="AE1001" s="78"/>
      <c r="AF1001" s="78"/>
      <c r="AG1001" s="78"/>
      <c r="AH1001" s="78"/>
      <c r="AI1001" s="78"/>
      <c r="AJ1001" s="78"/>
      <c r="AK1001" s="78"/>
      <c r="AL1001" s="78"/>
      <c r="AM1001" s="78"/>
      <c r="AN1001" s="78"/>
      <c r="AO1001" s="78"/>
      <c r="AP1001" s="78"/>
      <c r="AQ1001" s="78"/>
      <c r="AR1001" s="78"/>
      <c r="AS1001" s="78"/>
      <c r="AT1001" s="78"/>
      <c r="AU1001" s="78"/>
      <c r="AV1001" s="78"/>
      <c r="AW1001" s="78"/>
      <c r="AX1001" s="78"/>
      <c r="AY1001" s="78"/>
      <c r="AZ1001" s="78"/>
      <c r="BA1001" s="78"/>
      <c r="BB1001" s="78"/>
      <c r="BC1001" s="78"/>
      <c r="BD1001" s="78"/>
      <c r="BE1001" s="78"/>
      <c r="BF1001" s="78"/>
      <c r="BG1001" s="78"/>
      <c r="BH1001" s="78"/>
      <c r="BI1001" s="78"/>
      <c r="BJ1001" s="78"/>
      <c r="BK1001" s="78"/>
      <c r="BL1001" s="78"/>
      <c r="BM1001" s="78"/>
      <c r="BN1001" s="78"/>
      <c r="BO1001" s="78"/>
      <c r="BP1001" s="78"/>
      <c r="BQ1001" s="78"/>
      <c r="BR1001" s="78"/>
      <c r="BS1001" s="78"/>
      <c r="BT1001" s="78"/>
      <c r="BU1001" s="78"/>
      <c r="BV1001" s="78"/>
      <c r="BW1001" s="78"/>
      <c r="BX1001" s="78"/>
      <c r="BY1001" s="78"/>
      <c r="BZ1001" s="78"/>
      <c r="CA1001" s="78"/>
      <c r="CB1001" s="78"/>
      <c r="CC1001" s="78"/>
      <c r="CD1001" s="78"/>
      <c r="CE1001" s="78"/>
      <c r="CF1001" s="78"/>
      <c r="CG1001" s="78"/>
      <c r="CH1001" s="78"/>
      <c r="CI1001" s="78"/>
      <c r="CJ1001" s="78"/>
      <c r="CK1001" s="78"/>
      <c r="CL1001" s="78"/>
      <c r="CM1001" s="78"/>
      <c r="CN1001" s="78"/>
      <c r="CO1001" s="78"/>
      <c r="CP1001" s="78"/>
      <c r="CQ1001" s="78"/>
      <c r="CR1001" s="78"/>
      <c r="CS1001" s="78"/>
      <c r="CT1001" s="78"/>
      <c r="CU1001" s="78"/>
      <c r="CV1001" s="78"/>
      <c r="CW1001" s="78"/>
      <c r="CX1001" s="78"/>
      <c r="CY1001" s="78"/>
      <c r="CZ1001" s="78"/>
      <c r="DA1001" s="70"/>
      <c r="DB1001" s="56">
        <f>K1001-CV1001</f>
        <v>0</v>
      </c>
      <c r="DC1001" s="69"/>
      <c r="DD1001" s="7">
        <f>CV1001/12</f>
        <v>0</v>
      </c>
      <c r="DE1001" s="69"/>
    </row>
    <row r="1002" spans="1:109" s="68" customFormat="1" ht="17.25" hidden="1" customHeight="1" x14ac:dyDescent="0.2">
      <c r="A1002" s="98" t="str">
        <f>CONCATENATE("7408",H1002)</f>
        <v>7408561702</v>
      </c>
      <c r="B1002" s="65"/>
      <c r="C1002" s="65"/>
      <c r="D1002" s="65"/>
      <c r="E1002" s="65"/>
      <c r="F1002" s="65"/>
      <c r="G1002" s="65" t="s">
        <v>101</v>
      </c>
      <c r="H1002" s="70" t="s">
        <v>107</v>
      </c>
      <c r="I1002" s="87" t="s">
        <v>99</v>
      </c>
      <c r="J1002" s="78"/>
      <c r="K1002" s="78"/>
      <c r="L1002" s="78"/>
      <c r="M1002" s="78"/>
      <c r="N1002" s="78"/>
      <c r="O1002" s="78"/>
      <c r="P1002" s="78"/>
      <c r="Q1002" s="78"/>
      <c r="R1002" s="78"/>
      <c r="S1002" s="78"/>
      <c r="T1002" s="78"/>
      <c r="U1002" s="78"/>
      <c r="V1002" s="78"/>
      <c r="W1002" s="78"/>
      <c r="X1002" s="78"/>
      <c r="Y1002" s="78"/>
      <c r="Z1002" s="78"/>
      <c r="AA1002" s="78"/>
      <c r="AB1002" s="78"/>
      <c r="AC1002" s="78"/>
      <c r="AD1002" s="78"/>
      <c r="AE1002" s="78"/>
      <c r="AF1002" s="78"/>
      <c r="AG1002" s="78"/>
      <c r="AH1002" s="78"/>
      <c r="AI1002" s="78"/>
      <c r="AJ1002" s="78"/>
      <c r="AK1002" s="78"/>
      <c r="AL1002" s="78"/>
      <c r="AM1002" s="78"/>
      <c r="AN1002" s="78"/>
      <c r="AO1002" s="78"/>
      <c r="AP1002" s="78"/>
      <c r="AQ1002" s="78"/>
      <c r="AR1002" s="78"/>
      <c r="AS1002" s="78"/>
      <c r="AT1002" s="78"/>
      <c r="AU1002" s="78"/>
      <c r="AV1002" s="78"/>
      <c r="AW1002" s="78"/>
      <c r="AX1002" s="78"/>
      <c r="AY1002" s="78"/>
      <c r="AZ1002" s="78"/>
      <c r="BA1002" s="78"/>
      <c r="BB1002" s="78"/>
      <c r="BC1002" s="78"/>
      <c r="BD1002" s="78"/>
      <c r="BE1002" s="78"/>
      <c r="BF1002" s="78"/>
      <c r="BG1002" s="78"/>
      <c r="BH1002" s="78"/>
      <c r="BI1002" s="78"/>
      <c r="BJ1002" s="78"/>
      <c r="BK1002" s="78"/>
      <c r="BL1002" s="78"/>
      <c r="BM1002" s="78"/>
      <c r="BN1002" s="78"/>
      <c r="BO1002" s="78"/>
      <c r="BP1002" s="78"/>
      <c r="BQ1002" s="78"/>
      <c r="BR1002" s="78"/>
      <c r="BS1002" s="78"/>
      <c r="BT1002" s="78"/>
      <c r="BU1002" s="78"/>
      <c r="BV1002" s="78"/>
      <c r="BW1002" s="78"/>
      <c r="BX1002" s="78"/>
      <c r="BY1002" s="78"/>
      <c r="BZ1002" s="78"/>
      <c r="CA1002" s="78"/>
      <c r="CB1002" s="78"/>
      <c r="CC1002" s="78"/>
      <c r="CD1002" s="78"/>
      <c r="CE1002" s="78"/>
      <c r="CF1002" s="78"/>
      <c r="CG1002" s="78"/>
      <c r="CH1002" s="78"/>
      <c r="CI1002" s="78"/>
      <c r="CJ1002" s="78"/>
      <c r="CK1002" s="78"/>
      <c r="CL1002" s="78"/>
      <c r="CM1002" s="78"/>
      <c r="CN1002" s="78"/>
      <c r="CO1002" s="78"/>
      <c r="CP1002" s="78"/>
      <c r="CQ1002" s="78"/>
      <c r="CR1002" s="78"/>
      <c r="CS1002" s="78"/>
      <c r="CT1002" s="78"/>
      <c r="CU1002" s="78"/>
      <c r="CV1002" s="78"/>
      <c r="CW1002" s="78"/>
      <c r="CX1002" s="78"/>
      <c r="CY1002" s="78"/>
      <c r="CZ1002" s="78"/>
      <c r="DA1002" s="70"/>
      <c r="DB1002" s="56">
        <f>K1002-CV1002</f>
        <v>0</v>
      </c>
      <c r="DC1002" s="69"/>
      <c r="DD1002" s="7">
        <f>CV1002/12</f>
        <v>0</v>
      </c>
      <c r="DE1002" s="69"/>
    </row>
    <row r="1003" spans="1:109" s="68" customFormat="1" ht="36.75" hidden="1" customHeight="1" x14ac:dyDescent="0.2">
      <c r="A1003" s="98" t="str">
        <f>CONCATENATE("7408",H1003)</f>
        <v>740858</v>
      </c>
      <c r="B1003" s="65"/>
      <c r="C1003" s="65"/>
      <c r="D1003" s="65"/>
      <c r="E1003" s="65" t="s">
        <v>106</v>
      </c>
      <c r="F1003" s="65"/>
      <c r="G1003" s="65"/>
      <c r="H1003" s="70" t="s">
        <v>106</v>
      </c>
      <c r="I1003" s="84" t="s">
        <v>105</v>
      </c>
      <c r="J1003" s="78">
        <f>J1004</f>
        <v>0</v>
      </c>
      <c r="K1003" s="78">
        <f>K1004</f>
        <v>0</v>
      </c>
      <c r="L1003" s="78">
        <f>L1004</f>
        <v>0</v>
      </c>
      <c r="M1003" s="78">
        <f>M1004</f>
        <v>0</v>
      </c>
      <c r="N1003" s="78">
        <f>N1004</f>
        <v>0</v>
      </c>
      <c r="O1003" s="78">
        <f>O1004</f>
        <v>0</v>
      </c>
      <c r="P1003" s="78">
        <f>P1004</f>
        <v>0</v>
      </c>
      <c r="Q1003" s="78">
        <f>Q1004</f>
        <v>0</v>
      </c>
      <c r="R1003" s="78">
        <f>R1004</f>
        <v>0</v>
      </c>
      <c r="S1003" s="78">
        <f>S1004</f>
        <v>0</v>
      </c>
      <c r="T1003" s="78">
        <f>T1004</f>
        <v>0</v>
      </c>
      <c r="U1003" s="78">
        <f>U1004</f>
        <v>0</v>
      </c>
      <c r="V1003" s="78">
        <f>V1004</f>
        <v>0</v>
      </c>
      <c r="W1003" s="78">
        <f>W1004</f>
        <v>0</v>
      </c>
      <c r="X1003" s="78">
        <f>X1004</f>
        <v>0</v>
      </c>
      <c r="Y1003" s="78">
        <f>Y1004</f>
        <v>0</v>
      </c>
      <c r="Z1003" s="78">
        <f>Z1004</f>
        <v>0</v>
      </c>
      <c r="AA1003" s="78">
        <f>AA1004</f>
        <v>0</v>
      </c>
      <c r="AB1003" s="78">
        <f>AB1004</f>
        <v>0</v>
      </c>
      <c r="AC1003" s="78">
        <f>AC1004</f>
        <v>0</v>
      </c>
      <c r="AD1003" s="78">
        <f>AD1004</f>
        <v>0</v>
      </c>
      <c r="AE1003" s="78">
        <f>AE1004</f>
        <v>0</v>
      </c>
      <c r="AF1003" s="78">
        <f>AF1004</f>
        <v>0</v>
      </c>
      <c r="AG1003" s="78">
        <f>AG1004</f>
        <v>0</v>
      </c>
      <c r="AH1003" s="78">
        <f>AH1004</f>
        <v>0</v>
      </c>
      <c r="AI1003" s="78">
        <f>AI1004</f>
        <v>0</v>
      </c>
      <c r="AJ1003" s="78">
        <f>AJ1004</f>
        <v>0</v>
      </c>
      <c r="AK1003" s="78">
        <f>AK1004</f>
        <v>0</v>
      </c>
      <c r="AL1003" s="78">
        <f>AL1004</f>
        <v>0</v>
      </c>
      <c r="AM1003" s="78">
        <f>AM1004</f>
        <v>0</v>
      </c>
      <c r="AN1003" s="78">
        <f>AN1004</f>
        <v>0</v>
      </c>
      <c r="AO1003" s="78">
        <f>AO1004</f>
        <v>0</v>
      </c>
      <c r="AP1003" s="78">
        <f>AP1004</f>
        <v>0</v>
      </c>
      <c r="AQ1003" s="78">
        <f>AQ1004</f>
        <v>0</v>
      </c>
      <c r="AR1003" s="78">
        <f>AR1004</f>
        <v>0</v>
      </c>
      <c r="AS1003" s="78">
        <f>AS1004</f>
        <v>0</v>
      </c>
      <c r="AT1003" s="78">
        <f>AT1004</f>
        <v>0</v>
      </c>
      <c r="AU1003" s="78">
        <f>AU1004</f>
        <v>0</v>
      </c>
      <c r="AV1003" s="78">
        <f>AV1004</f>
        <v>0</v>
      </c>
      <c r="AW1003" s="78">
        <f>AW1004</f>
        <v>0</v>
      </c>
      <c r="AX1003" s="78">
        <f>AX1004</f>
        <v>0</v>
      </c>
      <c r="AY1003" s="78">
        <f>AY1004</f>
        <v>0</v>
      </c>
      <c r="AZ1003" s="78">
        <f>AZ1004</f>
        <v>0</v>
      </c>
      <c r="BA1003" s="78">
        <f>BA1004</f>
        <v>0</v>
      </c>
      <c r="BB1003" s="78">
        <f>BB1004</f>
        <v>0</v>
      </c>
      <c r="BC1003" s="78">
        <f>BC1004</f>
        <v>0</v>
      </c>
      <c r="BD1003" s="78">
        <f>BD1004</f>
        <v>0</v>
      </c>
      <c r="BE1003" s="78">
        <f>BE1004</f>
        <v>0</v>
      </c>
      <c r="BF1003" s="78">
        <f>BF1004</f>
        <v>0</v>
      </c>
      <c r="BG1003" s="78">
        <f>BG1004</f>
        <v>0</v>
      </c>
      <c r="BH1003" s="78">
        <f>BH1004</f>
        <v>0</v>
      </c>
      <c r="BI1003" s="78">
        <f>BI1004</f>
        <v>0</v>
      </c>
      <c r="BJ1003" s="78">
        <f>BJ1004</f>
        <v>0</v>
      </c>
      <c r="BK1003" s="78">
        <f>BK1004</f>
        <v>0</v>
      </c>
      <c r="BL1003" s="78">
        <f>BL1004</f>
        <v>0</v>
      </c>
      <c r="BM1003" s="78">
        <f>BM1004</f>
        <v>0</v>
      </c>
      <c r="BN1003" s="78">
        <f>BN1004</f>
        <v>0</v>
      </c>
      <c r="BO1003" s="78">
        <f>BO1004</f>
        <v>0</v>
      </c>
      <c r="BP1003" s="78">
        <f>BP1004</f>
        <v>0</v>
      </c>
      <c r="BQ1003" s="78">
        <f>BQ1004</f>
        <v>0</v>
      </c>
      <c r="BR1003" s="78">
        <f>BR1004</f>
        <v>0</v>
      </c>
      <c r="BS1003" s="78">
        <f>BS1004</f>
        <v>0</v>
      </c>
      <c r="BT1003" s="78">
        <f>BT1004</f>
        <v>0</v>
      </c>
      <c r="BU1003" s="78">
        <f>BU1004</f>
        <v>0</v>
      </c>
      <c r="BV1003" s="78">
        <f>BV1004</f>
        <v>0</v>
      </c>
      <c r="BW1003" s="78">
        <f>BW1004</f>
        <v>0</v>
      </c>
      <c r="BX1003" s="78">
        <f>BX1004</f>
        <v>0</v>
      </c>
      <c r="BY1003" s="78">
        <f>BY1004</f>
        <v>0</v>
      </c>
      <c r="BZ1003" s="78">
        <f>BZ1004</f>
        <v>0</v>
      </c>
      <c r="CA1003" s="78">
        <f>CA1004</f>
        <v>0</v>
      </c>
      <c r="CB1003" s="78">
        <f>CB1004</f>
        <v>0</v>
      </c>
      <c r="CC1003" s="78">
        <f>CC1004</f>
        <v>0</v>
      </c>
      <c r="CD1003" s="78">
        <f>CD1004</f>
        <v>0</v>
      </c>
      <c r="CE1003" s="78">
        <f>CE1004</f>
        <v>0</v>
      </c>
      <c r="CF1003" s="78">
        <f>CF1004</f>
        <v>0</v>
      </c>
      <c r="CG1003" s="78">
        <f>CG1004</f>
        <v>0</v>
      </c>
      <c r="CH1003" s="78">
        <f>CH1004</f>
        <v>0</v>
      </c>
      <c r="CI1003" s="78">
        <f>CI1004</f>
        <v>0</v>
      </c>
      <c r="CJ1003" s="78">
        <f>CJ1004</f>
        <v>0</v>
      </c>
      <c r="CK1003" s="78">
        <f>CK1004</f>
        <v>0</v>
      </c>
      <c r="CL1003" s="78">
        <f>CL1004</f>
        <v>0</v>
      </c>
      <c r="CM1003" s="78">
        <f>CM1004</f>
        <v>0</v>
      </c>
      <c r="CN1003" s="78">
        <f>CN1004</f>
        <v>0</v>
      </c>
      <c r="CO1003" s="78">
        <f>CO1004</f>
        <v>0</v>
      </c>
      <c r="CP1003" s="78">
        <f>CP1004</f>
        <v>0</v>
      </c>
      <c r="CQ1003" s="78">
        <f>CQ1004</f>
        <v>0</v>
      </c>
      <c r="CR1003" s="78">
        <f>CR1004</f>
        <v>0</v>
      </c>
      <c r="CS1003" s="78">
        <f>CS1004</f>
        <v>0</v>
      </c>
      <c r="CT1003" s="78">
        <f>CT1004</f>
        <v>0</v>
      </c>
      <c r="CU1003" s="78">
        <f>CU1004</f>
        <v>0</v>
      </c>
      <c r="CV1003" s="78">
        <f>CV1004</f>
        <v>0</v>
      </c>
      <c r="CW1003" s="78">
        <f>CW1004</f>
        <v>0</v>
      </c>
      <c r="CX1003" s="78">
        <f>CX1004</f>
        <v>0</v>
      </c>
      <c r="CY1003" s="78">
        <f>CY1004</f>
        <v>0</v>
      </c>
      <c r="CZ1003" s="78">
        <f>CZ1004</f>
        <v>0</v>
      </c>
      <c r="DA1003" s="70"/>
      <c r="DB1003" s="56">
        <f>K1003-CV1003</f>
        <v>0</v>
      </c>
      <c r="DC1003" s="69"/>
      <c r="DD1003" s="7">
        <f>CV1003/12</f>
        <v>0</v>
      </c>
      <c r="DE1003" s="69"/>
    </row>
    <row r="1004" spans="1:109" s="68" customFormat="1" ht="21.75" hidden="1" customHeight="1" x14ac:dyDescent="0.2">
      <c r="A1004" s="98" t="str">
        <f>CONCATENATE("7408",H1004)</f>
        <v>74085816</v>
      </c>
      <c r="B1004" s="65"/>
      <c r="C1004" s="65"/>
      <c r="D1004" s="65"/>
      <c r="E1004" s="65"/>
      <c r="F1004" s="65" t="s">
        <v>104</v>
      </c>
      <c r="G1004" s="65"/>
      <c r="H1004" s="70" t="s">
        <v>103</v>
      </c>
      <c r="I1004" s="95" t="s">
        <v>102</v>
      </c>
      <c r="J1004" s="78">
        <f>J1005</f>
        <v>0</v>
      </c>
      <c r="K1004" s="78">
        <f>K1005</f>
        <v>0</v>
      </c>
      <c r="L1004" s="78">
        <f>L1005</f>
        <v>0</v>
      </c>
      <c r="M1004" s="78">
        <f>M1005</f>
        <v>0</v>
      </c>
      <c r="N1004" s="78">
        <f>N1005</f>
        <v>0</v>
      </c>
      <c r="O1004" s="78">
        <f>O1005</f>
        <v>0</v>
      </c>
      <c r="P1004" s="78">
        <f>P1005</f>
        <v>0</v>
      </c>
      <c r="Q1004" s="78">
        <f>Q1005</f>
        <v>0</v>
      </c>
      <c r="R1004" s="78">
        <f>R1005</f>
        <v>0</v>
      </c>
      <c r="S1004" s="78">
        <f>S1005</f>
        <v>0</v>
      </c>
      <c r="T1004" s="78">
        <f>T1005</f>
        <v>0</v>
      </c>
      <c r="U1004" s="78">
        <f>U1005</f>
        <v>0</v>
      </c>
      <c r="V1004" s="78">
        <f>V1005</f>
        <v>0</v>
      </c>
      <c r="W1004" s="78">
        <f>W1005</f>
        <v>0</v>
      </c>
      <c r="X1004" s="78">
        <f>X1005</f>
        <v>0</v>
      </c>
      <c r="Y1004" s="78">
        <f>Y1005</f>
        <v>0</v>
      </c>
      <c r="Z1004" s="78">
        <f>Z1005</f>
        <v>0</v>
      </c>
      <c r="AA1004" s="78">
        <f>AA1005</f>
        <v>0</v>
      </c>
      <c r="AB1004" s="78">
        <f>AB1005</f>
        <v>0</v>
      </c>
      <c r="AC1004" s="78">
        <f>AC1005</f>
        <v>0</v>
      </c>
      <c r="AD1004" s="78">
        <f>AD1005</f>
        <v>0</v>
      </c>
      <c r="AE1004" s="78">
        <f>AE1005</f>
        <v>0</v>
      </c>
      <c r="AF1004" s="78">
        <f>AF1005</f>
        <v>0</v>
      </c>
      <c r="AG1004" s="78">
        <f>AG1005</f>
        <v>0</v>
      </c>
      <c r="AH1004" s="78">
        <f>AH1005</f>
        <v>0</v>
      </c>
      <c r="AI1004" s="78">
        <f>AI1005</f>
        <v>0</v>
      </c>
      <c r="AJ1004" s="78">
        <f>AJ1005</f>
        <v>0</v>
      </c>
      <c r="AK1004" s="78">
        <f>AK1005</f>
        <v>0</v>
      </c>
      <c r="AL1004" s="78">
        <f>AL1005</f>
        <v>0</v>
      </c>
      <c r="AM1004" s="78">
        <f>AM1005</f>
        <v>0</v>
      </c>
      <c r="AN1004" s="78">
        <f>AN1005</f>
        <v>0</v>
      </c>
      <c r="AO1004" s="78">
        <f>AO1005</f>
        <v>0</v>
      </c>
      <c r="AP1004" s="78">
        <f>AP1005</f>
        <v>0</v>
      </c>
      <c r="AQ1004" s="78">
        <f>AQ1005</f>
        <v>0</v>
      </c>
      <c r="AR1004" s="78">
        <f>AR1005</f>
        <v>0</v>
      </c>
      <c r="AS1004" s="78">
        <f>AS1005</f>
        <v>0</v>
      </c>
      <c r="AT1004" s="78">
        <f>AT1005</f>
        <v>0</v>
      </c>
      <c r="AU1004" s="78">
        <f>AU1005</f>
        <v>0</v>
      </c>
      <c r="AV1004" s="78">
        <f>AV1005</f>
        <v>0</v>
      </c>
      <c r="AW1004" s="78">
        <f>AW1005</f>
        <v>0</v>
      </c>
      <c r="AX1004" s="78">
        <f>AX1005</f>
        <v>0</v>
      </c>
      <c r="AY1004" s="78">
        <f>AY1005</f>
        <v>0</v>
      </c>
      <c r="AZ1004" s="78">
        <f>AZ1005</f>
        <v>0</v>
      </c>
      <c r="BA1004" s="78">
        <f>BA1005</f>
        <v>0</v>
      </c>
      <c r="BB1004" s="78">
        <f>BB1005</f>
        <v>0</v>
      </c>
      <c r="BC1004" s="78">
        <f>BC1005</f>
        <v>0</v>
      </c>
      <c r="BD1004" s="78">
        <f>BD1005</f>
        <v>0</v>
      </c>
      <c r="BE1004" s="78">
        <f>BE1005</f>
        <v>0</v>
      </c>
      <c r="BF1004" s="78">
        <f>BF1005</f>
        <v>0</v>
      </c>
      <c r="BG1004" s="78">
        <f>BG1005</f>
        <v>0</v>
      </c>
      <c r="BH1004" s="78">
        <f>BH1005</f>
        <v>0</v>
      </c>
      <c r="BI1004" s="78">
        <f>BI1005</f>
        <v>0</v>
      </c>
      <c r="BJ1004" s="78">
        <f>BJ1005</f>
        <v>0</v>
      </c>
      <c r="BK1004" s="78">
        <f>BK1005</f>
        <v>0</v>
      </c>
      <c r="BL1004" s="78">
        <f>BL1005</f>
        <v>0</v>
      </c>
      <c r="BM1004" s="78">
        <f>BM1005</f>
        <v>0</v>
      </c>
      <c r="BN1004" s="78">
        <f>BN1005</f>
        <v>0</v>
      </c>
      <c r="BO1004" s="78">
        <f>BO1005</f>
        <v>0</v>
      </c>
      <c r="BP1004" s="78">
        <f>BP1005</f>
        <v>0</v>
      </c>
      <c r="BQ1004" s="78">
        <f>BQ1005</f>
        <v>0</v>
      </c>
      <c r="BR1004" s="78">
        <f>BR1005</f>
        <v>0</v>
      </c>
      <c r="BS1004" s="78">
        <f>BS1005</f>
        <v>0</v>
      </c>
      <c r="BT1004" s="78">
        <f>BT1005</f>
        <v>0</v>
      </c>
      <c r="BU1004" s="78">
        <f>BU1005</f>
        <v>0</v>
      </c>
      <c r="BV1004" s="78">
        <f>BV1005</f>
        <v>0</v>
      </c>
      <c r="BW1004" s="78">
        <f>BW1005</f>
        <v>0</v>
      </c>
      <c r="BX1004" s="78">
        <f>BX1005</f>
        <v>0</v>
      </c>
      <c r="BY1004" s="78">
        <f>BY1005</f>
        <v>0</v>
      </c>
      <c r="BZ1004" s="78">
        <f>BZ1005</f>
        <v>0</v>
      </c>
      <c r="CA1004" s="78">
        <f>CA1005</f>
        <v>0</v>
      </c>
      <c r="CB1004" s="78">
        <f>CB1005</f>
        <v>0</v>
      </c>
      <c r="CC1004" s="78">
        <f>CC1005</f>
        <v>0</v>
      </c>
      <c r="CD1004" s="78">
        <f>CD1005</f>
        <v>0</v>
      </c>
      <c r="CE1004" s="78">
        <f>CE1005</f>
        <v>0</v>
      </c>
      <c r="CF1004" s="78">
        <f>CF1005</f>
        <v>0</v>
      </c>
      <c r="CG1004" s="78">
        <f>CG1005</f>
        <v>0</v>
      </c>
      <c r="CH1004" s="78">
        <f>CH1005</f>
        <v>0</v>
      </c>
      <c r="CI1004" s="78">
        <f>CI1005</f>
        <v>0</v>
      </c>
      <c r="CJ1004" s="78">
        <f>CJ1005</f>
        <v>0</v>
      </c>
      <c r="CK1004" s="78">
        <f>CK1005</f>
        <v>0</v>
      </c>
      <c r="CL1004" s="78">
        <f>CL1005</f>
        <v>0</v>
      </c>
      <c r="CM1004" s="78">
        <f>CM1005</f>
        <v>0</v>
      </c>
      <c r="CN1004" s="78">
        <f>CN1005</f>
        <v>0</v>
      </c>
      <c r="CO1004" s="78">
        <f>CO1005</f>
        <v>0</v>
      </c>
      <c r="CP1004" s="78">
        <f>CP1005</f>
        <v>0</v>
      </c>
      <c r="CQ1004" s="78">
        <f>CQ1005</f>
        <v>0</v>
      </c>
      <c r="CR1004" s="78">
        <f>CR1005</f>
        <v>0</v>
      </c>
      <c r="CS1004" s="78">
        <f>CS1005</f>
        <v>0</v>
      </c>
      <c r="CT1004" s="78">
        <f>CT1005</f>
        <v>0</v>
      </c>
      <c r="CU1004" s="78">
        <f>CU1005</f>
        <v>0</v>
      </c>
      <c r="CV1004" s="78">
        <f>CV1005</f>
        <v>0</v>
      </c>
      <c r="CW1004" s="78">
        <f>CW1005</f>
        <v>0</v>
      </c>
      <c r="CX1004" s="78">
        <f>CX1005</f>
        <v>0</v>
      </c>
      <c r="CY1004" s="78">
        <f>CY1005</f>
        <v>0</v>
      </c>
      <c r="CZ1004" s="78">
        <f>CZ1005</f>
        <v>0</v>
      </c>
      <c r="DA1004" s="70"/>
      <c r="DB1004" s="56">
        <f>K1004-CV1004</f>
        <v>0</v>
      </c>
      <c r="DC1004" s="69"/>
      <c r="DD1004" s="7">
        <f>CV1004/12</f>
        <v>0</v>
      </c>
      <c r="DE1004" s="69"/>
    </row>
    <row r="1005" spans="1:109" s="68" customFormat="1" ht="32.25" hidden="1" customHeight="1" x14ac:dyDescent="0.2">
      <c r="A1005" s="98" t="str">
        <f>CONCATENATE("7408",H1005)</f>
        <v>7408581602</v>
      </c>
      <c r="B1005" s="65"/>
      <c r="C1005" s="65"/>
      <c r="D1005" s="65"/>
      <c r="E1005" s="65"/>
      <c r="F1005" s="65"/>
      <c r="G1005" s="65" t="s">
        <v>101</v>
      </c>
      <c r="H1005" s="70" t="s">
        <v>100</v>
      </c>
      <c r="I1005" s="87" t="s">
        <v>99</v>
      </c>
      <c r="J1005" s="78"/>
      <c r="K1005" s="78"/>
      <c r="L1005" s="78"/>
      <c r="M1005" s="78"/>
      <c r="N1005" s="78"/>
      <c r="O1005" s="78"/>
      <c r="P1005" s="78"/>
      <c r="Q1005" s="78"/>
      <c r="R1005" s="78"/>
      <c r="S1005" s="78"/>
      <c r="T1005" s="78"/>
      <c r="U1005" s="78"/>
      <c r="V1005" s="78"/>
      <c r="W1005" s="78"/>
      <c r="X1005" s="78"/>
      <c r="Y1005" s="78"/>
      <c r="Z1005" s="78"/>
      <c r="AA1005" s="78"/>
      <c r="AB1005" s="78"/>
      <c r="AC1005" s="78"/>
      <c r="AD1005" s="78"/>
      <c r="AE1005" s="78"/>
      <c r="AF1005" s="78"/>
      <c r="AG1005" s="78"/>
      <c r="AH1005" s="78"/>
      <c r="AI1005" s="78"/>
      <c r="AJ1005" s="78"/>
      <c r="AK1005" s="78"/>
      <c r="AL1005" s="78"/>
      <c r="AM1005" s="78"/>
      <c r="AN1005" s="78"/>
      <c r="AO1005" s="78"/>
      <c r="AP1005" s="78"/>
      <c r="AQ1005" s="78"/>
      <c r="AR1005" s="78"/>
      <c r="AS1005" s="78"/>
      <c r="AT1005" s="78"/>
      <c r="AU1005" s="78"/>
      <c r="AV1005" s="78"/>
      <c r="AW1005" s="78"/>
      <c r="AX1005" s="78"/>
      <c r="AY1005" s="78"/>
      <c r="AZ1005" s="78"/>
      <c r="BA1005" s="78"/>
      <c r="BB1005" s="78"/>
      <c r="BC1005" s="78"/>
      <c r="BD1005" s="78"/>
      <c r="BE1005" s="78"/>
      <c r="BF1005" s="78"/>
      <c r="BG1005" s="78"/>
      <c r="BH1005" s="78"/>
      <c r="BI1005" s="78"/>
      <c r="BJ1005" s="78"/>
      <c r="BK1005" s="78"/>
      <c r="BL1005" s="78"/>
      <c r="BM1005" s="78"/>
      <c r="BN1005" s="78"/>
      <c r="BO1005" s="78"/>
      <c r="BP1005" s="78"/>
      <c r="BQ1005" s="78"/>
      <c r="BR1005" s="78"/>
      <c r="BS1005" s="78"/>
      <c r="BT1005" s="78"/>
      <c r="BU1005" s="78"/>
      <c r="BV1005" s="78"/>
      <c r="BW1005" s="78"/>
      <c r="BX1005" s="78"/>
      <c r="BY1005" s="78"/>
      <c r="BZ1005" s="78"/>
      <c r="CA1005" s="78"/>
      <c r="CB1005" s="78"/>
      <c r="CC1005" s="78"/>
      <c r="CD1005" s="78"/>
      <c r="CE1005" s="78"/>
      <c r="CF1005" s="78"/>
      <c r="CG1005" s="78"/>
      <c r="CH1005" s="78"/>
      <c r="CI1005" s="78"/>
      <c r="CJ1005" s="78"/>
      <c r="CK1005" s="78"/>
      <c r="CL1005" s="78"/>
      <c r="CM1005" s="78"/>
      <c r="CN1005" s="78"/>
      <c r="CO1005" s="78"/>
      <c r="CP1005" s="78"/>
      <c r="CQ1005" s="78"/>
      <c r="CR1005" s="78"/>
      <c r="CS1005" s="78"/>
      <c r="CT1005" s="78"/>
      <c r="CU1005" s="78"/>
      <c r="CV1005" s="78"/>
      <c r="CW1005" s="78"/>
      <c r="CX1005" s="78"/>
      <c r="CY1005" s="78"/>
      <c r="CZ1005" s="78"/>
      <c r="DA1005" s="70"/>
      <c r="DB1005" s="56">
        <f>K1005-CV1005</f>
        <v>0</v>
      </c>
      <c r="DC1005" s="69"/>
      <c r="DD1005" s="7">
        <f>CV1005/12</f>
        <v>0</v>
      </c>
      <c r="DE1005" s="69"/>
    </row>
    <row r="1006" spans="1:109" s="68" customFormat="1" ht="32.25" hidden="1" customHeight="1" x14ac:dyDescent="0.2">
      <c r="A1006" s="98" t="str">
        <f>CONCATENATE("7408",H1006)</f>
        <v>7408740803</v>
      </c>
      <c r="B1006" s="65"/>
      <c r="C1006" s="65"/>
      <c r="D1006" s="65"/>
      <c r="E1006" s="65"/>
      <c r="F1006" s="65"/>
      <c r="G1006" s="65"/>
      <c r="H1006" s="97" t="s">
        <v>98</v>
      </c>
      <c r="I1006" s="96" t="s">
        <v>10</v>
      </c>
      <c r="J1006" s="78">
        <f>J995</f>
        <v>0</v>
      </c>
      <c r="K1006" s="78">
        <f>K995</f>
        <v>0</v>
      </c>
      <c r="L1006" s="78">
        <f>L995</f>
        <v>0</v>
      </c>
      <c r="M1006" s="78">
        <f>M995</f>
        <v>0</v>
      </c>
      <c r="N1006" s="78">
        <f>N995</f>
        <v>0</v>
      </c>
      <c r="O1006" s="78">
        <f>O995</f>
        <v>0</v>
      </c>
      <c r="P1006" s="78">
        <f>P995</f>
        <v>0</v>
      </c>
      <c r="Q1006" s="78">
        <f>Q995</f>
        <v>0</v>
      </c>
      <c r="R1006" s="78">
        <f>R995</f>
        <v>0</v>
      </c>
      <c r="S1006" s="78">
        <f>S995</f>
        <v>0</v>
      </c>
      <c r="T1006" s="78">
        <f>T995</f>
        <v>0</v>
      </c>
      <c r="U1006" s="78">
        <f>U995</f>
        <v>0</v>
      </c>
      <c r="V1006" s="78">
        <f>V995</f>
        <v>0</v>
      </c>
      <c r="W1006" s="78">
        <f>W995</f>
        <v>0</v>
      </c>
      <c r="X1006" s="78">
        <f>X995</f>
        <v>0</v>
      </c>
      <c r="Y1006" s="78">
        <f>Y995</f>
        <v>0</v>
      </c>
      <c r="Z1006" s="78">
        <f>Z995</f>
        <v>0</v>
      </c>
      <c r="AA1006" s="78">
        <f>AA995</f>
        <v>0</v>
      </c>
      <c r="AB1006" s="78">
        <f>AB995</f>
        <v>0</v>
      </c>
      <c r="AC1006" s="78">
        <f>AC995</f>
        <v>0</v>
      </c>
      <c r="AD1006" s="78">
        <f>AD995</f>
        <v>0</v>
      </c>
      <c r="AE1006" s="78">
        <f>AE995</f>
        <v>0</v>
      </c>
      <c r="AF1006" s="78">
        <f>AF995</f>
        <v>0</v>
      </c>
      <c r="AG1006" s="78">
        <f>AG995</f>
        <v>0</v>
      </c>
      <c r="AH1006" s="78">
        <f>AH995</f>
        <v>0</v>
      </c>
      <c r="AI1006" s="78">
        <f>AI995</f>
        <v>0</v>
      </c>
      <c r="AJ1006" s="78">
        <f>AJ995</f>
        <v>0</v>
      </c>
      <c r="AK1006" s="78">
        <f>AK995</f>
        <v>0</v>
      </c>
      <c r="AL1006" s="78">
        <f>AL995</f>
        <v>0</v>
      </c>
      <c r="AM1006" s="78">
        <f>AM995</f>
        <v>0</v>
      </c>
      <c r="AN1006" s="78">
        <f>AN995</f>
        <v>0</v>
      </c>
      <c r="AO1006" s="78">
        <f>AO995</f>
        <v>0</v>
      </c>
      <c r="AP1006" s="78">
        <f>AP995</f>
        <v>0</v>
      </c>
      <c r="AQ1006" s="78">
        <f>AQ995</f>
        <v>0</v>
      </c>
      <c r="AR1006" s="78">
        <f>AR995</f>
        <v>0</v>
      </c>
      <c r="AS1006" s="78">
        <f>AS995</f>
        <v>0</v>
      </c>
      <c r="AT1006" s="78">
        <f>AT995</f>
        <v>0</v>
      </c>
      <c r="AU1006" s="78">
        <f>AU995</f>
        <v>0</v>
      </c>
      <c r="AV1006" s="78">
        <f>AV995</f>
        <v>0</v>
      </c>
      <c r="AW1006" s="78">
        <f>AW995</f>
        <v>0</v>
      </c>
      <c r="AX1006" s="78">
        <f>AX995</f>
        <v>0</v>
      </c>
      <c r="AY1006" s="78">
        <f>AY995</f>
        <v>0</v>
      </c>
      <c r="AZ1006" s="78">
        <f>AZ995</f>
        <v>0</v>
      </c>
      <c r="BA1006" s="78">
        <f>BA995</f>
        <v>0</v>
      </c>
      <c r="BB1006" s="78">
        <f>BB995</f>
        <v>0</v>
      </c>
      <c r="BC1006" s="78">
        <f>BC995</f>
        <v>0</v>
      </c>
      <c r="BD1006" s="78">
        <f>BD995</f>
        <v>0</v>
      </c>
      <c r="BE1006" s="78">
        <f>BE995</f>
        <v>0</v>
      </c>
      <c r="BF1006" s="78">
        <f>BF995</f>
        <v>0</v>
      </c>
      <c r="BG1006" s="78">
        <f>BG995</f>
        <v>0</v>
      </c>
      <c r="BH1006" s="78">
        <f>BH995</f>
        <v>0</v>
      </c>
      <c r="BI1006" s="78">
        <f>BI995</f>
        <v>0</v>
      </c>
      <c r="BJ1006" s="78">
        <f>BJ995</f>
        <v>0</v>
      </c>
      <c r="BK1006" s="78">
        <f>BK995</f>
        <v>0</v>
      </c>
      <c r="BL1006" s="78">
        <f>BL995</f>
        <v>0</v>
      </c>
      <c r="BM1006" s="78">
        <f>BM995</f>
        <v>0</v>
      </c>
      <c r="BN1006" s="78">
        <f>BN995</f>
        <v>0</v>
      </c>
      <c r="BO1006" s="78">
        <f>BO995</f>
        <v>0</v>
      </c>
      <c r="BP1006" s="78">
        <f>BP995</f>
        <v>0</v>
      </c>
      <c r="BQ1006" s="78">
        <f>BQ995</f>
        <v>0</v>
      </c>
      <c r="BR1006" s="78">
        <f>BR995</f>
        <v>0</v>
      </c>
      <c r="BS1006" s="78">
        <f>BS995</f>
        <v>0</v>
      </c>
      <c r="BT1006" s="78">
        <f>BT995</f>
        <v>0</v>
      </c>
      <c r="BU1006" s="78">
        <f>BU995</f>
        <v>0</v>
      </c>
      <c r="BV1006" s="78">
        <f>BV995</f>
        <v>0</v>
      </c>
      <c r="BW1006" s="78">
        <f>BW995</f>
        <v>0</v>
      </c>
      <c r="BX1006" s="78">
        <f>BX995</f>
        <v>0</v>
      </c>
      <c r="BY1006" s="78">
        <f>BY995</f>
        <v>0</v>
      </c>
      <c r="BZ1006" s="78">
        <f>BZ995</f>
        <v>0</v>
      </c>
      <c r="CA1006" s="78">
        <f>CA995</f>
        <v>0</v>
      </c>
      <c r="CB1006" s="78">
        <f>CB995</f>
        <v>0</v>
      </c>
      <c r="CC1006" s="78">
        <f>CC995</f>
        <v>0</v>
      </c>
      <c r="CD1006" s="78">
        <f>CD995</f>
        <v>0</v>
      </c>
      <c r="CE1006" s="78">
        <f>CE995</f>
        <v>0</v>
      </c>
      <c r="CF1006" s="78">
        <f>CF995</f>
        <v>0</v>
      </c>
      <c r="CG1006" s="78">
        <f>CG995</f>
        <v>0</v>
      </c>
      <c r="CH1006" s="78">
        <f>CH995</f>
        <v>0</v>
      </c>
      <c r="CI1006" s="78">
        <f>CI995</f>
        <v>0</v>
      </c>
      <c r="CJ1006" s="78">
        <f>CJ995</f>
        <v>0</v>
      </c>
      <c r="CK1006" s="78">
        <f>CK995</f>
        <v>0</v>
      </c>
      <c r="CL1006" s="78">
        <f>CL995</f>
        <v>0</v>
      </c>
      <c r="CM1006" s="78">
        <f>CM995</f>
        <v>0</v>
      </c>
      <c r="CN1006" s="78">
        <f>CN995</f>
        <v>0</v>
      </c>
      <c r="CO1006" s="78">
        <f>CO995</f>
        <v>0</v>
      </c>
      <c r="CP1006" s="78">
        <f>CP995</f>
        <v>0</v>
      </c>
      <c r="CQ1006" s="78">
        <f>CQ995</f>
        <v>0</v>
      </c>
      <c r="CR1006" s="78">
        <f>CR995</f>
        <v>0</v>
      </c>
      <c r="CS1006" s="78">
        <f>CS995</f>
        <v>0</v>
      </c>
      <c r="CT1006" s="78">
        <f>CT995</f>
        <v>0</v>
      </c>
      <c r="CU1006" s="78">
        <f>CU995</f>
        <v>0</v>
      </c>
      <c r="CV1006" s="78">
        <f>CV995</f>
        <v>0</v>
      </c>
      <c r="CW1006" s="78">
        <f>CW995</f>
        <v>0</v>
      </c>
      <c r="CX1006" s="78">
        <f>CX995</f>
        <v>0</v>
      </c>
      <c r="CY1006" s="78">
        <f>CY995</f>
        <v>0</v>
      </c>
      <c r="CZ1006" s="78">
        <f>CZ995</f>
        <v>0</v>
      </c>
      <c r="DA1006" s="70"/>
      <c r="DB1006" s="56">
        <f>K1006-CV1006</f>
        <v>0</v>
      </c>
      <c r="DC1006" s="69"/>
      <c r="DD1006" s="7">
        <f>CV1006/12</f>
        <v>0</v>
      </c>
      <c r="DE1006" s="69"/>
    </row>
    <row r="1007" spans="1:109" s="54" customFormat="1" ht="22.5" hidden="1" customHeight="1" x14ac:dyDescent="0.2">
      <c r="A1007" s="67"/>
      <c r="B1007" s="66" t="s">
        <v>97</v>
      </c>
      <c r="C1007" s="66"/>
      <c r="D1007" s="66"/>
      <c r="E1007" s="66"/>
      <c r="F1007" s="66"/>
      <c r="G1007" s="65"/>
      <c r="H1007" s="61" t="s">
        <v>97</v>
      </c>
      <c r="I1007" s="95"/>
      <c r="J1007" s="62">
        <f>J1008</f>
        <v>0</v>
      </c>
      <c r="K1007" s="62">
        <f>K1008</f>
        <v>0</v>
      </c>
      <c r="L1007" s="62">
        <f>L1008</f>
        <v>0</v>
      </c>
      <c r="M1007" s="62">
        <f>M1008</f>
        <v>0</v>
      </c>
      <c r="N1007" s="62">
        <f>N1008</f>
        <v>0</v>
      </c>
      <c r="O1007" s="62">
        <f>O1008</f>
        <v>0</v>
      </c>
      <c r="P1007" s="62">
        <f>P1008</f>
        <v>0</v>
      </c>
      <c r="Q1007" s="62">
        <f>Q1008</f>
        <v>0</v>
      </c>
      <c r="R1007" s="62">
        <f>R1008</f>
        <v>0</v>
      </c>
      <c r="S1007" s="62">
        <f>S1008</f>
        <v>0</v>
      </c>
      <c r="T1007" s="62">
        <f>T1008</f>
        <v>0</v>
      </c>
      <c r="U1007" s="62">
        <f>U1008</f>
        <v>0</v>
      </c>
      <c r="V1007" s="62">
        <f>V1008</f>
        <v>0</v>
      </c>
      <c r="W1007" s="62">
        <f>W1008</f>
        <v>0</v>
      </c>
      <c r="X1007" s="62">
        <f>X1008</f>
        <v>0</v>
      </c>
      <c r="Y1007" s="62">
        <f>Y1008</f>
        <v>0</v>
      </c>
      <c r="Z1007" s="62">
        <f>Z1008</f>
        <v>0</v>
      </c>
      <c r="AA1007" s="62">
        <f>AA1008</f>
        <v>0</v>
      </c>
      <c r="AB1007" s="62">
        <f>AB1008</f>
        <v>0</v>
      </c>
      <c r="AC1007" s="62">
        <f>AC1008</f>
        <v>0</v>
      </c>
      <c r="AD1007" s="62">
        <f>AD1008</f>
        <v>0</v>
      </c>
      <c r="AE1007" s="62">
        <f>AE1008</f>
        <v>0</v>
      </c>
      <c r="AF1007" s="62">
        <f>AF1008</f>
        <v>0</v>
      </c>
      <c r="AG1007" s="62">
        <f>AG1008</f>
        <v>0</v>
      </c>
      <c r="AH1007" s="62">
        <f>AH1008</f>
        <v>0</v>
      </c>
      <c r="AI1007" s="62">
        <f>AI1008</f>
        <v>0</v>
      </c>
      <c r="AJ1007" s="62">
        <f>AJ1008</f>
        <v>0</v>
      </c>
      <c r="AK1007" s="62">
        <f>AK1008</f>
        <v>0</v>
      </c>
      <c r="AL1007" s="62">
        <f>AL1008</f>
        <v>0</v>
      </c>
      <c r="AM1007" s="62"/>
      <c r="AN1007" s="62">
        <f>AN1008</f>
        <v>0</v>
      </c>
      <c r="AO1007" s="62"/>
      <c r="AP1007" s="62">
        <f>AP1008</f>
        <v>0</v>
      </c>
      <c r="AQ1007" s="62">
        <f>AQ1008</f>
        <v>0</v>
      </c>
      <c r="AR1007" s="62">
        <f>AR1008</f>
        <v>0</v>
      </c>
      <c r="AS1007" s="62">
        <f>AS1008</f>
        <v>0</v>
      </c>
      <c r="AT1007" s="62">
        <f>AT1008</f>
        <v>0</v>
      </c>
      <c r="AU1007" s="62"/>
      <c r="AV1007" s="62"/>
      <c r="AW1007" s="62"/>
      <c r="AX1007" s="62">
        <f>AX1008</f>
        <v>0</v>
      </c>
      <c r="AY1007" s="62">
        <f>AY1008</f>
        <v>0</v>
      </c>
      <c r="AZ1007" s="62">
        <f>AZ1008</f>
        <v>0</v>
      </c>
      <c r="BA1007" s="62">
        <f>BA1008</f>
        <v>0</v>
      </c>
      <c r="BB1007" s="62"/>
      <c r="BC1007" s="62">
        <f>BC1008</f>
        <v>0</v>
      </c>
      <c r="BD1007" s="62"/>
      <c r="BE1007" s="62">
        <f>BE1008</f>
        <v>0</v>
      </c>
      <c r="BF1007" s="62">
        <f>BF1008</f>
        <v>0</v>
      </c>
      <c r="BG1007" s="62">
        <f>BG1008</f>
        <v>0</v>
      </c>
      <c r="BH1007" s="62">
        <f>BH1008</f>
        <v>0</v>
      </c>
      <c r="BI1007" s="62">
        <f>BI1008</f>
        <v>0</v>
      </c>
      <c r="BJ1007" s="62"/>
      <c r="BK1007" s="62"/>
      <c r="BL1007" s="62"/>
      <c r="BM1007" s="62">
        <f>BM1008</f>
        <v>0</v>
      </c>
      <c r="BN1007" s="62">
        <f>BN1008</f>
        <v>0</v>
      </c>
      <c r="BO1007" s="62">
        <f>BO1008</f>
        <v>0</v>
      </c>
      <c r="BP1007" s="62">
        <f>BP1008</f>
        <v>0</v>
      </c>
      <c r="BQ1007" s="62">
        <f>BQ1008</f>
        <v>0</v>
      </c>
      <c r="BR1007" s="62">
        <f>BR1008</f>
        <v>0</v>
      </c>
      <c r="BS1007" s="62">
        <f>BS1008</f>
        <v>0</v>
      </c>
      <c r="BT1007" s="62">
        <f>BT1008</f>
        <v>0</v>
      </c>
      <c r="BU1007" s="62">
        <f>BU1008</f>
        <v>0</v>
      </c>
      <c r="BV1007" s="62">
        <f>BV1008</f>
        <v>0</v>
      </c>
      <c r="BW1007" s="62">
        <f>BW1008</f>
        <v>0</v>
      </c>
      <c r="BX1007" s="62">
        <f>BX1008</f>
        <v>0</v>
      </c>
      <c r="BY1007" s="62">
        <f>BY1008</f>
        <v>0</v>
      </c>
      <c r="BZ1007" s="62">
        <f>BZ1008</f>
        <v>0</v>
      </c>
      <c r="CA1007" s="62">
        <f>CA1008</f>
        <v>0</v>
      </c>
      <c r="CB1007" s="62">
        <f>CB1008</f>
        <v>0</v>
      </c>
      <c r="CC1007" s="62">
        <f>CC1008</f>
        <v>0</v>
      </c>
      <c r="CD1007" s="62">
        <f>CD1008</f>
        <v>0</v>
      </c>
      <c r="CE1007" s="62">
        <f>CE1008</f>
        <v>0</v>
      </c>
      <c r="CF1007" s="62">
        <f>CF1008</f>
        <v>0</v>
      </c>
      <c r="CG1007" s="62">
        <f>CG1008</f>
        <v>0</v>
      </c>
      <c r="CH1007" s="62">
        <f>CH1008</f>
        <v>0</v>
      </c>
      <c r="CI1007" s="62">
        <f>CI1008</f>
        <v>0</v>
      </c>
      <c r="CJ1007" s="62">
        <f>CJ1008</f>
        <v>0</v>
      </c>
      <c r="CK1007" s="62">
        <f>CK1008</f>
        <v>0</v>
      </c>
      <c r="CL1007" s="62">
        <f>CL1008</f>
        <v>0</v>
      </c>
      <c r="CM1007" s="62">
        <f>CM1008</f>
        <v>0</v>
      </c>
      <c r="CN1007" s="62">
        <f>CN1008</f>
        <v>0</v>
      </c>
      <c r="CO1007" s="62">
        <f>CO1008</f>
        <v>0</v>
      </c>
      <c r="CP1007" s="62">
        <f>CP1008</f>
        <v>0</v>
      </c>
      <c r="CQ1007" s="62">
        <f>CQ1008</f>
        <v>0</v>
      </c>
      <c r="CR1007" s="62">
        <f>CR1008</f>
        <v>0</v>
      </c>
      <c r="CS1007" s="62">
        <f>CS1008</f>
        <v>0</v>
      </c>
      <c r="CT1007" s="62">
        <f>CT1008</f>
        <v>0</v>
      </c>
      <c r="CU1007" s="62">
        <f>CU1008</f>
        <v>0</v>
      </c>
      <c r="CV1007" s="62">
        <f>CV1008</f>
        <v>0</v>
      </c>
      <c r="CW1007" s="62">
        <f>CW1008</f>
        <v>0</v>
      </c>
      <c r="CX1007" s="62">
        <f>CX1008</f>
        <v>0</v>
      </c>
      <c r="CY1007" s="62">
        <f>CY1008</f>
        <v>0</v>
      </c>
      <c r="CZ1007" s="62">
        <f>CZ1008</f>
        <v>0</v>
      </c>
      <c r="DA1007" s="61" t="s">
        <v>96</v>
      </c>
      <c r="DB1007" s="56">
        <f>K1007-CV1007</f>
        <v>0</v>
      </c>
      <c r="DC1007" s="55"/>
      <c r="DD1007" s="7">
        <f>CV1007/12</f>
        <v>0</v>
      </c>
      <c r="DE1007" s="55"/>
    </row>
    <row r="1008" spans="1:109" s="54" customFormat="1" ht="11.25" hidden="1" customHeight="1" x14ac:dyDescent="0.2">
      <c r="A1008" s="67"/>
      <c r="B1008" s="66"/>
      <c r="C1008" s="66"/>
      <c r="D1008" s="66"/>
      <c r="E1008" s="66"/>
      <c r="F1008" s="66"/>
      <c r="G1008" s="65"/>
      <c r="H1008" s="61"/>
      <c r="I1008" s="95"/>
      <c r="J1008" s="62"/>
      <c r="K1008" s="62"/>
      <c r="L1008" s="62"/>
      <c r="M1008" s="62"/>
      <c r="N1008" s="62"/>
      <c r="O1008" s="62"/>
      <c r="P1008" s="62"/>
      <c r="Q1008" s="62"/>
      <c r="R1008" s="62"/>
      <c r="S1008" s="62"/>
      <c r="T1008" s="62"/>
      <c r="U1008" s="62"/>
      <c r="V1008" s="62"/>
      <c r="W1008" s="62"/>
      <c r="X1008" s="62"/>
      <c r="Y1008" s="62"/>
      <c r="Z1008" s="62"/>
      <c r="AA1008" s="62"/>
      <c r="AB1008" s="62"/>
      <c r="AC1008" s="62"/>
      <c r="AD1008" s="62"/>
      <c r="AE1008" s="62"/>
      <c r="AF1008" s="62"/>
      <c r="AG1008" s="62"/>
      <c r="AH1008" s="62"/>
      <c r="AI1008" s="62"/>
      <c r="AJ1008" s="62"/>
      <c r="AK1008" s="62"/>
      <c r="AL1008" s="62"/>
      <c r="AM1008" s="62"/>
      <c r="AN1008" s="62"/>
      <c r="AO1008" s="62"/>
      <c r="AP1008" s="62"/>
      <c r="AQ1008" s="62"/>
      <c r="AR1008" s="62"/>
      <c r="AS1008" s="62"/>
      <c r="AT1008" s="62"/>
      <c r="AU1008" s="62"/>
      <c r="AV1008" s="62"/>
      <c r="AW1008" s="62"/>
      <c r="AX1008" s="62"/>
      <c r="AY1008" s="62"/>
      <c r="AZ1008" s="62"/>
      <c r="BA1008" s="62"/>
      <c r="BB1008" s="62"/>
      <c r="BC1008" s="62"/>
      <c r="BD1008" s="62"/>
      <c r="BE1008" s="62"/>
      <c r="BF1008" s="62"/>
      <c r="BG1008" s="62"/>
      <c r="BH1008" s="62"/>
      <c r="BI1008" s="62"/>
      <c r="BJ1008" s="62"/>
      <c r="BK1008" s="62"/>
      <c r="BL1008" s="62"/>
      <c r="BM1008" s="62"/>
      <c r="BN1008" s="62"/>
      <c r="BO1008" s="62"/>
      <c r="BP1008" s="62"/>
      <c r="BQ1008" s="62"/>
      <c r="BR1008" s="62"/>
      <c r="BS1008" s="62"/>
      <c r="BT1008" s="62"/>
      <c r="BU1008" s="62"/>
      <c r="BV1008" s="62"/>
      <c r="BW1008" s="62"/>
      <c r="BX1008" s="62"/>
      <c r="BY1008" s="62"/>
      <c r="BZ1008" s="62"/>
      <c r="CA1008" s="62"/>
      <c r="CB1008" s="62"/>
      <c r="CC1008" s="62"/>
      <c r="CD1008" s="62"/>
      <c r="CE1008" s="62"/>
      <c r="CF1008" s="62"/>
      <c r="CG1008" s="62"/>
      <c r="CH1008" s="62"/>
      <c r="CI1008" s="62"/>
      <c r="CJ1008" s="62"/>
      <c r="CK1008" s="62"/>
      <c r="CL1008" s="62"/>
      <c r="CM1008" s="62"/>
      <c r="CN1008" s="62"/>
      <c r="CO1008" s="62"/>
      <c r="CP1008" s="62"/>
      <c r="CQ1008" s="62"/>
      <c r="CR1008" s="62"/>
      <c r="CS1008" s="62"/>
      <c r="CT1008" s="62"/>
      <c r="CU1008" s="62"/>
      <c r="CV1008" s="62"/>
      <c r="CW1008" s="62"/>
      <c r="CX1008" s="62"/>
      <c r="CY1008" s="62"/>
      <c r="CZ1008" s="62"/>
      <c r="DA1008" s="61"/>
      <c r="DB1008" s="56">
        <f>K1008-CV1008</f>
        <v>0</v>
      </c>
      <c r="DC1008" s="55"/>
      <c r="DD1008" s="7">
        <f>CV1008/12</f>
        <v>0</v>
      </c>
      <c r="DE1008" s="55"/>
    </row>
    <row r="1009" spans="1:117" s="54" customFormat="1" ht="11.25" hidden="1" customHeight="1" x14ac:dyDescent="0.2">
      <c r="A1009" s="67"/>
      <c r="B1009" s="66"/>
      <c r="C1009" s="66"/>
      <c r="D1009" s="66"/>
      <c r="E1009" s="66"/>
      <c r="F1009" s="66"/>
      <c r="G1009" s="65"/>
      <c r="H1009" s="61"/>
      <c r="I1009" s="95"/>
      <c r="J1009" s="62"/>
      <c r="K1009" s="62"/>
      <c r="L1009" s="62"/>
      <c r="M1009" s="62"/>
      <c r="N1009" s="62"/>
      <c r="O1009" s="62"/>
      <c r="P1009" s="62"/>
      <c r="Q1009" s="62"/>
      <c r="R1009" s="62"/>
      <c r="S1009" s="62"/>
      <c r="T1009" s="62"/>
      <c r="U1009" s="62"/>
      <c r="V1009" s="62"/>
      <c r="W1009" s="62"/>
      <c r="X1009" s="62"/>
      <c r="Y1009" s="62"/>
      <c r="Z1009" s="62"/>
      <c r="AA1009" s="62"/>
      <c r="AB1009" s="62"/>
      <c r="AC1009" s="62"/>
      <c r="AD1009" s="62"/>
      <c r="AE1009" s="62"/>
      <c r="AF1009" s="62"/>
      <c r="AG1009" s="62"/>
      <c r="AH1009" s="62"/>
      <c r="AI1009" s="62"/>
      <c r="AJ1009" s="62"/>
      <c r="AK1009" s="62"/>
      <c r="AL1009" s="62"/>
      <c r="AM1009" s="62"/>
      <c r="AN1009" s="62"/>
      <c r="AO1009" s="62"/>
      <c r="AP1009" s="62"/>
      <c r="AQ1009" s="62"/>
      <c r="AR1009" s="62"/>
      <c r="AS1009" s="62"/>
      <c r="AT1009" s="62"/>
      <c r="AU1009" s="62"/>
      <c r="AV1009" s="62"/>
      <c r="AW1009" s="62"/>
      <c r="AX1009" s="62"/>
      <c r="AY1009" s="62"/>
      <c r="AZ1009" s="62"/>
      <c r="BA1009" s="62"/>
      <c r="BB1009" s="62"/>
      <c r="BC1009" s="62"/>
      <c r="BD1009" s="62"/>
      <c r="BE1009" s="62"/>
      <c r="BF1009" s="62"/>
      <c r="BG1009" s="62"/>
      <c r="BH1009" s="62"/>
      <c r="BI1009" s="62"/>
      <c r="BJ1009" s="62"/>
      <c r="BK1009" s="62"/>
      <c r="BL1009" s="62"/>
      <c r="BM1009" s="62"/>
      <c r="BN1009" s="62"/>
      <c r="BO1009" s="62"/>
      <c r="BP1009" s="62"/>
      <c r="BQ1009" s="62"/>
      <c r="BR1009" s="62"/>
      <c r="BS1009" s="62"/>
      <c r="BT1009" s="62"/>
      <c r="BU1009" s="62"/>
      <c r="BV1009" s="62"/>
      <c r="BW1009" s="62"/>
      <c r="BX1009" s="62"/>
      <c r="BY1009" s="62"/>
      <c r="BZ1009" s="62"/>
      <c r="CA1009" s="62"/>
      <c r="CB1009" s="62"/>
      <c r="CC1009" s="62"/>
      <c r="CD1009" s="62"/>
      <c r="CE1009" s="62"/>
      <c r="CF1009" s="62"/>
      <c r="CG1009" s="62"/>
      <c r="CH1009" s="62"/>
      <c r="CI1009" s="62"/>
      <c r="CJ1009" s="62"/>
      <c r="CK1009" s="62"/>
      <c r="CL1009" s="62"/>
      <c r="CM1009" s="62"/>
      <c r="CN1009" s="62"/>
      <c r="CO1009" s="62"/>
      <c r="CP1009" s="62"/>
      <c r="CQ1009" s="62"/>
      <c r="CR1009" s="62"/>
      <c r="CS1009" s="62"/>
      <c r="CT1009" s="62"/>
      <c r="CU1009" s="62"/>
      <c r="CV1009" s="62"/>
      <c r="CW1009" s="62"/>
      <c r="CX1009" s="62"/>
      <c r="CY1009" s="62"/>
      <c r="CZ1009" s="62"/>
      <c r="DA1009" s="61"/>
      <c r="DB1009" s="56">
        <f>K1009-CV1009</f>
        <v>0</v>
      </c>
      <c r="DC1009" s="55"/>
      <c r="DD1009" s="7">
        <f>CV1009/12</f>
        <v>0</v>
      </c>
      <c r="DE1009" s="55"/>
    </row>
    <row r="1010" spans="1:117" s="54" customFormat="1" ht="11.25" hidden="1" customHeight="1" x14ac:dyDescent="0.2">
      <c r="A1010" s="67"/>
      <c r="B1010" s="66"/>
      <c r="C1010" s="66"/>
      <c r="D1010" s="66"/>
      <c r="E1010" s="66"/>
      <c r="F1010" s="66"/>
      <c r="G1010" s="65"/>
      <c r="H1010" s="61"/>
      <c r="I1010" s="95"/>
      <c r="J1010" s="62"/>
      <c r="K1010" s="62"/>
      <c r="L1010" s="62"/>
      <c r="M1010" s="62"/>
      <c r="N1010" s="62"/>
      <c r="O1010" s="62"/>
      <c r="P1010" s="62"/>
      <c r="Q1010" s="62"/>
      <c r="R1010" s="62"/>
      <c r="S1010" s="62"/>
      <c r="T1010" s="62"/>
      <c r="U1010" s="62"/>
      <c r="V1010" s="62"/>
      <c r="W1010" s="62"/>
      <c r="X1010" s="62"/>
      <c r="Y1010" s="62"/>
      <c r="Z1010" s="62"/>
      <c r="AA1010" s="62"/>
      <c r="AB1010" s="62"/>
      <c r="AC1010" s="62"/>
      <c r="AD1010" s="62"/>
      <c r="AE1010" s="62"/>
      <c r="AF1010" s="62"/>
      <c r="AG1010" s="62"/>
      <c r="AH1010" s="62"/>
      <c r="AI1010" s="62"/>
      <c r="AJ1010" s="62"/>
      <c r="AK1010" s="62"/>
      <c r="AL1010" s="62"/>
      <c r="AM1010" s="62"/>
      <c r="AN1010" s="62"/>
      <c r="AO1010" s="62"/>
      <c r="AP1010" s="62"/>
      <c r="AQ1010" s="62"/>
      <c r="AR1010" s="62"/>
      <c r="AS1010" s="62"/>
      <c r="AT1010" s="62"/>
      <c r="AU1010" s="62"/>
      <c r="AV1010" s="62"/>
      <c r="AW1010" s="62"/>
      <c r="AX1010" s="62"/>
      <c r="AY1010" s="62"/>
      <c r="AZ1010" s="62"/>
      <c r="BA1010" s="62"/>
      <c r="BB1010" s="62"/>
      <c r="BC1010" s="62"/>
      <c r="BD1010" s="62"/>
      <c r="BE1010" s="62"/>
      <c r="BF1010" s="62"/>
      <c r="BG1010" s="62"/>
      <c r="BH1010" s="62"/>
      <c r="BI1010" s="62"/>
      <c r="BJ1010" s="62"/>
      <c r="BK1010" s="62"/>
      <c r="BL1010" s="62"/>
      <c r="BM1010" s="62"/>
      <c r="BN1010" s="62"/>
      <c r="BO1010" s="62"/>
      <c r="BP1010" s="62"/>
      <c r="BQ1010" s="62"/>
      <c r="BR1010" s="62"/>
      <c r="BS1010" s="62"/>
      <c r="BT1010" s="62"/>
      <c r="BU1010" s="62"/>
      <c r="BV1010" s="62"/>
      <c r="BW1010" s="62"/>
      <c r="BX1010" s="62"/>
      <c r="BY1010" s="62"/>
      <c r="BZ1010" s="62"/>
      <c r="CA1010" s="62"/>
      <c r="CB1010" s="62"/>
      <c r="CC1010" s="62"/>
      <c r="CD1010" s="62"/>
      <c r="CE1010" s="62"/>
      <c r="CF1010" s="62"/>
      <c r="CG1010" s="62"/>
      <c r="CH1010" s="62"/>
      <c r="CI1010" s="62"/>
      <c r="CJ1010" s="62"/>
      <c r="CK1010" s="62"/>
      <c r="CL1010" s="62"/>
      <c r="CM1010" s="62"/>
      <c r="CN1010" s="62"/>
      <c r="CO1010" s="62"/>
      <c r="CP1010" s="62"/>
      <c r="CQ1010" s="62"/>
      <c r="CR1010" s="62"/>
      <c r="CS1010" s="62"/>
      <c r="CT1010" s="62"/>
      <c r="CU1010" s="62"/>
      <c r="CV1010" s="62"/>
      <c r="CW1010" s="62"/>
      <c r="CX1010" s="62"/>
      <c r="CY1010" s="62"/>
      <c r="CZ1010" s="62"/>
      <c r="DA1010" s="61"/>
      <c r="DB1010" s="56">
        <f>K1010-CV1010</f>
        <v>0</v>
      </c>
      <c r="DC1010" s="55"/>
      <c r="DD1010" s="7">
        <f>CV1010/12</f>
        <v>0</v>
      </c>
      <c r="DE1010" s="55"/>
    </row>
    <row r="1011" spans="1:117" ht="11.25" hidden="1" customHeight="1" x14ac:dyDescent="0.2">
      <c r="A1011" s="67"/>
      <c r="B1011" s="66"/>
      <c r="C1011" s="66"/>
      <c r="D1011" s="66"/>
      <c r="E1011" s="66"/>
      <c r="F1011" s="66"/>
      <c r="G1011" s="65"/>
      <c r="H1011" s="70"/>
      <c r="I1011" s="95"/>
      <c r="J1011" s="78"/>
      <c r="K1011" s="78"/>
      <c r="L1011" s="78"/>
      <c r="M1011" s="78"/>
      <c r="N1011" s="78"/>
      <c r="O1011" s="71"/>
      <c r="P1011" s="78"/>
      <c r="Q1011" s="71"/>
      <c r="R1011" s="78"/>
      <c r="S1011" s="71"/>
      <c r="T1011" s="71"/>
      <c r="U1011" s="71"/>
      <c r="V1011" s="71"/>
      <c r="W1011" s="71"/>
      <c r="X1011" s="71"/>
      <c r="Y1011" s="71"/>
      <c r="Z1011" s="71"/>
      <c r="AA1011" s="71"/>
      <c r="AB1011" s="71"/>
      <c r="AC1011" s="71"/>
      <c r="AD1011" s="71"/>
      <c r="AE1011" s="71"/>
      <c r="AF1011" s="71"/>
      <c r="AG1011" s="71"/>
      <c r="AH1011" s="71"/>
      <c r="AI1011" s="85"/>
      <c r="AJ1011" s="85"/>
      <c r="AK1011" s="85"/>
      <c r="AL1011" s="85"/>
      <c r="AM1011" s="85"/>
      <c r="AN1011" s="85"/>
      <c r="AO1011" s="85"/>
      <c r="AP1011" s="85"/>
      <c r="AQ1011" s="85"/>
      <c r="AR1011" s="85"/>
      <c r="AS1011" s="85"/>
      <c r="AT1011" s="85"/>
      <c r="AU1011" s="85"/>
      <c r="AV1011" s="85"/>
      <c r="AW1011" s="85"/>
      <c r="AX1011" s="85"/>
      <c r="AY1011" s="85"/>
      <c r="AZ1011" s="85"/>
      <c r="BA1011" s="85"/>
      <c r="BB1011" s="85"/>
      <c r="BC1011" s="85"/>
      <c r="BD1011" s="85"/>
      <c r="BE1011" s="85"/>
      <c r="BF1011" s="85"/>
      <c r="BG1011" s="85"/>
      <c r="BH1011" s="85"/>
      <c r="BI1011" s="85"/>
      <c r="BJ1011" s="85"/>
      <c r="BK1011" s="85"/>
      <c r="BL1011" s="85"/>
      <c r="BM1011" s="85"/>
      <c r="BN1011" s="85"/>
      <c r="BO1011" s="85"/>
      <c r="BP1011" s="85"/>
      <c r="BQ1011" s="85"/>
      <c r="BR1011" s="85"/>
      <c r="BS1011" s="85"/>
      <c r="BT1011" s="85"/>
      <c r="BU1011" s="85"/>
      <c r="BV1011" s="85"/>
      <c r="BW1011" s="85"/>
      <c r="BX1011" s="85"/>
      <c r="BY1011" s="85"/>
      <c r="BZ1011" s="85"/>
      <c r="CA1011" s="85"/>
      <c r="CB1011" s="85"/>
      <c r="CC1011" s="85"/>
      <c r="CD1011" s="85"/>
      <c r="CE1011" s="85"/>
      <c r="CF1011" s="85"/>
      <c r="CG1011" s="85"/>
      <c r="CH1011" s="85"/>
      <c r="CI1011" s="85"/>
      <c r="CJ1011" s="85"/>
      <c r="CK1011" s="85"/>
      <c r="CL1011" s="85"/>
      <c r="CM1011" s="85"/>
      <c r="CN1011" s="85"/>
      <c r="CO1011" s="85"/>
      <c r="CP1011" s="85"/>
      <c r="CQ1011" s="85"/>
      <c r="CR1011" s="85"/>
      <c r="CS1011" s="85"/>
      <c r="CT1011" s="85"/>
      <c r="CU1011" s="85"/>
      <c r="CV1011" s="85"/>
      <c r="CW1011" s="85"/>
      <c r="CX1011" s="85"/>
      <c r="CY1011" s="85"/>
      <c r="CZ1011" s="85"/>
      <c r="DA1011" s="70"/>
      <c r="DB1011" s="56">
        <f>K1011-CV1011</f>
        <v>0</v>
      </c>
      <c r="DD1011" s="7">
        <f>CV1011/12</f>
        <v>0</v>
      </c>
    </row>
    <row r="1012" spans="1:117" ht="11.25" hidden="1" customHeight="1" x14ac:dyDescent="0.2">
      <c r="A1012" s="67"/>
      <c r="B1012" s="66"/>
      <c r="C1012" s="66"/>
      <c r="D1012" s="66"/>
      <c r="E1012" s="66"/>
      <c r="F1012" s="66"/>
      <c r="G1012" s="65"/>
      <c r="H1012" s="70"/>
      <c r="I1012" s="95"/>
      <c r="J1012" s="78"/>
      <c r="K1012" s="78"/>
      <c r="L1012" s="78"/>
      <c r="M1012" s="78"/>
      <c r="N1012" s="78"/>
      <c r="O1012" s="71"/>
      <c r="P1012" s="78"/>
      <c r="Q1012" s="71"/>
      <c r="R1012" s="78"/>
      <c r="S1012" s="71"/>
      <c r="T1012" s="71"/>
      <c r="U1012" s="71"/>
      <c r="V1012" s="71"/>
      <c r="W1012" s="71"/>
      <c r="X1012" s="71"/>
      <c r="Y1012" s="71"/>
      <c r="Z1012" s="71"/>
      <c r="AA1012" s="71"/>
      <c r="AB1012" s="71"/>
      <c r="AC1012" s="71"/>
      <c r="AD1012" s="71"/>
      <c r="AE1012" s="71"/>
      <c r="AF1012" s="71"/>
      <c r="AG1012" s="71"/>
      <c r="AH1012" s="71"/>
      <c r="AI1012" s="85"/>
      <c r="AJ1012" s="85"/>
      <c r="AK1012" s="85"/>
      <c r="AL1012" s="85"/>
      <c r="AM1012" s="85"/>
      <c r="AN1012" s="85"/>
      <c r="AO1012" s="85"/>
      <c r="AP1012" s="85"/>
      <c r="AQ1012" s="85"/>
      <c r="AR1012" s="85"/>
      <c r="AS1012" s="85"/>
      <c r="AT1012" s="85"/>
      <c r="AU1012" s="85"/>
      <c r="AV1012" s="85"/>
      <c r="AW1012" s="85"/>
      <c r="AX1012" s="85"/>
      <c r="AY1012" s="85"/>
      <c r="AZ1012" s="85"/>
      <c r="BA1012" s="85"/>
      <c r="BB1012" s="85"/>
      <c r="BC1012" s="85"/>
      <c r="BD1012" s="85"/>
      <c r="BE1012" s="85"/>
      <c r="BF1012" s="85"/>
      <c r="BG1012" s="85"/>
      <c r="BH1012" s="85"/>
      <c r="BI1012" s="85"/>
      <c r="BJ1012" s="85"/>
      <c r="BK1012" s="85"/>
      <c r="BL1012" s="85"/>
      <c r="BM1012" s="85"/>
      <c r="BN1012" s="85"/>
      <c r="BO1012" s="85"/>
      <c r="BP1012" s="85"/>
      <c r="BQ1012" s="85"/>
      <c r="BR1012" s="85"/>
      <c r="BS1012" s="85"/>
      <c r="BT1012" s="85"/>
      <c r="BU1012" s="85"/>
      <c r="BV1012" s="85"/>
      <c r="BW1012" s="85"/>
      <c r="BX1012" s="85"/>
      <c r="BY1012" s="85"/>
      <c r="BZ1012" s="85"/>
      <c r="CA1012" s="85"/>
      <c r="CB1012" s="85"/>
      <c r="CC1012" s="85"/>
      <c r="CD1012" s="85"/>
      <c r="CE1012" s="85"/>
      <c r="CF1012" s="85"/>
      <c r="CG1012" s="85"/>
      <c r="CH1012" s="85"/>
      <c r="CI1012" s="85"/>
      <c r="CJ1012" s="85"/>
      <c r="CK1012" s="85"/>
      <c r="CL1012" s="85"/>
      <c r="CM1012" s="85"/>
      <c r="CN1012" s="85"/>
      <c r="CO1012" s="85"/>
      <c r="CP1012" s="85"/>
      <c r="CQ1012" s="85"/>
      <c r="CR1012" s="85"/>
      <c r="CS1012" s="85"/>
      <c r="CT1012" s="85"/>
      <c r="CU1012" s="85"/>
      <c r="CV1012" s="85"/>
      <c r="CW1012" s="85"/>
      <c r="CX1012" s="85"/>
      <c r="CY1012" s="85"/>
      <c r="CZ1012" s="85"/>
      <c r="DA1012" s="70"/>
      <c r="DB1012" s="56">
        <f>K1012-CV1012</f>
        <v>0</v>
      </c>
      <c r="DD1012" s="7">
        <f>CV1012/12</f>
        <v>0</v>
      </c>
    </row>
    <row r="1013" spans="1:117" ht="11.25" hidden="1" customHeight="1" x14ac:dyDescent="0.2">
      <c r="A1013" s="67"/>
      <c r="B1013" s="66"/>
      <c r="C1013" s="66"/>
      <c r="D1013" s="66"/>
      <c r="E1013" s="66"/>
      <c r="F1013" s="66"/>
      <c r="G1013" s="65"/>
      <c r="H1013" s="70"/>
      <c r="I1013" s="95"/>
      <c r="J1013" s="78"/>
      <c r="K1013" s="78"/>
      <c r="L1013" s="78"/>
      <c r="M1013" s="78"/>
      <c r="N1013" s="78"/>
      <c r="O1013" s="71"/>
      <c r="P1013" s="78"/>
      <c r="Q1013" s="71"/>
      <c r="R1013" s="78"/>
      <c r="S1013" s="71"/>
      <c r="T1013" s="71"/>
      <c r="U1013" s="71"/>
      <c r="V1013" s="71"/>
      <c r="W1013" s="71"/>
      <c r="X1013" s="71"/>
      <c r="Y1013" s="71"/>
      <c r="Z1013" s="71"/>
      <c r="AA1013" s="71"/>
      <c r="AB1013" s="71"/>
      <c r="AC1013" s="71"/>
      <c r="AD1013" s="71"/>
      <c r="AE1013" s="71"/>
      <c r="AF1013" s="71"/>
      <c r="AG1013" s="71"/>
      <c r="AH1013" s="71"/>
      <c r="AI1013" s="85"/>
      <c r="AJ1013" s="85"/>
      <c r="AK1013" s="85"/>
      <c r="AL1013" s="85"/>
      <c r="AM1013" s="85"/>
      <c r="AN1013" s="85"/>
      <c r="AO1013" s="85"/>
      <c r="AP1013" s="85"/>
      <c r="AQ1013" s="85"/>
      <c r="AR1013" s="85"/>
      <c r="AS1013" s="85"/>
      <c r="AT1013" s="85"/>
      <c r="AU1013" s="85"/>
      <c r="AV1013" s="85"/>
      <c r="AW1013" s="85"/>
      <c r="AX1013" s="85"/>
      <c r="AY1013" s="85"/>
      <c r="AZ1013" s="85"/>
      <c r="BA1013" s="85"/>
      <c r="BB1013" s="85"/>
      <c r="BC1013" s="85"/>
      <c r="BD1013" s="85"/>
      <c r="BE1013" s="85"/>
      <c r="BF1013" s="85"/>
      <c r="BG1013" s="85"/>
      <c r="BH1013" s="85"/>
      <c r="BI1013" s="85"/>
      <c r="BJ1013" s="85"/>
      <c r="BK1013" s="85"/>
      <c r="BL1013" s="85"/>
      <c r="BM1013" s="85"/>
      <c r="BN1013" s="85"/>
      <c r="BO1013" s="85"/>
      <c r="BP1013" s="85"/>
      <c r="BQ1013" s="85"/>
      <c r="BR1013" s="85"/>
      <c r="BS1013" s="85"/>
      <c r="BT1013" s="85"/>
      <c r="BU1013" s="85"/>
      <c r="BV1013" s="85"/>
      <c r="BW1013" s="85"/>
      <c r="BX1013" s="85"/>
      <c r="BY1013" s="85"/>
      <c r="BZ1013" s="85"/>
      <c r="CA1013" s="85"/>
      <c r="CB1013" s="85"/>
      <c r="CC1013" s="85"/>
      <c r="CD1013" s="85"/>
      <c r="CE1013" s="85"/>
      <c r="CF1013" s="85"/>
      <c r="CG1013" s="85"/>
      <c r="CH1013" s="85"/>
      <c r="CI1013" s="85"/>
      <c r="CJ1013" s="85"/>
      <c r="CK1013" s="85"/>
      <c r="CL1013" s="85"/>
      <c r="CM1013" s="85"/>
      <c r="CN1013" s="85"/>
      <c r="CO1013" s="85"/>
      <c r="CP1013" s="85"/>
      <c r="CQ1013" s="85"/>
      <c r="CR1013" s="85"/>
      <c r="CS1013" s="85"/>
      <c r="CT1013" s="85"/>
      <c r="CU1013" s="85"/>
      <c r="CV1013" s="85"/>
      <c r="CW1013" s="85"/>
      <c r="CX1013" s="85"/>
      <c r="CY1013" s="85"/>
      <c r="CZ1013" s="85"/>
      <c r="DA1013" s="70"/>
      <c r="DB1013" s="56">
        <f>K1013-CV1013</f>
        <v>0</v>
      </c>
      <c r="DD1013" s="7">
        <f>CV1013/12</f>
        <v>0</v>
      </c>
    </row>
    <row r="1014" spans="1:117" ht="11.25" hidden="1" customHeight="1" x14ac:dyDescent="0.2">
      <c r="A1014" s="67"/>
      <c r="B1014" s="66"/>
      <c r="C1014" s="66"/>
      <c r="D1014" s="66"/>
      <c r="E1014" s="66"/>
      <c r="F1014" s="66"/>
      <c r="G1014" s="65"/>
      <c r="H1014" s="70"/>
      <c r="I1014" s="95"/>
      <c r="J1014" s="78"/>
      <c r="K1014" s="78"/>
      <c r="L1014" s="78"/>
      <c r="M1014" s="78"/>
      <c r="N1014" s="78"/>
      <c r="O1014" s="71"/>
      <c r="P1014" s="78"/>
      <c r="Q1014" s="71"/>
      <c r="R1014" s="78"/>
      <c r="S1014" s="71"/>
      <c r="T1014" s="71"/>
      <c r="U1014" s="71"/>
      <c r="V1014" s="71"/>
      <c r="W1014" s="71"/>
      <c r="X1014" s="71"/>
      <c r="Y1014" s="71"/>
      <c r="Z1014" s="71"/>
      <c r="AA1014" s="71"/>
      <c r="AB1014" s="71"/>
      <c r="AC1014" s="71"/>
      <c r="AD1014" s="71"/>
      <c r="AE1014" s="71"/>
      <c r="AF1014" s="71"/>
      <c r="AG1014" s="71"/>
      <c r="AH1014" s="71"/>
      <c r="AI1014" s="85"/>
      <c r="AJ1014" s="85"/>
      <c r="AK1014" s="85"/>
      <c r="AL1014" s="85"/>
      <c r="AM1014" s="85"/>
      <c r="AN1014" s="85"/>
      <c r="AO1014" s="85"/>
      <c r="AP1014" s="85"/>
      <c r="AQ1014" s="85"/>
      <c r="AR1014" s="85"/>
      <c r="AS1014" s="85"/>
      <c r="AT1014" s="85"/>
      <c r="AU1014" s="85"/>
      <c r="AV1014" s="85"/>
      <c r="AW1014" s="85"/>
      <c r="AX1014" s="85"/>
      <c r="AY1014" s="85"/>
      <c r="AZ1014" s="85"/>
      <c r="BA1014" s="85"/>
      <c r="BB1014" s="85"/>
      <c r="BC1014" s="85"/>
      <c r="BD1014" s="85"/>
      <c r="BE1014" s="85"/>
      <c r="BF1014" s="85"/>
      <c r="BG1014" s="85"/>
      <c r="BH1014" s="85"/>
      <c r="BI1014" s="85"/>
      <c r="BJ1014" s="85"/>
      <c r="BK1014" s="85"/>
      <c r="BL1014" s="85"/>
      <c r="BM1014" s="85"/>
      <c r="BN1014" s="85"/>
      <c r="BO1014" s="85"/>
      <c r="BP1014" s="85"/>
      <c r="BQ1014" s="85"/>
      <c r="BR1014" s="85"/>
      <c r="BS1014" s="85"/>
      <c r="BT1014" s="85"/>
      <c r="BU1014" s="85"/>
      <c r="BV1014" s="85"/>
      <c r="BW1014" s="85"/>
      <c r="BX1014" s="85"/>
      <c r="BY1014" s="85"/>
      <c r="BZ1014" s="85"/>
      <c r="CA1014" s="85"/>
      <c r="CB1014" s="85"/>
      <c r="CC1014" s="85"/>
      <c r="CD1014" s="85"/>
      <c r="CE1014" s="85"/>
      <c r="CF1014" s="85"/>
      <c r="CG1014" s="85"/>
      <c r="CH1014" s="85"/>
      <c r="CI1014" s="85"/>
      <c r="CJ1014" s="85"/>
      <c r="CK1014" s="85"/>
      <c r="CL1014" s="85"/>
      <c r="CM1014" s="85"/>
      <c r="CN1014" s="85"/>
      <c r="CO1014" s="85"/>
      <c r="CP1014" s="85"/>
      <c r="CQ1014" s="85"/>
      <c r="CR1014" s="85"/>
      <c r="CS1014" s="85"/>
      <c r="CT1014" s="85"/>
      <c r="CU1014" s="85"/>
      <c r="CV1014" s="85"/>
      <c r="CW1014" s="85"/>
      <c r="CX1014" s="85"/>
      <c r="CY1014" s="85"/>
      <c r="CZ1014" s="85"/>
      <c r="DA1014" s="70"/>
      <c r="DB1014" s="56">
        <f>K1014-CV1014</f>
        <v>0</v>
      </c>
      <c r="DD1014" s="7">
        <f>CV1014/12</f>
        <v>0</v>
      </c>
    </row>
    <row r="1015" spans="1:117" ht="11.25" hidden="1" customHeight="1" x14ac:dyDescent="0.2">
      <c r="A1015" s="67"/>
      <c r="B1015" s="66"/>
      <c r="C1015" s="66"/>
      <c r="D1015" s="66"/>
      <c r="E1015" s="66"/>
      <c r="F1015" s="66"/>
      <c r="G1015" s="65"/>
      <c r="H1015" s="70"/>
      <c r="I1015" s="95"/>
      <c r="J1015" s="78"/>
      <c r="K1015" s="78"/>
      <c r="L1015" s="78"/>
      <c r="M1015" s="78"/>
      <c r="N1015" s="78"/>
      <c r="O1015" s="71"/>
      <c r="P1015" s="78"/>
      <c r="Q1015" s="71"/>
      <c r="R1015" s="78"/>
      <c r="S1015" s="71"/>
      <c r="T1015" s="71"/>
      <c r="U1015" s="71"/>
      <c r="V1015" s="71"/>
      <c r="W1015" s="71"/>
      <c r="X1015" s="71"/>
      <c r="Y1015" s="71"/>
      <c r="Z1015" s="71"/>
      <c r="AA1015" s="71"/>
      <c r="AB1015" s="71"/>
      <c r="AC1015" s="71"/>
      <c r="AD1015" s="71"/>
      <c r="AE1015" s="71"/>
      <c r="AF1015" s="71"/>
      <c r="AG1015" s="71"/>
      <c r="AH1015" s="71"/>
      <c r="AI1015" s="85"/>
      <c r="AJ1015" s="85"/>
      <c r="AK1015" s="85"/>
      <c r="AL1015" s="85"/>
      <c r="AM1015" s="85"/>
      <c r="AN1015" s="85"/>
      <c r="AO1015" s="85"/>
      <c r="AP1015" s="85"/>
      <c r="AQ1015" s="85"/>
      <c r="AR1015" s="85"/>
      <c r="AS1015" s="85"/>
      <c r="AT1015" s="85"/>
      <c r="AU1015" s="85"/>
      <c r="AV1015" s="85"/>
      <c r="AW1015" s="85"/>
      <c r="AX1015" s="85"/>
      <c r="AY1015" s="85"/>
      <c r="AZ1015" s="85"/>
      <c r="BA1015" s="85"/>
      <c r="BB1015" s="85"/>
      <c r="BC1015" s="85"/>
      <c r="BD1015" s="85"/>
      <c r="BE1015" s="85"/>
      <c r="BF1015" s="85"/>
      <c r="BG1015" s="85"/>
      <c r="BH1015" s="85"/>
      <c r="BI1015" s="85"/>
      <c r="BJ1015" s="85"/>
      <c r="BK1015" s="85"/>
      <c r="BL1015" s="85"/>
      <c r="BM1015" s="85"/>
      <c r="BN1015" s="85"/>
      <c r="BO1015" s="85"/>
      <c r="BP1015" s="85"/>
      <c r="BQ1015" s="85"/>
      <c r="BR1015" s="85"/>
      <c r="BS1015" s="85"/>
      <c r="BT1015" s="85"/>
      <c r="BU1015" s="85"/>
      <c r="BV1015" s="85"/>
      <c r="BW1015" s="85"/>
      <c r="BX1015" s="85"/>
      <c r="BY1015" s="85"/>
      <c r="BZ1015" s="85"/>
      <c r="CA1015" s="85"/>
      <c r="CB1015" s="85"/>
      <c r="CC1015" s="85"/>
      <c r="CD1015" s="85"/>
      <c r="CE1015" s="85"/>
      <c r="CF1015" s="85"/>
      <c r="CG1015" s="85"/>
      <c r="CH1015" s="85"/>
      <c r="CI1015" s="85"/>
      <c r="CJ1015" s="85"/>
      <c r="CK1015" s="85"/>
      <c r="CL1015" s="85"/>
      <c r="CM1015" s="85"/>
      <c r="CN1015" s="85"/>
      <c r="CO1015" s="85"/>
      <c r="CP1015" s="85"/>
      <c r="CQ1015" s="85"/>
      <c r="CR1015" s="85"/>
      <c r="CS1015" s="85"/>
      <c r="CT1015" s="85"/>
      <c r="CU1015" s="85"/>
      <c r="CV1015" s="85"/>
      <c r="CW1015" s="85"/>
      <c r="CX1015" s="85"/>
      <c r="CY1015" s="85"/>
      <c r="CZ1015" s="85"/>
      <c r="DA1015" s="70"/>
      <c r="DB1015" s="56">
        <f>K1015-CV1015</f>
        <v>0</v>
      </c>
      <c r="DD1015" s="7">
        <f>CV1015/12</f>
        <v>0</v>
      </c>
    </row>
    <row r="1016" spans="1:117" ht="11.25" hidden="1" customHeight="1" x14ac:dyDescent="0.2">
      <c r="A1016" s="67"/>
      <c r="B1016" s="66"/>
      <c r="C1016" s="66"/>
      <c r="D1016" s="66"/>
      <c r="E1016" s="66"/>
      <c r="F1016" s="66"/>
      <c r="G1016" s="65"/>
      <c r="H1016" s="70"/>
      <c r="I1016" s="95"/>
      <c r="J1016" s="78"/>
      <c r="K1016" s="78"/>
      <c r="L1016" s="78"/>
      <c r="M1016" s="78"/>
      <c r="N1016" s="78"/>
      <c r="O1016" s="71"/>
      <c r="P1016" s="78"/>
      <c r="Q1016" s="71"/>
      <c r="R1016" s="78"/>
      <c r="S1016" s="71"/>
      <c r="T1016" s="71"/>
      <c r="U1016" s="71"/>
      <c r="V1016" s="71"/>
      <c r="W1016" s="71"/>
      <c r="X1016" s="71"/>
      <c r="Y1016" s="71"/>
      <c r="Z1016" s="71"/>
      <c r="AA1016" s="71"/>
      <c r="AB1016" s="71"/>
      <c r="AC1016" s="71"/>
      <c r="AD1016" s="71"/>
      <c r="AE1016" s="71"/>
      <c r="AF1016" s="71"/>
      <c r="AG1016" s="71"/>
      <c r="AH1016" s="71"/>
      <c r="AI1016" s="85"/>
      <c r="AJ1016" s="85"/>
      <c r="AK1016" s="85"/>
      <c r="AL1016" s="85"/>
      <c r="AM1016" s="85"/>
      <c r="AN1016" s="85"/>
      <c r="AO1016" s="85"/>
      <c r="AP1016" s="85"/>
      <c r="AQ1016" s="85"/>
      <c r="AR1016" s="85"/>
      <c r="AS1016" s="85"/>
      <c r="AT1016" s="85"/>
      <c r="AU1016" s="85"/>
      <c r="AV1016" s="85"/>
      <c r="AW1016" s="85"/>
      <c r="AX1016" s="85"/>
      <c r="AY1016" s="85"/>
      <c r="AZ1016" s="85"/>
      <c r="BA1016" s="85"/>
      <c r="BB1016" s="85"/>
      <c r="BC1016" s="85"/>
      <c r="BD1016" s="85"/>
      <c r="BE1016" s="85"/>
      <c r="BF1016" s="85"/>
      <c r="BG1016" s="85"/>
      <c r="BH1016" s="85"/>
      <c r="BI1016" s="85"/>
      <c r="BJ1016" s="85"/>
      <c r="BK1016" s="85"/>
      <c r="BL1016" s="85"/>
      <c r="BM1016" s="85"/>
      <c r="BN1016" s="85"/>
      <c r="BO1016" s="85"/>
      <c r="BP1016" s="85"/>
      <c r="BQ1016" s="85"/>
      <c r="BR1016" s="85"/>
      <c r="BS1016" s="85"/>
      <c r="BT1016" s="85"/>
      <c r="BU1016" s="85"/>
      <c r="BV1016" s="85"/>
      <c r="BW1016" s="85"/>
      <c r="BX1016" s="85"/>
      <c r="BY1016" s="85"/>
      <c r="BZ1016" s="85"/>
      <c r="CA1016" s="85"/>
      <c r="CB1016" s="85"/>
      <c r="CC1016" s="85"/>
      <c r="CD1016" s="85"/>
      <c r="CE1016" s="85"/>
      <c r="CF1016" s="85"/>
      <c r="CG1016" s="85"/>
      <c r="CH1016" s="85"/>
      <c r="CI1016" s="85"/>
      <c r="CJ1016" s="85"/>
      <c r="CK1016" s="85"/>
      <c r="CL1016" s="85"/>
      <c r="CM1016" s="85"/>
      <c r="CN1016" s="85"/>
      <c r="CO1016" s="85"/>
      <c r="CP1016" s="85"/>
      <c r="CQ1016" s="85"/>
      <c r="CR1016" s="85"/>
      <c r="CS1016" s="85"/>
      <c r="CT1016" s="85"/>
      <c r="CU1016" s="85"/>
      <c r="CV1016" s="85"/>
      <c r="CW1016" s="85"/>
      <c r="CX1016" s="85"/>
      <c r="CY1016" s="85"/>
      <c r="CZ1016" s="85"/>
      <c r="DA1016" s="70"/>
      <c r="DB1016" s="56">
        <f>K1016-CV1016</f>
        <v>0</v>
      </c>
      <c r="DD1016" s="7">
        <f>CV1016/12</f>
        <v>0</v>
      </c>
    </row>
    <row r="1017" spans="1:117" ht="11.25" hidden="1" customHeight="1" x14ac:dyDescent="0.2">
      <c r="A1017" s="67"/>
      <c r="B1017" s="66"/>
      <c r="C1017" s="66"/>
      <c r="D1017" s="66"/>
      <c r="E1017" s="66"/>
      <c r="F1017" s="66"/>
      <c r="G1017" s="65"/>
      <c r="H1017" s="70"/>
      <c r="I1017" s="95"/>
      <c r="J1017" s="78"/>
      <c r="K1017" s="78"/>
      <c r="L1017" s="78"/>
      <c r="M1017" s="78"/>
      <c r="N1017" s="78"/>
      <c r="O1017" s="71"/>
      <c r="P1017" s="78"/>
      <c r="Q1017" s="71"/>
      <c r="R1017" s="78"/>
      <c r="S1017" s="71"/>
      <c r="T1017" s="71"/>
      <c r="U1017" s="71"/>
      <c r="V1017" s="71"/>
      <c r="W1017" s="71"/>
      <c r="X1017" s="71"/>
      <c r="Y1017" s="71"/>
      <c r="Z1017" s="71"/>
      <c r="AA1017" s="71"/>
      <c r="AB1017" s="71"/>
      <c r="AC1017" s="71"/>
      <c r="AD1017" s="71"/>
      <c r="AE1017" s="71"/>
      <c r="AF1017" s="71"/>
      <c r="AG1017" s="71"/>
      <c r="AH1017" s="71"/>
      <c r="AI1017" s="85"/>
      <c r="AJ1017" s="85"/>
      <c r="AK1017" s="85"/>
      <c r="AL1017" s="85"/>
      <c r="AM1017" s="85"/>
      <c r="AN1017" s="85"/>
      <c r="AO1017" s="85"/>
      <c r="AP1017" s="85"/>
      <c r="AQ1017" s="85"/>
      <c r="AR1017" s="85"/>
      <c r="AS1017" s="85"/>
      <c r="AT1017" s="85"/>
      <c r="AU1017" s="85"/>
      <c r="AV1017" s="85"/>
      <c r="AW1017" s="85"/>
      <c r="AX1017" s="85"/>
      <c r="AY1017" s="85"/>
      <c r="AZ1017" s="85"/>
      <c r="BA1017" s="85"/>
      <c r="BB1017" s="85"/>
      <c r="BC1017" s="85"/>
      <c r="BD1017" s="85"/>
      <c r="BE1017" s="85"/>
      <c r="BF1017" s="85"/>
      <c r="BG1017" s="85"/>
      <c r="BH1017" s="85"/>
      <c r="BI1017" s="85"/>
      <c r="BJ1017" s="85"/>
      <c r="BK1017" s="85"/>
      <c r="BL1017" s="85"/>
      <c r="BM1017" s="85"/>
      <c r="BN1017" s="85"/>
      <c r="BO1017" s="85"/>
      <c r="BP1017" s="85"/>
      <c r="BQ1017" s="85"/>
      <c r="BR1017" s="85"/>
      <c r="BS1017" s="85"/>
      <c r="BT1017" s="85"/>
      <c r="BU1017" s="85"/>
      <c r="BV1017" s="85"/>
      <c r="BW1017" s="85"/>
      <c r="BX1017" s="85"/>
      <c r="BY1017" s="85"/>
      <c r="BZ1017" s="85"/>
      <c r="CA1017" s="85"/>
      <c r="CB1017" s="85"/>
      <c r="CC1017" s="85"/>
      <c r="CD1017" s="85"/>
      <c r="CE1017" s="85"/>
      <c r="CF1017" s="85"/>
      <c r="CG1017" s="85"/>
      <c r="CH1017" s="85"/>
      <c r="CI1017" s="85"/>
      <c r="CJ1017" s="85"/>
      <c r="CK1017" s="85"/>
      <c r="CL1017" s="85"/>
      <c r="CM1017" s="85"/>
      <c r="CN1017" s="85"/>
      <c r="CO1017" s="85"/>
      <c r="CP1017" s="85"/>
      <c r="CQ1017" s="85"/>
      <c r="CR1017" s="85"/>
      <c r="CS1017" s="85"/>
      <c r="CT1017" s="85"/>
      <c r="CU1017" s="85"/>
      <c r="CV1017" s="85"/>
      <c r="CW1017" s="85"/>
      <c r="CX1017" s="85"/>
      <c r="CY1017" s="85"/>
      <c r="CZ1017" s="85"/>
      <c r="DA1017" s="70"/>
      <c r="DB1017" s="56">
        <f>K1017-CV1017</f>
        <v>0</v>
      </c>
      <c r="DD1017" s="7">
        <f>CV1017/12</f>
        <v>0</v>
      </c>
    </row>
    <row r="1018" spans="1:117" ht="11.25" hidden="1" customHeight="1" x14ac:dyDescent="0.2">
      <c r="A1018" s="67"/>
      <c r="B1018" s="66"/>
      <c r="C1018" s="66"/>
      <c r="D1018" s="66"/>
      <c r="E1018" s="66"/>
      <c r="F1018" s="66"/>
      <c r="G1018" s="65"/>
      <c r="H1018" s="70"/>
      <c r="I1018" s="95"/>
      <c r="J1018" s="78"/>
      <c r="K1018" s="78"/>
      <c r="L1018" s="78"/>
      <c r="M1018" s="78"/>
      <c r="N1018" s="78"/>
      <c r="O1018" s="71"/>
      <c r="P1018" s="78"/>
      <c r="Q1018" s="71"/>
      <c r="R1018" s="78"/>
      <c r="S1018" s="71"/>
      <c r="T1018" s="71"/>
      <c r="U1018" s="71"/>
      <c r="V1018" s="71"/>
      <c r="W1018" s="71"/>
      <c r="X1018" s="71"/>
      <c r="Y1018" s="71"/>
      <c r="Z1018" s="71"/>
      <c r="AA1018" s="71"/>
      <c r="AB1018" s="71"/>
      <c r="AC1018" s="71"/>
      <c r="AD1018" s="71"/>
      <c r="AE1018" s="71"/>
      <c r="AF1018" s="71"/>
      <c r="AG1018" s="71"/>
      <c r="AH1018" s="71"/>
      <c r="AI1018" s="85"/>
      <c r="AJ1018" s="85"/>
      <c r="AK1018" s="85"/>
      <c r="AL1018" s="85"/>
      <c r="AM1018" s="85"/>
      <c r="AN1018" s="85"/>
      <c r="AO1018" s="85"/>
      <c r="AP1018" s="85"/>
      <c r="AQ1018" s="85"/>
      <c r="AR1018" s="85"/>
      <c r="AS1018" s="85"/>
      <c r="AT1018" s="85"/>
      <c r="AU1018" s="85"/>
      <c r="AV1018" s="85"/>
      <c r="AW1018" s="85"/>
      <c r="AX1018" s="85"/>
      <c r="AY1018" s="85"/>
      <c r="AZ1018" s="85"/>
      <c r="BA1018" s="85"/>
      <c r="BB1018" s="85"/>
      <c r="BC1018" s="85"/>
      <c r="BD1018" s="85"/>
      <c r="BE1018" s="85"/>
      <c r="BF1018" s="85"/>
      <c r="BG1018" s="85"/>
      <c r="BH1018" s="85"/>
      <c r="BI1018" s="85"/>
      <c r="BJ1018" s="85"/>
      <c r="BK1018" s="85"/>
      <c r="BL1018" s="85"/>
      <c r="BM1018" s="85"/>
      <c r="BN1018" s="85"/>
      <c r="BO1018" s="85"/>
      <c r="BP1018" s="85"/>
      <c r="BQ1018" s="85"/>
      <c r="BR1018" s="85"/>
      <c r="BS1018" s="85"/>
      <c r="BT1018" s="85"/>
      <c r="BU1018" s="85"/>
      <c r="BV1018" s="85"/>
      <c r="BW1018" s="85"/>
      <c r="BX1018" s="85"/>
      <c r="BY1018" s="85"/>
      <c r="BZ1018" s="85"/>
      <c r="CA1018" s="85"/>
      <c r="CB1018" s="85"/>
      <c r="CC1018" s="85"/>
      <c r="CD1018" s="85"/>
      <c r="CE1018" s="85"/>
      <c r="CF1018" s="85"/>
      <c r="CG1018" s="85"/>
      <c r="CH1018" s="85"/>
      <c r="CI1018" s="85"/>
      <c r="CJ1018" s="85"/>
      <c r="CK1018" s="85"/>
      <c r="CL1018" s="85"/>
      <c r="CM1018" s="85"/>
      <c r="CN1018" s="85"/>
      <c r="CO1018" s="85"/>
      <c r="CP1018" s="85"/>
      <c r="CQ1018" s="85"/>
      <c r="CR1018" s="85"/>
      <c r="CS1018" s="85"/>
      <c r="CT1018" s="85"/>
      <c r="CU1018" s="85"/>
      <c r="CV1018" s="85"/>
      <c r="CW1018" s="85"/>
      <c r="CX1018" s="85"/>
      <c r="CY1018" s="85"/>
      <c r="CZ1018" s="85"/>
      <c r="DA1018" s="70"/>
      <c r="DB1018" s="56">
        <f>K1018-CV1018</f>
        <v>0</v>
      </c>
      <c r="DD1018" s="7">
        <f>CV1018/12</f>
        <v>0</v>
      </c>
    </row>
    <row r="1019" spans="1:117" s="54" customFormat="1" ht="23.25" hidden="1" customHeight="1" x14ac:dyDescent="0.2">
      <c r="A1019" s="67"/>
      <c r="B1019" s="93" t="s">
        <v>94</v>
      </c>
      <c r="C1019" s="93"/>
      <c r="D1019" s="93"/>
      <c r="E1019" s="93"/>
      <c r="F1019" s="93"/>
      <c r="G1019" s="92"/>
      <c r="H1019" s="61" t="s">
        <v>94</v>
      </c>
      <c r="I1019" s="64" t="s">
        <v>95</v>
      </c>
      <c r="J1019" s="85">
        <f>J1020+J1024</f>
        <v>0</v>
      </c>
      <c r="K1019" s="85">
        <f>K1020+K1024</f>
        <v>0</v>
      </c>
      <c r="L1019" s="85">
        <f>L1020+L1024</f>
        <v>0</v>
      </c>
      <c r="M1019" s="85">
        <f>M1020+M1024</f>
        <v>0</v>
      </c>
      <c r="N1019" s="85">
        <f>N1020+N1024</f>
        <v>0</v>
      </c>
      <c r="O1019" s="85">
        <f>O1020+O1024</f>
        <v>0</v>
      </c>
      <c r="P1019" s="85">
        <f>P1020+P1024</f>
        <v>0</v>
      </c>
      <c r="Q1019" s="85">
        <f>Q1020+Q1024</f>
        <v>0</v>
      </c>
      <c r="R1019" s="85">
        <f>R1020+R1024</f>
        <v>0</v>
      </c>
      <c r="S1019" s="85">
        <f>S1020+S1024</f>
        <v>0</v>
      </c>
      <c r="T1019" s="85">
        <f>T1020+T1024</f>
        <v>0</v>
      </c>
      <c r="U1019" s="85">
        <f>U1020+U1024</f>
        <v>0</v>
      </c>
      <c r="V1019" s="85">
        <f>V1020+V1024</f>
        <v>0</v>
      </c>
      <c r="W1019" s="85">
        <f>W1020+W1024</f>
        <v>0</v>
      </c>
      <c r="X1019" s="85">
        <f>X1020+X1024</f>
        <v>0</v>
      </c>
      <c r="Y1019" s="85">
        <f>Y1020+Y1024</f>
        <v>0</v>
      </c>
      <c r="Z1019" s="85">
        <f>Z1020+Z1024</f>
        <v>0</v>
      </c>
      <c r="AA1019" s="85">
        <f>AA1020+AA1024</f>
        <v>0</v>
      </c>
      <c r="AB1019" s="85">
        <f>AB1020+AB1024</f>
        <v>0</v>
      </c>
      <c r="AC1019" s="85">
        <f>AC1020+AC1024</f>
        <v>0</v>
      </c>
      <c r="AD1019" s="85">
        <f>AD1020+AD1024</f>
        <v>0</v>
      </c>
      <c r="AE1019" s="85">
        <f>AE1020+AE1024</f>
        <v>0</v>
      </c>
      <c r="AF1019" s="85">
        <f>AF1020+AF1024</f>
        <v>0</v>
      </c>
      <c r="AG1019" s="85">
        <f>AG1020+AG1024</f>
        <v>0</v>
      </c>
      <c r="AH1019" s="85">
        <f>AH1020+AH1024</f>
        <v>0</v>
      </c>
      <c r="AI1019" s="85">
        <f>AI1020+AI1024</f>
        <v>0</v>
      </c>
      <c r="AJ1019" s="85">
        <f>AJ1020+AJ1024</f>
        <v>0</v>
      </c>
      <c r="AK1019" s="85">
        <f>AK1020+AK1024</f>
        <v>0</v>
      </c>
      <c r="AL1019" s="85">
        <f>AL1020+AL1024</f>
        <v>0</v>
      </c>
      <c r="AM1019" s="85">
        <f>AM1020+AM1024</f>
        <v>0</v>
      </c>
      <c r="AN1019" s="85">
        <f>AN1020+AN1024</f>
        <v>0</v>
      </c>
      <c r="AO1019" s="85">
        <f>AO1020+AO1024</f>
        <v>0</v>
      </c>
      <c r="AP1019" s="85">
        <f>AP1020+AP1024</f>
        <v>0</v>
      </c>
      <c r="AQ1019" s="85">
        <f>AQ1020+AQ1024</f>
        <v>0</v>
      </c>
      <c r="AR1019" s="85">
        <f>AR1020+AR1024</f>
        <v>0</v>
      </c>
      <c r="AS1019" s="85">
        <f>AS1020+AS1024</f>
        <v>0</v>
      </c>
      <c r="AT1019" s="85">
        <f>AT1020+AT1024</f>
        <v>0</v>
      </c>
      <c r="AU1019" s="85">
        <f>AU1020+AU1024</f>
        <v>0</v>
      </c>
      <c r="AV1019" s="85">
        <f>AV1020+AV1024</f>
        <v>0</v>
      </c>
      <c r="AW1019" s="85">
        <f>AW1020+AW1024</f>
        <v>0</v>
      </c>
      <c r="AX1019" s="85">
        <f>AX1020+AX1024</f>
        <v>0</v>
      </c>
      <c r="AY1019" s="85">
        <f>AY1020+AY1024</f>
        <v>0</v>
      </c>
      <c r="AZ1019" s="85">
        <f>AZ1020+AZ1024</f>
        <v>0</v>
      </c>
      <c r="BA1019" s="85">
        <f>BA1020+BA1024</f>
        <v>0</v>
      </c>
      <c r="BB1019" s="85">
        <f>BB1020+BB1024</f>
        <v>0</v>
      </c>
      <c r="BC1019" s="85">
        <f>BC1020+BC1024</f>
        <v>0</v>
      </c>
      <c r="BD1019" s="85">
        <f>BD1020+BD1024</f>
        <v>0</v>
      </c>
      <c r="BE1019" s="85">
        <f>BE1020+BE1024</f>
        <v>0</v>
      </c>
      <c r="BF1019" s="85">
        <f>BF1020+BF1024</f>
        <v>0</v>
      </c>
      <c r="BG1019" s="85">
        <f>BG1020+BG1024</f>
        <v>0</v>
      </c>
      <c r="BH1019" s="85">
        <f>BH1020+BH1024</f>
        <v>0</v>
      </c>
      <c r="BI1019" s="85">
        <f>BI1020+BI1024</f>
        <v>0</v>
      </c>
      <c r="BJ1019" s="85">
        <f>BJ1020+BJ1024</f>
        <v>0</v>
      </c>
      <c r="BK1019" s="85">
        <f>BK1020+BK1024</f>
        <v>0</v>
      </c>
      <c r="BL1019" s="85">
        <f>BL1020+BL1024</f>
        <v>0</v>
      </c>
      <c r="BM1019" s="85">
        <f>BM1020+BM1024</f>
        <v>0</v>
      </c>
      <c r="BN1019" s="85">
        <f>BN1020+BN1024</f>
        <v>0</v>
      </c>
      <c r="BO1019" s="85">
        <f>BO1020+BO1024</f>
        <v>0</v>
      </c>
      <c r="BP1019" s="85">
        <f>BP1020+BP1024</f>
        <v>0</v>
      </c>
      <c r="BQ1019" s="85">
        <f>BQ1020+BQ1024</f>
        <v>0</v>
      </c>
      <c r="BR1019" s="85">
        <f>BR1020+BR1024</f>
        <v>0</v>
      </c>
      <c r="BS1019" s="85">
        <f>BS1020+BS1024</f>
        <v>0</v>
      </c>
      <c r="BT1019" s="85">
        <f>BT1020+BT1024</f>
        <v>0</v>
      </c>
      <c r="BU1019" s="85">
        <f>BU1020+BU1024</f>
        <v>0</v>
      </c>
      <c r="BV1019" s="85">
        <f>BV1020+BV1024</f>
        <v>0</v>
      </c>
      <c r="BW1019" s="85">
        <f>BW1020+BW1024</f>
        <v>0</v>
      </c>
      <c r="BX1019" s="85">
        <f>BX1020+BX1024</f>
        <v>0</v>
      </c>
      <c r="BY1019" s="85">
        <f>BY1020+BY1024</f>
        <v>0</v>
      </c>
      <c r="BZ1019" s="85">
        <f>BZ1020+BZ1024</f>
        <v>0</v>
      </c>
      <c r="CA1019" s="85">
        <f>CA1020+CA1024</f>
        <v>0</v>
      </c>
      <c r="CB1019" s="85">
        <f>CB1020+CB1024</f>
        <v>0</v>
      </c>
      <c r="CC1019" s="85">
        <f>CC1020+CC1024</f>
        <v>0</v>
      </c>
      <c r="CD1019" s="85">
        <f>CD1020+CD1024</f>
        <v>0</v>
      </c>
      <c r="CE1019" s="85">
        <f>CE1020+CE1024</f>
        <v>0</v>
      </c>
      <c r="CF1019" s="85">
        <f>CF1020+CF1024</f>
        <v>0</v>
      </c>
      <c r="CG1019" s="85">
        <f>CG1020+CG1024</f>
        <v>0</v>
      </c>
      <c r="CH1019" s="85">
        <f>CH1020+CH1024</f>
        <v>0</v>
      </c>
      <c r="CI1019" s="85">
        <f>CI1020+CI1024</f>
        <v>0</v>
      </c>
      <c r="CJ1019" s="85">
        <f>CJ1020+CJ1024</f>
        <v>0</v>
      </c>
      <c r="CK1019" s="85">
        <f>CK1020+CK1024</f>
        <v>0</v>
      </c>
      <c r="CL1019" s="85">
        <f>CL1020+CL1024</f>
        <v>0</v>
      </c>
      <c r="CM1019" s="85">
        <f>CM1020+CM1024</f>
        <v>0</v>
      </c>
      <c r="CN1019" s="85">
        <f>CN1020+CN1024</f>
        <v>0</v>
      </c>
      <c r="CO1019" s="85">
        <f>CO1020+CO1024</f>
        <v>0</v>
      </c>
      <c r="CP1019" s="85">
        <f>CP1020+CP1024</f>
        <v>0</v>
      </c>
      <c r="CQ1019" s="85">
        <f>CQ1020+CQ1024</f>
        <v>0</v>
      </c>
      <c r="CR1019" s="85">
        <f>CR1020+CR1024</f>
        <v>0</v>
      </c>
      <c r="CS1019" s="85">
        <f>CS1020+CS1024</f>
        <v>0</v>
      </c>
      <c r="CT1019" s="85">
        <f>CT1020+CT1024</f>
        <v>0</v>
      </c>
      <c r="CU1019" s="85">
        <f>CU1020+CU1024</f>
        <v>0</v>
      </c>
      <c r="CV1019" s="85">
        <f>CV1020+CV1024</f>
        <v>0</v>
      </c>
      <c r="CW1019" s="85">
        <f>CW1020+CW1024</f>
        <v>0</v>
      </c>
      <c r="CX1019" s="85">
        <f>CX1020+CX1024</f>
        <v>0</v>
      </c>
      <c r="CY1019" s="85">
        <f>CY1020+CY1024</f>
        <v>0</v>
      </c>
      <c r="CZ1019" s="85">
        <f>CZ1020+CZ1024</f>
        <v>0</v>
      </c>
      <c r="DA1019" s="61" t="s">
        <v>94</v>
      </c>
      <c r="DB1019" s="56">
        <f>K1019-CV1019</f>
        <v>0</v>
      </c>
      <c r="DC1019" s="91" t="e">
        <v>#REF!</v>
      </c>
      <c r="DD1019" s="7">
        <f>CV1019/12</f>
        <v>0</v>
      </c>
      <c r="DE1019" s="91" t="e">
        <v>#REF!</v>
      </c>
      <c r="DF1019" s="91" t="e">
        <v>#REF!</v>
      </c>
      <c r="DG1019" s="91" t="e">
        <v>#REF!</v>
      </c>
      <c r="DH1019" s="91" t="e">
        <v>#REF!</v>
      </c>
      <c r="DI1019" s="90" t="e">
        <v>#REF!</v>
      </c>
      <c r="DJ1019" s="89">
        <f>K1019-L1019-M1019-N1019-O1019</f>
        <v>0</v>
      </c>
      <c r="DK1019" s="89">
        <f>R1019-P1019-Q1019</f>
        <v>0</v>
      </c>
      <c r="DM1019" s="89">
        <f>R1019-P1019-Q1019</f>
        <v>0</v>
      </c>
    </row>
    <row r="1020" spans="1:117" s="54" customFormat="1" ht="14.25" hidden="1" customHeight="1" x14ac:dyDescent="0.2">
      <c r="A1020" s="67"/>
      <c r="B1020" s="94" t="str">
        <f>LEFT(A1020,4)</f>
        <v/>
      </c>
      <c r="C1020" s="93"/>
      <c r="D1020" s="93"/>
      <c r="E1020" s="61" t="s">
        <v>91</v>
      </c>
      <c r="F1020" s="93"/>
      <c r="G1020" s="92"/>
      <c r="H1020" s="61" t="s">
        <v>91</v>
      </c>
      <c r="I1020" s="64" t="s">
        <v>90</v>
      </c>
      <c r="J1020" s="85">
        <f>J1021+J1022</f>
        <v>0</v>
      </c>
      <c r="K1020" s="85">
        <f>K1021+K1022</f>
        <v>0</v>
      </c>
      <c r="L1020" s="85">
        <f>L1021+L1022</f>
        <v>0</v>
      </c>
      <c r="M1020" s="85">
        <f>M1021+M1022</f>
        <v>0</v>
      </c>
      <c r="N1020" s="85">
        <f>N1021+N1022</f>
        <v>0</v>
      </c>
      <c r="O1020" s="85">
        <f>O1021+O1022</f>
        <v>0</v>
      </c>
      <c r="P1020" s="85">
        <f>P1021+P1022</f>
        <v>0</v>
      </c>
      <c r="Q1020" s="85">
        <f>Q1021+Q1022</f>
        <v>0</v>
      </c>
      <c r="R1020" s="85">
        <f>R1021+R1022</f>
        <v>0</v>
      </c>
      <c r="S1020" s="85">
        <f>S1021+S1022</f>
        <v>0</v>
      </c>
      <c r="T1020" s="85">
        <f>T1021+T1022</f>
        <v>0</v>
      </c>
      <c r="U1020" s="85">
        <f>U1021+U1022</f>
        <v>0</v>
      </c>
      <c r="V1020" s="85">
        <f>V1021+V1022</f>
        <v>0</v>
      </c>
      <c r="W1020" s="85">
        <f>W1021+W1022</f>
        <v>0</v>
      </c>
      <c r="X1020" s="85">
        <f>X1021+X1022</f>
        <v>0</v>
      </c>
      <c r="Y1020" s="85">
        <f>Y1021+Y1022</f>
        <v>0</v>
      </c>
      <c r="Z1020" s="85">
        <f>Z1021+Z1022</f>
        <v>0</v>
      </c>
      <c r="AA1020" s="85">
        <f>AA1021+AA1022</f>
        <v>0</v>
      </c>
      <c r="AB1020" s="85">
        <f>AB1021+AB1022</f>
        <v>0</v>
      </c>
      <c r="AC1020" s="85">
        <f>AC1021+AC1022</f>
        <v>0</v>
      </c>
      <c r="AD1020" s="85">
        <f>AD1021+AD1022</f>
        <v>0</v>
      </c>
      <c r="AE1020" s="85">
        <f>AE1021+AE1022</f>
        <v>0</v>
      </c>
      <c r="AF1020" s="85">
        <f>AF1021+AF1022</f>
        <v>0</v>
      </c>
      <c r="AG1020" s="85">
        <f>AG1021+AG1022</f>
        <v>0</v>
      </c>
      <c r="AH1020" s="85">
        <f>AH1021+AH1022</f>
        <v>0</v>
      </c>
      <c r="AI1020" s="85">
        <f>AI1021+AI1022</f>
        <v>0</v>
      </c>
      <c r="AJ1020" s="85">
        <f>AJ1021+AJ1022</f>
        <v>0</v>
      </c>
      <c r="AK1020" s="85">
        <f>AK1021+AK1022</f>
        <v>0</v>
      </c>
      <c r="AL1020" s="85">
        <f>AL1021+AL1022</f>
        <v>0</v>
      </c>
      <c r="AM1020" s="85">
        <f>AM1021+AM1022</f>
        <v>0</v>
      </c>
      <c r="AN1020" s="85">
        <f>AN1021+AN1022</f>
        <v>0</v>
      </c>
      <c r="AO1020" s="85">
        <f>AO1021+AO1022</f>
        <v>0</v>
      </c>
      <c r="AP1020" s="85">
        <f>AP1021+AP1022</f>
        <v>0</v>
      </c>
      <c r="AQ1020" s="85">
        <f>AQ1021+AQ1022</f>
        <v>0</v>
      </c>
      <c r="AR1020" s="85">
        <f>AR1021+AR1022</f>
        <v>0</v>
      </c>
      <c r="AS1020" s="85">
        <f>AS1021+AS1022</f>
        <v>0</v>
      </c>
      <c r="AT1020" s="85">
        <f>AT1021+AT1022</f>
        <v>0</v>
      </c>
      <c r="AU1020" s="85">
        <f>AU1021+AU1022</f>
        <v>0</v>
      </c>
      <c r="AV1020" s="85">
        <f>AV1021+AV1022</f>
        <v>0</v>
      </c>
      <c r="AW1020" s="85">
        <f>AW1021+AW1022</f>
        <v>0</v>
      </c>
      <c r="AX1020" s="85">
        <f>AX1021+AX1022</f>
        <v>0</v>
      </c>
      <c r="AY1020" s="85">
        <f>AY1021+AY1022</f>
        <v>0</v>
      </c>
      <c r="AZ1020" s="85">
        <f>AZ1021+AZ1022</f>
        <v>0</v>
      </c>
      <c r="BA1020" s="85">
        <f>BA1021+BA1022</f>
        <v>0</v>
      </c>
      <c r="BB1020" s="85">
        <f>BB1021+BB1022</f>
        <v>0</v>
      </c>
      <c r="BC1020" s="85">
        <f>BC1021+BC1022</f>
        <v>0</v>
      </c>
      <c r="BD1020" s="85">
        <f>BD1021+BD1022</f>
        <v>0</v>
      </c>
      <c r="BE1020" s="85">
        <f>BE1021+BE1022</f>
        <v>0</v>
      </c>
      <c r="BF1020" s="85">
        <f>BF1021+BF1022</f>
        <v>0</v>
      </c>
      <c r="BG1020" s="85">
        <f>BG1021+BG1022</f>
        <v>0</v>
      </c>
      <c r="BH1020" s="85">
        <f>BH1021+BH1022</f>
        <v>0</v>
      </c>
      <c r="BI1020" s="85">
        <f>BI1021+BI1022</f>
        <v>0</v>
      </c>
      <c r="BJ1020" s="85">
        <f>BJ1021+BJ1022</f>
        <v>0</v>
      </c>
      <c r="BK1020" s="85">
        <f>BK1021+BK1022</f>
        <v>0</v>
      </c>
      <c r="BL1020" s="85">
        <f>BL1021+BL1022</f>
        <v>0</v>
      </c>
      <c r="BM1020" s="85">
        <f>BM1021+BM1022</f>
        <v>0</v>
      </c>
      <c r="BN1020" s="85">
        <f>BN1021+BN1022</f>
        <v>0</v>
      </c>
      <c r="BO1020" s="85">
        <f>BO1021+BO1022</f>
        <v>0</v>
      </c>
      <c r="BP1020" s="85">
        <f>BP1021+BP1022</f>
        <v>0</v>
      </c>
      <c r="BQ1020" s="85">
        <f>BQ1021+BQ1022</f>
        <v>0</v>
      </c>
      <c r="BR1020" s="85">
        <f>BR1021+BR1022</f>
        <v>0</v>
      </c>
      <c r="BS1020" s="85">
        <f>BS1021+BS1022</f>
        <v>0</v>
      </c>
      <c r="BT1020" s="85">
        <f>BT1021+BT1022</f>
        <v>0</v>
      </c>
      <c r="BU1020" s="85">
        <f>BU1021+BU1022</f>
        <v>0</v>
      </c>
      <c r="BV1020" s="85">
        <f>BV1021+BV1022</f>
        <v>0</v>
      </c>
      <c r="BW1020" s="85">
        <f>BW1021+BW1022</f>
        <v>0</v>
      </c>
      <c r="BX1020" s="85">
        <f>BX1021+BX1022</f>
        <v>0</v>
      </c>
      <c r="BY1020" s="85">
        <f>BY1021+BY1022</f>
        <v>0</v>
      </c>
      <c r="BZ1020" s="85">
        <f>BZ1021+BZ1022</f>
        <v>0</v>
      </c>
      <c r="CA1020" s="85">
        <f>CA1021+CA1022</f>
        <v>0</v>
      </c>
      <c r="CB1020" s="85">
        <f>CB1021+CB1022</f>
        <v>0</v>
      </c>
      <c r="CC1020" s="85">
        <f>CC1021+CC1022</f>
        <v>0</v>
      </c>
      <c r="CD1020" s="85">
        <f>CD1021+CD1022</f>
        <v>0</v>
      </c>
      <c r="CE1020" s="85">
        <f>CE1021+CE1022</f>
        <v>0</v>
      </c>
      <c r="CF1020" s="85">
        <f>CF1021+CF1022</f>
        <v>0</v>
      </c>
      <c r="CG1020" s="85">
        <f>CG1021+CG1022</f>
        <v>0</v>
      </c>
      <c r="CH1020" s="85">
        <f>CH1021+CH1022</f>
        <v>0</v>
      </c>
      <c r="CI1020" s="85">
        <f>CI1021+CI1022</f>
        <v>0</v>
      </c>
      <c r="CJ1020" s="85">
        <f>CJ1021+CJ1022</f>
        <v>0</v>
      </c>
      <c r="CK1020" s="85">
        <f>CK1021+CK1022</f>
        <v>0</v>
      </c>
      <c r="CL1020" s="85">
        <f>CL1021+CL1022</f>
        <v>0</v>
      </c>
      <c r="CM1020" s="85">
        <f>CM1021+CM1022</f>
        <v>0</v>
      </c>
      <c r="CN1020" s="85">
        <f>CN1021+CN1022</f>
        <v>0</v>
      </c>
      <c r="CO1020" s="85">
        <f>CO1021+CO1022</f>
        <v>0</v>
      </c>
      <c r="CP1020" s="85">
        <f>CP1021+CP1022</f>
        <v>0</v>
      </c>
      <c r="CQ1020" s="85">
        <f>CQ1021+CQ1022</f>
        <v>0</v>
      </c>
      <c r="CR1020" s="85">
        <f>CR1021+CR1022</f>
        <v>0</v>
      </c>
      <c r="CS1020" s="85">
        <f>CS1021+CS1022</f>
        <v>0</v>
      </c>
      <c r="CT1020" s="85">
        <f>CT1021+CT1022</f>
        <v>0</v>
      </c>
      <c r="CU1020" s="85">
        <f>CU1021+CU1022</f>
        <v>0</v>
      </c>
      <c r="CV1020" s="85">
        <f>CV1021+CV1022</f>
        <v>0</v>
      </c>
      <c r="CW1020" s="85">
        <f>CW1021+CW1022</f>
        <v>0</v>
      </c>
      <c r="CX1020" s="85">
        <f>CX1021+CX1022</f>
        <v>0</v>
      </c>
      <c r="CY1020" s="85">
        <f>CY1021+CY1022</f>
        <v>0</v>
      </c>
      <c r="CZ1020" s="85">
        <f>CZ1021+CZ1022</f>
        <v>0</v>
      </c>
      <c r="DA1020" s="61" t="s">
        <v>91</v>
      </c>
      <c r="DB1020" s="56">
        <f>K1020-CV1020</f>
        <v>0</v>
      </c>
      <c r="DC1020" s="91" t="e">
        <v>#REF!</v>
      </c>
      <c r="DD1020" s="7">
        <f>CV1020/12</f>
        <v>0</v>
      </c>
      <c r="DE1020" s="91" t="e">
        <v>#REF!</v>
      </c>
      <c r="DF1020" s="91" t="e">
        <v>#REF!</v>
      </c>
      <c r="DG1020" s="91" t="e">
        <v>#REF!</v>
      </c>
      <c r="DH1020" s="91" t="e">
        <v>#REF!</v>
      </c>
      <c r="DI1020" s="90" t="e">
        <v>#REF!</v>
      </c>
      <c r="DJ1020" s="89">
        <f>K1020-L1020-M1020-N1020-O1020</f>
        <v>0</v>
      </c>
      <c r="DK1020" s="89">
        <f>R1020-P1020-Q1020</f>
        <v>0</v>
      </c>
      <c r="DM1020" s="89">
        <f>R1020-P1020-Q1020</f>
        <v>0</v>
      </c>
    </row>
    <row r="1021" spans="1:117" s="54" customFormat="1" ht="14.25" hidden="1" customHeight="1" x14ac:dyDescent="0.2">
      <c r="A1021" s="67"/>
      <c r="B1021" s="94" t="str">
        <f>LEFT(A1021,4)</f>
        <v/>
      </c>
      <c r="C1021" s="93"/>
      <c r="D1021" s="93"/>
      <c r="E1021" s="61" t="s">
        <v>89</v>
      </c>
      <c r="F1021" s="93"/>
      <c r="G1021" s="92"/>
      <c r="H1021" s="61" t="s">
        <v>89</v>
      </c>
      <c r="I1021" s="64" t="s">
        <v>88</v>
      </c>
      <c r="J1021" s="85">
        <f>J1028</f>
        <v>0</v>
      </c>
      <c r="K1021" s="85">
        <f>K1028</f>
        <v>0</v>
      </c>
      <c r="L1021" s="85">
        <f>L1028</f>
        <v>0</v>
      </c>
      <c r="M1021" s="85">
        <f>M1028</f>
        <v>0</v>
      </c>
      <c r="N1021" s="85">
        <f>N1028</f>
        <v>0</v>
      </c>
      <c r="O1021" s="85">
        <f>O1028</f>
        <v>0</v>
      </c>
      <c r="P1021" s="85">
        <f>P1028</f>
        <v>0</v>
      </c>
      <c r="Q1021" s="85">
        <f>Q1028</f>
        <v>0</v>
      </c>
      <c r="R1021" s="85">
        <f>R1028</f>
        <v>0</v>
      </c>
      <c r="S1021" s="85">
        <f>S1028</f>
        <v>0</v>
      </c>
      <c r="T1021" s="85">
        <f>T1028</f>
        <v>0</v>
      </c>
      <c r="U1021" s="85">
        <f>U1028</f>
        <v>0</v>
      </c>
      <c r="V1021" s="85">
        <f>V1028</f>
        <v>0</v>
      </c>
      <c r="W1021" s="85">
        <f>W1028</f>
        <v>0</v>
      </c>
      <c r="X1021" s="85">
        <f>X1028</f>
        <v>0</v>
      </c>
      <c r="Y1021" s="85">
        <f>Y1028</f>
        <v>0</v>
      </c>
      <c r="Z1021" s="85">
        <f>Z1028</f>
        <v>0</v>
      </c>
      <c r="AA1021" s="85">
        <f>AA1028</f>
        <v>0</v>
      </c>
      <c r="AB1021" s="85">
        <f>AB1028</f>
        <v>0</v>
      </c>
      <c r="AC1021" s="85">
        <f>AC1028</f>
        <v>0</v>
      </c>
      <c r="AD1021" s="85">
        <f>AD1028</f>
        <v>0</v>
      </c>
      <c r="AE1021" s="85">
        <f>AE1028</f>
        <v>0</v>
      </c>
      <c r="AF1021" s="85">
        <f>AF1028</f>
        <v>0</v>
      </c>
      <c r="AG1021" s="85">
        <f>AG1028</f>
        <v>0</v>
      </c>
      <c r="AH1021" s="85">
        <f>AH1028</f>
        <v>0</v>
      </c>
      <c r="AI1021" s="85">
        <f>AI1028</f>
        <v>0</v>
      </c>
      <c r="AJ1021" s="85">
        <f>AJ1028</f>
        <v>0</v>
      </c>
      <c r="AK1021" s="85">
        <f>AK1028</f>
        <v>0</v>
      </c>
      <c r="AL1021" s="85">
        <f>AL1028</f>
        <v>0</v>
      </c>
      <c r="AM1021" s="85">
        <f>AM1028</f>
        <v>0</v>
      </c>
      <c r="AN1021" s="85">
        <f>AN1028</f>
        <v>0</v>
      </c>
      <c r="AO1021" s="85">
        <f>AO1028</f>
        <v>0</v>
      </c>
      <c r="AP1021" s="85">
        <f>AP1028</f>
        <v>0</v>
      </c>
      <c r="AQ1021" s="85">
        <f>AQ1028</f>
        <v>0</v>
      </c>
      <c r="AR1021" s="85">
        <f>AR1028</f>
        <v>0</v>
      </c>
      <c r="AS1021" s="85">
        <f>AS1028</f>
        <v>0</v>
      </c>
      <c r="AT1021" s="85">
        <f>AT1028</f>
        <v>0</v>
      </c>
      <c r="AU1021" s="85">
        <f>AU1028</f>
        <v>0</v>
      </c>
      <c r="AV1021" s="85">
        <f>AV1028</f>
        <v>0</v>
      </c>
      <c r="AW1021" s="85">
        <f>AW1028</f>
        <v>0</v>
      </c>
      <c r="AX1021" s="85">
        <f>AX1028</f>
        <v>0</v>
      </c>
      <c r="AY1021" s="85">
        <f>AY1028</f>
        <v>0</v>
      </c>
      <c r="AZ1021" s="85">
        <f>AZ1028</f>
        <v>0</v>
      </c>
      <c r="BA1021" s="85">
        <f>BA1028</f>
        <v>0</v>
      </c>
      <c r="BB1021" s="85">
        <f>BB1028</f>
        <v>0</v>
      </c>
      <c r="BC1021" s="85">
        <f>BC1028</f>
        <v>0</v>
      </c>
      <c r="BD1021" s="85">
        <f>BD1028</f>
        <v>0</v>
      </c>
      <c r="BE1021" s="85">
        <f>BE1028</f>
        <v>0</v>
      </c>
      <c r="BF1021" s="85">
        <f>BF1028</f>
        <v>0</v>
      </c>
      <c r="BG1021" s="85">
        <f>BG1028</f>
        <v>0</v>
      </c>
      <c r="BH1021" s="85">
        <f>BH1028</f>
        <v>0</v>
      </c>
      <c r="BI1021" s="85">
        <f>BI1028</f>
        <v>0</v>
      </c>
      <c r="BJ1021" s="85">
        <f>BJ1028</f>
        <v>0</v>
      </c>
      <c r="BK1021" s="85">
        <f>BK1028</f>
        <v>0</v>
      </c>
      <c r="BL1021" s="85">
        <f>BL1028</f>
        <v>0</v>
      </c>
      <c r="BM1021" s="85">
        <f>BM1028</f>
        <v>0</v>
      </c>
      <c r="BN1021" s="85">
        <f>BN1028</f>
        <v>0</v>
      </c>
      <c r="BO1021" s="85">
        <f>BO1028</f>
        <v>0</v>
      </c>
      <c r="BP1021" s="85">
        <f>BP1028</f>
        <v>0</v>
      </c>
      <c r="BQ1021" s="85">
        <f>BQ1028</f>
        <v>0</v>
      </c>
      <c r="BR1021" s="85">
        <f>BR1028</f>
        <v>0</v>
      </c>
      <c r="BS1021" s="85">
        <f>BS1028</f>
        <v>0</v>
      </c>
      <c r="BT1021" s="85">
        <f>BT1028</f>
        <v>0</v>
      </c>
      <c r="BU1021" s="85">
        <f>BU1028</f>
        <v>0</v>
      </c>
      <c r="BV1021" s="85">
        <f>BV1028</f>
        <v>0</v>
      </c>
      <c r="BW1021" s="85">
        <f>BW1028</f>
        <v>0</v>
      </c>
      <c r="BX1021" s="85">
        <f>BX1028</f>
        <v>0</v>
      </c>
      <c r="BY1021" s="85">
        <f>BY1028</f>
        <v>0</v>
      </c>
      <c r="BZ1021" s="85">
        <f>BZ1028</f>
        <v>0</v>
      </c>
      <c r="CA1021" s="85">
        <f>CA1028</f>
        <v>0</v>
      </c>
      <c r="CB1021" s="85">
        <f>CB1028</f>
        <v>0</v>
      </c>
      <c r="CC1021" s="85">
        <f>CC1028</f>
        <v>0</v>
      </c>
      <c r="CD1021" s="85">
        <f>CD1028</f>
        <v>0</v>
      </c>
      <c r="CE1021" s="85">
        <f>CE1028</f>
        <v>0</v>
      </c>
      <c r="CF1021" s="85">
        <f>CF1028</f>
        <v>0</v>
      </c>
      <c r="CG1021" s="85">
        <f>CG1028</f>
        <v>0</v>
      </c>
      <c r="CH1021" s="85">
        <f>CH1028</f>
        <v>0</v>
      </c>
      <c r="CI1021" s="85">
        <f>CI1028</f>
        <v>0</v>
      </c>
      <c r="CJ1021" s="85">
        <f>CJ1028</f>
        <v>0</v>
      </c>
      <c r="CK1021" s="85">
        <f>CK1028</f>
        <v>0</v>
      </c>
      <c r="CL1021" s="85">
        <f>CL1028</f>
        <v>0</v>
      </c>
      <c r="CM1021" s="85">
        <f>CM1028</f>
        <v>0</v>
      </c>
      <c r="CN1021" s="85">
        <f>CN1028</f>
        <v>0</v>
      </c>
      <c r="CO1021" s="85">
        <f>CO1028</f>
        <v>0</v>
      </c>
      <c r="CP1021" s="85">
        <f>CP1028</f>
        <v>0</v>
      </c>
      <c r="CQ1021" s="85">
        <f>CQ1028</f>
        <v>0</v>
      </c>
      <c r="CR1021" s="85">
        <f>CR1028</f>
        <v>0</v>
      </c>
      <c r="CS1021" s="85">
        <f>CS1028</f>
        <v>0</v>
      </c>
      <c r="CT1021" s="85">
        <f>CT1028</f>
        <v>0</v>
      </c>
      <c r="CU1021" s="85">
        <f>CU1028</f>
        <v>0</v>
      </c>
      <c r="CV1021" s="85">
        <f>CV1028</f>
        <v>0</v>
      </c>
      <c r="CW1021" s="85">
        <f>CW1028</f>
        <v>0</v>
      </c>
      <c r="CX1021" s="85">
        <f>CX1028</f>
        <v>0</v>
      </c>
      <c r="CY1021" s="85">
        <f>CY1028</f>
        <v>0</v>
      </c>
      <c r="CZ1021" s="85">
        <f>CZ1028</f>
        <v>0</v>
      </c>
      <c r="DA1021" s="61" t="s">
        <v>89</v>
      </c>
      <c r="DB1021" s="56">
        <f>K1021-CV1021</f>
        <v>0</v>
      </c>
      <c r="DC1021" s="91" t="e">
        <v>#REF!</v>
      </c>
      <c r="DD1021" s="7">
        <f>CV1021/12</f>
        <v>0</v>
      </c>
      <c r="DE1021" s="91" t="e">
        <v>#REF!</v>
      </c>
      <c r="DF1021" s="91" t="e">
        <v>#REF!</v>
      </c>
      <c r="DG1021" s="91" t="e">
        <v>#REF!</v>
      </c>
      <c r="DH1021" s="91" t="e">
        <v>#REF!</v>
      </c>
      <c r="DI1021" s="90" t="e">
        <v>#REF!</v>
      </c>
      <c r="DJ1021" s="89">
        <f>K1021-L1021-M1021-N1021-O1021</f>
        <v>0</v>
      </c>
      <c r="DK1021" s="89">
        <f>R1021-P1021-Q1021</f>
        <v>0</v>
      </c>
      <c r="DM1021" s="89">
        <f>R1021-P1021-Q1021</f>
        <v>0</v>
      </c>
    </row>
    <row r="1022" spans="1:117" s="54" customFormat="1" ht="15" hidden="1" customHeight="1" x14ac:dyDescent="0.2">
      <c r="A1022" s="67"/>
      <c r="B1022" s="94" t="str">
        <f>LEFT(A1022,4)</f>
        <v/>
      </c>
      <c r="C1022" s="93"/>
      <c r="D1022" s="93"/>
      <c r="E1022" s="61" t="s">
        <v>73</v>
      </c>
      <c r="F1022" s="93"/>
      <c r="G1022" s="92"/>
      <c r="H1022" s="61" t="s">
        <v>73</v>
      </c>
      <c r="I1022" s="64" t="s">
        <v>72</v>
      </c>
      <c r="J1022" s="85">
        <f>J1039</f>
        <v>0</v>
      </c>
      <c r="K1022" s="85">
        <f>K1039</f>
        <v>0</v>
      </c>
      <c r="L1022" s="85">
        <f>L1039</f>
        <v>0</v>
      </c>
      <c r="M1022" s="85">
        <f>M1039</f>
        <v>0</v>
      </c>
      <c r="N1022" s="85">
        <f>N1039</f>
        <v>0</v>
      </c>
      <c r="O1022" s="85">
        <f>O1039</f>
        <v>0</v>
      </c>
      <c r="P1022" s="85">
        <f>P1039</f>
        <v>0</v>
      </c>
      <c r="Q1022" s="85">
        <f>Q1039</f>
        <v>0</v>
      </c>
      <c r="R1022" s="85">
        <f>R1039</f>
        <v>0</v>
      </c>
      <c r="S1022" s="85">
        <f>S1039</f>
        <v>0</v>
      </c>
      <c r="T1022" s="85">
        <f>T1039</f>
        <v>0</v>
      </c>
      <c r="U1022" s="85">
        <f>U1039</f>
        <v>0</v>
      </c>
      <c r="V1022" s="85">
        <f>V1039</f>
        <v>0</v>
      </c>
      <c r="W1022" s="85">
        <f>W1039</f>
        <v>0</v>
      </c>
      <c r="X1022" s="85">
        <f>X1039</f>
        <v>0</v>
      </c>
      <c r="Y1022" s="85">
        <f>Y1039</f>
        <v>0</v>
      </c>
      <c r="Z1022" s="85">
        <f>Z1039</f>
        <v>0</v>
      </c>
      <c r="AA1022" s="85">
        <f>AA1039</f>
        <v>0</v>
      </c>
      <c r="AB1022" s="85">
        <f>AB1039</f>
        <v>0</v>
      </c>
      <c r="AC1022" s="85">
        <f>AC1039</f>
        <v>0</v>
      </c>
      <c r="AD1022" s="85">
        <f>AD1039</f>
        <v>0</v>
      </c>
      <c r="AE1022" s="85">
        <f>AE1039</f>
        <v>0</v>
      </c>
      <c r="AF1022" s="85">
        <f>AF1039</f>
        <v>0</v>
      </c>
      <c r="AG1022" s="85">
        <f>AG1039</f>
        <v>0</v>
      </c>
      <c r="AH1022" s="85">
        <f>AH1039</f>
        <v>0</v>
      </c>
      <c r="AI1022" s="85">
        <f>AI1039</f>
        <v>0</v>
      </c>
      <c r="AJ1022" s="85">
        <f>AJ1039</f>
        <v>0</v>
      </c>
      <c r="AK1022" s="85">
        <f>AK1039</f>
        <v>0</v>
      </c>
      <c r="AL1022" s="85">
        <f>AL1039</f>
        <v>0</v>
      </c>
      <c r="AM1022" s="85">
        <f>AM1039</f>
        <v>0</v>
      </c>
      <c r="AN1022" s="85">
        <f>AN1039</f>
        <v>0</v>
      </c>
      <c r="AO1022" s="85">
        <f>AO1039</f>
        <v>0</v>
      </c>
      <c r="AP1022" s="85">
        <f>AP1039</f>
        <v>0</v>
      </c>
      <c r="AQ1022" s="85">
        <f>AQ1039</f>
        <v>0</v>
      </c>
      <c r="AR1022" s="85">
        <f>AR1039</f>
        <v>0</v>
      </c>
      <c r="AS1022" s="85">
        <f>AS1039</f>
        <v>0</v>
      </c>
      <c r="AT1022" s="85">
        <f>AT1039</f>
        <v>0</v>
      </c>
      <c r="AU1022" s="85">
        <f>AU1039</f>
        <v>0</v>
      </c>
      <c r="AV1022" s="85">
        <f>AV1039</f>
        <v>0</v>
      </c>
      <c r="AW1022" s="85">
        <f>AW1039</f>
        <v>0</v>
      </c>
      <c r="AX1022" s="85">
        <f>AX1039</f>
        <v>0</v>
      </c>
      <c r="AY1022" s="85">
        <f>AY1039</f>
        <v>0</v>
      </c>
      <c r="AZ1022" s="85">
        <f>AZ1039</f>
        <v>0</v>
      </c>
      <c r="BA1022" s="85">
        <f>BA1039</f>
        <v>0</v>
      </c>
      <c r="BB1022" s="85">
        <f>BB1039</f>
        <v>0</v>
      </c>
      <c r="BC1022" s="85">
        <f>BC1039</f>
        <v>0</v>
      </c>
      <c r="BD1022" s="85">
        <f>BD1039</f>
        <v>0</v>
      </c>
      <c r="BE1022" s="85">
        <f>BE1039</f>
        <v>0</v>
      </c>
      <c r="BF1022" s="85">
        <f>BF1039</f>
        <v>0</v>
      </c>
      <c r="BG1022" s="85">
        <f>BG1039</f>
        <v>0</v>
      </c>
      <c r="BH1022" s="85">
        <f>BH1039</f>
        <v>0</v>
      </c>
      <c r="BI1022" s="85">
        <f>BI1039</f>
        <v>0</v>
      </c>
      <c r="BJ1022" s="85">
        <f>BJ1039</f>
        <v>0</v>
      </c>
      <c r="BK1022" s="85">
        <f>BK1039</f>
        <v>0</v>
      </c>
      <c r="BL1022" s="85">
        <f>BL1039</f>
        <v>0</v>
      </c>
      <c r="BM1022" s="85">
        <f>BM1039</f>
        <v>0</v>
      </c>
      <c r="BN1022" s="85">
        <f>BN1039</f>
        <v>0</v>
      </c>
      <c r="BO1022" s="85">
        <f>BO1039</f>
        <v>0</v>
      </c>
      <c r="BP1022" s="85">
        <f>BP1039</f>
        <v>0</v>
      </c>
      <c r="BQ1022" s="85">
        <f>BQ1039</f>
        <v>0</v>
      </c>
      <c r="BR1022" s="85">
        <f>BR1039</f>
        <v>0</v>
      </c>
      <c r="BS1022" s="85">
        <f>BS1039</f>
        <v>0</v>
      </c>
      <c r="BT1022" s="85">
        <f>BT1039</f>
        <v>0</v>
      </c>
      <c r="BU1022" s="85">
        <f>BU1039</f>
        <v>0</v>
      </c>
      <c r="BV1022" s="85">
        <f>BV1039</f>
        <v>0</v>
      </c>
      <c r="BW1022" s="85">
        <f>BW1039</f>
        <v>0</v>
      </c>
      <c r="BX1022" s="85">
        <f>BX1039</f>
        <v>0</v>
      </c>
      <c r="BY1022" s="85">
        <f>BY1039</f>
        <v>0</v>
      </c>
      <c r="BZ1022" s="85">
        <f>BZ1039</f>
        <v>0</v>
      </c>
      <c r="CA1022" s="85">
        <f>CA1039</f>
        <v>0</v>
      </c>
      <c r="CB1022" s="85">
        <f>CB1039</f>
        <v>0</v>
      </c>
      <c r="CC1022" s="85">
        <f>CC1039</f>
        <v>0</v>
      </c>
      <c r="CD1022" s="85">
        <f>CD1039</f>
        <v>0</v>
      </c>
      <c r="CE1022" s="85">
        <f>CE1039</f>
        <v>0</v>
      </c>
      <c r="CF1022" s="85">
        <f>CF1039</f>
        <v>0</v>
      </c>
      <c r="CG1022" s="85">
        <f>CG1039</f>
        <v>0</v>
      </c>
      <c r="CH1022" s="85">
        <f>CH1039</f>
        <v>0</v>
      </c>
      <c r="CI1022" s="85">
        <f>CI1039</f>
        <v>0</v>
      </c>
      <c r="CJ1022" s="85">
        <f>CJ1039</f>
        <v>0</v>
      </c>
      <c r="CK1022" s="85">
        <f>CK1039</f>
        <v>0</v>
      </c>
      <c r="CL1022" s="85">
        <f>CL1039</f>
        <v>0</v>
      </c>
      <c r="CM1022" s="85">
        <f>CM1039</f>
        <v>0</v>
      </c>
      <c r="CN1022" s="85">
        <f>CN1039</f>
        <v>0</v>
      </c>
      <c r="CO1022" s="85">
        <f>CO1039</f>
        <v>0</v>
      </c>
      <c r="CP1022" s="85">
        <f>CP1039</f>
        <v>0</v>
      </c>
      <c r="CQ1022" s="85">
        <f>CQ1039</f>
        <v>0</v>
      </c>
      <c r="CR1022" s="85">
        <f>CR1039</f>
        <v>0</v>
      </c>
      <c r="CS1022" s="85">
        <f>CS1039</f>
        <v>0</v>
      </c>
      <c r="CT1022" s="85">
        <f>CT1039</f>
        <v>0</v>
      </c>
      <c r="CU1022" s="85">
        <f>CU1039</f>
        <v>0</v>
      </c>
      <c r="CV1022" s="85">
        <f>CV1039</f>
        <v>0</v>
      </c>
      <c r="CW1022" s="85">
        <f>CW1039</f>
        <v>0</v>
      </c>
      <c r="CX1022" s="85">
        <f>CX1039</f>
        <v>0</v>
      </c>
      <c r="CY1022" s="85">
        <f>CY1039</f>
        <v>0</v>
      </c>
      <c r="CZ1022" s="85">
        <f>CZ1039</f>
        <v>0</v>
      </c>
      <c r="DA1022" s="61" t="s">
        <v>73</v>
      </c>
      <c r="DB1022" s="56">
        <f>K1022-CV1022</f>
        <v>0</v>
      </c>
      <c r="DC1022" s="91" t="e">
        <v>#REF!</v>
      </c>
      <c r="DD1022" s="7">
        <f>CV1022/12</f>
        <v>0</v>
      </c>
      <c r="DE1022" s="91" t="e">
        <v>#REF!</v>
      </c>
      <c r="DF1022" s="91" t="e">
        <v>#REF!</v>
      </c>
      <c r="DG1022" s="91" t="e">
        <v>#REF!</v>
      </c>
      <c r="DH1022" s="91" t="e">
        <v>#REF!</v>
      </c>
      <c r="DI1022" s="90" t="e">
        <v>#REF!</v>
      </c>
      <c r="DJ1022" s="89">
        <f>K1022-L1022-M1022-N1022-O1022</f>
        <v>0</v>
      </c>
      <c r="DK1022" s="89">
        <f>R1022-P1022-Q1022</f>
        <v>0</v>
      </c>
      <c r="DM1022" s="89">
        <f>R1022-P1022-Q1022</f>
        <v>0</v>
      </c>
    </row>
    <row r="1023" spans="1:117" s="54" customFormat="1" ht="15" hidden="1" customHeight="1" x14ac:dyDescent="0.2">
      <c r="A1023" s="67"/>
      <c r="B1023" s="94"/>
      <c r="C1023" s="93"/>
      <c r="D1023" s="93"/>
      <c r="E1023" s="61" t="s">
        <v>28</v>
      </c>
      <c r="F1023" s="93"/>
      <c r="G1023" s="92"/>
      <c r="H1023" s="61" t="s">
        <v>28</v>
      </c>
      <c r="I1023" s="82" t="s">
        <v>27</v>
      </c>
      <c r="J1023" s="85">
        <f>J1065</f>
        <v>0</v>
      </c>
      <c r="K1023" s="85">
        <f>K1065</f>
        <v>0</v>
      </c>
      <c r="L1023" s="85">
        <f>L1065</f>
        <v>0</v>
      </c>
      <c r="M1023" s="85">
        <f>M1065</f>
        <v>0</v>
      </c>
      <c r="N1023" s="85">
        <f>N1065</f>
        <v>0</v>
      </c>
      <c r="O1023" s="85">
        <f>O1065</f>
        <v>0</v>
      </c>
      <c r="P1023" s="85">
        <f>P1065</f>
        <v>0</v>
      </c>
      <c r="Q1023" s="85">
        <f>Q1065</f>
        <v>0</v>
      </c>
      <c r="R1023" s="85">
        <f>R1065</f>
        <v>0</v>
      </c>
      <c r="S1023" s="85">
        <f>S1065</f>
        <v>0</v>
      </c>
      <c r="T1023" s="85">
        <f>T1065</f>
        <v>0</v>
      </c>
      <c r="U1023" s="85">
        <f>U1065</f>
        <v>0</v>
      </c>
      <c r="V1023" s="85">
        <f>V1065</f>
        <v>0</v>
      </c>
      <c r="W1023" s="85">
        <f>W1065</f>
        <v>0</v>
      </c>
      <c r="X1023" s="85">
        <f>X1065</f>
        <v>0</v>
      </c>
      <c r="Y1023" s="85">
        <f>Y1065</f>
        <v>0</v>
      </c>
      <c r="Z1023" s="85">
        <f>Z1065</f>
        <v>0</v>
      </c>
      <c r="AA1023" s="85">
        <f>AA1065</f>
        <v>0</v>
      </c>
      <c r="AB1023" s="85">
        <f>AB1065</f>
        <v>0</v>
      </c>
      <c r="AC1023" s="85">
        <f>AC1065</f>
        <v>0</v>
      </c>
      <c r="AD1023" s="85">
        <f>AD1065</f>
        <v>0</v>
      </c>
      <c r="AE1023" s="85">
        <f>AE1065</f>
        <v>0</v>
      </c>
      <c r="AF1023" s="85">
        <f>AF1065</f>
        <v>0</v>
      </c>
      <c r="AG1023" s="85">
        <f>AG1065</f>
        <v>0</v>
      </c>
      <c r="AH1023" s="85">
        <f>AH1065</f>
        <v>0</v>
      </c>
      <c r="AI1023" s="85">
        <f>AI1065</f>
        <v>0</v>
      </c>
      <c r="AJ1023" s="85">
        <f>AJ1065</f>
        <v>0</v>
      </c>
      <c r="AK1023" s="85">
        <f>AK1065</f>
        <v>0</v>
      </c>
      <c r="AL1023" s="85">
        <f>AL1065</f>
        <v>0</v>
      </c>
      <c r="AM1023" s="85">
        <f>AM1065</f>
        <v>0</v>
      </c>
      <c r="AN1023" s="85">
        <f>AN1065</f>
        <v>0</v>
      </c>
      <c r="AO1023" s="85">
        <f>AO1065</f>
        <v>0</v>
      </c>
      <c r="AP1023" s="85">
        <f>AP1065</f>
        <v>0</v>
      </c>
      <c r="AQ1023" s="85">
        <f>AQ1065</f>
        <v>0</v>
      </c>
      <c r="AR1023" s="85">
        <f>AR1065</f>
        <v>0</v>
      </c>
      <c r="AS1023" s="85">
        <f>AS1065</f>
        <v>0</v>
      </c>
      <c r="AT1023" s="85">
        <f>AT1065</f>
        <v>0</v>
      </c>
      <c r="AU1023" s="85">
        <f>AU1065</f>
        <v>0</v>
      </c>
      <c r="AV1023" s="85">
        <f>AV1065</f>
        <v>0</v>
      </c>
      <c r="AW1023" s="85">
        <f>AW1065</f>
        <v>0</v>
      </c>
      <c r="AX1023" s="85">
        <f>AX1065</f>
        <v>0</v>
      </c>
      <c r="AY1023" s="85">
        <f>AY1065</f>
        <v>0</v>
      </c>
      <c r="AZ1023" s="85">
        <f>AZ1065</f>
        <v>0</v>
      </c>
      <c r="BA1023" s="85">
        <f>BA1065</f>
        <v>0</v>
      </c>
      <c r="BB1023" s="85">
        <f>BB1065</f>
        <v>0</v>
      </c>
      <c r="BC1023" s="85">
        <f>BC1065</f>
        <v>0</v>
      </c>
      <c r="BD1023" s="85">
        <f>BD1065</f>
        <v>0</v>
      </c>
      <c r="BE1023" s="85">
        <f>BE1065</f>
        <v>0</v>
      </c>
      <c r="BF1023" s="85">
        <f>BF1065</f>
        <v>0</v>
      </c>
      <c r="BG1023" s="85">
        <f>BG1065</f>
        <v>0</v>
      </c>
      <c r="BH1023" s="85">
        <f>BH1065</f>
        <v>0</v>
      </c>
      <c r="BI1023" s="85">
        <f>BI1065</f>
        <v>0</v>
      </c>
      <c r="BJ1023" s="85">
        <f>BJ1065</f>
        <v>0</v>
      </c>
      <c r="BK1023" s="85">
        <f>BK1065</f>
        <v>0</v>
      </c>
      <c r="BL1023" s="85">
        <f>BL1065</f>
        <v>0</v>
      </c>
      <c r="BM1023" s="85">
        <f>BM1065</f>
        <v>0</v>
      </c>
      <c r="BN1023" s="85">
        <f>BN1065</f>
        <v>0</v>
      </c>
      <c r="BO1023" s="85">
        <f>BO1065</f>
        <v>0</v>
      </c>
      <c r="BP1023" s="85">
        <f>BP1065</f>
        <v>0</v>
      </c>
      <c r="BQ1023" s="85">
        <f>BQ1065</f>
        <v>0</v>
      </c>
      <c r="BR1023" s="85">
        <f>BR1065</f>
        <v>0</v>
      </c>
      <c r="BS1023" s="85">
        <f>BS1065</f>
        <v>0</v>
      </c>
      <c r="BT1023" s="85">
        <f>BT1065</f>
        <v>0</v>
      </c>
      <c r="BU1023" s="85">
        <f>BU1065</f>
        <v>0</v>
      </c>
      <c r="BV1023" s="85">
        <f>BV1065</f>
        <v>0</v>
      </c>
      <c r="BW1023" s="85">
        <f>BW1065</f>
        <v>0</v>
      </c>
      <c r="BX1023" s="85">
        <f>BX1065</f>
        <v>0</v>
      </c>
      <c r="BY1023" s="85">
        <f>BY1065</f>
        <v>0</v>
      </c>
      <c r="BZ1023" s="85">
        <f>BZ1065</f>
        <v>0</v>
      </c>
      <c r="CA1023" s="85">
        <f>CA1065</f>
        <v>0</v>
      </c>
      <c r="CB1023" s="85">
        <f>CB1065</f>
        <v>0</v>
      </c>
      <c r="CC1023" s="85">
        <f>CC1065</f>
        <v>0</v>
      </c>
      <c r="CD1023" s="85">
        <f>CD1065</f>
        <v>0</v>
      </c>
      <c r="CE1023" s="85">
        <f>CE1065</f>
        <v>0</v>
      </c>
      <c r="CF1023" s="85">
        <f>CF1065</f>
        <v>0</v>
      </c>
      <c r="CG1023" s="85">
        <f>CG1065</f>
        <v>0</v>
      </c>
      <c r="CH1023" s="85">
        <f>CH1065</f>
        <v>0</v>
      </c>
      <c r="CI1023" s="85">
        <f>CI1065</f>
        <v>0</v>
      </c>
      <c r="CJ1023" s="85">
        <f>CJ1065</f>
        <v>0</v>
      </c>
      <c r="CK1023" s="85">
        <f>CK1065</f>
        <v>0</v>
      </c>
      <c r="CL1023" s="85">
        <f>CL1065</f>
        <v>0</v>
      </c>
      <c r="CM1023" s="85">
        <f>CM1065</f>
        <v>0</v>
      </c>
      <c r="CN1023" s="85">
        <f>CN1065</f>
        <v>0</v>
      </c>
      <c r="CO1023" s="85">
        <f>CO1065</f>
        <v>0</v>
      </c>
      <c r="CP1023" s="85">
        <f>CP1065</f>
        <v>0</v>
      </c>
      <c r="CQ1023" s="85">
        <f>CQ1065</f>
        <v>0</v>
      </c>
      <c r="CR1023" s="85">
        <f>CR1065</f>
        <v>0</v>
      </c>
      <c r="CS1023" s="85">
        <f>CS1065</f>
        <v>0</v>
      </c>
      <c r="CT1023" s="85">
        <f>CT1065</f>
        <v>0</v>
      </c>
      <c r="CU1023" s="85">
        <f>CU1065</f>
        <v>0</v>
      </c>
      <c r="CV1023" s="85">
        <f>CV1065</f>
        <v>0</v>
      </c>
      <c r="CW1023" s="85">
        <f>CW1065</f>
        <v>0</v>
      </c>
      <c r="CX1023" s="85">
        <f>CX1065</f>
        <v>0</v>
      </c>
      <c r="CY1023" s="85">
        <f>CY1065</f>
        <v>0</v>
      </c>
      <c r="CZ1023" s="85">
        <f>CZ1065</f>
        <v>0</v>
      </c>
      <c r="DA1023" s="61"/>
      <c r="DB1023" s="56">
        <f>K1023-CV1023</f>
        <v>0</v>
      </c>
      <c r="DC1023" s="91"/>
      <c r="DD1023" s="7">
        <f>CV1023/12</f>
        <v>0</v>
      </c>
      <c r="DE1023" s="91"/>
      <c r="DF1023" s="91"/>
      <c r="DG1023" s="91"/>
      <c r="DH1023" s="91"/>
      <c r="DI1023" s="90"/>
      <c r="DJ1023" s="89"/>
      <c r="DK1023" s="89"/>
      <c r="DM1023" s="89"/>
    </row>
    <row r="1024" spans="1:117" s="54" customFormat="1" ht="15" hidden="1" customHeight="1" x14ac:dyDescent="0.2">
      <c r="A1024" s="67"/>
      <c r="B1024" s="94" t="str">
        <f>LEFT(A1024,4)</f>
        <v/>
      </c>
      <c r="C1024" s="93"/>
      <c r="D1024" s="93"/>
      <c r="E1024" s="61" t="s">
        <v>22</v>
      </c>
      <c r="F1024" s="93"/>
      <c r="G1024" s="92"/>
      <c r="H1024" s="61" t="s">
        <v>22</v>
      </c>
      <c r="I1024" s="64" t="s">
        <v>21</v>
      </c>
      <c r="J1024" s="85">
        <f>J1025</f>
        <v>0</v>
      </c>
      <c r="K1024" s="85">
        <f>K1025</f>
        <v>0</v>
      </c>
      <c r="L1024" s="85">
        <f>L1025</f>
        <v>0</v>
      </c>
      <c r="M1024" s="85">
        <f>M1025</f>
        <v>0</v>
      </c>
      <c r="N1024" s="85">
        <f>N1025</f>
        <v>0</v>
      </c>
      <c r="O1024" s="85">
        <f>O1025</f>
        <v>0</v>
      </c>
      <c r="P1024" s="85">
        <f>P1025</f>
        <v>0</v>
      </c>
      <c r="Q1024" s="85">
        <f>Q1025</f>
        <v>0</v>
      </c>
      <c r="R1024" s="85">
        <f>R1025</f>
        <v>0</v>
      </c>
      <c r="S1024" s="85">
        <f>S1025</f>
        <v>0</v>
      </c>
      <c r="T1024" s="85">
        <f>T1025</f>
        <v>0</v>
      </c>
      <c r="U1024" s="85">
        <f>U1025</f>
        <v>0</v>
      </c>
      <c r="V1024" s="85">
        <f>V1025</f>
        <v>0</v>
      </c>
      <c r="W1024" s="85">
        <f>W1025</f>
        <v>0</v>
      </c>
      <c r="X1024" s="85">
        <f>X1025</f>
        <v>0</v>
      </c>
      <c r="Y1024" s="85">
        <f>Y1025</f>
        <v>0</v>
      </c>
      <c r="Z1024" s="85">
        <f>Z1025</f>
        <v>0</v>
      </c>
      <c r="AA1024" s="85">
        <f>AA1025</f>
        <v>0</v>
      </c>
      <c r="AB1024" s="85">
        <f>AB1025</f>
        <v>0</v>
      </c>
      <c r="AC1024" s="85">
        <f>AC1025</f>
        <v>0</v>
      </c>
      <c r="AD1024" s="85">
        <f>AD1025</f>
        <v>0</v>
      </c>
      <c r="AE1024" s="85">
        <f>AE1025</f>
        <v>0</v>
      </c>
      <c r="AF1024" s="85">
        <f>AF1025</f>
        <v>0</v>
      </c>
      <c r="AG1024" s="85">
        <f>AG1025</f>
        <v>0</v>
      </c>
      <c r="AH1024" s="85">
        <f>AH1025</f>
        <v>0</v>
      </c>
      <c r="AI1024" s="85">
        <f>AI1025</f>
        <v>0</v>
      </c>
      <c r="AJ1024" s="85">
        <f>AJ1025</f>
        <v>0</v>
      </c>
      <c r="AK1024" s="85">
        <f>AK1025</f>
        <v>0</v>
      </c>
      <c r="AL1024" s="85">
        <f>AL1025</f>
        <v>0</v>
      </c>
      <c r="AM1024" s="85">
        <f>AM1025</f>
        <v>0</v>
      </c>
      <c r="AN1024" s="85">
        <f>AN1025</f>
        <v>0</v>
      </c>
      <c r="AO1024" s="85">
        <f>AO1025</f>
        <v>0</v>
      </c>
      <c r="AP1024" s="85">
        <f>AP1025</f>
        <v>0</v>
      </c>
      <c r="AQ1024" s="85">
        <f>AQ1025</f>
        <v>0</v>
      </c>
      <c r="AR1024" s="85">
        <f>AR1025</f>
        <v>0</v>
      </c>
      <c r="AS1024" s="85">
        <f>AS1025</f>
        <v>0</v>
      </c>
      <c r="AT1024" s="85">
        <f>AT1025</f>
        <v>0</v>
      </c>
      <c r="AU1024" s="85">
        <f>AU1025</f>
        <v>0</v>
      </c>
      <c r="AV1024" s="85">
        <f>AV1025</f>
        <v>0</v>
      </c>
      <c r="AW1024" s="85">
        <f>AW1025</f>
        <v>0</v>
      </c>
      <c r="AX1024" s="85">
        <f>AX1025</f>
        <v>0</v>
      </c>
      <c r="AY1024" s="85">
        <f>AY1025</f>
        <v>0</v>
      </c>
      <c r="AZ1024" s="85">
        <f>AZ1025</f>
        <v>0</v>
      </c>
      <c r="BA1024" s="85">
        <f>BA1025</f>
        <v>0</v>
      </c>
      <c r="BB1024" s="85">
        <f>BB1025</f>
        <v>0</v>
      </c>
      <c r="BC1024" s="85">
        <f>BC1025</f>
        <v>0</v>
      </c>
      <c r="BD1024" s="85">
        <f>BD1025</f>
        <v>0</v>
      </c>
      <c r="BE1024" s="85">
        <f>BE1025</f>
        <v>0</v>
      </c>
      <c r="BF1024" s="85">
        <f>BF1025</f>
        <v>0</v>
      </c>
      <c r="BG1024" s="85">
        <f>BG1025</f>
        <v>0</v>
      </c>
      <c r="BH1024" s="85">
        <f>BH1025</f>
        <v>0</v>
      </c>
      <c r="BI1024" s="85">
        <f>BI1025</f>
        <v>0</v>
      </c>
      <c r="BJ1024" s="85">
        <f>BJ1025</f>
        <v>0</v>
      </c>
      <c r="BK1024" s="85">
        <f>BK1025</f>
        <v>0</v>
      </c>
      <c r="BL1024" s="85">
        <f>BL1025</f>
        <v>0</v>
      </c>
      <c r="BM1024" s="85">
        <f>BM1025</f>
        <v>0</v>
      </c>
      <c r="BN1024" s="85">
        <f>BN1025</f>
        <v>0</v>
      </c>
      <c r="BO1024" s="85">
        <f>BO1025</f>
        <v>0</v>
      </c>
      <c r="BP1024" s="85">
        <f>BP1025</f>
        <v>0</v>
      </c>
      <c r="BQ1024" s="85">
        <f>BQ1025</f>
        <v>0</v>
      </c>
      <c r="BR1024" s="85">
        <f>BR1025</f>
        <v>0</v>
      </c>
      <c r="BS1024" s="85">
        <f>BS1025</f>
        <v>0</v>
      </c>
      <c r="BT1024" s="85">
        <f>BT1025</f>
        <v>0</v>
      </c>
      <c r="BU1024" s="85">
        <f>BU1025</f>
        <v>0</v>
      </c>
      <c r="BV1024" s="85">
        <f>BV1025</f>
        <v>0</v>
      </c>
      <c r="BW1024" s="85">
        <f>BW1025</f>
        <v>0</v>
      </c>
      <c r="BX1024" s="85">
        <f>BX1025</f>
        <v>0</v>
      </c>
      <c r="BY1024" s="85">
        <f>BY1025</f>
        <v>0</v>
      </c>
      <c r="BZ1024" s="85">
        <f>BZ1025</f>
        <v>0</v>
      </c>
      <c r="CA1024" s="85">
        <f>CA1025</f>
        <v>0</v>
      </c>
      <c r="CB1024" s="85">
        <f>CB1025</f>
        <v>0</v>
      </c>
      <c r="CC1024" s="85">
        <f>CC1025</f>
        <v>0</v>
      </c>
      <c r="CD1024" s="85">
        <f>CD1025</f>
        <v>0</v>
      </c>
      <c r="CE1024" s="85">
        <f>CE1025</f>
        <v>0</v>
      </c>
      <c r="CF1024" s="85">
        <f>CF1025</f>
        <v>0</v>
      </c>
      <c r="CG1024" s="85">
        <f>CG1025</f>
        <v>0</v>
      </c>
      <c r="CH1024" s="85">
        <f>CH1025</f>
        <v>0</v>
      </c>
      <c r="CI1024" s="85">
        <f>CI1025</f>
        <v>0</v>
      </c>
      <c r="CJ1024" s="85">
        <f>CJ1025</f>
        <v>0</v>
      </c>
      <c r="CK1024" s="85">
        <f>CK1025</f>
        <v>0</v>
      </c>
      <c r="CL1024" s="85">
        <f>CL1025</f>
        <v>0</v>
      </c>
      <c r="CM1024" s="85">
        <f>CM1025</f>
        <v>0</v>
      </c>
      <c r="CN1024" s="85">
        <f>CN1025</f>
        <v>0</v>
      </c>
      <c r="CO1024" s="85">
        <f>CO1025</f>
        <v>0</v>
      </c>
      <c r="CP1024" s="85">
        <f>CP1025</f>
        <v>0</v>
      </c>
      <c r="CQ1024" s="85">
        <f>CQ1025</f>
        <v>0</v>
      </c>
      <c r="CR1024" s="85">
        <f>CR1025</f>
        <v>0</v>
      </c>
      <c r="CS1024" s="85">
        <f>CS1025</f>
        <v>0</v>
      </c>
      <c r="CT1024" s="85">
        <f>CT1025</f>
        <v>0</v>
      </c>
      <c r="CU1024" s="85">
        <f>CU1025</f>
        <v>0</v>
      </c>
      <c r="CV1024" s="85">
        <f>CV1025</f>
        <v>0</v>
      </c>
      <c r="CW1024" s="85">
        <f>CW1025</f>
        <v>0</v>
      </c>
      <c r="CX1024" s="85">
        <f>CX1025</f>
        <v>0</v>
      </c>
      <c r="CY1024" s="85">
        <f>CY1025</f>
        <v>0</v>
      </c>
      <c r="CZ1024" s="85">
        <f>CZ1025</f>
        <v>0</v>
      </c>
      <c r="DA1024" s="61" t="s">
        <v>22</v>
      </c>
      <c r="DB1024" s="56">
        <f>K1024-CV1024</f>
        <v>0</v>
      </c>
      <c r="DC1024" s="91" t="e">
        <v>#REF!</v>
      </c>
      <c r="DD1024" s="7">
        <f>CV1024/12</f>
        <v>0</v>
      </c>
      <c r="DE1024" s="91" t="e">
        <v>#REF!</v>
      </c>
      <c r="DF1024" s="91" t="e">
        <v>#REF!</v>
      </c>
      <c r="DG1024" s="91" t="e">
        <v>#REF!</v>
      </c>
      <c r="DH1024" s="91" t="e">
        <v>#REF!</v>
      </c>
      <c r="DI1024" s="90" t="e">
        <v>#REF!</v>
      </c>
      <c r="DJ1024" s="89">
        <f>K1024-L1024-M1024-N1024-O1024</f>
        <v>0</v>
      </c>
      <c r="DK1024" s="89">
        <f>R1024-P1024-Q1024</f>
        <v>0</v>
      </c>
      <c r="DM1024" s="89">
        <f>R1024-P1024-Q1024</f>
        <v>0</v>
      </c>
    </row>
    <row r="1025" spans="1:117" s="80" customFormat="1" ht="13.5" hidden="1" customHeight="1" x14ac:dyDescent="0.2">
      <c r="A1025" s="67"/>
      <c r="B1025" s="94" t="str">
        <f>LEFT(A1025,4)</f>
        <v/>
      </c>
      <c r="C1025" s="93"/>
      <c r="D1025" s="93"/>
      <c r="E1025" s="61" t="s">
        <v>20</v>
      </c>
      <c r="F1025" s="93"/>
      <c r="G1025" s="92"/>
      <c r="H1025" s="61" t="s">
        <v>20</v>
      </c>
      <c r="I1025" s="64" t="s">
        <v>19</v>
      </c>
      <c r="J1025" s="85">
        <f>J1068</f>
        <v>0</v>
      </c>
      <c r="K1025" s="85">
        <f>K1068</f>
        <v>0</v>
      </c>
      <c r="L1025" s="85">
        <f>L1068</f>
        <v>0</v>
      </c>
      <c r="M1025" s="85">
        <f>M1068</f>
        <v>0</v>
      </c>
      <c r="N1025" s="85">
        <f>N1068</f>
        <v>0</v>
      </c>
      <c r="O1025" s="85">
        <f>O1068</f>
        <v>0</v>
      </c>
      <c r="P1025" s="85">
        <f>P1068</f>
        <v>0</v>
      </c>
      <c r="Q1025" s="85">
        <f>Q1068</f>
        <v>0</v>
      </c>
      <c r="R1025" s="85">
        <f>R1068</f>
        <v>0</v>
      </c>
      <c r="S1025" s="85">
        <f>S1068</f>
        <v>0</v>
      </c>
      <c r="T1025" s="85">
        <f>T1068</f>
        <v>0</v>
      </c>
      <c r="U1025" s="85">
        <f>U1068</f>
        <v>0</v>
      </c>
      <c r="V1025" s="85">
        <f>V1068</f>
        <v>0</v>
      </c>
      <c r="W1025" s="85">
        <f>W1068</f>
        <v>0</v>
      </c>
      <c r="X1025" s="85">
        <f>X1068</f>
        <v>0</v>
      </c>
      <c r="Y1025" s="85">
        <f>Y1068</f>
        <v>0</v>
      </c>
      <c r="Z1025" s="85">
        <f>Z1068</f>
        <v>0</v>
      </c>
      <c r="AA1025" s="85">
        <f>AA1068</f>
        <v>0</v>
      </c>
      <c r="AB1025" s="85">
        <f>AB1068</f>
        <v>0</v>
      </c>
      <c r="AC1025" s="85">
        <f>AC1068</f>
        <v>0</v>
      </c>
      <c r="AD1025" s="85">
        <f>AD1068</f>
        <v>0</v>
      </c>
      <c r="AE1025" s="85">
        <f>AE1068</f>
        <v>0</v>
      </c>
      <c r="AF1025" s="85">
        <f>AF1068</f>
        <v>0</v>
      </c>
      <c r="AG1025" s="85">
        <f>AG1068</f>
        <v>0</v>
      </c>
      <c r="AH1025" s="85">
        <f>AH1068</f>
        <v>0</v>
      </c>
      <c r="AI1025" s="85">
        <f>AI1068</f>
        <v>0</v>
      </c>
      <c r="AJ1025" s="85">
        <f>AJ1068</f>
        <v>0</v>
      </c>
      <c r="AK1025" s="85">
        <f>AK1068</f>
        <v>0</v>
      </c>
      <c r="AL1025" s="85">
        <f>AL1068</f>
        <v>0</v>
      </c>
      <c r="AM1025" s="85">
        <f>AM1068</f>
        <v>0</v>
      </c>
      <c r="AN1025" s="85">
        <f>AN1068</f>
        <v>0</v>
      </c>
      <c r="AO1025" s="85">
        <f>AO1068</f>
        <v>0</v>
      </c>
      <c r="AP1025" s="85">
        <f>AP1068</f>
        <v>0</v>
      </c>
      <c r="AQ1025" s="85">
        <f>AQ1068</f>
        <v>0</v>
      </c>
      <c r="AR1025" s="85">
        <f>AR1068</f>
        <v>0</v>
      </c>
      <c r="AS1025" s="85">
        <f>AS1068</f>
        <v>0</v>
      </c>
      <c r="AT1025" s="85">
        <f>AT1068</f>
        <v>0</v>
      </c>
      <c r="AU1025" s="85">
        <f>AU1068</f>
        <v>0</v>
      </c>
      <c r="AV1025" s="85">
        <f>AV1068</f>
        <v>0</v>
      </c>
      <c r="AW1025" s="85">
        <f>AW1068</f>
        <v>0</v>
      </c>
      <c r="AX1025" s="85">
        <f>AX1068</f>
        <v>0</v>
      </c>
      <c r="AY1025" s="85">
        <f>AY1068</f>
        <v>0</v>
      </c>
      <c r="AZ1025" s="85">
        <f>AZ1068</f>
        <v>0</v>
      </c>
      <c r="BA1025" s="85">
        <f>BA1068</f>
        <v>0</v>
      </c>
      <c r="BB1025" s="85">
        <f>BB1068</f>
        <v>0</v>
      </c>
      <c r="BC1025" s="85">
        <f>BC1068</f>
        <v>0</v>
      </c>
      <c r="BD1025" s="85">
        <f>BD1068</f>
        <v>0</v>
      </c>
      <c r="BE1025" s="85">
        <f>BE1068</f>
        <v>0</v>
      </c>
      <c r="BF1025" s="85">
        <f>BF1068</f>
        <v>0</v>
      </c>
      <c r="BG1025" s="85">
        <f>BG1068</f>
        <v>0</v>
      </c>
      <c r="BH1025" s="85">
        <f>BH1068</f>
        <v>0</v>
      </c>
      <c r="BI1025" s="85">
        <f>BI1068</f>
        <v>0</v>
      </c>
      <c r="BJ1025" s="85">
        <f>BJ1068</f>
        <v>0</v>
      </c>
      <c r="BK1025" s="85">
        <f>BK1068</f>
        <v>0</v>
      </c>
      <c r="BL1025" s="85">
        <f>BL1068</f>
        <v>0</v>
      </c>
      <c r="BM1025" s="85">
        <f>BM1068</f>
        <v>0</v>
      </c>
      <c r="BN1025" s="85">
        <f>BN1068</f>
        <v>0</v>
      </c>
      <c r="BO1025" s="85">
        <f>BO1068</f>
        <v>0</v>
      </c>
      <c r="BP1025" s="85">
        <f>BP1068</f>
        <v>0</v>
      </c>
      <c r="BQ1025" s="85">
        <f>BQ1068</f>
        <v>0</v>
      </c>
      <c r="BR1025" s="85">
        <f>BR1068</f>
        <v>0</v>
      </c>
      <c r="BS1025" s="85">
        <f>BS1068</f>
        <v>0</v>
      </c>
      <c r="BT1025" s="85">
        <f>BT1068</f>
        <v>0</v>
      </c>
      <c r="BU1025" s="85">
        <f>BU1068</f>
        <v>0</v>
      </c>
      <c r="BV1025" s="85">
        <f>BV1068</f>
        <v>0</v>
      </c>
      <c r="BW1025" s="85">
        <f>BW1068</f>
        <v>0</v>
      </c>
      <c r="BX1025" s="85">
        <f>BX1068</f>
        <v>0</v>
      </c>
      <c r="BY1025" s="85">
        <f>BY1068</f>
        <v>0</v>
      </c>
      <c r="BZ1025" s="85">
        <f>BZ1068</f>
        <v>0</v>
      </c>
      <c r="CA1025" s="85">
        <f>CA1068</f>
        <v>0</v>
      </c>
      <c r="CB1025" s="85">
        <f>CB1068</f>
        <v>0</v>
      </c>
      <c r="CC1025" s="85">
        <f>CC1068</f>
        <v>0</v>
      </c>
      <c r="CD1025" s="85">
        <f>CD1068</f>
        <v>0</v>
      </c>
      <c r="CE1025" s="85">
        <f>CE1068</f>
        <v>0</v>
      </c>
      <c r="CF1025" s="85">
        <f>CF1068</f>
        <v>0</v>
      </c>
      <c r="CG1025" s="85">
        <f>CG1068</f>
        <v>0</v>
      </c>
      <c r="CH1025" s="85">
        <f>CH1068</f>
        <v>0</v>
      </c>
      <c r="CI1025" s="85">
        <f>CI1068</f>
        <v>0</v>
      </c>
      <c r="CJ1025" s="85">
        <f>CJ1068</f>
        <v>0</v>
      </c>
      <c r="CK1025" s="85">
        <f>CK1068</f>
        <v>0</v>
      </c>
      <c r="CL1025" s="85">
        <f>CL1068</f>
        <v>0</v>
      </c>
      <c r="CM1025" s="85">
        <f>CM1068</f>
        <v>0</v>
      </c>
      <c r="CN1025" s="85">
        <f>CN1068</f>
        <v>0</v>
      </c>
      <c r="CO1025" s="85">
        <f>CO1068</f>
        <v>0</v>
      </c>
      <c r="CP1025" s="85">
        <f>CP1068</f>
        <v>0</v>
      </c>
      <c r="CQ1025" s="85">
        <f>CQ1068</f>
        <v>0</v>
      </c>
      <c r="CR1025" s="85">
        <f>CR1068</f>
        <v>0</v>
      </c>
      <c r="CS1025" s="85">
        <f>CS1068</f>
        <v>0</v>
      </c>
      <c r="CT1025" s="85">
        <f>CT1068</f>
        <v>0</v>
      </c>
      <c r="CU1025" s="85">
        <f>CU1068</f>
        <v>0</v>
      </c>
      <c r="CV1025" s="85">
        <f>CV1068</f>
        <v>0</v>
      </c>
      <c r="CW1025" s="85">
        <f>CW1068</f>
        <v>0</v>
      </c>
      <c r="CX1025" s="85">
        <f>CX1068</f>
        <v>0</v>
      </c>
      <c r="CY1025" s="85">
        <f>CY1068</f>
        <v>0</v>
      </c>
      <c r="CZ1025" s="85">
        <f>CZ1068</f>
        <v>0</v>
      </c>
      <c r="DA1025" s="61" t="s">
        <v>20</v>
      </c>
      <c r="DB1025" s="56">
        <f>K1025-CV1025</f>
        <v>0</v>
      </c>
      <c r="DC1025" s="91" t="e">
        <v>#REF!</v>
      </c>
      <c r="DD1025" s="7">
        <f>CV1025/12</f>
        <v>0</v>
      </c>
      <c r="DE1025" s="91" t="e">
        <v>#REF!</v>
      </c>
      <c r="DF1025" s="91" t="e">
        <v>#REF!</v>
      </c>
      <c r="DG1025" s="91" t="e">
        <v>#REF!</v>
      </c>
      <c r="DH1025" s="91" t="e">
        <v>#REF!</v>
      </c>
      <c r="DI1025" s="90" t="e">
        <v>#REF!</v>
      </c>
      <c r="DJ1025" s="89">
        <f>K1025-L1025-M1025-N1025-O1025</f>
        <v>0</v>
      </c>
      <c r="DK1025" s="89">
        <f>R1025-P1025-Q1025</f>
        <v>0</v>
      </c>
      <c r="DM1025" s="89">
        <f>R1025-P1025-Q1025</f>
        <v>0</v>
      </c>
    </row>
    <row r="1026" spans="1:117" s="54" customFormat="1" ht="15" hidden="1" customHeight="1" x14ac:dyDescent="0.2">
      <c r="A1026" s="67"/>
      <c r="B1026" s="66"/>
      <c r="C1026" s="66"/>
      <c r="D1026" s="66"/>
      <c r="E1026" s="88"/>
      <c r="F1026" s="66"/>
      <c r="G1026" s="65"/>
      <c r="H1026" s="61" t="s">
        <v>93</v>
      </c>
      <c r="I1026" s="64" t="s">
        <v>92</v>
      </c>
      <c r="J1026" s="85"/>
      <c r="K1026" s="85"/>
      <c r="L1026" s="85"/>
      <c r="M1026" s="85"/>
      <c r="N1026" s="85"/>
      <c r="O1026" s="85"/>
      <c r="P1026" s="85"/>
      <c r="Q1026" s="85"/>
      <c r="R1026" s="85"/>
      <c r="S1026" s="85"/>
      <c r="T1026" s="85"/>
      <c r="U1026" s="85"/>
      <c r="V1026" s="85"/>
      <c r="W1026" s="85"/>
      <c r="X1026" s="85"/>
      <c r="Y1026" s="85"/>
      <c r="Z1026" s="85"/>
      <c r="AA1026" s="85"/>
      <c r="AB1026" s="85"/>
      <c r="AC1026" s="85"/>
      <c r="AD1026" s="85"/>
      <c r="AE1026" s="85"/>
      <c r="AF1026" s="85"/>
      <c r="AG1026" s="85"/>
      <c r="AH1026" s="85"/>
      <c r="AI1026" s="85"/>
      <c r="AJ1026" s="85"/>
      <c r="AK1026" s="85"/>
      <c r="AL1026" s="85"/>
      <c r="AM1026" s="85"/>
      <c r="AN1026" s="85"/>
      <c r="AO1026" s="85"/>
      <c r="AP1026" s="85"/>
      <c r="AQ1026" s="85"/>
      <c r="AR1026" s="85"/>
      <c r="AS1026" s="85"/>
      <c r="AT1026" s="85"/>
      <c r="AU1026" s="85"/>
      <c r="AV1026" s="85"/>
      <c r="AW1026" s="85"/>
      <c r="AX1026" s="85"/>
      <c r="AY1026" s="85"/>
      <c r="AZ1026" s="85"/>
      <c r="BA1026" s="85"/>
      <c r="BB1026" s="85"/>
      <c r="BC1026" s="85"/>
      <c r="BD1026" s="85"/>
      <c r="BE1026" s="85"/>
      <c r="BF1026" s="85"/>
      <c r="BG1026" s="85"/>
      <c r="BH1026" s="85"/>
      <c r="BI1026" s="85"/>
      <c r="BJ1026" s="85"/>
      <c r="BK1026" s="85"/>
      <c r="BL1026" s="85"/>
      <c r="BM1026" s="85"/>
      <c r="BN1026" s="85"/>
      <c r="BO1026" s="85"/>
      <c r="BP1026" s="85"/>
      <c r="BQ1026" s="85"/>
      <c r="BR1026" s="85"/>
      <c r="BS1026" s="85"/>
      <c r="BT1026" s="85"/>
      <c r="BU1026" s="85"/>
      <c r="BV1026" s="85"/>
      <c r="BW1026" s="85"/>
      <c r="BX1026" s="85"/>
      <c r="BY1026" s="85"/>
      <c r="BZ1026" s="85"/>
      <c r="CA1026" s="85"/>
      <c r="CB1026" s="85"/>
      <c r="CC1026" s="85"/>
      <c r="CD1026" s="85"/>
      <c r="CE1026" s="85"/>
      <c r="CF1026" s="85"/>
      <c r="CG1026" s="85"/>
      <c r="CH1026" s="85"/>
      <c r="CI1026" s="85"/>
      <c r="CJ1026" s="85"/>
      <c r="CK1026" s="85"/>
      <c r="CL1026" s="85"/>
      <c r="CM1026" s="85"/>
      <c r="CN1026" s="85"/>
      <c r="CO1026" s="85"/>
      <c r="CP1026" s="85"/>
      <c r="CQ1026" s="85"/>
      <c r="CR1026" s="85"/>
      <c r="CS1026" s="85"/>
      <c r="CT1026" s="85"/>
      <c r="CU1026" s="85"/>
      <c r="CV1026" s="85"/>
      <c r="CW1026" s="85"/>
      <c r="CX1026" s="85"/>
      <c r="CY1026" s="85"/>
      <c r="CZ1026" s="85"/>
      <c r="DA1026" s="61"/>
      <c r="DB1026" s="56">
        <f>K1026-CV1026</f>
        <v>0</v>
      </c>
      <c r="DC1026" s="55"/>
      <c r="DD1026" s="7">
        <f>CV1026/12</f>
        <v>0</v>
      </c>
      <c r="DE1026" s="55"/>
    </row>
    <row r="1027" spans="1:117" s="54" customFormat="1" ht="11.25" hidden="1" customHeight="1" x14ac:dyDescent="0.2">
      <c r="A1027" s="67"/>
      <c r="B1027" s="66"/>
      <c r="C1027" s="66"/>
      <c r="D1027" s="66"/>
      <c r="E1027" s="88"/>
      <c r="F1027" s="66"/>
      <c r="G1027" s="65"/>
      <c r="H1027" s="61" t="s">
        <v>91</v>
      </c>
      <c r="I1027" s="64" t="s">
        <v>90</v>
      </c>
      <c r="J1027" s="85"/>
      <c r="K1027" s="85"/>
      <c r="L1027" s="85"/>
      <c r="M1027" s="85"/>
      <c r="N1027" s="85"/>
      <c r="O1027" s="85"/>
      <c r="P1027" s="85"/>
      <c r="Q1027" s="85"/>
      <c r="R1027" s="85"/>
      <c r="S1027" s="85"/>
      <c r="T1027" s="85"/>
      <c r="U1027" s="85"/>
      <c r="V1027" s="85"/>
      <c r="W1027" s="85"/>
      <c r="X1027" s="85"/>
      <c r="Y1027" s="85"/>
      <c r="Z1027" s="85"/>
      <c r="AA1027" s="85"/>
      <c r="AB1027" s="85"/>
      <c r="AC1027" s="85"/>
      <c r="AD1027" s="85"/>
      <c r="AE1027" s="85"/>
      <c r="AF1027" s="85"/>
      <c r="AG1027" s="85"/>
      <c r="AH1027" s="85"/>
      <c r="AI1027" s="85"/>
      <c r="AJ1027" s="85"/>
      <c r="AK1027" s="85"/>
      <c r="AL1027" s="85"/>
      <c r="AM1027" s="85"/>
      <c r="AN1027" s="85"/>
      <c r="AO1027" s="85"/>
      <c r="AP1027" s="85"/>
      <c r="AQ1027" s="85"/>
      <c r="AR1027" s="85"/>
      <c r="AS1027" s="85"/>
      <c r="AT1027" s="85"/>
      <c r="AU1027" s="85"/>
      <c r="AV1027" s="85"/>
      <c r="AW1027" s="85"/>
      <c r="AX1027" s="85"/>
      <c r="AY1027" s="85"/>
      <c r="AZ1027" s="85"/>
      <c r="BA1027" s="85"/>
      <c r="BB1027" s="85"/>
      <c r="BC1027" s="85"/>
      <c r="BD1027" s="85"/>
      <c r="BE1027" s="85"/>
      <c r="BF1027" s="85"/>
      <c r="BG1027" s="85"/>
      <c r="BH1027" s="85"/>
      <c r="BI1027" s="85"/>
      <c r="BJ1027" s="85"/>
      <c r="BK1027" s="85"/>
      <c r="BL1027" s="85"/>
      <c r="BM1027" s="85"/>
      <c r="BN1027" s="85"/>
      <c r="BO1027" s="85"/>
      <c r="BP1027" s="85"/>
      <c r="BQ1027" s="85"/>
      <c r="BR1027" s="85"/>
      <c r="BS1027" s="85"/>
      <c r="BT1027" s="85"/>
      <c r="BU1027" s="85"/>
      <c r="BV1027" s="85"/>
      <c r="BW1027" s="85"/>
      <c r="BX1027" s="85"/>
      <c r="BY1027" s="85"/>
      <c r="BZ1027" s="85"/>
      <c r="CA1027" s="85"/>
      <c r="CB1027" s="85"/>
      <c r="CC1027" s="85"/>
      <c r="CD1027" s="85"/>
      <c r="CE1027" s="85"/>
      <c r="CF1027" s="85"/>
      <c r="CG1027" s="85"/>
      <c r="CH1027" s="85"/>
      <c r="CI1027" s="85"/>
      <c r="CJ1027" s="85"/>
      <c r="CK1027" s="85"/>
      <c r="CL1027" s="85"/>
      <c r="CM1027" s="85"/>
      <c r="CN1027" s="85"/>
      <c r="CO1027" s="85"/>
      <c r="CP1027" s="85"/>
      <c r="CQ1027" s="85"/>
      <c r="CR1027" s="85"/>
      <c r="CS1027" s="85"/>
      <c r="CT1027" s="85"/>
      <c r="CU1027" s="85"/>
      <c r="CV1027" s="85"/>
      <c r="CW1027" s="85"/>
      <c r="CX1027" s="85"/>
      <c r="CY1027" s="85"/>
      <c r="CZ1027" s="85"/>
      <c r="DA1027" s="61"/>
      <c r="DB1027" s="56">
        <f>K1027-CV1027</f>
        <v>0</v>
      </c>
      <c r="DC1027" s="55"/>
      <c r="DD1027" s="7">
        <f>CV1027/12</f>
        <v>0</v>
      </c>
      <c r="DE1027" s="55"/>
    </row>
    <row r="1028" spans="1:117" s="54" customFormat="1" ht="11.25" hidden="1" customHeight="1" x14ac:dyDescent="0.2">
      <c r="A1028" s="67"/>
      <c r="B1028" s="66"/>
      <c r="C1028" s="66"/>
      <c r="D1028" s="66"/>
      <c r="E1028" s="88"/>
      <c r="F1028" s="66"/>
      <c r="G1028" s="65"/>
      <c r="H1028" s="61" t="s">
        <v>89</v>
      </c>
      <c r="I1028" s="64" t="s">
        <v>88</v>
      </c>
      <c r="J1028" s="85"/>
      <c r="K1028" s="85"/>
      <c r="L1028" s="85"/>
      <c r="M1028" s="85"/>
      <c r="N1028" s="85"/>
      <c r="O1028" s="85"/>
      <c r="P1028" s="85"/>
      <c r="Q1028" s="85"/>
      <c r="R1028" s="85"/>
      <c r="S1028" s="85"/>
      <c r="T1028" s="85"/>
      <c r="U1028" s="85"/>
      <c r="V1028" s="85"/>
      <c r="W1028" s="85"/>
      <c r="X1028" s="85"/>
      <c r="Y1028" s="85"/>
      <c r="Z1028" s="85"/>
      <c r="AA1028" s="85"/>
      <c r="AB1028" s="85"/>
      <c r="AC1028" s="85"/>
      <c r="AD1028" s="85"/>
      <c r="AE1028" s="85"/>
      <c r="AF1028" s="85"/>
      <c r="AG1028" s="85"/>
      <c r="AH1028" s="85"/>
      <c r="AI1028" s="85"/>
      <c r="AJ1028" s="85"/>
      <c r="AK1028" s="85"/>
      <c r="AL1028" s="85"/>
      <c r="AM1028" s="85"/>
      <c r="AN1028" s="85"/>
      <c r="AO1028" s="85"/>
      <c r="AP1028" s="85"/>
      <c r="AQ1028" s="85"/>
      <c r="AR1028" s="85"/>
      <c r="AS1028" s="85"/>
      <c r="AT1028" s="85"/>
      <c r="AU1028" s="85"/>
      <c r="AV1028" s="85"/>
      <c r="AW1028" s="85"/>
      <c r="AX1028" s="85"/>
      <c r="AY1028" s="85"/>
      <c r="AZ1028" s="85"/>
      <c r="BA1028" s="85"/>
      <c r="BB1028" s="85"/>
      <c r="BC1028" s="85"/>
      <c r="BD1028" s="85"/>
      <c r="BE1028" s="85"/>
      <c r="BF1028" s="85"/>
      <c r="BG1028" s="85"/>
      <c r="BH1028" s="85"/>
      <c r="BI1028" s="85"/>
      <c r="BJ1028" s="85"/>
      <c r="BK1028" s="85"/>
      <c r="BL1028" s="85"/>
      <c r="BM1028" s="85"/>
      <c r="BN1028" s="85"/>
      <c r="BO1028" s="85"/>
      <c r="BP1028" s="85"/>
      <c r="BQ1028" s="85"/>
      <c r="BR1028" s="85"/>
      <c r="BS1028" s="85"/>
      <c r="BT1028" s="85"/>
      <c r="BU1028" s="85"/>
      <c r="BV1028" s="85"/>
      <c r="BW1028" s="85"/>
      <c r="BX1028" s="85"/>
      <c r="BY1028" s="85"/>
      <c r="BZ1028" s="85"/>
      <c r="CA1028" s="85"/>
      <c r="CB1028" s="85"/>
      <c r="CC1028" s="85"/>
      <c r="CD1028" s="85"/>
      <c r="CE1028" s="85"/>
      <c r="CF1028" s="85"/>
      <c r="CG1028" s="85"/>
      <c r="CH1028" s="85"/>
      <c r="CI1028" s="85"/>
      <c r="CJ1028" s="85"/>
      <c r="CK1028" s="85"/>
      <c r="CL1028" s="85"/>
      <c r="CM1028" s="85"/>
      <c r="CN1028" s="85"/>
      <c r="CO1028" s="85"/>
      <c r="CP1028" s="85"/>
      <c r="CQ1028" s="85"/>
      <c r="CR1028" s="85"/>
      <c r="CS1028" s="85"/>
      <c r="CT1028" s="85"/>
      <c r="CU1028" s="85"/>
      <c r="CV1028" s="85"/>
      <c r="CW1028" s="85"/>
      <c r="CX1028" s="85"/>
      <c r="CY1028" s="85"/>
      <c r="CZ1028" s="85"/>
      <c r="DA1028" s="61"/>
      <c r="DB1028" s="56">
        <f>K1028-CV1028</f>
        <v>0</v>
      </c>
      <c r="DC1028" s="55"/>
      <c r="DD1028" s="7">
        <f>CV1028/12</f>
        <v>0</v>
      </c>
      <c r="DE1028" s="55"/>
    </row>
    <row r="1029" spans="1:117" s="54" customFormat="1" ht="11.25" hidden="1" customHeight="1" x14ac:dyDescent="0.2">
      <c r="A1029" s="67"/>
      <c r="B1029" s="66"/>
      <c r="C1029" s="66"/>
      <c r="D1029" s="66"/>
      <c r="E1029" s="88"/>
      <c r="F1029" s="66"/>
      <c r="G1029" s="65"/>
      <c r="H1029" s="61">
        <v>1001</v>
      </c>
      <c r="I1029" s="86" t="s">
        <v>87</v>
      </c>
      <c r="J1029" s="85"/>
      <c r="K1029" s="85"/>
      <c r="L1029" s="85"/>
      <c r="M1029" s="85"/>
      <c r="N1029" s="85"/>
      <c r="O1029" s="85"/>
      <c r="P1029" s="85"/>
      <c r="Q1029" s="85"/>
      <c r="R1029" s="85"/>
      <c r="S1029" s="85"/>
      <c r="T1029" s="85"/>
      <c r="U1029" s="85"/>
      <c r="V1029" s="85"/>
      <c r="W1029" s="85"/>
      <c r="X1029" s="85"/>
      <c r="Y1029" s="85"/>
      <c r="Z1029" s="85"/>
      <c r="AA1029" s="85"/>
      <c r="AB1029" s="85"/>
      <c r="AC1029" s="85"/>
      <c r="AD1029" s="85"/>
      <c r="AE1029" s="85"/>
      <c r="AF1029" s="85"/>
      <c r="AG1029" s="85"/>
      <c r="AH1029" s="85"/>
      <c r="AI1029" s="85"/>
      <c r="AJ1029" s="85"/>
      <c r="AK1029" s="85"/>
      <c r="AL1029" s="85"/>
      <c r="AM1029" s="85"/>
      <c r="AN1029" s="85"/>
      <c r="AO1029" s="85"/>
      <c r="AP1029" s="85"/>
      <c r="AQ1029" s="85"/>
      <c r="AR1029" s="85"/>
      <c r="AS1029" s="85"/>
      <c r="AT1029" s="85"/>
      <c r="AU1029" s="85"/>
      <c r="AV1029" s="85"/>
      <c r="AW1029" s="85"/>
      <c r="AX1029" s="85"/>
      <c r="AY1029" s="85"/>
      <c r="AZ1029" s="85"/>
      <c r="BA1029" s="85"/>
      <c r="BB1029" s="85"/>
      <c r="BC1029" s="85"/>
      <c r="BD1029" s="85"/>
      <c r="BE1029" s="85"/>
      <c r="BF1029" s="85"/>
      <c r="BG1029" s="85"/>
      <c r="BH1029" s="85"/>
      <c r="BI1029" s="85"/>
      <c r="BJ1029" s="85"/>
      <c r="BK1029" s="85"/>
      <c r="BL1029" s="85"/>
      <c r="BM1029" s="85"/>
      <c r="BN1029" s="85"/>
      <c r="BO1029" s="85"/>
      <c r="BP1029" s="85"/>
      <c r="BQ1029" s="85"/>
      <c r="BR1029" s="85"/>
      <c r="BS1029" s="85"/>
      <c r="BT1029" s="85"/>
      <c r="BU1029" s="85"/>
      <c r="BV1029" s="85"/>
      <c r="BW1029" s="85"/>
      <c r="BX1029" s="85"/>
      <c r="BY1029" s="85"/>
      <c r="BZ1029" s="85"/>
      <c r="CA1029" s="85"/>
      <c r="CB1029" s="85"/>
      <c r="CC1029" s="85"/>
      <c r="CD1029" s="85"/>
      <c r="CE1029" s="85"/>
      <c r="CF1029" s="85"/>
      <c r="CG1029" s="85"/>
      <c r="CH1029" s="85"/>
      <c r="CI1029" s="85"/>
      <c r="CJ1029" s="85"/>
      <c r="CK1029" s="85"/>
      <c r="CL1029" s="85"/>
      <c r="CM1029" s="85"/>
      <c r="CN1029" s="85"/>
      <c r="CO1029" s="85"/>
      <c r="CP1029" s="85"/>
      <c r="CQ1029" s="85"/>
      <c r="CR1029" s="85"/>
      <c r="CS1029" s="85"/>
      <c r="CT1029" s="85"/>
      <c r="CU1029" s="85"/>
      <c r="CV1029" s="85"/>
      <c r="CW1029" s="85"/>
      <c r="CX1029" s="85"/>
      <c r="CY1029" s="85"/>
      <c r="CZ1029" s="85"/>
      <c r="DA1029" s="61"/>
      <c r="DB1029" s="56">
        <f>K1029-CV1029</f>
        <v>0</v>
      </c>
      <c r="DC1029" s="55"/>
      <c r="DD1029" s="7">
        <f>CV1029/12</f>
        <v>0</v>
      </c>
      <c r="DE1029" s="55"/>
    </row>
    <row r="1030" spans="1:117" ht="11.25" hidden="1" customHeight="1" x14ac:dyDescent="0.2">
      <c r="A1030" s="67"/>
      <c r="B1030" s="65"/>
      <c r="C1030" s="65"/>
      <c r="D1030" s="65"/>
      <c r="E1030" s="66"/>
      <c r="F1030" s="66"/>
      <c r="G1030" s="65"/>
      <c r="H1030" s="70">
        <v>100101</v>
      </c>
      <c r="I1030" s="87" t="s">
        <v>86</v>
      </c>
      <c r="J1030" s="62"/>
      <c r="K1030" s="62"/>
      <c r="L1030" s="62"/>
      <c r="M1030" s="62"/>
      <c r="N1030" s="62"/>
      <c r="O1030" s="78"/>
      <c r="P1030" s="62"/>
      <c r="Q1030" s="78"/>
      <c r="R1030" s="62"/>
      <c r="S1030" s="71"/>
      <c r="T1030" s="71"/>
      <c r="U1030" s="71"/>
      <c r="V1030" s="71"/>
      <c r="W1030" s="71"/>
      <c r="X1030" s="71"/>
      <c r="Y1030" s="71"/>
      <c r="Z1030" s="71"/>
      <c r="AA1030" s="71"/>
      <c r="AB1030" s="71"/>
      <c r="AC1030" s="71"/>
      <c r="AD1030" s="71"/>
      <c r="AE1030" s="71"/>
      <c r="AF1030" s="71"/>
      <c r="AG1030" s="71"/>
      <c r="AH1030" s="71"/>
      <c r="AI1030" s="71"/>
      <c r="AJ1030" s="71"/>
      <c r="AK1030" s="71"/>
      <c r="AL1030" s="71"/>
      <c r="AM1030" s="71"/>
      <c r="AN1030" s="71"/>
      <c r="AO1030" s="71"/>
      <c r="AP1030" s="71"/>
      <c r="AQ1030" s="71"/>
      <c r="AR1030" s="71"/>
      <c r="AS1030" s="71"/>
      <c r="AT1030" s="71"/>
      <c r="AU1030" s="71"/>
      <c r="AV1030" s="71"/>
      <c r="AW1030" s="71"/>
      <c r="AX1030" s="71"/>
      <c r="AY1030" s="71"/>
      <c r="AZ1030" s="71"/>
      <c r="BA1030" s="71"/>
      <c r="BB1030" s="71"/>
      <c r="BC1030" s="71"/>
      <c r="BD1030" s="71"/>
      <c r="BE1030" s="71"/>
      <c r="BF1030" s="71"/>
      <c r="BG1030" s="71"/>
      <c r="BH1030" s="71"/>
      <c r="BI1030" s="71"/>
      <c r="BJ1030" s="71"/>
      <c r="BK1030" s="71"/>
      <c r="BL1030" s="71"/>
      <c r="BM1030" s="71"/>
      <c r="BN1030" s="71"/>
      <c r="BO1030" s="71"/>
      <c r="BP1030" s="71"/>
      <c r="BQ1030" s="71"/>
      <c r="BR1030" s="71"/>
      <c r="BS1030" s="71"/>
      <c r="BT1030" s="71"/>
      <c r="BU1030" s="71"/>
      <c r="BV1030" s="71"/>
      <c r="BW1030" s="71"/>
      <c r="BX1030" s="71"/>
      <c r="BY1030" s="71"/>
      <c r="BZ1030" s="71"/>
      <c r="CA1030" s="71"/>
      <c r="CB1030" s="71"/>
      <c r="CC1030" s="71"/>
      <c r="CD1030" s="71"/>
      <c r="CE1030" s="71"/>
      <c r="CF1030" s="71"/>
      <c r="CG1030" s="71"/>
      <c r="CH1030" s="71"/>
      <c r="CI1030" s="71"/>
      <c r="CJ1030" s="71"/>
      <c r="CK1030" s="71"/>
      <c r="CL1030" s="71"/>
      <c r="CM1030" s="71"/>
      <c r="CN1030" s="71"/>
      <c r="CO1030" s="71"/>
      <c r="CP1030" s="71"/>
      <c r="CQ1030" s="71"/>
      <c r="CR1030" s="71"/>
      <c r="CS1030" s="71"/>
      <c r="CT1030" s="71"/>
      <c r="CU1030" s="71"/>
      <c r="CV1030" s="71"/>
      <c r="CW1030" s="71"/>
      <c r="CX1030" s="71"/>
      <c r="CY1030" s="71"/>
      <c r="CZ1030" s="71"/>
      <c r="DA1030" s="70"/>
      <c r="DB1030" s="56">
        <f>K1030-CV1030</f>
        <v>0</v>
      </c>
      <c r="DD1030" s="7">
        <f>CV1030/12</f>
        <v>0</v>
      </c>
    </row>
    <row r="1031" spans="1:117" s="54" customFormat="1" ht="11.25" hidden="1" customHeight="1" x14ac:dyDescent="0.2">
      <c r="A1031" s="67"/>
      <c r="B1031" s="66"/>
      <c r="C1031" s="66"/>
      <c r="D1031" s="66"/>
      <c r="E1031" s="66"/>
      <c r="F1031" s="66"/>
      <c r="G1031" s="65"/>
      <c r="H1031" s="61" t="s">
        <v>85</v>
      </c>
      <c r="I1031" s="86" t="s">
        <v>84</v>
      </c>
      <c r="J1031" s="62"/>
      <c r="K1031" s="62"/>
      <c r="L1031" s="62"/>
      <c r="M1031" s="62"/>
      <c r="N1031" s="62"/>
      <c r="O1031" s="62"/>
      <c r="P1031" s="62"/>
      <c r="Q1031" s="62"/>
      <c r="R1031" s="62"/>
      <c r="S1031" s="62"/>
      <c r="T1031" s="62"/>
      <c r="U1031" s="62"/>
      <c r="V1031" s="62"/>
      <c r="W1031" s="62"/>
      <c r="X1031" s="62"/>
      <c r="Y1031" s="62"/>
      <c r="Z1031" s="62"/>
      <c r="AA1031" s="62"/>
      <c r="AB1031" s="62"/>
      <c r="AC1031" s="62"/>
      <c r="AD1031" s="62"/>
      <c r="AE1031" s="62"/>
      <c r="AF1031" s="62"/>
      <c r="AG1031" s="62"/>
      <c r="AH1031" s="62"/>
      <c r="AI1031" s="62"/>
      <c r="AJ1031" s="62"/>
      <c r="AK1031" s="62"/>
      <c r="AL1031" s="62"/>
      <c r="AM1031" s="62"/>
      <c r="AN1031" s="62"/>
      <c r="AO1031" s="62"/>
      <c r="AP1031" s="62"/>
      <c r="AQ1031" s="62"/>
      <c r="AR1031" s="62"/>
      <c r="AS1031" s="62"/>
      <c r="AT1031" s="62"/>
      <c r="AU1031" s="62"/>
      <c r="AV1031" s="62"/>
      <c r="AW1031" s="62"/>
      <c r="AX1031" s="62"/>
      <c r="AY1031" s="62"/>
      <c r="AZ1031" s="62"/>
      <c r="BA1031" s="62"/>
      <c r="BB1031" s="62"/>
      <c r="BC1031" s="62"/>
      <c r="BD1031" s="62"/>
      <c r="BE1031" s="62"/>
      <c r="BF1031" s="62"/>
      <c r="BG1031" s="62"/>
      <c r="BH1031" s="62"/>
      <c r="BI1031" s="62"/>
      <c r="BJ1031" s="62"/>
      <c r="BK1031" s="62"/>
      <c r="BL1031" s="62"/>
      <c r="BM1031" s="62"/>
      <c r="BN1031" s="62"/>
      <c r="BO1031" s="62"/>
      <c r="BP1031" s="62"/>
      <c r="BQ1031" s="62"/>
      <c r="BR1031" s="62"/>
      <c r="BS1031" s="62"/>
      <c r="BT1031" s="62"/>
      <c r="BU1031" s="62"/>
      <c r="BV1031" s="62"/>
      <c r="BW1031" s="62"/>
      <c r="BX1031" s="62"/>
      <c r="BY1031" s="62"/>
      <c r="BZ1031" s="62"/>
      <c r="CA1031" s="62"/>
      <c r="CB1031" s="62"/>
      <c r="CC1031" s="62"/>
      <c r="CD1031" s="62"/>
      <c r="CE1031" s="62"/>
      <c r="CF1031" s="62"/>
      <c r="CG1031" s="62"/>
      <c r="CH1031" s="62"/>
      <c r="CI1031" s="62"/>
      <c r="CJ1031" s="62"/>
      <c r="CK1031" s="62"/>
      <c r="CL1031" s="62"/>
      <c r="CM1031" s="62"/>
      <c r="CN1031" s="62"/>
      <c r="CO1031" s="62"/>
      <c r="CP1031" s="62"/>
      <c r="CQ1031" s="62"/>
      <c r="CR1031" s="62"/>
      <c r="CS1031" s="62"/>
      <c r="CT1031" s="62"/>
      <c r="CU1031" s="62"/>
      <c r="CV1031" s="62"/>
      <c r="CW1031" s="62"/>
      <c r="CX1031" s="62"/>
      <c r="CY1031" s="62"/>
      <c r="CZ1031" s="62"/>
      <c r="DA1031" s="61"/>
      <c r="DB1031" s="56">
        <f>K1031-CV1031</f>
        <v>0</v>
      </c>
      <c r="DC1031" s="55"/>
      <c r="DD1031" s="7">
        <f>CV1031/12</f>
        <v>0</v>
      </c>
      <c r="DE1031" s="55"/>
    </row>
    <row r="1032" spans="1:117" ht="22.5" hidden="1" customHeight="1" x14ac:dyDescent="0.2">
      <c r="A1032" s="67"/>
      <c r="B1032" s="65"/>
      <c r="C1032" s="65"/>
      <c r="D1032" s="65"/>
      <c r="E1032" s="66"/>
      <c r="F1032" s="66"/>
      <c r="G1032" s="65"/>
      <c r="H1032" s="70" t="s">
        <v>83</v>
      </c>
      <c r="I1032" s="87" t="s">
        <v>82</v>
      </c>
      <c r="J1032" s="62"/>
      <c r="K1032" s="62"/>
      <c r="L1032" s="62"/>
      <c r="M1032" s="62"/>
      <c r="N1032" s="62"/>
      <c r="O1032" s="78"/>
      <c r="P1032" s="62"/>
      <c r="Q1032" s="78"/>
      <c r="R1032" s="62"/>
      <c r="S1032" s="71"/>
      <c r="T1032" s="71"/>
      <c r="U1032" s="71"/>
      <c r="V1032" s="71"/>
      <c r="W1032" s="71"/>
      <c r="X1032" s="71"/>
      <c r="Y1032" s="71"/>
      <c r="Z1032" s="71"/>
      <c r="AA1032" s="71"/>
      <c r="AB1032" s="71"/>
      <c r="AC1032" s="71"/>
      <c r="AD1032" s="71"/>
      <c r="AE1032" s="71"/>
      <c r="AF1032" s="71"/>
      <c r="AG1032" s="71"/>
      <c r="AH1032" s="71"/>
      <c r="AI1032" s="71"/>
      <c r="AJ1032" s="71"/>
      <c r="AK1032" s="71"/>
      <c r="AL1032" s="71"/>
      <c r="AM1032" s="71"/>
      <c r="AN1032" s="71"/>
      <c r="AO1032" s="71"/>
      <c r="AP1032" s="71"/>
      <c r="AQ1032" s="71"/>
      <c r="AR1032" s="71"/>
      <c r="AS1032" s="71"/>
      <c r="AT1032" s="71"/>
      <c r="AU1032" s="71"/>
      <c r="AV1032" s="71"/>
      <c r="AW1032" s="71"/>
      <c r="AX1032" s="71"/>
      <c r="AY1032" s="71"/>
      <c r="AZ1032" s="71"/>
      <c r="BA1032" s="71"/>
      <c r="BB1032" s="71"/>
      <c r="BC1032" s="71"/>
      <c r="BD1032" s="71"/>
      <c r="BE1032" s="71"/>
      <c r="BF1032" s="71"/>
      <c r="BG1032" s="71"/>
      <c r="BH1032" s="71"/>
      <c r="BI1032" s="71"/>
      <c r="BJ1032" s="71"/>
      <c r="BK1032" s="71"/>
      <c r="BL1032" s="71"/>
      <c r="BM1032" s="71"/>
      <c r="BN1032" s="71"/>
      <c r="BO1032" s="71"/>
      <c r="BP1032" s="71"/>
      <c r="BQ1032" s="71"/>
      <c r="BR1032" s="71"/>
      <c r="BS1032" s="71"/>
      <c r="BT1032" s="71"/>
      <c r="BU1032" s="71"/>
      <c r="BV1032" s="71"/>
      <c r="BW1032" s="71"/>
      <c r="BX1032" s="71"/>
      <c r="BY1032" s="71"/>
      <c r="BZ1032" s="71"/>
      <c r="CA1032" s="71"/>
      <c r="CB1032" s="71"/>
      <c r="CC1032" s="71"/>
      <c r="CD1032" s="71"/>
      <c r="CE1032" s="71"/>
      <c r="CF1032" s="71"/>
      <c r="CG1032" s="71"/>
      <c r="CH1032" s="71"/>
      <c r="CI1032" s="71"/>
      <c r="CJ1032" s="71"/>
      <c r="CK1032" s="71"/>
      <c r="CL1032" s="71"/>
      <c r="CM1032" s="71"/>
      <c r="CN1032" s="71"/>
      <c r="CO1032" s="71"/>
      <c r="CP1032" s="71"/>
      <c r="CQ1032" s="71"/>
      <c r="CR1032" s="71"/>
      <c r="CS1032" s="71"/>
      <c r="CT1032" s="71"/>
      <c r="CU1032" s="71"/>
      <c r="CV1032" s="71"/>
      <c r="CW1032" s="71"/>
      <c r="CX1032" s="71"/>
      <c r="CY1032" s="71"/>
      <c r="CZ1032" s="71"/>
      <c r="DA1032" s="70"/>
      <c r="DB1032" s="56">
        <f>K1032-CV1032</f>
        <v>0</v>
      </c>
      <c r="DD1032" s="7">
        <f>CV1032/12</f>
        <v>0</v>
      </c>
    </row>
    <row r="1033" spans="1:117" s="54" customFormat="1" ht="11.25" hidden="1" customHeight="1" x14ac:dyDescent="0.2">
      <c r="A1033" s="67"/>
      <c r="B1033" s="66"/>
      <c r="C1033" s="66"/>
      <c r="D1033" s="66"/>
      <c r="E1033" s="66"/>
      <c r="F1033" s="66"/>
      <c r="G1033" s="65"/>
      <c r="H1033" s="61" t="s">
        <v>81</v>
      </c>
      <c r="I1033" s="86" t="s">
        <v>80</v>
      </c>
      <c r="J1033" s="62"/>
      <c r="K1033" s="62"/>
      <c r="L1033" s="62"/>
      <c r="M1033" s="62"/>
      <c r="N1033" s="62"/>
      <c r="O1033" s="62"/>
      <c r="P1033" s="62"/>
      <c r="Q1033" s="62"/>
      <c r="R1033" s="62"/>
      <c r="S1033" s="62"/>
      <c r="T1033" s="62"/>
      <c r="U1033" s="62"/>
      <c r="V1033" s="62"/>
      <c r="W1033" s="62"/>
      <c r="X1033" s="62"/>
      <c r="Y1033" s="62"/>
      <c r="Z1033" s="62"/>
      <c r="AA1033" s="62"/>
      <c r="AB1033" s="62"/>
      <c r="AC1033" s="62"/>
      <c r="AD1033" s="62"/>
      <c r="AE1033" s="62"/>
      <c r="AF1033" s="62"/>
      <c r="AG1033" s="62"/>
      <c r="AH1033" s="62"/>
      <c r="AI1033" s="62"/>
      <c r="AJ1033" s="62"/>
      <c r="AK1033" s="62"/>
      <c r="AL1033" s="62"/>
      <c r="AM1033" s="62"/>
      <c r="AN1033" s="62"/>
      <c r="AO1033" s="62"/>
      <c r="AP1033" s="62"/>
      <c r="AQ1033" s="62"/>
      <c r="AR1033" s="62"/>
      <c r="AS1033" s="62"/>
      <c r="AT1033" s="62"/>
      <c r="AU1033" s="62"/>
      <c r="AV1033" s="62"/>
      <c r="AW1033" s="62"/>
      <c r="AX1033" s="62"/>
      <c r="AY1033" s="62"/>
      <c r="AZ1033" s="62"/>
      <c r="BA1033" s="62"/>
      <c r="BB1033" s="62"/>
      <c r="BC1033" s="62"/>
      <c r="BD1033" s="62"/>
      <c r="BE1033" s="62"/>
      <c r="BF1033" s="62"/>
      <c r="BG1033" s="62"/>
      <c r="BH1033" s="62"/>
      <c r="BI1033" s="62"/>
      <c r="BJ1033" s="62"/>
      <c r="BK1033" s="62"/>
      <c r="BL1033" s="62"/>
      <c r="BM1033" s="62"/>
      <c r="BN1033" s="62"/>
      <c r="BO1033" s="62"/>
      <c r="BP1033" s="62"/>
      <c r="BQ1033" s="62"/>
      <c r="BR1033" s="62"/>
      <c r="BS1033" s="62"/>
      <c r="BT1033" s="62"/>
      <c r="BU1033" s="62"/>
      <c r="BV1033" s="62"/>
      <c r="BW1033" s="62"/>
      <c r="BX1033" s="62"/>
      <c r="BY1033" s="62"/>
      <c r="BZ1033" s="62"/>
      <c r="CA1033" s="62"/>
      <c r="CB1033" s="62"/>
      <c r="CC1033" s="62"/>
      <c r="CD1033" s="62"/>
      <c r="CE1033" s="62"/>
      <c r="CF1033" s="62"/>
      <c r="CG1033" s="62"/>
      <c r="CH1033" s="62"/>
      <c r="CI1033" s="62"/>
      <c r="CJ1033" s="62"/>
      <c r="CK1033" s="62"/>
      <c r="CL1033" s="62"/>
      <c r="CM1033" s="62"/>
      <c r="CN1033" s="62"/>
      <c r="CO1033" s="62"/>
      <c r="CP1033" s="62"/>
      <c r="CQ1033" s="62"/>
      <c r="CR1033" s="62"/>
      <c r="CS1033" s="62"/>
      <c r="CT1033" s="62"/>
      <c r="CU1033" s="62"/>
      <c r="CV1033" s="62"/>
      <c r="CW1033" s="62"/>
      <c r="CX1033" s="62"/>
      <c r="CY1033" s="62"/>
      <c r="CZ1033" s="62"/>
      <c r="DA1033" s="61"/>
      <c r="DB1033" s="56">
        <f>K1033-CV1033</f>
        <v>0</v>
      </c>
      <c r="DC1033" s="55"/>
      <c r="DD1033" s="7">
        <f>CV1033/12</f>
        <v>0</v>
      </c>
      <c r="DE1033" s="55"/>
    </row>
    <row r="1034" spans="1:117" ht="12" hidden="1" customHeight="1" x14ac:dyDescent="0.2">
      <c r="A1034" s="67"/>
      <c r="B1034" s="65"/>
      <c r="C1034" s="65"/>
      <c r="D1034" s="65"/>
      <c r="E1034" s="66"/>
      <c r="F1034" s="66"/>
      <c r="G1034" s="65"/>
      <c r="H1034" s="70">
        <v>100301</v>
      </c>
      <c r="I1034" s="79" t="s">
        <v>79</v>
      </c>
      <c r="J1034" s="62"/>
      <c r="K1034" s="62"/>
      <c r="L1034" s="62"/>
      <c r="M1034" s="62"/>
      <c r="N1034" s="62"/>
      <c r="O1034" s="78"/>
      <c r="P1034" s="62"/>
      <c r="Q1034" s="78"/>
      <c r="R1034" s="62"/>
      <c r="S1034" s="71"/>
      <c r="T1034" s="71"/>
      <c r="U1034" s="71"/>
      <c r="V1034" s="71"/>
      <c r="W1034" s="71"/>
      <c r="X1034" s="71"/>
      <c r="Y1034" s="71"/>
      <c r="Z1034" s="71"/>
      <c r="AA1034" s="71"/>
      <c r="AB1034" s="71"/>
      <c r="AC1034" s="71"/>
      <c r="AD1034" s="71"/>
      <c r="AE1034" s="71"/>
      <c r="AF1034" s="71"/>
      <c r="AG1034" s="71"/>
      <c r="AH1034" s="71"/>
      <c r="AI1034" s="71"/>
      <c r="AJ1034" s="71"/>
      <c r="AK1034" s="71"/>
      <c r="AL1034" s="71"/>
      <c r="AM1034" s="71"/>
      <c r="AN1034" s="71"/>
      <c r="AO1034" s="71"/>
      <c r="AP1034" s="71"/>
      <c r="AQ1034" s="71"/>
      <c r="AR1034" s="71"/>
      <c r="AS1034" s="71"/>
      <c r="AT1034" s="71"/>
      <c r="AU1034" s="71"/>
      <c r="AV1034" s="71"/>
      <c r="AW1034" s="71"/>
      <c r="AX1034" s="71"/>
      <c r="AY1034" s="71"/>
      <c r="AZ1034" s="71"/>
      <c r="BA1034" s="71"/>
      <c r="BB1034" s="71"/>
      <c r="BC1034" s="71"/>
      <c r="BD1034" s="71"/>
      <c r="BE1034" s="71"/>
      <c r="BF1034" s="71"/>
      <c r="BG1034" s="71"/>
      <c r="BH1034" s="71"/>
      <c r="BI1034" s="71"/>
      <c r="BJ1034" s="71"/>
      <c r="BK1034" s="71"/>
      <c r="BL1034" s="71"/>
      <c r="BM1034" s="71"/>
      <c r="BN1034" s="71"/>
      <c r="BO1034" s="71"/>
      <c r="BP1034" s="71"/>
      <c r="BQ1034" s="71"/>
      <c r="BR1034" s="71"/>
      <c r="BS1034" s="71"/>
      <c r="BT1034" s="71"/>
      <c r="BU1034" s="71"/>
      <c r="BV1034" s="71"/>
      <c r="BW1034" s="71"/>
      <c r="BX1034" s="71"/>
      <c r="BY1034" s="71"/>
      <c r="BZ1034" s="71"/>
      <c r="CA1034" s="71"/>
      <c r="CB1034" s="71"/>
      <c r="CC1034" s="71"/>
      <c r="CD1034" s="71"/>
      <c r="CE1034" s="71"/>
      <c r="CF1034" s="71"/>
      <c r="CG1034" s="71"/>
      <c r="CH1034" s="71"/>
      <c r="CI1034" s="71"/>
      <c r="CJ1034" s="71"/>
      <c r="CK1034" s="71"/>
      <c r="CL1034" s="71"/>
      <c r="CM1034" s="71"/>
      <c r="CN1034" s="71"/>
      <c r="CO1034" s="71"/>
      <c r="CP1034" s="71"/>
      <c r="CQ1034" s="71"/>
      <c r="CR1034" s="71"/>
      <c r="CS1034" s="71"/>
      <c r="CT1034" s="71"/>
      <c r="CU1034" s="71"/>
      <c r="CV1034" s="71"/>
      <c r="CW1034" s="71"/>
      <c r="CX1034" s="71"/>
      <c r="CY1034" s="71"/>
      <c r="CZ1034" s="71"/>
      <c r="DA1034" s="70"/>
      <c r="DB1034" s="56">
        <f>K1034-CV1034</f>
        <v>0</v>
      </c>
      <c r="DD1034" s="7">
        <f>CV1034/12</f>
        <v>0</v>
      </c>
    </row>
    <row r="1035" spans="1:117" ht="12.75" hidden="1" customHeight="1" x14ac:dyDescent="0.2">
      <c r="A1035" s="67"/>
      <c r="B1035" s="65"/>
      <c r="C1035" s="65"/>
      <c r="D1035" s="65"/>
      <c r="E1035" s="66"/>
      <c r="F1035" s="66"/>
      <c r="G1035" s="65"/>
      <c r="H1035" s="70">
        <v>100302</v>
      </c>
      <c r="I1035" s="79" t="s">
        <v>78</v>
      </c>
      <c r="J1035" s="62"/>
      <c r="K1035" s="62"/>
      <c r="L1035" s="62"/>
      <c r="M1035" s="62"/>
      <c r="N1035" s="62"/>
      <c r="O1035" s="78"/>
      <c r="P1035" s="62"/>
      <c r="Q1035" s="78"/>
      <c r="R1035" s="62"/>
      <c r="S1035" s="71"/>
      <c r="T1035" s="71"/>
      <c r="U1035" s="71"/>
      <c r="V1035" s="71"/>
      <c r="W1035" s="71"/>
      <c r="X1035" s="71"/>
      <c r="Y1035" s="71"/>
      <c r="Z1035" s="71"/>
      <c r="AA1035" s="71"/>
      <c r="AB1035" s="71"/>
      <c r="AC1035" s="71"/>
      <c r="AD1035" s="71"/>
      <c r="AE1035" s="71"/>
      <c r="AF1035" s="71"/>
      <c r="AG1035" s="71"/>
      <c r="AH1035" s="71"/>
      <c r="AI1035" s="71"/>
      <c r="AJ1035" s="71"/>
      <c r="AK1035" s="71"/>
      <c r="AL1035" s="71"/>
      <c r="AM1035" s="71"/>
      <c r="AN1035" s="71"/>
      <c r="AO1035" s="71"/>
      <c r="AP1035" s="71"/>
      <c r="AQ1035" s="71"/>
      <c r="AR1035" s="71"/>
      <c r="AS1035" s="71"/>
      <c r="AT1035" s="71"/>
      <c r="AU1035" s="71"/>
      <c r="AV1035" s="71"/>
      <c r="AW1035" s="71"/>
      <c r="AX1035" s="71"/>
      <c r="AY1035" s="71"/>
      <c r="AZ1035" s="71"/>
      <c r="BA1035" s="71"/>
      <c r="BB1035" s="71"/>
      <c r="BC1035" s="71"/>
      <c r="BD1035" s="71"/>
      <c r="BE1035" s="71"/>
      <c r="BF1035" s="71"/>
      <c r="BG1035" s="71"/>
      <c r="BH1035" s="71"/>
      <c r="BI1035" s="71"/>
      <c r="BJ1035" s="71"/>
      <c r="BK1035" s="71"/>
      <c r="BL1035" s="71"/>
      <c r="BM1035" s="71"/>
      <c r="BN1035" s="71"/>
      <c r="BO1035" s="71"/>
      <c r="BP1035" s="71"/>
      <c r="BQ1035" s="71"/>
      <c r="BR1035" s="71"/>
      <c r="BS1035" s="71"/>
      <c r="BT1035" s="71"/>
      <c r="BU1035" s="71"/>
      <c r="BV1035" s="71"/>
      <c r="BW1035" s="71"/>
      <c r="BX1035" s="71"/>
      <c r="BY1035" s="71"/>
      <c r="BZ1035" s="71"/>
      <c r="CA1035" s="71"/>
      <c r="CB1035" s="71"/>
      <c r="CC1035" s="71"/>
      <c r="CD1035" s="71"/>
      <c r="CE1035" s="71"/>
      <c r="CF1035" s="71"/>
      <c r="CG1035" s="71"/>
      <c r="CH1035" s="71"/>
      <c r="CI1035" s="71"/>
      <c r="CJ1035" s="71"/>
      <c r="CK1035" s="71"/>
      <c r="CL1035" s="71"/>
      <c r="CM1035" s="71"/>
      <c r="CN1035" s="71"/>
      <c r="CO1035" s="71"/>
      <c r="CP1035" s="71"/>
      <c r="CQ1035" s="71"/>
      <c r="CR1035" s="71"/>
      <c r="CS1035" s="71"/>
      <c r="CT1035" s="71"/>
      <c r="CU1035" s="71"/>
      <c r="CV1035" s="71"/>
      <c r="CW1035" s="71"/>
      <c r="CX1035" s="71"/>
      <c r="CY1035" s="71"/>
      <c r="CZ1035" s="71"/>
      <c r="DA1035" s="70"/>
      <c r="DB1035" s="56">
        <f>K1035-CV1035</f>
        <v>0</v>
      </c>
      <c r="DD1035" s="7">
        <f>CV1035/12</f>
        <v>0</v>
      </c>
    </row>
    <row r="1036" spans="1:117" ht="12" hidden="1" customHeight="1" x14ac:dyDescent="0.2">
      <c r="A1036" s="67"/>
      <c r="B1036" s="65"/>
      <c r="C1036" s="65"/>
      <c r="D1036" s="65"/>
      <c r="E1036" s="66"/>
      <c r="F1036" s="66"/>
      <c r="G1036" s="65"/>
      <c r="H1036" s="70">
        <v>100303</v>
      </c>
      <c r="I1036" s="79" t="s">
        <v>77</v>
      </c>
      <c r="J1036" s="62"/>
      <c r="K1036" s="62"/>
      <c r="L1036" s="62"/>
      <c r="M1036" s="62"/>
      <c r="N1036" s="62"/>
      <c r="O1036" s="78"/>
      <c r="P1036" s="62"/>
      <c r="Q1036" s="78"/>
      <c r="R1036" s="62"/>
      <c r="S1036" s="71"/>
      <c r="T1036" s="71"/>
      <c r="U1036" s="71"/>
      <c r="V1036" s="71"/>
      <c r="W1036" s="71"/>
      <c r="X1036" s="71"/>
      <c r="Y1036" s="71"/>
      <c r="Z1036" s="71"/>
      <c r="AA1036" s="71"/>
      <c r="AB1036" s="71"/>
      <c r="AC1036" s="71"/>
      <c r="AD1036" s="71"/>
      <c r="AE1036" s="71"/>
      <c r="AF1036" s="71"/>
      <c r="AG1036" s="71"/>
      <c r="AH1036" s="71"/>
      <c r="AI1036" s="71"/>
      <c r="AJ1036" s="71"/>
      <c r="AK1036" s="71"/>
      <c r="AL1036" s="71"/>
      <c r="AM1036" s="71"/>
      <c r="AN1036" s="71"/>
      <c r="AO1036" s="71"/>
      <c r="AP1036" s="71"/>
      <c r="AQ1036" s="71"/>
      <c r="AR1036" s="71"/>
      <c r="AS1036" s="71"/>
      <c r="AT1036" s="71"/>
      <c r="AU1036" s="71"/>
      <c r="AV1036" s="71"/>
      <c r="AW1036" s="71"/>
      <c r="AX1036" s="71"/>
      <c r="AY1036" s="71"/>
      <c r="AZ1036" s="71"/>
      <c r="BA1036" s="71"/>
      <c r="BB1036" s="71"/>
      <c r="BC1036" s="71"/>
      <c r="BD1036" s="71"/>
      <c r="BE1036" s="71"/>
      <c r="BF1036" s="71"/>
      <c r="BG1036" s="71"/>
      <c r="BH1036" s="71"/>
      <c r="BI1036" s="71"/>
      <c r="BJ1036" s="71"/>
      <c r="BK1036" s="71"/>
      <c r="BL1036" s="71"/>
      <c r="BM1036" s="71"/>
      <c r="BN1036" s="71"/>
      <c r="BO1036" s="71"/>
      <c r="BP1036" s="71"/>
      <c r="BQ1036" s="71"/>
      <c r="BR1036" s="71"/>
      <c r="BS1036" s="71"/>
      <c r="BT1036" s="71"/>
      <c r="BU1036" s="71"/>
      <c r="BV1036" s="71"/>
      <c r="BW1036" s="71"/>
      <c r="BX1036" s="71"/>
      <c r="BY1036" s="71"/>
      <c r="BZ1036" s="71"/>
      <c r="CA1036" s="71"/>
      <c r="CB1036" s="71"/>
      <c r="CC1036" s="71"/>
      <c r="CD1036" s="71"/>
      <c r="CE1036" s="71"/>
      <c r="CF1036" s="71"/>
      <c r="CG1036" s="71"/>
      <c r="CH1036" s="71"/>
      <c r="CI1036" s="71"/>
      <c r="CJ1036" s="71"/>
      <c r="CK1036" s="71"/>
      <c r="CL1036" s="71"/>
      <c r="CM1036" s="71"/>
      <c r="CN1036" s="71"/>
      <c r="CO1036" s="71"/>
      <c r="CP1036" s="71"/>
      <c r="CQ1036" s="71"/>
      <c r="CR1036" s="71"/>
      <c r="CS1036" s="71"/>
      <c r="CT1036" s="71"/>
      <c r="CU1036" s="71"/>
      <c r="CV1036" s="71"/>
      <c r="CW1036" s="71"/>
      <c r="CX1036" s="71"/>
      <c r="CY1036" s="71"/>
      <c r="CZ1036" s="71"/>
      <c r="DA1036" s="70"/>
      <c r="DB1036" s="56">
        <f>K1036-CV1036</f>
        <v>0</v>
      </c>
      <c r="DD1036" s="7">
        <f>CV1036/12</f>
        <v>0</v>
      </c>
    </row>
    <row r="1037" spans="1:117" ht="12" hidden="1" customHeight="1" x14ac:dyDescent="0.2">
      <c r="A1037" s="67"/>
      <c r="B1037" s="65"/>
      <c r="C1037" s="65"/>
      <c r="D1037" s="65"/>
      <c r="E1037" s="66"/>
      <c r="F1037" s="66"/>
      <c r="G1037" s="65"/>
      <c r="H1037" s="70">
        <v>100304</v>
      </c>
      <c r="I1037" s="79" t="s">
        <v>76</v>
      </c>
      <c r="J1037" s="62"/>
      <c r="K1037" s="62"/>
      <c r="L1037" s="62"/>
      <c r="M1037" s="62"/>
      <c r="N1037" s="62"/>
      <c r="O1037" s="78"/>
      <c r="P1037" s="62"/>
      <c r="Q1037" s="78"/>
      <c r="R1037" s="62"/>
      <c r="S1037" s="71"/>
      <c r="T1037" s="71"/>
      <c r="U1037" s="71"/>
      <c r="V1037" s="71"/>
      <c r="W1037" s="71"/>
      <c r="X1037" s="71"/>
      <c r="Y1037" s="71"/>
      <c r="Z1037" s="71"/>
      <c r="AA1037" s="71"/>
      <c r="AB1037" s="71"/>
      <c r="AC1037" s="71"/>
      <c r="AD1037" s="71"/>
      <c r="AE1037" s="71"/>
      <c r="AF1037" s="71"/>
      <c r="AG1037" s="71"/>
      <c r="AH1037" s="71"/>
      <c r="AI1037" s="71"/>
      <c r="AJ1037" s="71"/>
      <c r="AK1037" s="71"/>
      <c r="AL1037" s="71"/>
      <c r="AM1037" s="71"/>
      <c r="AN1037" s="71"/>
      <c r="AO1037" s="71"/>
      <c r="AP1037" s="71"/>
      <c r="AQ1037" s="71"/>
      <c r="AR1037" s="71"/>
      <c r="AS1037" s="71"/>
      <c r="AT1037" s="71"/>
      <c r="AU1037" s="71"/>
      <c r="AV1037" s="71"/>
      <c r="AW1037" s="71"/>
      <c r="AX1037" s="71"/>
      <c r="AY1037" s="71"/>
      <c r="AZ1037" s="71"/>
      <c r="BA1037" s="71"/>
      <c r="BB1037" s="71"/>
      <c r="BC1037" s="71"/>
      <c r="BD1037" s="71"/>
      <c r="BE1037" s="71"/>
      <c r="BF1037" s="71"/>
      <c r="BG1037" s="71"/>
      <c r="BH1037" s="71"/>
      <c r="BI1037" s="71"/>
      <c r="BJ1037" s="71"/>
      <c r="BK1037" s="71"/>
      <c r="BL1037" s="71"/>
      <c r="BM1037" s="71"/>
      <c r="BN1037" s="71"/>
      <c r="BO1037" s="71"/>
      <c r="BP1037" s="71"/>
      <c r="BQ1037" s="71"/>
      <c r="BR1037" s="71"/>
      <c r="BS1037" s="71"/>
      <c r="BT1037" s="71"/>
      <c r="BU1037" s="71"/>
      <c r="BV1037" s="71"/>
      <c r="BW1037" s="71"/>
      <c r="BX1037" s="71"/>
      <c r="BY1037" s="71"/>
      <c r="BZ1037" s="71"/>
      <c r="CA1037" s="71"/>
      <c r="CB1037" s="71"/>
      <c r="CC1037" s="71"/>
      <c r="CD1037" s="71"/>
      <c r="CE1037" s="71"/>
      <c r="CF1037" s="71"/>
      <c r="CG1037" s="71"/>
      <c r="CH1037" s="71"/>
      <c r="CI1037" s="71"/>
      <c r="CJ1037" s="71"/>
      <c r="CK1037" s="71"/>
      <c r="CL1037" s="71"/>
      <c r="CM1037" s="71"/>
      <c r="CN1037" s="71"/>
      <c r="CO1037" s="71"/>
      <c r="CP1037" s="71"/>
      <c r="CQ1037" s="71"/>
      <c r="CR1037" s="71"/>
      <c r="CS1037" s="71"/>
      <c r="CT1037" s="71"/>
      <c r="CU1037" s="71"/>
      <c r="CV1037" s="71"/>
      <c r="CW1037" s="71"/>
      <c r="CX1037" s="71"/>
      <c r="CY1037" s="71"/>
      <c r="CZ1037" s="71"/>
      <c r="DA1037" s="70"/>
      <c r="DB1037" s="56">
        <f>K1037-CV1037</f>
        <v>0</v>
      </c>
      <c r="DD1037" s="7">
        <f>CV1037/12</f>
        <v>0</v>
      </c>
    </row>
    <row r="1038" spans="1:117" ht="12" hidden="1" customHeight="1" x14ac:dyDescent="0.2">
      <c r="A1038" s="67"/>
      <c r="B1038" s="65"/>
      <c r="C1038" s="65"/>
      <c r="D1038" s="65"/>
      <c r="E1038" s="66"/>
      <c r="F1038" s="66"/>
      <c r="G1038" s="65"/>
      <c r="H1038" s="70" t="s">
        <v>75</v>
      </c>
      <c r="I1038" s="79" t="s">
        <v>74</v>
      </c>
      <c r="J1038" s="62"/>
      <c r="K1038" s="62"/>
      <c r="L1038" s="62"/>
      <c r="M1038" s="62"/>
      <c r="N1038" s="62"/>
      <c r="O1038" s="78"/>
      <c r="P1038" s="62"/>
      <c r="Q1038" s="78"/>
      <c r="R1038" s="62"/>
      <c r="S1038" s="71"/>
      <c r="T1038" s="71"/>
      <c r="U1038" s="71"/>
      <c r="V1038" s="71"/>
      <c r="W1038" s="71"/>
      <c r="X1038" s="71"/>
      <c r="Y1038" s="71"/>
      <c r="Z1038" s="71"/>
      <c r="AA1038" s="71"/>
      <c r="AB1038" s="71"/>
      <c r="AC1038" s="71"/>
      <c r="AD1038" s="71"/>
      <c r="AE1038" s="71"/>
      <c r="AF1038" s="71"/>
      <c r="AG1038" s="71"/>
      <c r="AH1038" s="71"/>
      <c r="AI1038" s="71"/>
      <c r="AJ1038" s="71"/>
      <c r="AK1038" s="71"/>
      <c r="AL1038" s="71"/>
      <c r="AM1038" s="71"/>
      <c r="AN1038" s="71"/>
      <c r="AO1038" s="71"/>
      <c r="AP1038" s="71"/>
      <c r="AQ1038" s="71"/>
      <c r="AR1038" s="71"/>
      <c r="AS1038" s="71"/>
      <c r="AT1038" s="71"/>
      <c r="AU1038" s="71"/>
      <c r="AV1038" s="71"/>
      <c r="AW1038" s="71"/>
      <c r="AX1038" s="71"/>
      <c r="AY1038" s="71"/>
      <c r="AZ1038" s="71"/>
      <c r="BA1038" s="71"/>
      <c r="BB1038" s="71"/>
      <c r="BC1038" s="71"/>
      <c r="BD1038" s="71"/>
      <c r="BE1038" s="71"/>
      <c r="BF1038" s="71"/>
      <c r="BG1038" s="71"/>
      <c r="BH1038" s="71"/>
      <c r="BI1038" s="71"/>
      <c r="BJ1038" s="71"/>
      <c r="BK1038" s="71"/>
      <c r="BL1038" s="71"/>
      <c r="BM1038" s="71"/>
      <c r="BN1038" s="71"/>
      <c r="BO1038" s="71"/>
      <c r="BP1038" s="71"/>
      <c r="BQ1038" s="71"/>
      <c r="BR1038" s="71"/>
      <c r="BS1038" s="71"/>
      <c r="BT1038" s="71"/>
      <c r="BU1038" s="71"/>
      <c r="BV1038" s="71"/>
      <c r="BW1038" s="71"/>
      <c r="BX1038" s="71"/>
      <c r="BY1038" s="71"/>
      <c r="BZ1038" s="71"/>
      <c r="CA1038" s="71"/>
      <c r="CB1038" s="71"/>
      <c r="CC1038" s="71"/>
      <c r="CD1038" s="71"/>
      <c r="CE1038" s="71"/>
      <c r="CF1038" s="71"/>
      <c r="CG1038" s="71"/>
      <c r="CH1038" s="71"/>
      <c r="CI1038" s="71"/>
      <c r="CJ1038" s="71"/>
      <c r="CK1038" s="71"/>
      <c r="CL1038" s="71"/>
      <c r="CM1038" s="71"/>
      <c r="CN1038" s="71"/>
      <c r="CO1038" s="71"/>
      <c r="CP1038" s="71"/>
      <c r="CQ1038" s="71"/>
      <c r="CR1038" s="71"/>
      <c r="CS1038" s="71"/>
      <c r="CT1038" s="71"/>
      <c r="CU1038" s="71"/>
      <c r="CV1038" s="71"/>
      <c r="CW1038" s="71"/>
      <c r="CX1038" s="71"/>
      <c r="CY1038" s="71"/>
      <c r="CZ1038" s="71"/>
      <c r="DA1038" s="70"/>
      <c r="DB1038" s="56">
        <f>K1038-CV1038</f>
        <v>0</v>
      </c>
      <c r="DD1038" s="7">
        <f>CV1038/12</f>
        <v>0</v>
      </c>
    </row>
    <row r="1039" spans="1:117" ht="12" hidden="1" customHeight="1" x14ac:dyDescent="0.2">
      <c r="A1039" s="67"/>
      <c r="B1039" s="65"/>
      <c r="C1039" s="65"/>
      <c r="D1039" s="65"/>
      <c r="E1039" s="66"/>
      <c r="F1039" s="66"/>
      <c r="G1039" s="65"/>
      <c r="H1039" s="61" t="s">
        <v>73</v>
      </c>
      <c r="I1039" s="64" t="s">
        <v>72</v>
      </c>
      <c r="J1039" s="85"/>
      <c r="K1039" s="85"/>
      <c r="L1039" s="85"/>
      <c r="M1039" s="85"/>
      <c r="N1039" s="85"/>
      <c r="O1039" s="85"/>
      <c r="P1039" s="85"/>
      <c r="Q1039" s="85"/>
      <c r="R1039" s="85"/>
      <c r="S1039" s="85"/>
      <c r="T1039" s="85"/>
      <c r="U1039" s="85"/>
      <c r="V1039" s="85"/>
      <c r="W1039" s="85"/>
      <c r="X1039" s="85"/>
      <c r="Y1039" s="85"/>
      <c r="Z1039" s="85"/>
      <c r="AA1039" s="85"/>
      <c r="AB1039" s="85"/>
      <c r="AC1039" s="85"/>
      <c r="AD1039" s="85"/>
      <c r="AE1039" s="85"/>
      <c r="AF1039" s="85"/>
      <c r="AG1039" s="85"/>
      <c r="AH1039" s="85"/>
      <c r="AI1039" s="85"/>
      <c r="AJ1039" s="85"/>
      <c r="AK1039" s="85"/>
      <c r="AL1039" s="85"/>
      <c r="AM1039" s="85"/>
      <c r="AN1039" s="85"/>
      <c r="AO1039" s="85"/>
      <c r="AP1039" s="85"/>
      <c r="AQ1039" s="85"/>
      <c r="AR1039" s="85"/>
      <c r="AS1039" s="85"/>
      <c r="AT1039" s="85"/>
      <c r="AU1039" s="85"/>
      <c r="AV1039" s="85"/>
      <c r="AW1039" s="85"/>
      <c r="AX1039" s="85"/>
      <c r="AY1039" s="85"/>
      <c r="AZ1039" s="85"/>
      <c r="BA1039" s="85"/>
      <c r="BB1039" s="85"/>
      <c r="BC1039" s="85"/>
      <c r="BD1039" s="85"/>
      <c r="BE1039" s="85"/>
      <c r="BF1039" s="85"/>
      <c r="BG1039" s="85"/>
      <c r="BH1039" s="85"/>
      <c r="BI1039" s="85"/>
      <c r="BJ1039" s="85"/>
      <c r="BK1039" s="85"/>
      <c r="BL1039" s="85"/>
      <c r="BM1039" s="85"/>
      <c r="BN1039" s="85"/>
      <c r="BO1039" s="85"/>
      <c r="BP1039" s="85"/>
      <c r="BQ1039" s="85"/>
      <c r="BR1039" s="85"/>
      <c r="BS1039" s="85"/>
      <c r="BT1039" s="85"/>
      <c r="BU1039" s="85"/>
      <c r="BV1039" s="85"/>
      <c r="BW1039" s="85"/>
      <c r="BX1039" s="85"/>
      <c r="BY1039" s="85"/>
      <c r="BZ1039" s="85"/>
      <c r="CA1039" s="85"/>
      <c r="CB1039" s="85"/>
      <c r="CC1039" s="85"/>
      <c r="CD1039" s="85"/>
      <c r="CE1039" s="85"/>
      <c r="CF1039" s="85"/>
      <c r="CG1039" s="85"/>
      <c r="CH1039" s="85"/>
      <c r="CI1039" s="85"/>
      <c r="CJ1039" s="85"/>
      <c r="CK1039" s="85"/>
      <c r="CL1039" s="85"/>
      <c r="CM1039" s="85"/>
      <c r="CN1039" s="85"/>
      <c r="CO1039" s="85"/>
      <c r="CP1039" s="85"/>
      <c r="CQ1039" s="85"/>
      <c r="CR1039" s="85"/>
      <c r="CS1039" s="85"/>
      <c r="CT1039" s="85"/>
      <c r="CU1039" s="85"/>
      <c r="CV1039" s="85"/>
      <c r="CW1039" s="85"/>
      <c r="CX1039" s="85"/>
      <c r="CY1039" s="85"/>
      <c r="CZ1039" s="85"/>
      <c r="DA1039" s="61"/>
      <c r="DB1039" s="56">
        <f>K1039-CV1039</f>
        <v>0</v>
      </c>
      <c r="DD1039" s="7">
        <f>CV1039/12</f>
        <v>0</v>
      </c>
    </row>
    <row r="1040" spans="1:117" s="54" customFormat="1" ht="11.25" hidden="1" customHeight="1" x14ac:dyDescent="0.2">
      <c r="A1040" s="67"/>
      <c r="B1040" s="66"/>
      <c r="C1040" s="66"/>
      <c r="D1040" s="66"/>
      <c r="E1040" s="66"/>
      <c r="F1040" s="66"/>
      <c r="G1040" s="65"/>
      <c r="H1040" s="61">
        <v>2001</v>
      </c>
      <c r="I1040" s="84" t="s">
        <v>71</v>
      </c>
      <c r="J1040" s="85"/>
      <c r="K1040" s="85"/>
      <c r="L1040" s="85"/>
      <c r="M1040" s="85"/>
      <c r="N1040" s="85"/>
      <c r="O1040" s="85"/>
      <c r="P1040" s="85"/>
      <c r="Q1040" s="85"/>
      <c r="R1040" s="85"/>
      <c r="S1040" s="85"/>
      <c r="T1040" s="85"/>
      <c r="U1040" s="85"/>
      <c r="V1040" s="85"/>
      <c r="W1040" s="85"/>
      <c r="X1040" s="85"/>
      <c r="Y1040" s="85"/>
      <c r="Z1040" s="85"/>
      <c r="AA1040" s="85"/>
      <c r="AB1040" s="85"/>
      <c r="AC1040" s="85"/>
      <c r="AD1040" s="85"/>
      <c r="AE1040" s="85"/>
      <c r="AF1040" s="85"/>
      <c r="AG1040" s="85"/>
      <c r="AH1040" s="85"/>
      <c r="AI1040" s="85"/>
      <c r="AJ1040" s="85"/>
      <c r="AK1040" s="85"/>
      <c r="AL1040" s="85"/>
      <c r="AM1040" s="85"/>
      <c r="AN1040" s="85"/>
      <c r="AO1040" s="85"/>
      <c r="AP1040" s="85"/>
      <c r="AQ1040" s="85"/>
      <c r="AR1040" s="85"/>
      <c r="AS1040" s="85"/>
      <c r="AT1040" s="85"/>
      <c r="AU1040" s="85"/>
      <c r="AV1040" s="85"/>
      <c r="AW1040" s="85"/>
      <c r="AX1040" s="85"/>
      <c r="AY1040" s="85"/>
      <c r="AZ1040" s="85"/>
      <c r="BA1040" s="85"/>
      <c r="BB1040" s="85"/>
      <c r="BC1040" s="85"/>
      <c r="BD1040" s="85"/>
      <c r="BE1040" s="85"/>
      <c r="BF1040" s="85"/>
      <c r="BG1040" s="85"/>
      <c r="BH1040" s="85"/>
      <c r="BI1040" s="85"/>
      <c r="BJ1040" s="85"/>
      <c r="BK1040" s="85"/>
      <c r="BL1040" s="85"/>
      <c r="BM1040" s="85"/>
      <c r="BN1040" s="85"/>
      <c r="BO1040" s="85"/>
      <c r="BP1040" s="85"/>
      <c r="BQ1040" s="85"/>
      <c r="BR1040" s="85"/>
      <c r="BS1040" s="85"/>
      <c r="BT1040" s="85"/>
      <c r="BU1040" s="85"/>
      <c r="BV1040" s="85"/>
      <c r="BW1040" s="85"/>
      <c r="BX1040" s="85"/>
      <c r="BY1040" s="85"/>
      <c r="BZ1040" s="85"/>
      <c r="CA1040" s="85"/>
      <c r="CB1040" s="85"/>
      <c r="CC1040" s="85"/>
      <c r="CD1040" s="85"/>
      <c r="CE1040" s="85"/>
      <c r="CF1040" s="85"/>
      <c r="CG1040" s="85"/>
      <c r="CH1040" s="85"/>
      <c r="CI1040" s="85"/>
      <c r="CJ1040" s="85"/>
      <c r="CK1040" s="85"/>
      <c r="CL1040" s="85"/>
      <c r="CM1040" s="85"/>
      <c r="CN1040" s="85"/>
      <c r="CO1040" s="85"/>
      <c r="CP1040" s="85"/>
      <c r="CQ1040" s="85"/>
      <c r="CR1040" s="85"/>
      <c r="CS1040" s="85"/>
      <c r="CT1040" s="85"/>
      <c r="CU1040" s="85"/>
      <c r="CV1040" s="85"/>
      <c r="CW1040" s="85"/>
      <c r="CX1040" s="85"/>
      <c r="CY1040" s="85"/>
      <c r="CZ1040" s="85"/>
      <c r="DA1040" s="61"/>
      <c r="DB1040" s="56">
        <f>K1040-CV1040</f>
        <v>0</v>
      </c>
      <c r="DC1040" s="55"/>
      <c r="DD1040" s="7">
        <f>CV1040/12</f>
        <v>0</v>
      </c>
      <c r="DE1040" s="55"/>
    </row>
    <row r="1041" spans="1:109" s="54" customFormat="1" ht="11.25" hidden="1" customHeight="1" x14ac:dyDescent="0.2">
      <c r="A1041" s="67"/>
      <c r="B1041" s="65"/>
      <c r="C1041" s="65"/>
      <c r="D1041" s="65"/>
      <c r="E1041" s="66"/>
      <c r="F1041" s="66"/>
      <c r="G1041" s="65"/>
      <c r="H1041" s="70" t="s">
        <v>70</v>
      </c>
      <c r="I1041" s="79" t="s">
        <v>69</v>
      </c>
      <c r="J1041" s="62"/>
      <c r="K1041" s="62"/>
      <c r="L1041" s="62"/>
      <c r="M1041" s="62"/>
      <c r="N1041" s="62"/>
      <c r="O1041" s="78"/>
      <c r="P1041" s="62"/>
      <c r="Q1041" s="78"/>
      <c r="R1041" s="62"/>
      <c r="S1041" s="71"/>
      <c r="T1041" s="71"/>
      <c r="U1041" s="71"/>
      <c r="V1041" s="71"/>
      <c r="W1041" s="71"/>
      <c r="X1041" s="71"/>
      <c r="Y1041" s="71"/>
      <c r="Z1041" s="71"/>
      <c r="AA1041" s="71"/>
      <c r="AB1041" s="71"/>
      <c r="AC1041" s="71"/>
      <c r="AD1041" s="71"/>
      <c r="AE1041" s="71"/>
      <c r="AF1041" s="71"/>
      <c r="AG1041" s="71"/>
      <c r="AH1041" s="71"/>
      <c r="AI1041" s="71"/>
      <c r="AJ1041" s="71"/>
      <c r="AK1041" s="71"/>
      <c r="AL1041" s="71"/>
      <c r="AM1041" s="71"/>
      <c r="AN1041" s="71"/>
      <c r="AO1041" s="71"/>
      <c r="AP1041" s="71"/>
      <c r="AQ1041" s="71"/>
      <c r="AR1041" s="71"/>
      <c r="AS1041" s="71"/>
      <c r="AT1041" s="71"/>
      <c r="AU1041" s="71"/>
      <c r="AV1041" s="71"/>
      <c r="AW1041" s="71"/>
      <c r="AX1041" s="71"/>
      <c r="AY1041" s="71"/>
      <c r="AZ1041" s="71"/>
      <c r="BA1041" s="71"/>
      <c r="BB1041" s="71"/>
      <c r="BC1041" s="71"/>
      <c r="BD1041" s="71"/>
      <c r="BE1041" s="71"/>
      <c r="BF1041" s="71"/>
      <c r="BG1041" s="71"/>
      <c r="BH1041" s="71"/>
      <c r="BI1041" s="71"/>
      <c r="BJ1041" s="71"/>
      <c r="BK1041" s="71"/>
      <c r="BL1041" s="71"/>
      <c r="BM1041" s="71"/>
      <c r="BN1041" s="71"/>
      <c r="BO1041" s="71"/>
      <c r="BP1041" s="71"/>
      <c r="BQ1041" s="71"/>
      <c r="BR1041" s="71"/>
      <c r="BS1041" s="71"/>
      <c r="BT1041" s="71"/>
      <c r="BU1041" s="71"/>
      <c r="BV1041" s="71"/>
      <c r="BW1041" s="71"/>
      <c r="BX1041" s="71"/>
      <c r="BY1041" s="71"/>
      <c r="BZ1041" s="71"/>
      <c r="CA1041" s="71"/>
      <c r="CB1041" s="71"/>
      <c r="CC1041" s="71"/>
      <c r="CD1041" s="71"/>
      <c r="CE1041" s="71"/>
      <c r="CF1041" s="71"/>
      <c r="CG1041" s="71"/>
      <c r="CH1041" s="71"/>
      <c r="CI1041" s="71"/>
      <c r="CJ1041" s="71"/>
      <c r="CK1041" s="71"/>
      <c r="CL1041" s="71"/>
      <c r="CM1041" s="71"/>
      <c r="CN1041" s="71"/>
      <c r="CO1041" s="71"/>
      <c r="CP1041" s="71"/>
      <c r="CQ1041" s="71"/>
      <c r="CR1041" s="71"/>
      <c r="CS1041" s="71"/>
      <c r="CT1041" s="71"/>
      <c r="CU1041" s="71"/>
      <c r="CV1041" s="71"/>
      <c r="CW1041" s="71"/>
      <c r="CX1041" s="71"/>
      <c r="CY1041" s="71"/>
      <c r="CZ1041" s="71"/>
      <c r="DA1041" s="70"/>
      <c r="DB1041" s="56">
        <f>K1041-CV1041</f>
        <v>0</v>
      </c>
      <c r="DC1041" s="55"/>
      <c r="DD1041" s="7">
        <f>CV1041/12</f>
        <v>0</v>
      </c>
      <c r="DE1041" s="55"/>
    </row>
    <row r="1042" spans="1:109" s="54" customFormat="1" ht="11.25" hidden="1" customHeight="1" x14ac:dyDescent="0.2">
      <c r="A1042" s="67"/>
      <c r="B1042" s="65"/>
      <c r="C1042" s="65"/>
      <c r="D1042" s="65"/>
      <c r="E1042" s="66"/>
      <c r="F1042" s="66"/>
      <c r="G1042" s="65"/>
      <c r="H1042" s="70" t="s">
        <v>68</v>
      </c>
      <c r="I1042" s="79" t="s">
        <v>67</v>
      </c>
      <c r="J1042" s="62"/>
      <c r="K1042" s="62"/>
      <c r="L1042" s="62"/>
      <c r="M1042" s="62"/>
      <c r="N1042" s="62"/>
      <c r="O1042" s="78"/>
      <c r="P1042" s="62"/>
      <c r="Q1042" s="78"/>
      <c r="R1042" s="62"/>
      <c r="S1042" s="71"/>
      <c r="T1042" s="71"/>
      <c r="U1042" s="71"/>
      <c r="V1042" s="71"/>
      <c r="W1042" s="71"/>
      <c r="X1042" s="71"/>
      <c r="Y1042" s="71"/>
      <c r="Z1042" s="71"/>
      <c r="AA1042" s="71"/>
      <c r="AB1042" s="71"/>
      <c r="AC1042" s="71"/>
      <c r="AD1042" s="71"/>
      <c r="AE1042" s="71"/>
      <c r="AF1042" s="71"/>
      <c r="AG1042" s="71"/>
      <c r="AH1042" s="71"/>
      <c r="AI1042" s="71"/>
      <c r="AJ1042" s="71"/>
      <c r="AK1042" s="71"/>
      <c r="AL1042" s="71"/>
      <c r="AM1042" s="71"/>
      <c r="AN1042" s="71"/>
      <c r="AO1042" s="71"/>
      <c r="AP1042" s="71"/>
      <c r="AQ1042" s="71"/>
      <c r="AR1042" s="71"/>
      <c r="AS1042" s="71"/>
      <c r="AT1042" s="71"/>
      <c r="AU1042" s="71"/>
      <c r="AV1042" s="71"/>
      <c r="AW1042" s="71"/>
      <c r="AX1042" s="71"/>
      <c r="AY1042" s="71"/>
      <c r="AZ1042" s="71"/>
      <c r="BA1042" s="71"/>
      <c r="BB1042" s="71"/>
      <c r="BC1042" s="71"/>
      <c r="BD1042" s="71"/>
      <c r="BE1042" s="71"/>
      <c r="BF1042" s="71"/>
      <c r="BG1042" s="71"/>
      <c r="BH1042" s="71"/>
      <c r="BI1042" s="71"/>
      <c r="BJ1042" s="71"/>
      <c r="BK1042" s="71"/>
      <c r="BL1042" s="71"/>
      <c r="BM1042" s="71"/>
      <c r="BN1042" s="71"/>
      <c r="BO1042" s="71"/>
      <c r="BP1042" s="71"/>
      <c r="BQ1042" s="71"/>
      <c r="BR1042" s="71"/>
      <c r="BS1042" s="71"/>
      <c r="BT1042" s="71"/>
      <c r="BU1042" s="71"/>
      <c r="BV1042" s="71"/>
      <c r="BW1042" s="71"/>
      <c r="BX1042" s="71"/>
      <c r="BY1042" s="71"/>
      <c r="BZ1042" s="71"/>
      <c r="CA1042" s="71"/>
      <c r="CB1042" s="71"/>
      <c r="CC1042" s="71"/>
      <c r="CD1042" s="71"/>
      <c r="CE1042" s="71"/>
      <c r="CF1042" s="71"/>
      <c r="CG1042" s="71"/>
      <c r="CH1042" s="71"/>
      <c r="CI1042" s="71"/>
      <c r="CJ1042" s="71"/>
      <c r="CK1042" s="71"/>
      <c r="CL1042" s="71"/>
      <c r="CM1042" s="71"/>
      <c r="CN1042" s="71"/>
      <c r="CO1042" s="71"/>
      <c r="CP1042" s="71"/>
      <c r="CQ1042" s="71"/>
      <c r="CR1042" s="71"/>
      <c r="CS1042" s="71"/>
      <c r="CT1042" s="71"/>
      <c r="CU1042" s="71"/>
      <c r="CV1042" s="71"/>
      <c r="CW1042" s="71"/>
      <c r="CX1042" s="71"/>
      <c r="CY1042" s="71"/>
      <c r="CZ1042" s="71"/>
      <c r="DA1042" s="70"/>
      <c r="DB1042" s="56">
        <f>K1042-CV1042</f>
        <v>0</v>
      </c>
      <c r="DC1042" s="55"/>
      <c r="DD1042" s="7">
        <f>CV1042/12</f>
        <v>0</v>
      </c>
      <c r="DE1042" s="55"/>
    </row>
    <row r="1043" spans="1:109" s="54" customFormat="1" ht="11.25" hidden="1" customHeight="1" x14ac:dyDescent="0.2">
      <c r="A1043" s="67"/>
      <c r="B1043" s="65"/>
      <c r="C1043" s="65"/>
      <c r="D1043" s="65"/>
      <c r="E1043" s="66"/>
      <c r="F1043" s="66"/>
      <c r="G1043" s="65"/>
      <c r="H1043" s="70" t="s">
        <v>66</v>
      </c>
      <c r="I1043" s="79" t="s">
        <v>65</v>
      </c>
      <c r="J1043" s="62"/>
      <c r="K1043" s="62"/>
      <c r="L1043" s="62"/>
      <c r="M1043" s="62"/>
      <c r="N1043" s="62"/>
      <c r="O1043" s="78"/>
      <c r="P1043" s="62"/>
      <c r="Q1043" s="78"/>
      <c r="R1043" s="62"/>
      <c r="S1043" s="71"/>
      <c r="T1043" s="71"/>
      <c r="U1043" s="71"/>
      <c r="V1043" s="71"/>
      <c r="W1043" s="71"/>
      <c r="X1043" s="71"/>
      <c r="Y1043" s="71"/>
      <c r="Z1043" s="71"/>
      <c r="AA1043" s="71"/>
      <c r="AB1043" s="71"/>
      <c r="AC1043" s="71"/>
      <c r="AD1043" s="71"/>
      <c r="AE1043" s="71"/>
      <c r="AF1043" s="71"/>
      <c r="AG1043" s="71"/>
      <c r="AH1043" s="71"/>
      <c r="AI1043" s="71"/>
      <c r="AJ1043" s="71"/>
      <c r="AK1043" s="71"/>
      <c r="AL1043" s="71"/>
      <c r="AM1043" s="71"/>
      <c r="AN1043" s="71"/>
      <c r="AO1043" s="71"/>
      <c r="AP1043" s="71"/>
      <c r="AQ1043" s="71"/>
      <c r="AR1043" s="71"/>
      <c r="AS1043" s="71"/>
      <c r="AT1043" s="71"/>
      <c r="AU1043" s="71"/>
      <c r="AV1043" s="71"/>
      <c r="AW1043" s="71"/>
      <c r="AX1043" s="71"/>
      <c r="AY1043" s="71"/>
      <c r="AZ1043" s="71"/>
      <c r="BA1043" s="71"/>
      <c r="BB1043" s="71"/>
      <c r="BC1043" s="71"/>
      <c r="BD1043" s="71"/>
      <c r="BE1043" s="71"/>
      <c r="BF1043" s="71"/>
      <c r="BG1043" s="71"/>
      <c r="BH1043" s="71"/>
      <c r="BI1043" s="71"/>
      <c r="BJ1043" s="71"/>
      <c r="BK1043" s="71"/>
      <c r="BL1043" s="71"/>
      <c r="BM1043" s="71"/>
      <c r="BN1043" s="71"/>
      <c r="BO1043" s="71"/>
      <c r="BP1043" s="71"/>
      <c r="BQ1043" s="71"/>
      <c r="BR1043" s="71"/>
      <c r="BS1043" s="71"/>
      <c r="BT1043" s="71"/>
      <c r="BU1043" s="71"/>
      <c r="BV1043" s="71"/>
      <c r="BW1043" s="71"/>
      <c r="BX1043" s="71"/>
      <c r="BY1043" s="71"/>
      <c r="BZ1043" s="71"/>
      <c r="CA1043" s="71"/>
      <c r="CB1043" s="71"/>
      <c r="CC1043" s="71"/>
      <c r="CD1043" s="71"/>
      <c r="CE1043" s="71"/>
      <c r="CF1043" s="71"/>
      <c r="CG1043" s="71"/>
      <c r="CH1043" s="71"/>
      <c r="CI1043" s="71"/>
      <c r="CJ1043" s="71"/>
      <c r="CK1043" s="71"/>
      <c r="CL1043" s="71"/>
      <c r="CM1043" s="71"/>
      <c r="CN1043" s="71"/>
      <c r="CO1043" s="71"/>
      <c r="CP1043" s="71"/>
      <c r="CQ1043" s="71"/>
      <c r="CR1043" s="71"/>
      <c r="CS1043" s="71"/>
      <c r="CT1043" s="71"/>
      <c r="CU1043" s="71"/>
      <c r="CV1043" s="71"/>
      <c r="CW1043" s="71"/>
      <c r="CX1043" s="71"/>
      <c r="CY1043" s="71"/>
      <c r="CZ1043" s="71"/>
      <c r="DA1043" s="70"/>
      <c r="DB1043" s="56">
        <f>K1043-CV1043</f>
        <v>0</v>
      </c>
      <c r="DC1043" s="55"/>
      <c r="DD1043" s="7">
        <f>CV1043/12</f>
        <v>0</v>
      </c>
      <c r="DE1043" s="55"/>
    </row>
    <row r="1044" spans="1:109" s="54" customFormat="1" ht="11.25" hidden="1" customHeight="1" x14ac:dyDescent="0.2">
      <c r="A1044" s="67"/>
      <c r="B1044" s="65"/>
      <c r="C1044" s="65"/>
      <c r="D1044" s="65"/>
      <c r="E1044" s="66"/>
      <c r="F1044" s="66"/>
      <c r="G1044" s="65"/>
      <c r="H1044" s="70" t="s">
        <v>64</v>
      </c>
      <c r="I1044" s="79" t="s">
        <v>63</v>
      </c>
      <c r="J1044" s="62"/>
      <c r="K1044" s="62"/>
      <c r="L1044" s="62"/>
      <c r="M1044" s="62"/>
      <c r="N1044" s="62"/>
      <c r="O1044" s="78"/>
      <c r="P1044" s="62"/>
      <c r="Q1044" s="78"/>
      <c r="R1044" s="62"/>
      <c r="S1044" s="71"/>
      <c r="T1044" s="71"/>
      <c r="U1044" s="71"/>
      <c r="V1044" s="71"/>
      <c r="W1044" s="71"/>
      <c r="X1044" s="71"/>
      <c r="Y1044" s="71"/>
      <c r="Z1044" s="71"/>
      <c r="AA1044" s="71"/>
      <c r="AB1044" s="71"/>
      <c r="AC1044" s="71"/>
      <c r="AD1044" s="71"/>
      <c r="AE1044" s="71"/>
      <c r="AF1044" s="71"/>
      <c r="AG1044" s="71"/>
      <c r="AH1044" s="71"/>
      <c r="AI1044" s="71"/>
      <c r="AJ1044" s="71"/>
      <c r="AK1044" s="71"/>
      <c r="AL1044" s="71"/>
      <c r="AM1044" s="71"/>
      <c r="AN1044" s="71"/>
      <c r="AO1044" s="71"/>
      <c r="AP1044" s="71"/>
      <c r="AQ1044" s="71"/>
      <c r="AR1044" s="71"/>
      <c r="AS1044" s="71"/>
      <c r="AT1044" s="71"/>
      <c r="AU1044" s="71"/>
      <c r="AV1044" s="71"/>
      <c r="AW1044" s="71"/>
      <c r="AX1044" s="71"/>
      <c r="AY1044" s="71"/>
      <c r="AZ1044" s="71"/>
      <c r="BA1044" s="71"/>
      <c r="BB1044" s="71"/>
      <c r="BC1044" s="71"/>
      <c r="BD1044" s="71"/>
      <c r="BE1044" s="71"/>
      <c r="BF1044" s="71"/>
      <c r="BG1044" s="71"/>
      <c r="BH1044" s="71"/>
      <c r="BI1044" s="71"/>
      <c r="BJ1044" s="71"/>
      <c r="BK1044" s="71"/>
      <c r="BL1044" s="71"/>
      <c r="BM1044" s="71"/>
      <c r="BN1044" s="71"/>
      <c r="BO1044" s="71"/>
      <c r="BP1044" s="71"/>
      <c r="BQ1044" s="71"/>
      <c r="BR1044" s="71"/>
      <c r="BS1044" s="71"/>
      <c r="BT1044" s="71"/>
      <c r="BU1044" s="71"/>
      <c r="BV1044" s="71"/>
      <c r="BW1044" s="71"/>
      <c r="BX1044" s="71"/>
      <c r="BY1044" s="71"/>
      <c r="BZ1044" s="71"/>
      <c r="CA1044" s="71"/>
      <c r="CB1044" s="71"/>
      <c r="CC1044" s="71"/>
      <c r="CD1044" s="71"/>
      <c r="CE1044" s="71"/>
      <c r="CF1044" s="71"/>
      <c r="CG1044" s="71"/>
      <c r="CH1044" s="71"/>
      <c r="CI1044" s="71"/>
      <c r="CJ1044" s="71"/>
      <c r="CK1044" s="71"/>
      <c r="CL1044" s="71"/>
      <c r="CM1044" s="71"/>
      <c r="CN1044" s="71"/>
      <c r="CO1044" s="71"/>
      <c r="CP1044" s="71"/>
      <c r="CQ1044" s="71"/>
      <c r="CR1044" s="71"/>
      <c r="CS1044" s="71"/>
      <c r="CT1044" s="71"/>
      <c r="CU1044" s="71"/>
      <c r="CV1044" s="71"/>
      <c r="CW1044" s="71"/>
      <c r="CX1044" s="71"/>
      <c r="CY1044" s="71"/>
      <c r="CZ1044" s="71"/>
      <c r="DA1044" s="70"/>
      <c r="DB1044" s="56">
        <f>K1044-CV1044</f>
        <v>0</v>
      </c>
      <c r="DC1044" s="55"/>
      <c r="DD1044" s="7">
        <f>CV1044/12</f>
        <v>0</v>
      </c>
      <c r="DE1044" s="55"/>
    </row>
    <row r="1045" spans="1:109" s="54" customFormat="1" ht="11.25" hidden="1" customHeight="1" x14ac:dyDescent="0.2">
      <c r="A1045" s="67"/>
      <c r="B1045" s="65"/>
      <c r="C1045" s="65"/>
      <c r="D1045" s="65"/>
      <c r="E1045" s="66"/>
      <c r="F1045" s="66"/>
      <c r="G1045" s="65"/>
      <c r="H1045" s="70" t="s">
        <v>62</v>
      </c>
      <c r="I1045" s="79" t="s">
        <v>61</v>
      </c>
      <c r="J1045" s="62"/>
      <c r="K1045" s="62"/>
      <c r="L1045" s="62"/>
      <c r="M1045" s="62"/>
      <c r="N1045" s="62"/>
      <c r="O1045" s="78"/>
      <c r="P1045" s="62"/>
      <c r="Q1045" s="78"/>
      <c r="R1045" s="62"/>
      <c r="S1045" s="71"/>
      <c r="T1045" s="71"/>
      <c r="U1045" s="71"/>
      <c r="V1045" s="71"/>
      <c r="W1045" s="71"/>
      <c r="X1045" s="71"/>
      <c r="Y1045" s="71"/>
      <c r="Z1045" s="71"/>
      <c r="AA1045" s="71"/>
      <c r="AB1045" s="71"/>
      <c r="AC1045" s="71"/>
      <c r="AD1045" s="71"/>
      <c r="AE1045" s="71"/>
      <c r="AF1045" s="71"/>
      <c r="AG1045" s="71"/>
      <c r="AH1045" s="71"/>
      <c r="AI1045" s="71"/>
      <c r="AJ1045" s="71"/>
      <c r="AK1045" s="71"/>
      <c r="AL1045" s="71"/>
      <c r="AM1045" s="71"/>
      <c r="AN1045" s="71"/>
      <c r="AO1045" s="71"/>
      <c r="AP1045" s="71"/>
      <c r="AQ1045" s="71"/>
      <c r="AR1045" s="71"/>
      <c r="AS1045" s="71"/>
      <c r="AT1045" s="71"/>
      <c r="AU1045" s="71"/>
      <c r="AV1045" s="71"/>
      <c r="AW1045" s="71"/>
      <c r="AX1045" s="71"/>
      <c r="AY1045" s="71"/>
      <c r="AZ1045" s="71"/>
      <c r="BA1045" s="71"/>
      <c r="BB1045" s="71"/>
      <c r="BC1045" s="71"/>
      <c r="BD1045" s="71"/>
      <c r="BE1045" s="71"/>
      <c r="BF1045" s="71"/>
      <c r="BG1045" s="71"/>
      <c r="BH1045" s="71"/>
      <c r="BI1045" s="71"/>
      <c r="BJ1045" s="71"/>
      <c r="BK1045" s="71"/>
      <c r="BL1045" s="71"/>
      <c r="BM1045" s="71"/>
      <c r="BN1045" s="71"/>
      <c r="BO1045" s="71"/>
      <c r="BP1045" s="71"/>
      <c r="BQ1045" s="71"/>
      <c r="BR1045" s="71"/>
      <c r="BS1045" s="71"/>
      <c r="BT1045" s="71"/>
      <c r="BU1045" s="71"/>
      <c r="BV1045" s="71"/>
      <c r="BW1045" s="71"/>
      <c r="BX1045" s="71"/>
      <c r="BY1045" s="71"/>
      <c r="BZ1045" s="71"/>
      <c r="CA1045" s="71"/>
      <c r="CB1045" s="71"/>
      <c r="CC1045" s="71"/>
      <c r="CD1045" s="71"/>
      <c r="CE1045" s="71"/>
      <c r="CF1045" s="71"/>
      <c r="CG1045" s="71"/>
      <c r="CH1045" s="71"/>
      <c r="CI1045" s="71"/>
      <c r="CJ1045" s="71"/>
      <c r="CK1045" s="71"/>
      <c r="CL1045" s="71"/>
      <c r="CM1045" s="71"/>
      <c r="CN1045" s="71"/>
      <c r="CO1045" s="71"/>
      <c r="CP1045" s="71"/>
      <c r="CQ1045" s="71"/>
      <c r="CR1045" s="71"/>
      <c r="CS1045" s="71"/>
      <c r="CT1045" s="71"/>
      <c r="CU1045" s="71"/>
      <c r="CV1045" s="71"/>
      <c r="CW1045" s="71"/>
      <c r="CX1045" s="71"/>
      <c r="CY1045" s="71"/>
      <c r="CZ1045" s="71"/>
      <c r="DA1045" s="70"/>
      <c r="DB1045" s="56">
        <f>K1045-CV1045</f>
        <v>0</v>
      </c>
      <c r="DC1045" s="55"/>
      <c r="DD1045" s="7">
        <f>CV1045/12</f>
        <v>0</v>
      </c>
      <c r="DE1045" s="55"/>
    </row>
    <row r="1046" spans="1:109" s="54" customFormat="1" ht="11.25" hidden="1" customHeight="1" x14ac:dyDescent="0.2">
      <c r="A1046" s="67"/>
      <c r="B1046" s="65"/>
      <c r="C1046" s="65"/>
      <c r="D1046" s="65"/>
      <c r="E1046" s="66"/>
      <c r="F1046" s="66"/>
      <c r="G1046" s="65"/>
      <c r="H1046" s="70" t="s">
        <v>60</v>
      </c>
      <c r="I1046" s="79" t="s">
        <v>59</v>
      </c>
      <c r="J1046" s="62"/>
      <c r="K1046" s="62"/>
      <c r="L1046" s="62"/>
      <c r="M1046" s="62"/>
      <c r="N1046" s="62"/>
      <c r="O1046" s="78"/>
      <c r="P1046" s="62"/>
      <c r="Q1046" s="78"/>
      <c r="R1046" s="62"/>
      <c r="S1046" s="71"/>
      <c r="T1046" s="71"/>
      <c r="U1046" s="71"/>
      <c r="V1046" s="71"/>
      <c r="W1046" s="71"/>
      <c r="X1046" s="71"/>
      <c r="Y1046" s="71"/>
      <c r="Z1046" s="71"/>
      <c r="AA1046" s="71"/>
      <c r="AB1046" s="71"/>
      <c r="AC1046" s="71"/>
      <c r="AD1046" s="71"/>
      <c r="AE1046" s="71"/>
      <c r="AF1046" s="71"/>
      <c r="AG1046" s="71"/>
      <c r="AH1046" s="71"/>
      <c r="AI1046" s="71"/>
      <c r="AJ1046" s="71"/>
      <c r="AK1046" s="71"/>
      <c r="AL1046" s="71"/>
      <c r="AM1046" s="71"/>
      <c r="AN1046" s="71"/>
      <c r="AO1046" s="71"/>
      <c r="AP1046" s="71"/>
      <c r="AQ1046" s="71"/>
      <c r="AR1046" s="71"/>
      <c r="AS1046" s="71"/>
      <c r="AT1046" s="71"/>
      <c r="AU1046" s="71"/>
      <c r="AV1046" s="71"/>
      <c r="AW1046" s="71"/>
      <c r="AX1046" s="71"/>
      <c r="AY1046" s="71"/>
      <c r="AZ1046" s="71"/>
      <c r="BA1046" s="71"/>
      <c r="BB1046" s="71"/>
      <c r="BC1046" s="71"/>
      <c r="BD1046" s="71"/>
      <c r="BE1046" s="71"/>
      <c r="BF1046" s="71"/>
      <c r="BG1046" s="71"/>
      <c r="BH1046" s="71"/>
      <c r="BI1046" s="71"/>
      <c r="BJ1046" s="71"/>
      <c r="BK1046" s="71"/>
      <c r="BL1046" s="71"/>
      <c r="BM1046" s="71"/>
      <c r="BN1046" s="71"/>
      <c r="BO1046" s="71"/>
      <c r="BP1046" s="71"/>
      <c r="BQ1046" s="71"/>
      <c r="BR1046" s="71"/>
      <c r="BS1046" s="71"/>
      <c r="BT1046" s="71"/>
      <c r="BU1046" s="71"/>
      <c r="BV1046" s="71"/>
      <c r="BW1046" s="71"/>
      <c r="BX1046" s="71"/>
      <c r="BY1046" s="71"/>
      <c r="BZ1046" s="71"/>
      <c r="CA1046" s="71"/>
      <c r="CB1046" s="71"/>
      <c r="CC1046" s="71"/>
      <c r="CD1046" s="71"/>
      <c r="CE1046" s="71"/>
      <c r="CF1046" s="71"/>
      <c r="CG1046" s="71"/>
      <c r="CH1046" s="71"/>
      <c r="CI1046" s="71"/>
      <c r="CJ1046" s="71"/>
      <c r="CK1046" s="71"/>
      <c r="CL1046" s="71"/>
      <c r="CM1046" s="71"/>
      <c r="CN1046" s="71"/>
      <c r="CO1046" s="71"/>
      <c r="CP1046" s="71"/>
      <c r="CQ1046" s="71"/>
      <c r="CR1046" s="71"/>
      <c r="CS1046" s="71"/>
      <c r="CT1046" s="71"/>
      <c r="CU1046" s="71"/>
      <c r="CV1046" s="71"/>
      <c r="CW1046" s="71"/>
      <c r="CX1046" s="71"/>
      <c r="CY1046" s="71"/>
      <c r="CZ1046" s="71"/>
      <c r="DA1046" s="70"/>
      <c r="DB1046" s="56">
        <f>K1046-CV1046</f>
        <v>0</v>
      </c>
      <c r="DC1046" s="55"/>
      <c r="DD1046" s="7">
        <f>CV1046/12</f>
        <v>0</v>
      </c>
      <c r="DE1046" s="55"/>
    </row>
    <row r="1047" spans="1:109" s="54" customFormat="1" ht="11.25" hidden="1" customHeight="1" x14ac:dyDescent="0.2">
      <c r="A1047" s="67"/>
      <c r="B1047" s="65"/>
      <c r="C1047" s="65"/>
      <c r="D1047" s="65"/>
      <c r="E1047" s="66"/>
      <c r="F1047" s="66"/>
      <c r="G1047" s="65"/>
      <c r="H1047" s="70" t="s">
        <v>58</v>
      </c>
      <c r="I1047" s="79" t="s">
        <v>57</v>
      </c>
      <c r="J1047" s="62"/>
      <c r="K1047" s="62"/>
      <c r="L1047" s="62"/>
      <c r="M1047" s="62"/>
      <c r="N1047" s="62"/>
      <c r="O1047" s="78"/>
      <c r="P1047" s="62"/>
      <c r="Q1047" s="78"/>
      <c r="R1047" s="62"/>
      <c r="S1047" s="71"/>
      <c r="T1047" s="71"/>
      <c r="U1047" s="71"/>
      <c r="V1047" s="71"/>
      <c r="W1047" s="71"/>
      <c r="X1047" s="71"/>
      <c r="Y1047" s="71"/>
      <c r="Z1047" s="71"/>
      <c r="AA1047" s="71"/>
      <c r="AB1047" s="71"/>
      <c r="AC1047" s="71"/>
      <c r="AD1047" s="71"/>
      <c r="AE1047" s="71"/>
      <c r="AF1047" s="71"/>
      <c r="AG1047" s="71"/>
      <c r="AH1047" s="71"/>
      <c r="AI1047" s="71"/>
      <c r="AJ1047" s="71"/>
      <c r="AK1047" s="71"/>
      <c r="AL1047" s="71"/>
      <c r="AM1047" s="71"/>
      <c r="AN1047" s="71"/>
      <c r="AO1047" s="71"/>
      <c r="AP1047" s="71"/>
      <c r="AQ1047" s="71"/>
      <c r="AR1047" s="71"/>
      <c r="AS1047" s="71"/>
      <c r="AT1047" s="71"/>
      <c r="AU1047" s="71"/>
      <c r="AV1047" s="71"/>
      <c r="AW1047" s="71"/>
      <c r="AX1047" s="71"/>
      <c r="AY1047" s="71"/>
      <c r="AZ1047" s="71"/>
      <c r="BA1047" s="71"/>
      <c r="BB1047" s="71"/>
      <c r="BC1047" s="71"/>
      <c r="BD1047" s="71"/>
      <c r="BE1047" s="71"/>
      <c r="BF1047" s="71"/>
      <c r="BG1047" s="71"/>
      <c r="BH1047" s="71"/>
      <c r="BI1047" s="71"/>
      <c r="BJ1047" s="71"/>
      <c r="BK1047" s="71"/>
      <c r="BL1047" s="71"/>
      <c r="BM1047" s="71"/>
      <c r="BN1047" s="71"/>
      <c r="BO1047" s="71"/>
      <c r="BP1047" s="71"/>
      <c r="BQ1047" s="71"/>
      <c r="BR1047" s="71"/>
      <c r="BS1047" s="71"/>
      <c r="BT1047" s="71"/>
      <c r="BU1047" s="71"/>
      <c r="BV1047" s="71"/>
      <c r="BW1047" s="71"/>
      <c r="BX1047" s="71"/>
      <c r="BY1047" s="71"/>
      <c r="BZ1047" s="71"/>
      <c r="CA1047" s="71"/>
      <c r="CB1047" s="71"/>
      <c r="CC1047" s="71"/>
      <c r="CD1047" s="71"/>
      <c r="CE1047" s="71"/>
      <c r="CF1047" s="71"/>
      <c r="CG1047" s="71"/>
      <c r="CH1047" s="71"/>
      <c r="CI1047" s="71"/>
      <c r="CJ1047" s="71"/>
      <c r="CK1047" s="71"/>
      <c r="CL1047" s="71"/>
      <c r="CM1047" s="71"/>
      <c r="CN1047" s="71"/>
      <c r="CO1047" s="71"/>
      <c r="CP1047" s="71"/>
      <c r="CQ1047" s="71"/>
      <c r="CR1047" s="71"/>
      <c r="CS1047" s="71"/>
      <c r="CT1047" s="71"/>
      <c r="CU1047" s="71"/>
      <c r="CV1047" s="71"/>
      <c r="CW1047" s="71"/>
      <c r="CX1047" s="71"/>
      <c r="CY1047" s="71"/>
      <c r="CZ1047" s="71"/>
      <c r="DA1047" s="70"/>
      <c r="DB1047" s="56">
        <f>K1047-CV1047</f>
        <v>0</v>
      </c>
      <c r="DC1047" s="55"/>
      <c r="DD1047" s="7">
        <f>CV1047/12</f>
        <v>0</v>
      </c>
      <c r="DE1047" s="55"/>
    </row>
    <row r="1048" spans="1:109" s="54" customFormat="1" ht="22.5" hidden="1" customHeight="1" x14ac:dyDescent="0.2">
      <c r="A1048" s="67"/>
      <c r="B1048" s="65"/>
      <c r="C1048" s="65"/>
      <c r="D1048" s="65"/>
      <c r="E1048" s="66"/>
      <c r="F1048" s="66"/>
      <c r="G1048" s="65"/>
      <c r="H1048" s="70" t="s">
        <v>56</v>
      </c>
      <c r="I1048" s="79" t="s">
        <v>55</v>
      </c>
      <c r="J1048" s="62"/>
      <c r="K1048" s="62"/>
      <c r="L1048" s="62"/>
      <c r="M1048" s="62"/>
      <c r="N1048" s="62"/>
      <c r="O1048" s="78"/>
      <c r="P1048" s="62"/>
      <c r="Q1048" s="78"/>
      <c r="R1048" s="62"/>
      <c r="S1048" s="71"/>
      <c r="T1048" s="71"/>
      <c r="U1048" s="71"/>
      <c r="V1048" s="71"/>
      <c r="W1048" s="71"/>
      <c r="X1048" s="71"/>
      <c r="Y1048" s="71"/>
      <c r="Z1048" s="71"/>
      <c r="AA1048" s="71"/>
      <c r="AB1048" s="71"/>
      <c r="AC1048" s="71"/>
      <c r="AD1048" s="71"/>
      <c r="AE1048" s="71"/>
      <c r="AF1048" s="71"/>
      <c r="AG1048" s="71"/>
      <c r="AH1048" s="71"/>
      <c r="AI1048" s="71"/>
      <c r="AJ1048" s="71"/>
      <c r="AK1048" s="71"/>
      <c r="AL1048" s="71"/>
      <c r="AM1048" s="71"/>
      <c r="AN1048" s="71"/>
      <c r="AO1048" s="71"/>
      <c r="AP1048" s="71"/>
      <c r="AQ1048" s="71"/>
      <c r="AR1048" s="71"/>
      <c r="AS1048" s="71"/>
      <c r="AT1048" s="71"/>
      <c r="AU1048" s="71"/>
      <c r="AV1048" s="71"/>
      <c r="AW1048" s="71"/>
      <c r="AX1048" s="71"/>
      <c r="AY1048" s="71"/>
      <c r="AZ1048" s="71"/>
      <c r="BA1048" s="71"/>
      <c r="BB1048" s="71"/>
      <c r="BC1048" s="71"/>
      <c r="BD1048" s="71"/>
      <c r="BE1048" s="71"/>
      <c r="BF1048" s="71"/>
      <c r="BG1048" s="71"/>
      <c r="BH1048" s="71"/>
      <c r="BI1048" s="71"/>
      <c r="BJ1048" s="71"/>
      <c r="BK1048" s="71"/>
      <c r="BL1048" s="71"/>
      <c r="BM1048" s="71"/>
      <c r="BN1048" s="71"/>
      <c r="BO1048" s="71"/>
      <c r="BP1048" s="71"/>
      <c r="BQ1048" s="71"/>
      <c r="BR1048" s="71"/>
      <c r="BS1048" s="71"/>
      <c r="BT1048" s="71"/>
      <c r="BU1048" s="71"/>
      <c r="BV1048" s="71"/>
      <c r="BW1048" s="71"/>
      <c r="BX1048" s="71"/>
      <c r="BY1048" s="71"/>
      <c r="BZ1048" s="71"/>
      <c r="CA1048" s="71"/>
      <c r="CB1048" s="71"/>
      <c r="CC1048" s="71"/>
      <c r="CD1048" s="71"/>
      <c r="CE1048" s="71"/>
      <c r="CF1048" s="71"/>
      <c r="CG1048" s="71"/>
      <c r="CH1048" s="71"/>
      <c r="CI1048" s="71"/>
      <c r="CJ1048" s="71"/>
      <c r="CK1048" s="71"/>
      <c r="CL1048" s="71"/>
      <c r="CM1048" s="71"/>
      <c r="CN1048" s="71"/>
      <c r="CO1048" s="71"/>
      <c r="CP1048" s="71"/>
      <c r="CQ1048" s="71"/>
      <c r="CR1048" s="71"/>
      <c r="CS1048" s="71"/>
      <c r="CT1048" s="71"/>
      <c r="CU1048" s="71"/>
      <c r="CV1048" s="71"/>
      <c r="CW1048" s="71"/>
      <c r="CX1048" s="71"/>
      <c r="CY1048" s="71"/>
      <c r="CZ1048" s="71"/>
      <c r="DA1048" s="70"/>
      <c r="DB1048" s="56">
        <f>K1048-CV1048</f>
        <v>0</v>
      </c>
      <c r="DC1048" s="55"/>
      <c r="DD1048" s="7">
        <f>CV1048/12</f>
        <v>0</v>
      </c>
      <c r="DE1048" s="55"/>
    </row>
    <row r="1049" spans="1:109" ht="22.5" hidden="1" customHeight="1" x14ac:dyDescent="0.2">
      <c r="A1049" s="67"/>
      <c r="B1049" s="65"/>
      <c r="C1049" s="65"/>
      <c r="D1049" s="65"/>
      <c r="E1049" s="66"/>
      <c r="F1049" s="66"/>
      <c r="G1049" s="65"/>
      <c r="H1049" s="70" t="s">
        <v>54</v>
      </c>
      <c r="I1049" s="79" t="s">
        <v>53</v>
      </c>
      <c r="J1049" s="62"/>
      <c r="K1049" s="62"/>
      <c r="L1049" s="62"/>
      <c r="M1049" s="62"/>
      <c r="N1049" s="62"/>
      <c r="O1049" s="78"/>
      <c r="P1049" s="62"/>
      <c r="Q1049" s="78"/>
      <c r="R1049" s="62"/>
      <c r="S1049" s="71"/>
      <c r="T1049" s="71"/>
      <c r="U1049" s="71"/>
      <c r="V1049" s="71"/>
      <c r="W1049" s="71"/>
      <c r="X1049" s="71"/>
      <c r="Y1049" s="71"/>
      <c r="Z1049" s="71"/>
      <c r="AA1049" s="71"/>
      <c r="AB1049" s="71"/>
      <c r="AC1049" s="71"/>
      <c r="AD1049" s="71"/>
      <c r="AE1049" s="71"/>
      <c r="AF1049" s="71"/>
      <c r="AG1049" s="71"/>
      <c r="AH1049" s="71"/>
      <c r="AI1049" s="71"/>
      <c r="AJ1049" s="71"/>
      <c r="AK1049" s="71"/>
      <c r="AL1049" s="71"/>
      <c r="AM1049" s="71"/>
      <c r="AN1049" s="71"/>
      <c r="AO1049" s="71"/>
      <c r="AP1049" s="71"/>
      <c r="AQ1049" s="71"/>
      <c r="AR1049" s="71"/>
      <c r="AS1049" s="71"/>
      <c r="AT1049" s="71"/>
      <c r="AU1049" s="71"/>
      <c r="AV1049" s="71"/>
      <c r="AW1049" s="71"/>
      <c r="AX1049" s="71"/>
      <c r="AY1049" s="71"/>
      <c r="AZ1049" s="71"/>
      <c r="BA1049" s="71"/>
      <c r="BB1049" s="71"/>
      <c r="BC1049" s="71"/>
      <c r="BD1049" s="71"/>
      <c r="BE1049" s="71"/>
      <c r="BF1049" s="71"/>
      <c r="BG1049" s="71"/>
      <c r="BH1049" s="71"/>
      <c r="BI1049" s="71"/>
      <c r="BJ1049" s="71"/>
      <c r="BK1049" s="71"/>
      <c r="BL1049" s="71"/>
      <c r="BM1049" s="71"/>
      <c r="BN1049" s="71"/>
      <c r="BO1049" s="71"/>
      <c r="BP1049" s="71"/>
      <c r="BQ1049" s="71"/>
      <c r="BR1049" s="71"/>
      <c r="BS1049" s="71"/>
      <c r="BT1049" s="71"/>
      <c r="BU1049" s="71"/>
      <c r="BV1049" s="71"/>
      <c r="BW1049" s="71"/>
      <c r="BX1049" s="71"/>
      <c r="BY1049" s="71"/>
      <c r="BZ1049" s="71"/>
      <c r="CA1049" s="71"/>
      <c r="CB1049" s="71"/>
      <c r="CC1049" s="71"/>
      <c r="CD1049" s="71"/>
      <c r="CE1049" s="71"/>
      <c r="CF1049" s="71"/>
      <c r="CG1049" s="71"/>
      <c r="CH1049" s="71"/>
      <c r="CI1049" s="71"/>
      <c r="CJ1049" s="71"/>
      <c r="CK1049" s="71"/>
      <c r="CL1049" s="71"/>
      <c r="CM1049" s="71"/>
      <c r="CN1049" s="71"/>
      <c r="CO1049" s="71"/>
      <c r="CP1049" s="71"/>
      <c r="CQ1049" s="71"/>
      <c r="CR1049" s="71"/>
      <c r="CS1049" s="71"/>
      <c r="CT1049" s="71"/>
      <c r="CU1049" s="71"/>
      <c r="CV1049" s="71"/>
      <c r="CW1049" s="71"/>
      <c r="CX1049" s="71"/>
      <c r="CY1049" s="71"/>
      <c r="CZ1049" s="71"/>
      <c r="DA1049" s="70"/>
      <c r="DB1049" s="56">
        <f>K1049-CV1049</f>
        <v>0</v>
      </c>
      <c r="DD1049" s="7">
        <f>CV1049/12</f>
        <v>0</v>
      </c>
    </row>
    <row r="1050" spans="1:109" s="54" customFormat="1" ht="11.25" hidden="1" customHeight="1" x14ac:dyDescent="0.2">
      <c r="A1050" s="67"/>
      <c r="B1050" s="66"/>
      <c r="C1050" s="66"/>
      <c r="D1050" s="66"/>
      <c r="E1050" s="66"/>
      <c r="F1050" s="66"/>
      <c r="G1050" s="65"/>
      <c r="H1050" s="61">
        <v>2002</v>
      </c>
      <c r="I1050" s="84" t="s">
        <v>52</v>
      </c>
      <c r="J1050" s="62"/>
      <c r="K1050" s="62"/>
      <c r="L1050" s="62"/>
      <c r="M1050" s="62"/>
      <c r="N1050" s="62"/>
      <c r="O1050" s="78"/>
      <c r="P1050" s="62"/>
      <c r="Q1050" s="78"/>
      <c r="R1050" s="62"/>
      <c r="S1050" s="85"/>
      <c r="T1050" s="85"/>
      <c r="U1050" s="85"/>
      <c r="V1050" s="85"/>
      <c r="W1050" s="85"/>
      <c r="X1050" s="85"/>
      <c r="Y1050" s="85"/>
      <c r="Z1050" s="85"/>
      <c r="AA1050" s="85"/>
      <c r="AB1050" s="85"/>
      <c r="AC1050" s="85"/>
      <c r="AD1050" s="85"/>
      <c r="AE1050" s="85"/>
      <c r="AF1050" s="85"/>
      <c r="AG1050" s="85"/>
      <c r="AH1050" s="85"/>
      <c r="AI1050" s="85"/>
      <c r="AJ1050" s="85"/>
      <c r="AK1050" s="85"/>
      <c r="AL1050" s="85"/>
      <c r="AM1050" s="85"/>
      <c r="AN1050" s="85"/>
      <c r="AO1050" s="85"/>
      <c r="AP1050" s="85"/>
      <c r="AQ1050" s="85"/>
      <c r="AR1050" s="85"/>
      <c r="AS1050" s="85"/>
      <c r="AT1050" s="85"/>
      <c r="AU1050" s="85"/>
      <c r="AV1050" s="85"/>
      <c r="AW1050" s="85"/>
      <c r="AX1050" s="85"/>
      <c r="AY1050" s="85"/>
      <c r="AZ1050" s="85"/>
      <c r="BA1050" s="85"/>
      <c r="BB1050" s="85"/>
      <c r="BC1050" s="85"/>
      <c r="BD1050" s="85"/>
      <c r="BE1050" s="85"/>
      <c r="BF1050" s="85"/>
      <c r="BG1050" s="85"/>
      <c r="BH1050" s="85"/>
      <c r="BI1050" s="85"/>
      <c r="BJ1050" s="85"/>
      <c r="BK1050" s="85"/>
      <c r="BL1050" s="85"/>
      <c r="BM1050" s="85"/>
      <c r="BN1050" s="85"/>
      <c r="BO1050" s="85"/>
      <c r="BP1050" s="85"/>
      <c r="BQ1050" s="85"/>
      <c r="BR1050" s="85"/>
      <c r="BS1050" s="85"/>
      <c r="BT1050" s="85"/>
      <c r="BU1050" s="85"/>
      <c r="BV1050" s="85"/>
      <c r="BW1050" s="85"/>
      <c r="BX1050" s="85"/>
      <c r="BY1050" s="85"/>
      <c r="BZ1050" s="85"/>
      <c r="CA1050" s="85"/>
      <c r="CB1050" s="85"/>
      <c r="CC1050" s="85"/>
      <c r="CD1050" s="85"/>
      <c r="CE1050" s="85"/>
      <c r="CF1050" s="85"/>
      <c r="CG1050" s="85"/>
      <c r="CH1050" s="85"/>
      <c r="CI1050" s="85"/>
      <c r="CJ1050" s="85"/>
      <c r="CK1050" s="85"/>
      <c r="CL1050" s="85"/>
      <c r="CM1050" s="85"/>
      <c r="CN1050" s="85"/>
      <c r="CO1050" s="85"/>
      <c r="CP1050" s="85"/>
      <c r="CQ1050" s="85"/>
      <c r="CR1050" s="85"/>
      <c r="CS1050" s="85"/>
      <c r="CT1050" s="85"/>
      <c r="CU1050" s="85"/>
      <c r="CV1050" s="85"/>
      <c r="CW1050" s="85"/>
      <c r="CX1050" s="85"/>
      <c r="CY1050" s="85"/>
      <c r="CZ1050" s="85"/>
      <c r="DA1050" s="61"/>
      <c r="DB1050" s="56">
        <f>K1050-CV1050</f>
        <v>0</v>
      </c>
      <c r="DC1050" s="55"/>
      <c r="DD1050" s="7">
        <f>CV1050/12</f>
        <v>0</v>
      </c>
      <c r="DE1050" s="55"/>
    </row>
    <row r="1051" spans="1:109" s="54" customFormat="1" ht="11.25" hidden="1" customHeight="1" x14ac:dyDescent="0.2">
      <c r="A1051" s="67"/>
      <c r="B1051" s="66"/>
      <c r="C1051" s="66"/>
      <c r="D1051" s="66"/>
      <c r="E1051" s="66"/>
      <c r="F1051" s="66"/>
      <c r="G1051" s="65"/>
      <c r="H1051" s="61">
        <v>2005</v>
      </c>
      <c r="I1051" s="84" t="s">
        <v>51</v>
      </c>
      <c r="J1051" s="62"/>
      <c r="K1051" s="62"/>
      <c r="L1051" s="62"/>
      <c r="M1051" s="62"/>
      <c r="N1051" s="62"/>
      <c r="O1051" s="62"/>
      <c r="P1051" s="62"/>
      <c r="Q1051" s="62"/>
      <c r="R1051" s="62"/>
      <c r="S1051" s="62"/>
      <c r="T1051" s="62"/>
      <c r="U1051" s="62"/>
      <c r="V1051" s="62"/>
      <c r="W1051" s="62"/>
      <c r="X1051" s="62"/>
      <c r="Y1051" s="62"/>
      <c r="Z1051" s="62"/>
      <c r="AA1051" s="62"/>
      <c r="AB1051" s="62"/>
      <c r="AC1051" s="62"/>
      <c r="AD1051" s="62"/>
      <c r="AE1051" s="62"/>
      <c r="AF1051" s="62"/>
      <c r="AG1051" s="62"/>
      <c r="AH1051" s="62"/>
      <c r="AI1051" s="62"/>
      <c r="AJ1051" s="62"/>
      <c r="AK1051" s="62"/>
      <c r="AL1051" s="62"/>
      <c r="AM1051" s="62"/>
      <c r="AN1051" s="62"/>
      <c r="AO1051" s="62"/>
      <c r="AP1051" s="62"/>
      <c r="AQ1051" s="62"/>
      <c r="AR1051" s="62"/>
      <c r="AS1051" s="62"/>
      <c r="AT1051" s="62"/>
      <c r="AU1051" s="62"/>
      <c r="AV1051" s="62"/>
      <c r="AW1051" s="62"/>
      <c r="AX1051" s="62"/>
      <c r="AY1051" s="62"/>
      <c r="AZ1051" s="62"/>
      <c r="BA1051" s="62"/>
      <c r="BB1051" s="62"/>
      <c r="BC1051" s="62"/>
      <c r="BD1051" s="62"/>
      <c r="BE1051" s="62"/>
      <c r="BF1051" s="62"/>
      <c r="BG1051" s="62"/>
      <c r="BH1051" s="62"/>
      <c r="BI1051" s="62"/>
      <c r="BJ1051" s="62"/>
      <c r="BK1051" s="62"/>
      <c r="BL1051" s="62"/>
      <c r="BM1051" s="62"/>
      <c r="BN1051" s="62"/>
      <c r="BO1051" s="62"/>
      <c r="BP1051" s="62"/>
      <c r="BQ1051" s="62"/>
      <c r="BR1051" s="62"/>
      <c r="BS1051" s="62"/>
      <c r="BT1051" s="62"/>
      <c r="BU1051" s="62"/>
      <c r="BV1051" s="62"/>
      <c r="BW1051" s="62"/>
      <c r="BX1051" s="62"/>
      <c r="BY1051" s="62"/>
      <c r="BZ1051" s="62"/>
      <c r="CA1051" s="62"/>
      <c r="CB1051" s="62"/>
      <c r="CC1051" s="62"/>
      <c r="CD1051" s="62"/>
      <c r="CE1051" s="62"/>
      <c r="CF1051" s="62"/>
      <c r="CG1051" s="62"/>
      <c r="CH1051" s="62"/>
      <c r="CI1051" s="62"/>
      <c r="CJ1051" s="62"/>
      <c r="CK1051" s="62"/>
      <c r="CL1051" s="62"/>
      <c r="CM1051" s="62"/>
      <c r="CN1051" s="62"/>
      <c r="CO1051" s="62"/>
      <c r="CP1051" s="62"/>
      <c r="CQ1051" s="62"/>
      <c r="CR1051" s="62"/>
      <c r="CS1051" s="62"/>
      <c r="CT1051" s="62"/>
      <c r="CU1051" s="62"/>
      <c r="CV1051" s="62"/>
      <c r="CW1051" s="62"/>
      <c r="CX1051" s="62"/>
      <c r="CY1051" s="62"/>
      <c r="CZ1051" s="62"/>
      <c r="DA1051" s="61"/>
      <c r="DB1051" s="56">
        <f>K1051-CV1051</f>
        <v>0</v>
      </c>
      <c r="DC1051" s="55"/>
      <c r="DD1051" s="7">
        <f>CV1051/12</f>
        <v>0</v>
      </c>
      <c r="DE1051" s="55"/>
    </row>
    <row r="1052" spans="1:109" ht="11.25" hidden="1" customHeight="1" x14ac:dyDescent="0.2">
      <c r="A1052" s="67"/>
      <c r="B1052" s="65"/>
      <c r="C1052" s="65"/>
      <c r="D1052" s="65"/>
      <c r="E1052" s="66"/>
      <c r="F1052" s="66"/>
      <c r="G1052" s="65"/>
      <c r="H1052" s="70" t="s">
        <v>50</v>
      </c>
      <c r="I1052" s="79" t="s">
        <v>49</v>
      </c>
      <c r="J1052" s="62"/>
      <c r="K1052" s="62"/>
      <c r="L1052" s="62"/>
      <c r="M1052" s="62"/>
      <c r="N1052" s="62"/>
      <c r="O1052" s="78"/>
      <c r="P1052" s="62"/>
      <c r="Q1052" s="78"/>
      <c r="R1052" s="62"/>
      <c r="S1052" s="71"/>
      <c r="T1052" s="71"/>
      <c r="U1052" s="71"/>
      <c r="V1052" s="71"/>
      <c r="W1052" s="71"/>
      <c r="X1052" s="71"/>
      <c r="Y1052" s="71"/>
      <c r="Z1052" s="71"/>
      <c r="AA1052" s="71"/>
      <c r="AB1052" s="71"/>
      <c r="AC1052" s="71"/>
      <c r="AD1052" s="71"/>
      <c r="AE1052" s="71"/>
      <c r="AF1052" s="71"/>
      <c r="AG1052" s="71"/>
      <c r="AH1052" s="71"/>
      <c r="AI1052" s="71"/>
      <c r="AJ1052" s="71"/>
      <c r="AK1052" s="71"/>
      <c r="AL1052" s="71"/>
      <c r="AM1052" s="71"/>
      <c r="AN1052" s="71"/>
      <c r="AO1052" s="71"/>
      <c r="AP1052" s="71"/>
      <c r="AQ1052" s="71"/>
      <c r="AR1052" s="71"/>
      <c r="AS1052" s="71"/>
      <c r="AT1052" s="71"/>
      <c r="AU1052" s="71"/>
      <c r="AV1052" s="71"/>
      <c r="AW1052" s="71"/>
      <c r="AX1052" s="71"/>
      <c r="AY1052" s="71"/>
      <c r="AZ1052" s="71"/>
      <c r="BA1052" s="71"/>
      <c r="BB1052" s="71"/>
      <c r="BC1052" s="71"/>
      <c r="BD1052" s="71"/>
      <c r="BE1052" s="71"/>
      <c r="BF1052" s="71"/>
      <c r="BG1052" s="71"/>
      <c r="BH1052" s="71"/>
      <c r="BI1052" s="71"/>
      <c r="BJ1052" s="71"/>
      <c r="BK1052" s="71"/>
      <c r="BL1052" s="71"/>
      <c r="BM1052" s="71"/>
      <c r="BN1052" s="71"/>
      <c r="BO1052" s="71"/>
      <c r="BP1052" s="71"/>
      <c r="BQ1052" s="71"/>
      <c r="BR1052" s="71"/>
      <c r="BS1052" s="71"/>
      <c r="BT1052" s="71"/>
      <c r="BU1052" s="71"/>
      <c r="BV1052" s="71"/>
      <c r="BW1052" s="71"/>
      <c r="BX1052" s="71"/>
      <c r="BY1052" s="71"/>
      <c r="BZ1052" s="71"/>
      <c r="CA1052" s="71"/>
      <c r="CB1052" s="71"/>
      <c r="CC1052" s="71"/>
      <c r="CD1052" s="71"/>
      <c r="CE1052" s="71"/>
      <c r="CF1052" s="71"/>
      <c r="CG1052" s="71"/>
      <c r="CH1052" s="71"/>
      <c r="CI1052" s="71"/>
      <c r="CJ1052" s="71"/>
      <c r="CK1052" s="71"/>
      <c r="CL1052" s="71"/>
      <c r="CM1052" s="71"/>
      <c r="CN1052" s="71"/>
      <c r="CO1052" s="71"/>
      <c r="CP1052" s="71"/>
      <c r="CQ1052" s="71"/>
      <c r="CR1052" s="71"/>
      <c r="CS1052" s="71"/>
      <c r="CT1052" s="71"/>
      <c r="CU1052" s="71"/>
      <c r="CV1052" s="71"/>
      <c r="CW1052" s="71"/>
      <c r="CX1052" s="71"/>
      <c r="CY1052" s="71"/>
      <c r="CZ1052" s="71"/>
      <c r="DA1052" s="70"/>
      <c r="DB1052" s="56">
        <f>K1052-CV1052</f>
        <v>0</v>
      </c>
      <c r="DD1052" s="7">
        <f>CV1052/12</f>
        <v>0</v>
      </c>
    </row>
    <row r="1053" spans="1:109" s="54" customFormat="1" ht="11.25" hidden="1" customHeight="1" x14ac:dyDescent="0.2">
      <c r="A1053" s="67"/>
      <c r="B1053" s="66"/>
      <c r="C1053" s="66"/>
      <c r="D1053" s="66"/>
      <c r="E1053" s="66"/>
      <c r="F1053" s="66"/>
      <c r="G1053" s="65"/>
      <c r="H1053" s="61">
        <v>2006</v>
      </c>
      <c r="I1053" s="84" t="s">
        <v>48</v>
      </c>
      <c r="J1053" s="62"/>
      <c r="K1053" s="62"/>
      <c r="L1053" s="62"/>
      <c r="M1053" s="62"/>
      <c r="N1053" s="62"/>
      <c r="O1053" s="62"/>
      <c r="P1053" s="62"/>
      <c r="Q1053" s="62"/>
      <c r="R1053" s="62"/>
      <c r="S1053" s="62"/>
      <c r="T1053" s="62"/>
      <c r="U1053" s="62"/>
      <c r="V1053" s="62"/>
      <c r="W1053" s="62"/>
      <c r="X1053" s="62"/>
      <c r="Y1053" s="62"/>
      <c r="Z1053" s="62"/>
      <c r="AA1053" s="62"/>
      <c r="AB1053" s="62"/>
      <c r="AC1053" s="62"/>
      <c r="AD1053" s="62"/>
      <c r="AE1053" s="62"/>
      <c r="AF1053" s="62"/>
      <c r="AG1053" s="62"/>
      <c r="AH1053" s="62"/>
      <c r="AI1053" s="62"/>
      <c r="AJ1053" s="62"/>
      <c r="AK1053" s="62"/>
      <c r="AL1053" s="62"/>
      <c r="AM1053" s="62"/>
      <c r="AN1053" s="62"/>
      <c r="AO1053" s="62"/>
      <c r="AP1053" s="62"/>
      <c r="AQ1053" s="62"/>
      <c r="AR1053" s="62"/>
      <c r="AS1053" s="62"/>
      <c r="AT1053" s="62"/>
      <c r="AU1053" s="62"/>
      <c r="AV1053" s="62"/>
      <c r="AW1053" s="62"/>
      <c r="AX1053" s="62"/>
      <c r="AY1053" s="62"/>
      <c r="AZ1053" s="62"/>
      <c r="BA1053" s="62"/>
      <c r="BB1053" s="62"/>
      <c r="BC1053" s="62"/>
      <c r="BD1053" s="62"/>
      <c r="BE1053" s="62"/>
      <c r="BF1053" s="62"/>
      <c r="BG1053" s="62"/>
      <c r="BH1053" s="62"/>
      <c r="BI1053" s="62"/>
      <c r="BJ1053" s="62"/>
      <c r="BK1053" s="62"/>
      <c r="BL1053" s="62"/>
      <c r="BM1053" s="62"/>
      <c r="BN1053" s="62"/>
      <c r="BO1053" s="62"/>
      <c r="BP1053" s="62"/>
      <c r="BQ1053" s="62"/>
      <c r="BR1053" s="62"/>
      <c r="BS1053" s="62"/>
      <c r="BT1053" s="62"/>
      <c r="BU1053" s="62"/>
      <c r="BV1053" s="62"/>
      <c r="BW1053" s="62"/>
      <c r="BX1053" s="62"/>
      <c r="BY1053" s="62"/>
      <c r="BZ1053" s="62"/>
      <c r="CA1053" s="62"/>
      <c r="CB1053" s="62"/>
      <c r="CC1053" s="62"/>
      <c r="CD1053" s="62"/>
      <c r="CE1053" s="62"/>
      <c r="CF1053" s="62"/>
      <c r="CG1053" s="62"/>
      <c r="CH1053" s="62"/>
      <c r="CI1053" s="62"/>
      <c r="CJ1053" s="62"/>
      <c r="CK1053" s="62"/>
      <c r="CL1053" s="62"/>
      <c r="CM1053" s="62"/>
      <c r="CN1053" s="62"/>
      <c r="CO1053" s="62"/>
      <c r="CP1053" s="62"/>
      <c r="CQ1053" s="62"/>
      <c r="CR1053" s="62"/>
      <c r="CS1053" s="62"/>
      <c r="CT1053" s="62"/>
      <c r="CU1053" s="62"/>
      <c r="CV1053" s="62"/>
      <c r="CW1053" s="62"/>
      <c r="CX1053" s="62"/>
      <c r="CY1053" s="62"/>
      <c r="CZ1053" s="62"/>
      <c r="DA1053" s="61"/>
      <c r="DB1053" s="56">
        <f>K1053-CV1053</f>
        <v>0</v>
      </c>
      <c r="DC1053" s="55"/>
      <c r="DD1053" s="7">
        <f>CV1053/12</f>
        <v>0</v>
      </c>
      <c r="DE1053" s="55"/>
    </row>
    <row r="1054" spans="1:109" s="68" customFormat="1" ht="11.25" hidden="1" customHeight="1" x14ac:dyDescent="0.2">
      <c r="A1054" s="67"/>
      <c r="B1054" s="65"/>
      <c r="C1054" s="65"/>
      <c r="D1054" s="65"/>
      <c r="E1054" s="66"/>
      <c r="F1054" s="66"/>
      <c r="G1054" s="65"/>
      <c r="H1054" s="70" t="s">
        <v>47</v>
      </c>
      <c r="I1054" s="79" t="s">
        <v>46</v>
      </c>
      <c r="J1054" s="62"/>
      <c r="K1054" s="62"/>
      <c r="L1054" s="62"/>
      <c r="M1054" s="62"/>
      <c r="N1054" s="62"/>
      <c r="O1054" s="78"/>
      <c r="P1054" s="62"/>
      <c r="Q1054" s="78"/>
      <c r="R1054" s="62"/>
      <c r="S1054" s="71"/>
      <c r="T1054" s="71"/>
      <c r="U1054" s="71"/>
      <c r="V1054" s="71"/>
      <c r="W1054" s="71"/>
      <c r="X1054" s="71"/>
      <c r="Y1054" s="71"/>
      <c r="Z1054" s="71"/>
      <c r="AA1054" s="71"/>
      <c r="AB1054" s="71"/>
      <c r="AC1054" s="71"/>
      <c r="AD1054" s="71"/>
      <c r="AE1054" s="71"/>
      <c r="AF1054" s="71"/>
      <c r="AG1054" s="71"/>
      <c r="AH1054" s="71"/>
      <c r="AI1054" s="71"/>
      <c r="AJ1054" s="71"/>
      <c r="AK1054" s="71"/>
      <c r="AL1054" s="71"/>
      <c r="AM1054" s="71"/>
      <c r="AN1054" s="71"/>
      <c r="AO1054" s="71"/>
      <c r="AP1054" s="71"/>
      <c r="AQ1054" s="71"/>
      <c r="AR1054" s="71"/>
      <c r="AS1054" s="71"/>
      <c r="AT1054" s="71"/>
      <c r="AU1054" s="71"/>
      <c r="AV1054" s="71"/>
      <c r="AW1054" s="71"/>
      <c r="AX1054" s="71"/>
      <c r="AY1054" s="71"/>
      <c r="AZ1054" s="71"/>
      <c r="BA1054" s="71"/>
      <c r="BB1054" s="71"/>
      <c r="BC1054" s="71"/>
      <c r="BD1054" s="71"/>
      <c r="BE1054" s="71"/>
      <c r="BF1054" s="71"/>
      <c r="BG1054" s="71"/>
      <c r="BH1054" s="71"/>
      <c r="BI1054" s="71"/>
      <c r="BJ1054" s="71"/>
      <c r="BK1054" s="71"/>
      <c r="BL1054" s="71"/>
      <c r="BM1054" s="71"/>
      <c r="BN1054" s="71"/>
      <c r="BO1054" s="71"/>
      <c r="BP1054" s="71"/>
      <c r="BQ1054" s="71"/>
      <c r="BR1054" s="71"/>
      <c r="BS1054" s="71"/>
      <c r="BT1054" s="71"/>
      <c r="BU1054" s="71"/>
      <c r="BV1054" s="71"/>
      <c r="BW1054" s="71"/>
      <c r="BX1054" s="71"/>
      <c r="BY1054" s="71"/>
      <c r="BZ1054" s="71"/>
      <c r="CA1054" s="71"/>
      <c r="CB1054" s="71"/>
      <c r="CC1054" s="71"/>
      <c r="CD1054" s="71"/>
      <c r="CE1054" s="71"/>
      <c r="CF1054" s="71"/>
      <c r="CG1054" s="71"/>
      <c r="CH1054" s="71"/>
      <c r="CI1054" s="71"/>
      <c r="CJ1054" s="71"/>
      <c r="CK1054" s="71"/>
      <c r="CL1054" s="71"/>
      <c r="CM1054" s="71"/>
      <c r="CN1054" s="71"/>
      <c r="CO1054" s="71"/>
      <c r="CP1054" s="71"/>
      <c r="CQ1054" s="71"/>
      <c r="CR1054" s="71"/>
      <c r="CS1054" s="71"/>
      <c r="CT1054" s="71"/>
      <c r="CU1054" s="71"/>
      <c r="CV1054" s="71"/>
      <c r="CW1054" s="71"/>
      <c r="CX1054" s="71"/>
      <c r="CY1054" s="71"/>
      <c r="CZ1054" s="71"/>
      <c r="DA1054" s="70"/>
      <c r="DB1054" s="56">
        <f>K1054-CV1054</f>
        <v>0</v>
      </c>
      <c r="DC1054" s="69"/>
      <c r="DD1054" s="7">
        <f>CV1054/12</f>
        <v>0</v>
      </c>
      <c r="DE1054" s="69"/>
    </row>
    <row r="1055" spans="1:109" s="68" customFormat="1" ht="11.25" hidden="1" customHeight="1" x14ac:dyDescent="0.2">
      <c r="A1055" s="67"/>
      <c r="B1055" s="65"/>
      <c r="C1055" s="65"/>
      <c r="D1055" s="65"/>
      <c r="E1055" s="66"/>
      <c r="F1055" s="66"/>
      <c r="G1055" s="65"/>
      <c r="H1055" s="70" t="s">
        <v>45</v>
      </c>
      <c r="I1055" s="79" t="s">
        <v>44</v>
      </c>
      <c r="J1055" s="62"/>
      <c r="K1055" s="62"/>
      <c r="L1055" s="62"/>
      <c r="M1055" s="62"/>
      <c r="N1055" s="62"/>
      <c r="O1055" s="78"/>
      <c r="P1055" s="62"/>
      <c r="Q1055" s="78"/>
      <c r="R1055" s="62"/>
      <c r="S1055" s="71"/>
      <c r="T1055" s="71"/>
      <c r="U1055" s="71"/>
      <c r="V1055" s="71"/>
      <c r="W1055" s="71"/>
      <c r="X1055" s="71"/>
      <c r="Y1055" s="71"/>
      <c r="Z1055" s="71"/>
      <c r="AA1055" s="71"/>
      <c r="AB1055" s="71"/>
      <c r="AC1055" s="71"/>
      <c r="AD1055" s="71"/>
      <c r="AE1055" s="71"/>
      <c r="AF1055" s="71"/>
      <c r="AG1055" s="71"/>
      <c r="AH1055" s="71"/>
      <c r="AI1055" s="71"/>
      <c r="AJ1055" s="71"/>
      <c r="AK1055" s="71"/>
      <c r="AL1055" s="71"/>
      <c r="AM1055" s="71"/>
      <c r="AN1055" s="71"/>
      <c r="AO1055" s="71"/>
      <c r="AP1055" s="71"/>
      <c r="AQ1055" s="71"/>
      <c r="AR1055" s="71"/>
      <c r="AS1055" s="71"/>
      <c r="AT1055" s="71"/>
      <c r="AU1055" s="71"/>
      <c r="AV1055" s="71"/>
      <c r="AW1055" s="71"/>
      <c r="AX1055" s="71"/>
      <c r="AY1055" s="71"/>
      <c r="AZ1055" s="71"/>
      <c r="BA1055" s="71"/>
      <c r="BB1055" s="71"/>
      <c r="BC1055" s="71"/>
      <c r="BD1055" s="71"/>
      <c r="BE1055" s="71"/>
      <c r="BF1055" s="71"/>
      <c r="BG1055" s="71"/>
      <c r="BH1055" s="71"/>
      <c r="BI1055" s="71"/>
      <c r="BJ1055" s="71"/>
      <c r="BK1055" s="71"/>
      <c r="BL1055" s="71"/>
      <c r="BM1055" s="71"/>
      <c r="BN1055" s="71"/>
      <c r="BO1055" s="71"/>
      <c r="BP1055" s="71"/>
      <c r="BQ1055" s="71"/>
      <c r="BR1055" s="71"/>
      <c r="BS1055" s="71"/>
      <c r="BT1055" s="71"/>
      <c r="BU1055" s="71"/>
      <c r="BV1055" s="71"/>
      <c r="BW1055" s="71"/>
      <c r="BX1055" s="71"/>
      <c r="BY1055" s="71"/>
      <c r="BZ1055" s="71"/>
      <c r="CA1055" s="71"/>
      <c r="CB1055" s="71"/>
      <c r="CC1055" s="71"/>
      <c r="CD1055" s="71"/>
      <c r="CE1055" s="71"/>
      <c r="CF1055" s="71"/>
      <c r="CG1055" s="71"/>
      <c r="CH1055" s="71"/>
      <c r="CI1055" s="71"/>
      <c r="CJ1055" s="71"/>
      <c r="CK1055" s="71"/>
      <c r="CL1055" s="71"/>
      <c r="CM1055" s="71"/>
      <c r="CN1055" s="71"/>
      <c r="CO1055" s="71"/>
      <c r="CP1055" s="71"/>
      <c r="CQ1055" s="71"/>
      <c r="CR1055" s="71"/>
      <c r="CS1055" s="71"/>
      <c r="CT1055" s="71"/>
      <c r="CU1055" s="71"/>
      <c r="CV1055" s="71"/>
      <c r="CW1055" s="71"/>
      <c r="CX1055" s="71"/>
      <c r="CY1055" s="71"/>
      <c r="CZ1055" s="71"/>
      <c r="DA1055" s="70"/>
      <c r="DB1055" s="56">
        <f>K1055-CV1055</f>
        <v>0</v>
      </c>
      <c r="DC1055" s="69"/>
      <c r="DD1055" s="7">
        <f>CV1055/12</f>
        <v>0</v>
      </c>
      <c r="DE1055" s="69"/>
    </row>
    <row r="1056" spans="1:109" s="54" customFormat="1" ht="11.25" hidden="1" customHeight="1" x14ac:dyDescent="0.2">
      <c r="A1056" s="67"/>
      <c r="B1056" s="66"/>
      <c r="C1056" s="66"/>
      <c r="D1056" s="66"/>
      <c r="E1056" s="66"/>
      <c r="F1056" s="66"/>
      <c r="G1056" s="65"/>
      <c r="H1056" s="61">
        <v>2011</v>
      </c>
      <c r="I1056" s="84" t="s">
        <v>43</v>
      </c>
      <c r="J1056" s="62"/>
      <c r="K1056" s="62"/>
      <c r="L1056" s="62"/>
      <c r="M1056" s="62"/>
      <c r="N1056" s="62"/>
      <c r="O1056" s="78"/>
      <c r="P1056" s="62"/>
      <c r="Q1056" s="78"/>
      <c r="R1056" s="62"/>
      <c r="S1056" s="85"/>
      <c r="T1056" s="85"/>
      <c r="U1056" s="85"/>
      <c r="V1056" s="85"/>
      <c r="W1056" s="85"/>
      <c r="X1056" s="85"/>
      <c r="Y1056" s="85"/>
      <c r="Z1056" s="85"/>
      <c r="AA1056" s="85"/>
      <c r="AB1056" s="85"/>
      <c r="AC1056" s="85"/>
      <c r="AD1056" s="85"/>
      <c r="AE1056" s="85"/>
      <c r="AF1056" s="85"/>
      <c r="AG1056" s="85"/>
      <c r="AH1056" s="85"/>
      <c r="AI1056" s="85"/>
      <c r="AJ1056" s="85"/>
      <c r="AK1056" s="85"/>
      <c r="AL1056" s="85"/>
      <c r="AM1056" s="85"/>
      <c r="AN1056" s="85"/>
      <c r="AO1056" s="85"/>
      <c r="AP1056" s="85"/>
      <c r="AQ1056" s="85"/>
      <c r="AR1056" s="85"/>
      <c r="AS1056" s="85"/>
      <c r="AT1056" s="85"/>
      <c r="AU1056" s="85"/>
      <c r="AV1056" s="85"/>
      <c r="AW1056" s="85"/>
      <c r="AX1056" s="85"/>
      <c r="AY1056" s="85"/>
      <c r="AZ1056" s="85"/>
      <c r="BA1056" s="85"/>
      <c r="BB1056" s="85"/>
      <c r="BC1056" s="85"/>
      <c r="BD1056" s="85"/>
      <c r="BE1056" s="85"/>
      <c r="BF1056" s="85"/>
      <c r="BG1056" s="85"/>
      <c r="BH1056" s="85"/>
      <c r="BI1056" s="85"/>
      <c r="BJ1056" s="85"/>
      <c r="BK1056" s="85"/>
      <c r="BL1056" s="85"/>
      <c r="BM1056" s="85"/>
      <c r="BN1056" s="85"/>
      <c r="BO1056" s="85"/>
      <c r="BP1056" s="85"/>
      <c r="BQ1056" s="85"/>
      <c r="BR1056" s="85"/>
      <c r="BS1056" s="85"/>
      <c r="BT1056" s="85"/>
      <c r="BU1056" s="85"/>
      <c r="BV1056" s="85"/>
      <c r="BW1056" s="85"/>
      <c r="BX1056" s="85"/>
      <c r="BY1056" s="85"/>
      <c r="BZ1056" s="85"/>
      <c r="CA1056" s="85"/>
      <c r="CB1056" s="85"/>
      <c r="CC1056" s="85"/>
      <c r="CD1056" s="85"/>
      <c r="CE1056" s="85"/>
      <c r="CF1056" s="85"/>
      <c r="CG1056" s="85"/>
      <c r="CH1056" s="85"/>
      <c r="CI1056" s="85"/>
      <c r="CJ1056" s="85"/>
      <c r="CK1056" s="85"/>
      <c r="CL1056" s="85"/>
      <c r="CM1056" s="85"/>
      <c r="CN1056" s="85"/>
      <c r="CO1056" s="85"/>
      <c r="CP1056" s="85"/>
      <c r="CQ1056" s="85"/>
      <c r="CR1056" s="85"/>
      <c r="CS1056" s="85"/>
      <c r="CT1056" s="85"/>
      <c r="CU1056" s="85"/>
      <c r="CV1056" s="85"/>
      <c r="CW1056" s="85"/>
      <c r="CX1056" s="85"/>
      <c r="CY1056" s="85"/>
      <c r="CZ1056" s="85"/>
      <c r="DA1056" s="61"/>
      <c r="DB1056" s="56">
        <f>K1056-CV1056</f>
        <v>0</v>
      </c>
      <c r="DC1056" s="55"/>
      <c r="DD1056" s="7">
        <f>CV1056/12</f>
        <v>0</v>
      </c>
      <c r="DE1056" s="55"/>
    </row>
    <row r="1057" spans="1:109" s="54" customFormat="1" ht="11.25" hidden="1" customHeight="1" x14ac:dyDescent="0.2">
      <c r="A1057" s="67"/>
      <c r="B1057" s="66"/>
      <c r="C1057" s="66"/>
      <c r="D1057" s="66"/>
      <c r="E1057" s="66"/>
      <c r="F1057" s="66"/>
      <c r="G1057" s="65"/>
      <c r="H1057" s="61" t="s">
        <v>42</v>
      </c>
      <c r="I1057" s="84" t="s">
        <v>41</v>
      </c>
      <c r="J1057" s="62"/>
      <c r="K1057" s="62"/>
      <c r="L1057" s="62"/>
      <c r="M1057" s="62"/>
      <c r="N1057" s="62"/>
      <c r="O1057" s="78"/>
      <c r="P1057" s="62"/>
      <c r="Q1057" s="78"/>
      <c r="R1057" s="62"/>
      <c r="S1057" s="85"/>
      <c r="T1057" s="85"/>
      <c r="U1057" s="85"/>
      <c r="V1057" s="85"/>
      <c r="W1057" s="85"/>
      <c r="X1057" s="85"/>
      <c r="Y1057" s="85"/>
      <c r="Z1057" s="85"/>
      <c r="AA1057" s="85"/>
      <c r="AB1057" s="85"/>
      <c r="AC1057" s="85"/>
      <c r="AD1057" s="85"/>
      <c r="AE1057" s="85"/>
      <c r="AF1057" s="85"/>
      <c r="AG1057" s="85"/>
      <c r="AH1057" s="85"/>
      <c r="AI1057" s="85"/>
      <c r="AJ1057" s="85"/>
      <c r="AK1057" s="85"/>
      <c r="AL1057" s="85"/>
      <c r="AM1057" s="85"/>
      <c r="AN1057" s="85"/>
      <c r="AO1057" s="85"/>
      <c r="AP1057" s="85"/>
      <c r="AQ1057" s="85"/>
      <c r="AR1057" s="85"/>
      <c r="AS1057" s="85"/>
      <c r="AT1057" s="85"/>
      <c r="AU1057" s="85"/>
      <c r="AV1057" s="85"/>
      <c r="AW1057" s="85"/>
      <c r="AX1057" s="85"/>
      <c r="AY1057" s="85"/>
      <c r="AZ1057" s="85"/>
      <c r="BA1057" s="85"/>
      <c r="BB1057" s="85"/>
      <c r="BC1057" s="85"/>
      <c r="BD1057" s="85"/>
      <c r="BE1057" s="85"/>
      <c r="BF1057" s="85"/>
      <c r="BG1057" s="85"/>
      <c r="BH1057" s="85"/>
      <c r="BI1057" s="85"/>
      <c r="BJ1057" s="85"/>
      <c r="BK1057" s="85"/>
      <c r="BL1057" s="85"/>
      <c r="BM1057" s="85"/>
      <c r="BN1057" s="85"/>
      <c r="BO1057" s="85"/>
      <c r="BP1057" s="85"/>
      <c r="BQ1057" s="85"/>
      <c r="BR1057" s="85"/>
      <c r="BS1057" s="85"/>
      <c r="BT1057" s="85"/>
      <c r="BU1057" s="85"/>
      <c r="BV1057" s="85"/>
      <c r="BW1057" s="85"/>
      <c r="BX1057" s="85"/>
      <c r="BY1057" s="85"/>
      <c r="BZ1057" s="85"/>
      <c r="CA1057" s="85"/>
      <c r="CB1057" s="85"/>
      <c r="CC1057" s="85"/>
      <c r="CD1057" s="85"/>
      <c r="CE1057" s="85"/>
      <c r="CF1057" s="85"/>
      <c r="CG1057" s="85"/>
      <c r="CH1057" s="85"/>
      <c r="CI1057" s="85"/>
      <c r="CJ1057" s="85"/>
      <c r="CK1057" s="85"/>
      <c r="CL1057" s="85"/>
      <c r="CM1057" s="85"/>
      <c r="CN1057" s="85"/>
      <c r="CO1057" s="85"/>
      <c r="CP1057" s="85"/>
      <c r="CQ1057" s="85"/>
      <c r="CR1057" s="85"/>
      <c r="CS1057" s="85"/>
      <c r="CT1057" s="85"/>
      <c r="CU1057" s="85"/>
      <c r="CV1057" s="85"/>
      <c r="CW1057" s="85"/>
      <c r="CX1057" s="85"/>
      <c r="CY1057" s="85"/>
      <c r="CZ1057" s="85"/>
      <c r="DA1057" s="61"/>
      <c r="DB1057" s="56">
        <f>K1057-CV1057</f>
        <v>0</v>
      </c>
      <c r="DC1057" s="55"/>
      <c r="DD1057" s="7">
        <f>CV1057/12</f>
        <v>0</v>
      </c>
      <c r="DE1057" s="55"/>
    </row>
    <row r="1058" spans="1:109" s="54" customFormat="1" ht="11.25" hidden="1" customHeight="1" x14ac:dyDescent="0.2">
      <c r="A1058" s="67"/>
      <c r="B1058" s="66"/>
      <c r="C1058" s="66"/>
      <c r="D1058" s="66"/>
      <c r="E1058" s="66"/>
      <c r="F1058" s="66"/>
      <c r="G1058" s="65"/>
      <c r="H1058" s="61" t="s">
        <v>40</v>
      </c>
      <c r="I1058" s="84" t="s">
        <v>39</v>
      </c>
      <c r="J1058" s="62"/>
      <c r="K1058" s="62"/>
      <c r="L1058" s="62"/>
      <c r="M1058" s="62"/>
      <c r="N1058" s="62"/>
      <c r="O1058" s="78"/>
      <c r="P1058" s="62"/>
      <c r="Q1058" s="78"/>
      <c r="R1058" s="62"/>
      <c r="S1058" s="85"/>
      <c r="T1058" s="85"/>
      <c r="U1058" s="85"/>
      <c r="V1058" s="85"/>
      <c r="W1058" s="85"/>
      <c r="X1058" s="85"/>
      <c r="Y1058" s="85"/>
      <c r="Z1058" s="85"/>
      <c r="AA1058" s="85"/>
      <c r="AB1058" s="85"/>
      <c r="AC1058" s="85"/>
      <c r="AD1058" s="85"/>
      <c r="AE1058" s="85"/>
      <c r="AF1058" s="85"/>
      <c r="AG1058" s="85"/>
      <c r="AH1058" s="85"/>
      <c r="AI1058" s="85"/>
      <c r="AJ1058" s="85"/>
      <c r="AK1058" s="85"/>
      <c r="AL1058" s="85"/>
      <c r="AM1058" s="85"/>
      <c r="AN1058" s="85"/>
      <c r="AO1058" s="85"/>
      <c r="AP1058" s="85"/>
      <c r="AQ1058" s="85"/>
      <c r="AR1058" s="85"/>
      <c r="AS1058" s="85"/>
      <c r="AT1058" s="85"/>
      <c r="AU1058" s="85"/>
      <c r="AV1058" s="85"/>
      <c r="AW1058" s="85"/>
      <c r="AX1058" s="85"/>
      <c r="AY1058" s="85"/>
      <c r="AZ1058" s="85"/>
      <c r="BA1058" s="85"/>
      <c r="BB1058" s="85"/>
      <c r="BC1058" s="85"/>
      <c r="BD1058" s="85"/>
      <c r="BE1058" s="85"/>
      <c r="BF1058" s="85"/>
      <c r="BG1058" s="85"/>
      <c r="BH1058" s="85"/>
      <c r="BI1058" s="85"/>
      <c r="BJ1058" s="85"/>
      <c r="BK1058" s="85"/>
      <c r="BL1058" s="85"/>
      <c r="BM1058" s="85"/>
      <c r="BN1058" s="85"/>
      <c r="BO1058" s="85"/>
      <c r="BP1058" s="85"/>
      <c r="BQ1058" s="85"/>
      <c r="BR1058" s="85"/>
      <c r="BS1058" s="85"/>
      <c r="BT1058" s="85"/>
      <c r="BU1058" s="85"/>
      <c r="BV1058" s="85"/>
      <c r="BW1058" s="85"/>
      <c r="BX1058" s="85"/>
      <c r="BY1058" s="85"/>
      <c r="BZ1058" s="85"/>
      <c r="CA1058" s="85"/>
      <c r="CB1058" s="85"/>
      <c r="CC1058" s="85"/>
      <c r="CD1058" s="85"/>
      <c r="CE1058" s="85"/>
      <c r="CF1058" s="85"/>
      <c r="CG1058" s="85"/>
      <c r="CH1058" s="85"/>
      <c r="CI1058" s="85"/>
      <c r="CJ1058" s="85"/>
      <c r="CK1058" s="85"/>
      <c r="CL1058" s="85"/>
      <c r="CM1058" s="85"/>
      <c r="CN1058" s="85"/>
      <c r="CO1058" s="85"/>
      <c r="CP1058" s="85"/>
      <c r="CQ1058" s="85"/>
      <c r="CR1058" s="85"/>
      <c r="CS1058" s="85"/>
      <c r="CT1058" s="85"/>
      <c r="CU1058" s="85"/>
      <c r="CV1058" s="85"/>
      <c r="CW1058" s="85"/>
      <c r="CX1058" s="85"/>
      <c r="CY1058" s="85"/>
      <c r="CZ1058" s="85"/>
      <c r="DA1058" s="61"/>
      <c r="DB1058" s="56">
        <f>K1058-CV1058</f>
        <v>0</v>
      </c>
      <c r="DC1058" s="55"/>
      <c r="DD1058" s="7">
        <f>CV1058/12</f>
        <v>0</v>
      </c>
      <c r="DE1058" s="55"/>
    </row>
    <row r="1059" spans="1:109" s="54" customFormat="1" ht="11.25" hidden="1" customHeight="1" x14ac:dyDescent="0.2">
      <c r="A1059" s="67"/>
      <c r="B1059" s="66"/>
      <c r="C1059" s="66"/>
      <c r="D1059" s="66"/>
      <c r="E1059" s="66"/>
      <c r="F1059" s="66"/>
      <c r="G1059" s="65"/>
      <c r="H1059" s="61">
        <v>2014</v>
      </c>
      <c r="I1059" s="84" t="s">
        <v>38</v>
      </c>
      <c r="J1059" s="62"/>
      <c r="K1059" s="62"/>
      <c r="L1059" s="62"/>
      <c r="M1059" s="62"/>
      <c r="N1059" s="62"/>
      <c r="O1059" s="78"/>
      <c r="P1059" s="62"/>
      <c r="Q1059" s="78"/>
      <c r="R1059" s="62"/>
      <c r="S1059" s="85"/>
      <c r="T1059" s="85"/>
      <c r="U1059" s="85"/>
      <c r="V1059" s="85"/>
      <c r="W1059" s="85"/>
      <c r="X1059" s="85"/>
      <c r="Y1059" s="85"/>
      <c r="Z1059" s="85"/>
      <c r="AA1059" s="85"/>
      <c r="AB1059" s="85"/>
      <c r="AC1059" s="85"/>
      <c r="AD1059" s="85"/>
      <c r="AE1059" s="85"/>
      <c r="AF1059" s="85"/>
      <c r="AG1059" s="85"/>
      <c r="AH1059" s="85"/>
      <c r="AI1059" s="85"/>
      <c r="AJ1059" s="85"/>
      <c r="AK1059" s="85"/>
      <c r="AL1059" s="85"/>
      <c r="AM1059" s="85"/>
      <c r="AN1059" s="85"/>
      <c r="AO1059" s="85"/>
      <c r="AP1059" s="85"/>
      <c r="AQ1059" s="85"/>
      <c r="AR1059" s="85"/>
      <c r="AS1059" s="85"/>
      <c r="AT1059" s="85"/>
      <c r="AU1059" s="85"/>
      <c r="AV1059" s="85"/>
      <c r="AW1059" s="85"/>
      <c r="AX1059" s="85"/>
      <c r="AY1059" s="85"/>
      <c r="AZ1059" s="85"/>
      <c r="BA1059" s="85"/>
      <c r="BB1059" s="85"/>
      <c r="BC1059" s="85"/>
      <c r="BD1059" s="85"/>
      <c r="BE1059" s="85"/>
      <c r="BF1059" s="85"/>
      <c r="BG1059" s="85"/>
      <c r="BH1059" s="85"/>
      <c r="BI1059" s="85"/>
      <c r="BJ1059" s="85"/>
      <c r="BK1059" s="85"/>
      <c r="BL1059" s="85"/>
      <c r="BM1059" s="85"/>
      <c r="BN1059" s="85"/>
      <c r="BO1059" s="85"/>
      <c r="BP1059" s="85"/>
      <c r="BQ1059" s="85"/>
      <c r="BR1059" s="85"/>
      <c r="BS1059" s="85"/>
      <c r="BT1059" s="85"/>
      <c r="BU1059" s="85"/>
      <c r="BV1059" s="85"/>
      <c r="BW1059" s="85"/>
      <c r="BX1059" s="85"/>
      <c r="BY1059" s="85"/>
      <c r="BZ1059" s="85"/>
      <c r="CA1059" s="85"/>
      <c r="CB1059" s="85"/>
      <c r="CC1059" s="85"/>
      <c r="CD1059" s="85"/>
      <c r="CE1059" s="85"/>
      <c r="CF1059" s="85"/>
      <c r="CG1059" s="85"/>
      <c r="CH1059" s="85"/>
      <c r="CI1059" s="85"/>
      <c r="CJ1059" s="85"/>
      <c r="CK1059" s="85"/>
      <c r="CL1059" s="85"/>
      <c r="CM1059" s="85"/>
      <c r="CN1059" s="85"/>
      <c r="CO1059" s="85"/>
      <c r="CP1059" s="85"/>
      <c r="CQ1059" s="85"/>
      <c r="CR1059" s="85"/>
      <c r="CS1059" s="85"/>
      <c r="CT1059" s="85"/>
      <c r="CU1059" s="85"/>
      <c r="CV1059" s="85"/>
      <c r="CW1059" s="85"/>
      <c r="CX1059" s="85"/>
      <c r="CY1059" s="85"/>
      <c r="CZ1059" s="85"/>
      <c r="DA1059" s="61"/>
      <c r="DB1059" s="56">
        <f>K1059-CV1059</f>
        <v>0</v>
      </c>
      <c r="DC1059" s="55"/>
      <c r="DD1059" s="7">
        <f>CV1059/12</f>
        <v>0</v>
      </c>
      <c r="DE1059" s="55"/>
    </row>
    <row r="1060" spans="1:109" s="54" customFormat="1" ht="11.25" hidden="1" customHeight="1" x14ac:dyDescent="0.2">
      <c r="A1060" s="67"/>
      <c r="B1060" s="66"/>
      <c r="C1060" s="66"/>
      <c r="D1060" s="66"/>
      <c r="E1060" s="66"/>
      <c r="F1060" s="66"/>
      <c r="G1060" s="65"/>
      <c r="H1060" s="61" t="s">
        <v>37</v>
      </c>
      <c r="I1060" s="84" t="s">
        <v>36</v>
      </c>
      <c r="J1060" s="62"/>
      <c r="K1060" s="62"/>
      <c r="L1060" s="62"/>
      <c r="M1060" s="62"/>
      <c r="N1060" s="62"/>
      <c r="O1060" s="78"/>
      <c r="P1060" s="62"/>
      <c r="Q1060" s="78"/>
      <c r="R1060" s="62"/>
      <c r="S1060" s="85"/>
      <c r="T1060" s="85"/>
      <c r="U1060" s="85"/>
      <c r="V1060" s="85"/>
      <c r="W1060" s="85"/>
      <c r="X1060" s="85"/>
      <c r="Y1060" s="85"/>
      <c r="Z1060" s="85"/>
      <c r="AA1060" s="85"/>
      <c r="AB1060" s="85"/>
      <c r="AC1060" s="85"/>
      <c r="AD1060" s="85"/>
      <c r="AE1060" s="85"/>
      <c r="AF1060" s="85"/>
      <c r="AG1060" s="85"/>
      <c r="AH1060" s="85"/>
      <c r="AI1060" s="85"/>
      <c r="AJ1060" s="85"/>
      <c r="AK1060" s="85"/>
      <c r="AL1060" s="85"/>
      <c r="AM1060" s="85"/>
      <c r="AN1060" s="85"/>
      <c r="AO1060" s="85"/>
      <c r="AP1060" s="85"/>
      <c r="AQ1060" s="85"/>
      <c r="AR1060" s="85"/>
      <c r="AS1060" s="85"/>
      <c r="AT1060" s="85"/>
      <c r="AU1060" s="85"/>
      <c r="AV1060" s="85"/>
      <c r="AW1060" s="85"/>
      <c r="AX1060" s="85"/>
      <c r="AY1060" s="85"/>
      <c r="AZ1060" s="85"/>
      <c r="BA1060" s="85"/>
      <c r="BB1060" s="85"/>
      <c r="BC1060" s="85"/>
      <c r="BD1060" s="85"/>
      <c r="BE1060" s="85"/>
      <c r="BF1060" s="85"/>
      <c r="BG1060" s="85"/>
      <c r="BH1060" s="85"/>
      <c r="BI1060" s="85"/>
      <c r="BJ1060" s="85"/>
      <c r="BK1060" s="85"/>
      <c r="BL1060" s="85"/>
      <c r="BM1060" s="85"/>
      <c r="BN1060" s="85"/>
      <c r="BO1060" s="85"/>
      <c r="BP1060" s="85"/>
      <c r="BQ1060" s="85"/>
      <c r="BR1060" s="85"/>
      <c r="BS1060" s="85"/>
      <c r="BT1060" s="85"/>
      <c r="BU1060" s="85"/>
      <c r="BV1060" s="85"/>
      <c r="BW1060" s="85"/>
      <c r="BX1060" s="85"/>
      <c r="BY1060" s="85"/>
      <c r="BZ1060" s="85"/>
      <c r="CA1060" s="85"/>
      <c r="CB1060" s="85"/>
      <c r="CC1060" s="85"/>
      <c r="CD1060" s="85"/>
      <c r="CE1060" s="85"/>
      <c r="CF1060" s="85"/>
      <c r="CG1060" s="85"/>
      <c r="CH1060" s="85"/>
      <c r="CI1060" s="85"/>
      <c r="CJ1060" s="85"/>
      <c r="CK1060" s="85"/>
      <c r="CL1060" s="85"/>
      <c r="CM1060" s="85"/>
      <c r="CN1060" s="85"/>
      <c r="CO1060" s="85"/>
      <c r="CP1060" s="85"/>
      <c r="CQ1060" s="85"/>
      <c r="CR1060" s="85"/>
      <c r="CS1060" s="85"/>
      <c r="CT1060" s="85"/>
      <c r="CU1060" s="85"/>
      <c r="CV1060" s="85"/>
      <c r="CW1060" s="85"/>
      <c r="CX1060" s="85"/>
      <c r="CY1060" s="85"/>
      <c r="CZ1060" s="85"/>
      <c r="DA1060" s="61"/>
      <c r="DB1060" s="56">
        <f>K1060-CV1060</f>
        <v>0</v>
      </c>
      <c r="DC1060" s="55"/>
      <c r="DD1060" s="7">
        <f>CV1060/12</f>
        <v>0</v>
      </c>
      <c r="DE1060" s="55"/>
    </row>
    <row r="1061" spans="1:109" s="80" customFormat="1" ht="11.25" hidden="1" customHeight="1" x14ac:dyDescent="0.2">
      <c r="A1061" s="67"/>
      <c r="B1061" s="66"/>
      <c r="C1061" s="66"/>
      <c r="D1061" s="66"/>
      <c r="E1061" s="66"/>
      <c r="F1061" s="66"/>
      <c r="G1061" s="65"/>
      <c r="H1061" s="61">
        <v>2030</v>
      </c>
      <c r="I1061" s="84" t="s">
        <v>35</v>
      </c>
      <c r="J1061" s="62"/>
      <c r="K1061" s="62"/>
      <c r="L1061" s="62"/>
      <c r="M1061" s="62"/>
      <c r="N1061" s="62"/>
      <c r="O1061" s="62"/>
      <c r="P1061" s="62"/>
      <c r="Q1061" s="62"/>
      <c r="R1061" s="62"/>
      <c r="S1061" s="62"/>
      <c r="T1061" s="62"/>
      <c r="U1061" s="62"/>
      <c r="V1061" s="62"/>
      <c r="W1061" s="62"/>
      <c r="X1061" s="62"/>
      <c r="Y1061" s="62"/>
      <c r="Z1061" s="62"/>
      <c r="AA1061" s="62"/>
      <c r="AB1061" s="62"/>
      <c r="AC1061" s="62"/>
      <c r="AD1061" s="62"/>
      <c r="AE1061" s="62"/>
      <c r="AF1061" s="62"/>
      <c r="AG1061" s="62"/>
      <c r="AH1061" s="62"/>
      <c r="AI1061" s="62"/>
      <c r="AJ1061" s="62"/>
      <c r="AK1061" s="62"/>
      <c r="AL1061" s="62"/>
      <c r="AM1061" s="62"/>
      <c r="AN1061" s="62"/>
      <c r="AO1061" s="62"/>
      <c r="AP1061" s="62"/>
      <c r="AQ1061" s="62"/>
      <c r="AR1061" s="62"/>
      <c r="AS1061" s="62"/>
      <c r="AT1061" s="62"/>
      <c r="AU1061" s="62"/>
      <c r="AV1061" s="62"/>
      <c r="AW1061" s="62"/>
      <c r="AX1061" s="62"/>
      <c r="AY1061" s="62"/>
      <c r="AZ1061" s="62"/>
      <c r="BA1061" s="62"/>
      <c r="BB1061" s="62"/>
      <c r="BC1061" s="62"/>
      <c r="BD1061" s="62"/>
      <c r="BE1061" s="62"/>
      <c r="BF1061" s="62"/>
      <c r="BG1061" s="62"/>
      <c r="BH1061" s="62"/>
      <c r="BI1061" s="62"/>
      <c r="BJ1061" s="62"/>
      <c r="BK1061" s="62"/>
      <c r="BL1061" s="62"/>
      <c r="BM1061" s="62"/>
      <c r="BN1061" s="62"/>
      <c r="BO1061" s="62"/>
      <c r="BP1061" s="62"/>
      <c r="BQ1061" s="62"/>
      <c r="BR1061" s="62"/>
      <c r="BS1061" s="62"/>
      <c r="BT1061" s="62"/>
      <c r="BU1061" s="62"/>
      <c r="BV1061" s="62"/>
      <c r="BW1061" s="62"/>
      <c r="BX1061" s="62"/>
      <c r="BY1061" s="62"/>
      <c r="BZ1061" s="62"/>
      <c r="CA1061" s="62"/>
      <c r="CB1061" s="62"/>
      <c r="CC1061" s="62"/>
      <c r="CD1061" s="62"/>
      <c r="CE1061" s="62"/>
      <c r="CF1061" s="62"/>
      <c r="CG1061" s="62"/>
      <c r="CH1061" s="62"/>
      <c r="CI1061" s="62"/>
      <c r="CJ1061" s="62"/>
      <c r="CK1061" s="62"/>
      <c r="CL1061" s="62"/>
      <c r="CM1061" s="62"/>
      <c r="CN1061" s="62"/>
      <c r="CO1061" s="62"/>
      <c r="CP1061" s="62"/>
      <c r="CQ1061" s="62"/>
      <c r="CR1061" s="62"/>
      <c r="CS1061" s="62"/>
      <c r="CT1061" s="62"/>
      <c r="CU1061" s="62"/>
      <c r="CV1061" s="62"/>
      <c r="CW1061" s="62"/>
      <c r="CX1061" s="62"/>
      <c r="CY1061" s="62"/>
      <c r="CZ1061" s="62"/>
      <c r="DA1061" s="61"/>
      <c r="DB1061" s="56">
        <f>K1061-CV1061</f>
        <v>0</v>
      </c>
      <c r="DC1061" s="81"/>
      <c r="DD1061" s="7">
        <f>CV1061/12</f>
        <v>0</v>
      </c>
      <c r="DE1061" s="81"/>
    </row>
    <row r="1062" spans="1:109" s="68" customFormat="1" ht="11.25" hidden="1" customHeight="1" x14ac:dyDescent="0.2">
      <c r="A1062" s="67"/>
      <c r="B1062" s="66"/>
      <c r="C1062" s="65"/>
      <c r="D1062" s="65"/>
      <c r="E1062" s="66"/>
      <c r="F1062" s="66"/>
      <c r="G1062" s="65"/>
      <c r="H1062" s="70" t="s">
        <v>34</v>
      </c>
      <c r="I1062" s="83" t="s">
        <v>33</v>
      </c>
      <c r="J1062" s="62"/>
      <c r="K1062" s="62"/>
      <c r="L1062" s="62"/>
      <c r="M1062" s="62"/>
      <c r="N1062" s="62"/>
      <c r="O1062" s="78"/>
      <c r="P1062" s="62"/>
      <c r="Q1062" s="78"/>
      <c r="R1062" s="62"/>
      <c r="S1062" s="71"/>
      <c r="T1062" s="71"/>
      <c r="U1062" s="71"/>
      <c r="V1062" s="71"/>
      <c r="W1062" s="71"/>
      <c r="X1062" s="71"/>
      <c r="Y1062" s="71"/>
      <c r="Z1062" s="71"/>
      <c r="AA1062" s="71"/>
      <c r="AB1062" s="71"/>
      <c r="AC1062" s="71"/>
      <c r="AD1062" s="71"/>
      <c r="AE1062" s="71"/>
      <c r="AF1062" s="71"/>
      <c r="AG1062" s="71"/>
      <c r="AH1062" s="71"/>
      <c r="AI1062" s="71"/>
      <c r="AJ1062" s="71"/>
      <c r="AK1062" s="71"/>
      <c r="AL1062" s="71"/>
      <c r="AM1062" s="71"/>
      <c r="AN1062" s="71"/>
      <c r="AO1062" s="71"/>
      <c r="AP1062" s="71"/>
      <c r="AQ1062" s="71"/>
      <c r="AR1062" s="71"/>
      <c r="AS1062" s="71"/>
      <c r="AT1062" s="71"/>
      <c r="AU1062" s="71"/>
      <c r="AV1062" s="71"/>
      <c r="AW1062" s="71"/>
      <c r="AX1062" s="71"/>
      <c r="AY1062" s="71"/>
      <c r="AZ1062" s="71"/>
      <c r="BA1062" s="71"/>
      <c r="BB1062" s="71"/>
      <c r="BC1062" s="71"/>
      <c r="BD1062" s="71"/>
      <c r="BE1062" s="71"/>
      <c r="BF1062" s="71"/>
      <c r="BG1062" s="71"/>
      <c r="BH1062" s="71"/>
      <c r="BI1062" s="71"/>
      <c r="BJ1062" s="71"/>
      <c r="BK1062" s="71"/>
      <c r="BL1062" s="71"/>
      <c r="BM1062" s="71"/>
      <c r="BN1062" s="71"/>
      <c r="BO1062" s="71"/>
      <c r="BP1062" s="71"/>
      <c r="BQ1062" s="71"/>
      <c r="BR1062" s="71"/>
      <c r="BS1062" s="71"/>
      <c r="BT1062" s="71"/>
      <c r="BU1062" s="71"/>
      <c r="BV1062" s="71"/>
      <c r="BW1062" s="71"/>
      <c r="BX1062" s="71"/>
      <c r="BY1062" s="71"/>
      <c r="BZ1062" s="71"/>
      <c r="CA1062" s="71"/>
      <c r="CB1062" s="71"/>
      <c r="CC1062" s="71"/>
      <c r="CD1062" s="71"/>
      <c r="CE1062" s="71"/>
      <c r="CF1062" s="71"/>
      <c r="CG1062" s="71"/>
      <c r="CH1062" s="71"/>
      <c r="CI1062" s="71"/>
      <c r="CJ1062" s="71"/>
      <c r="CK1062" s="71"/>
      <c r="CL1062" s="71"/>
      <c r="CM1062" s="71"/>
      <c r="CN1062" s="71"/>
      <c r="CO1062" s="71"/>
      <c r="CP1062" s="71"/>
      <c r="CQ1062" s="71"/>
      <c r="CR1062" s="71"/>
      <c r="CS1062" s="71"/>
      <c r="CT1062" s="71"/>
      <c r="CU1062" s="71"/>
      <c r="CV1062" s="71"/>
      <c r="CW1062" s="71"/>
      <c r="CX1062" s="71"/>
      <c r="CY1062" s="71"/>
      <c r="CZ1062" s="71"/>
      <c r="DA1062" s="70"/>
      <c r="DB1062" s="56">
        <f>K1062-CV1062</f>
        <v>0</v>
      </c>
      <c r="DC1062" s="69"/>
      <c r="DD1062" s="7">
        <f>CV1062/12</f>
        <v>0</v>
      </c>
      <c r="DE1062" s="69"/>
    </row>
    <row r="1063" spans="1:109" s="68" customFormat="1" ht="11.25" hidden="1" customHeight="1" x14ac:dyDescent="0.2">
      <c r="A1063" s="67"/>
      <c r="B1063" s="66"/>
      <c r="C1063" s="65"/>
      <c r="D1063" s="65"/>
      <c r="E1063" s="66"/>
      <c r="F1063" s="66"/>
      <c r="G1063" s="65"/>
      <c r="H1063" s="70" t="s">
        <v>32</v>
      </c>
      <c r="I1063" s="79" t="s">
        <v>31</v>
      </c>
      <c r="J1063" s="62"/>
      <c r="K1063" s="62"/>
      <c r="L1063" s="62"/>
      <c r="M1063" s="62"/>
      <c r="N1063" s="62"/>
      <c r="O1063" s="78"/>
      <c r="P1063" s="62"/>
      <c r="Q1063" s="78"/>
      <c r="R1063" s="62"/>
      <c r="S1063" s="71"/>
      <c r="T1063" s="71"/>
      <c r="U1063" s="71"/>
      <c r="V1063" s="71"/>
      <c r="W1063" s="71"/>
      <c r="X1063" s="71"/>
      <c r="Y1063" s="71"/>
      <c r="Z1063" s="71"/>
      <c r="AA1063" s="71"/>
      <c r="AB1063" s="71"/>
      <c r="AC1063" s="71"/>
      <c r="AD1063" s="71"/>
      <c r="AE1063" s="71"/>
      <c r="AF1063" s="71"/>
      <c r="AG1063" s="71"/>
      <c r="AH1063" s="71"/>
      <c r="AI1063" s="71"/>
      <c r="AJ1063" s="71"/>
      <c r="AK1063" s="71"/>
      <c r="AL1063" s="71"/>
      <c r="AM1063" s="71"/>
      <c r="AN1063" s="71"/>
      <c r="AO1063" s="71"/>
      <c r="AP1063" s="71"/>
      <c r="AQ1063" s="71"/>
      <c r="AR1063" s="71"/>
      <c r="AS1063" s="71"/>
      <c r="AT1063" s="71"/>
      <c r="AU1063" s="71"/>
      <c r="AV1063" s="71"/>
      <c r="AW1063" s="71"/>
      <c r="AX1063" s="71"/>
      <c r="AY1063" s="71"/>
      <c r="AZ1063" s="71"/>
      <c r="BA1063" s="71"/>
      <c r="BB1063" s="71"/>
      <c r="BC1063" s="71"/>
      <c r="BD1063" s="71"/>
      <c r="BE1063" s="71"/>
      <c r="BF1063" s="71"/>
      <c r="BG1063" s="71"/>
      <c r="BH1063" s="71"/>
      <c r="BI1063" s="71"/>
      <c r="BJ1063" s="71"/>
      <c r="BK1063" s="71"/>
      <c r="BL1063" s="71"/>
      <c r="BM1063" s="71"/>
      <c r="BN1063" s="71"/>
      <c r="BO1063" s="71"/>
      <c r="BP1063" s="71"/>
      <c r="BQ1063" s="71"/>
      <c r="BR1063" s="71"/>
      <c r="BS1063" s="71"/>
      <c r="BT1063" s="71"/>
      <c r="BU1063" s="71"/>
      <c r="BV1063" s="71"/>
      <c r="BW1063" s="71"/>
      <c r="BX1063" s="71"/>
      <c r="BY1063" s="71"/>
      <c r="BZ1063" s="71"/>
      <c r="CA1063" s="71"/>
      <c r="CB1063" s="71"/>
      <c r="CC1063" s="71"/>
      <c r="CD1063" s="71"/>
      <c r="CE1063" s="71"/>
      <c r="CF1063" s="71"/>
      <c r="CG1063" s="71"/>
      <c r="CH1063" s="71"/>
      <c r="CI1063" s="71"/>
      <c r="CJ1063" s="71"/>
      <c r="CK1063" s="71"/>
      <c r="CL1063" s="71"/>
      <c r="CM1063" s="71"/>
      <c r="CN1063" s="71"/>
      <c r="CO1063" s="71"/>
      <c r="CP1063" s="71"/>
      <c r="CQ1063" s="71"/>
      <c r="CR1063" s="71"/>
      <c r="CS1063" s="71"/>
      <c r="CT1063" s="71"/>
      <c r="CU1063" s="71"/>
      <c r="CV1063" s="71"/>
      <c r="CW1063" s="71"/>
      <c r="CX1063" s="71"/>
      <c r="CY1063" s="71"/>
      <c r="CZ1063" s="71"/>
      <c r="DA1063" s="70"/>
      <c r="DB1063" s="56">
        <f>K1063-CV1063</f>
        <v>0</v>
      </c>
      <c r="DC1063" s="69"/>
      <c r="DD1063" s="7">
        <f>CV1063/12</f>
        <v>0</v>
      </c>
      <c r="DE1063" s="69"/>
    </row>
    <row r="1064" spans="1:109" s="68" customFormat="1" ht="11.25" hidden="1" customHeight="1" x14ac:dyDescent="0.2">
      <c r="A1064" s="67"/>
      <c r="B1064" s="66"/>
      <c r="C1064" s="65"/>
      <c r="D1064" s="65"/>
      <c r="E1064" s="66"/>
      <c r="F1064" s="66"/>
      <c r="G1064" s="65"/>
      <c r="H1064" s="70" t="s">
        <v>30</v>
      </c>
      <c r="I1064" s="79" t="s">
        <v>29</v>
      </c>
      <c r="J1064" s="62"/>
      <c r="K1064" s="62"/>
      <c r="L1064" s="62"/>
      <c r="M1064" s="62"/>
      <c r="N1064" s="62"/>
      <c r="O1064" s="78"/>
      <c r="P1064" s="62"/>
      <c r="Q1064" s="78"/>
      <c r="R1064" s="62"/>
      <c r="S1064" s="71"/>
      <c r="T1064" s="71"/>
      <c r="U1064" s="71"/>
      <c r="V1064" s="71"/>
      <c r="W1064" s="71"/>
      <c r="X1064" s="71"/>
      <c r="Y1064" s="71"/>
      <c r="Z1064" s="71"/>
      <c r="AA1064" s="71"/>
      <c r="AB1064" s="71"/>
      <c r="AC1064" s="71"/>
      <c r="AD1064" s="71"/>
      <c r="AE1064" s="71"/>
      <c r="AF1064" s="71"/>
      <c r="AG1064" s="71"/>
      <c r="AH1064" s="71"/>
      <c r="AI1064" s="71"/>
      <c r="AJ1064" s="71"/>
      <c r="AK1064" s="71"/>
      <c r="AL1064" s="71"/>
      <c r="AM1064" s="71"/>
      <c r="AN1064" s="71"/>
      <c r="AO1064" s="71"/>
      <c r="AP1064" s="71"/>
      <c r="AQ1064" s="71"/>
      <c r="AR1064" s="71"/>
      <c r="AS1064" s="71"/>
      <c r="AT1064" s="71"/>
      <c r="AU1064" s="71"/>
      <c r="AV1064" s="71"/>
      <c r="AW1064" s="71"/>
      <c r="AX1064" s="71"/>
      <c r="AY1064" s="71"/>
      <c r="AZ1064" s="71"/>
      <c r="BA1064" s="71"/>
      <c r="BB1064" s="71"/>
      <c r="BC1064" s="71"/>
      <c r="BD1064" s="71"/>
      <c r="BE1064" s="71"/>
      <c r="BF1064" s="71"/>
      <c r="BG1064" s="71"/>
      <c r="BH1064" s="71"/>
      <c r="BI1064" s="71"/>
      <c r="BJ1064" s="71"/>
      <c r="BK1064" s="71"/>
      <c r="BL1064" s="71"/>
      <c r="BM1064" s="71"/>
      <c r="BN1064" s="71"/>
      <c r="BO1064" s="71"/>
      <c r="BP1064" s="71"/>
      <c r="BQ1064" s="71"/>
      <c r="BR1064" s="71"/>
      <c r="BS1064" s="71"/>
      <c r="BT1064" s="71"/>
      <c r="BU1064" s="71"/>
      <c r="BV1064" s="71"/>
      <c r="BW1064" s="71"/>
      <c r="BX1064" s="71"/>
      <c r="BY1064" s="71"/>
      <c r="BZ1064" s="71"/>
      <c r="CA1064" s="71"/>
      <c r="CB1064" s="71"/>
      <c r="CC1064" s="71"/>
      <c r="CD1064" s="71"/>
      <c r="CE1064" s="71"/>
      <c r="CF1064" s="71"/>
      <c r="CG1064" s="71"/>
      <c r="CH1064" s="71"/>
      <c r="CI1064" s="71"/>
      <c r="CJ1064" s="71"/>
      <c r="CK1064" s="71"/>
      <c r="CL1064" s="71"/>
      <c r="CM1064" s="71"/>
      <c r="CN1064" s="71"/>
      <c r="CO1064" s="71"/>
      <c r="CP1064" s="71"/>
      <c r="CQ1064" s="71"/>
      <c r="CR1064" s="71"/>
      <c r="CS1064" s="71"/>
      <c r="CT1064" s="71"/>
      <c r="CU1064" s="71"/>
      <c r="CV1064" s="71"/>
      <c r="CW1064" s="71"/>
      <c r="CX1064" s="71"/>
      <c r="CY1064" s="71"/>
      <c r="CZ1064" s="71"/>
      <c r="DA1064" s="70"/>
      <c r="DB1064" s="56">
        <f>K1064-CV1064</f>
        <v>0</v>
      </c>
      <c r="DC1064" s="69"/>
      <c r="DD1064" s="7">
        <f>CV1064/12</f>
        <v>0</v>
      </c>
      <c r="DE1064" s="69"/>
    </row>
    <row r="1065" spans="1:109" s="80" customFormat="1" ht="11.25" hidden="1" customHeight="1" x14ac:dyDescent="0.2">
      <c r="A1065" s="67"/>
      <c r="B1065" s="66"/>
      <c r="C1065" s="66"/>
      <c r="D1065" s="66"/>
      <c r="E1065" s="66"/>
      <c r="F1065" s="66"/>
      <c r="G1065" s="66"/>
      <c r="H1065" s="61" t="s">
        <v>28</v>
      </c>
      <c r="I1065" s="82" t="s">
        <v>27</v>
      </c>
      <c r="J1065" s="62"/>
      <c r="K1065" s="62"/>
      <c r="L1065" s="62"/>
      <c r="M1065" s="62"/>
      <c r="N1065" s="62"/>
      <c r="O1065" s="62"/>
      <c r="P1065" s="62"/>
      <c r="Q1065" s="62"/>
      <c r="R1065" s="62"/>
      <c r="S1065" s="62"/>
      <c r="T1065" s="62"/>
      <c r="U1065" s="62"/>
      <c r="V1065" s="62"/>
      <c r="W1065" s="62"/>
      <c r="X1065" s="62"/>
      <c r="Y1065" s="62"/>
      <c r="Z1065" s="62"/>
      <c r="AA1065" s="62"/>
      <c r="AB1065" s="62"/>
      <c r="AC1065" s="62"/>
      <c r="AD1065" s="62"/>
      <c r="AE1065" s="62"/>
      <c r="AF1065" s="62"/>
      <c r="AG1065" s="62"/>
      <c r="AH1065" s="62"/>
      <c r="AI1065" s="62"/>
      <c r="AJ1065" s="62"/>
      <c r="AK1065" s="62"/>
      <c r="AL1065" s="62"/>
      <c r="AM1065" s="62"/>
      <c r="AN1065" s="62"/>
      <c r="AO1065" s="62"/>
      <c r="AP1065" s="62"/>
      <c r="AQ1065" s="62"/>
      <c r="AR1065" s="62"/>
      <c r="AS1065" s="62"/>
      <c r="AT1065" s="62"/>
      <c r="AU1065" s="62"/>
      <c r="AV1065" s="62"/>
      <c r="AW1065" s="62"/>
      <c r="AX1065" s="62"/>
      <c r="AY1065" s="62"/>
      <c r="AZ1065" s="62"/>
      <c r="BA1065" s="62"/>
      <c r="BB1065" s="62"/>
      <c r="BC1065" s="62"/>
      <c r="BD1065" s="62"/>
      <c r="BE1065" s="62"/>
      <c r="BF1065" s="62"/>
      <c r="BG1065" s="62"/>
      <c r="BH1065" s="62"/>
      <c r="BI1065" s="62"/>
      <c r="BJ1065" s="62"/>
      <c r="BK1065" s="62"/>
      <c r="BL1065" s="62"/>
      <c r="BM1065" s="62"/>
      <c r="BN1065" s="62"/>
      <c r="BO1065" s="62"/>
      <c r="BP1065" s="62"/>
      <c r="BQ1065" s="62"/>
      <c r="BR1065" s="62"/>
      <c r="BS1065" s="62"/>
      <c r="BT1065" s="62"/>
      <c r="BU1065" s="62"/>
      <c r="BV1065" s="62"/>
      <c r="BW1065" s="62"/>
      <c r="BX1065" s="62"/>
      <c r="BY1065" s="62"/>
      <c r="BZ1065" s="62"/>
      <c r="CA1065" s="62"/>
      <c r="CB1065" s="62"/>
      <c r="CC1065" s="62"/>
      <c r="CD1065" s="62"/>
      <c r="CE1065" s="62"/>
      <c r="CF1065" s="62"/>
      <c r="CG1065" s="62"/>
      <c r="CH1065" s="62"/>
      <c r="CI1065" s="62"/>
      <c r="CJ1065" s="62"/>
      <c r="CK1065" s="62"/>
      <c r="CL1065" s="62"/>
      <c r="CM1065" s="62"/>
      <c r="CN1065" s="62"/>
      <c r="CO1065" s="62"/>
      <c r="CP1065" s="62"/>
      <c r="CQ1065" s="62"/>
      <c r="CR1065" s="62"/>
      <c r="CS1065" s="62"/>
      <c r="CT1065" s="62"/>
      <c r="CU1065" s="62"/>
      <c r="CV1065" s="62"/>
      <c r="CW1065" s="62"/>
      <c r="CX1065" s="62"/>
      <c r="CY1065" s="62"/>
      <c r="CZ1065" s="62"/>
      <c r="DA1065" s="61"/>
      <c r="DB1065" s="56">
        <f>K1065-CV1065</f>
        <v>0</v>
      </c>
      <c r="DC1065" s="81"/>
      <c r="DD1065" s="7">
        <f>CV1065/12</f>
        <v>0</v>
      </c>
      <c r="DE1065" s="81"/>
    </row>
    <row r="1066" spans="1:109" s="68" customFormat="1" ht="11.25" hidden="1" customHeight="1" x14ac:dyDescent="0.2">
      <c r="A1066" s="67"/>
      <c r="B1066" s="66"/>
      <c r="C1066" s="65"/>
      <c r="D1066" s="65"/>
      <c r="E1066" s="66"/>
      <c r="F1066" s="66"/>
      <c r="G1066" s="65"/>
      <c r="H1066" s="70" t="s">
        <v>26</v>
      </c>
      <c r="I1066" s="79" t="s">
        <v>25</v>
      </c>
      <c r="J1066" s="62"/>
      <c r="K1066" s="62"/>
      <c r="L1066" s="62"/>
      <c r="M1066" s="62"/>
      <c r="N1066" s="62"/>
      <c r="O1066" s="62"/>
      <c r="P1066" s="62"/>
      <c r="Q1066" s="62"/>
      <c r="R1066" s="62"/>
      <c r="S1066" s="62"/>
      <c r="T1066" s="62"/>
      <c r="U1066" s="62"/>
      <c r="V1066" s="62"/>
      <c r="W1066" s="62"/>
      <c r="X1066" s="62"/>
      <c r="Y1066" s="62"/>
      <c r="Z1066" s="62"/>
      <c r="AA1066" s="62"/>
      <c r="AB1066" s="62"/>
      <c r="AC1066" s="62"/>
      <c r="AD1066" s="62"/>
      <c r="AE1066" s="62"/>
      <c r="AF1066" s="62"/>
      <c r="AG1066" s="62"/>
      <c r="AH1066" s="62"/>
      <c r="AI1066" s="62"/>
      <c r="AJ1066" s="62"/>
      <c r="AK1066" s="62"/>
      <c r="AL1066" s="62"/>
      <c r="AM1066" s="62"/>
      <c r="AN1066" s="62"/>
      <c r="AO1066" s="62"/>
      <c r="AP1066" s="62"/>
      <c r="AQ1066" s="62"/>
      <c r="AR1066" s="62"/>
      <c r="AS1066" s="62"/>
      <c r="AT1066" s="62"/>
      <c r="AU1066" s="62"/>
      <c r="AV1066" s="62"/>
      <c r="AW1066" s="62"/>
      <c r="AX1066" s="62"/>
      <c r="AY1066" s="62"/>
      <c r="AZ1066" s="62"/>
      <c r="BA1066" s="62"/>
      <c r="BB1066" s="62"/>
      <c r="BC1066" s="62"/>
      <c r="BD1066" s="62"/>
      <c r="BE1066" s="62"/>
      <c r="BF1066" s="62"/>
      <c r="BG1066" s="62"/>
      <c r="BH1066" s="62"/>
      <c r="BI1066" s="62"/>
      <c r="BJ1066" s="62"/>
      <c r="BK1066" s="62"/>
      <c r="BL1066" s="62"/>
      <c r="BM1066" s="62"/>
      <c r="BN1066" s="62"/>
      <c r="BO1066" s="62"/>
      <c r="BP1066" s="62"/>
      <c r="BQ1066" s="62"/>
      <c r="BR1066" s="62"/>
      <c r="BS1066" s="62"/>
      <c r="BT1066" s="62"/>
      <c r="BU1066" s="62"/>
      <c r="BV1066" s="62"/>
      <c r="BW1066" s="62"/>
      <c r="BX1066" s="62"/>
      <c r="BY1066" s="62"/>
      <c r="BZ1066" s="62"/>
      <c r="CA1066" s="62"/>
      <c r="CB1066" s="62"/>
      <c r="CC1066" s="62"/>
      <c r="CD1066" s="62"/>
      <c r="CE1066" s="62"/>
      <c r="CF1066" s="62"/>
      <c r="CG1066" s="62"/>
      <c r="CH1066" s="62"/>
      <c r="CI1066" s="62"/>
      <c r="CJ1066" s="62"/>
      <c r="CK1066" s="62"/>
      <c r="CL1066" s="62"/>
      <c r="CM1066" s="62"/>
      <c r="CN1066" s="62"/>
      <c r="CO1066" s="62"/>
      <c r="CP1066" s="62"/>
      <c r="CQ1066" s="62"/>
      <c r="CR1066" s="62"/>
      <c r="CS1066" s="62"/>
      <c r="CT1066" s="62"/>
      <c r="CU1066" s="62"/>
      <c r="CV1066" s="62"/>
      <c r="CW1066" s="62"/>
      <c r="CX1066" s="62"/>
      <c r="CY1066" s="62"/>
      <c r="CZ1066" s="62"/>
      <c r="DA1066" s="70"/>
      <c r="DB1066" s="56">
        <f>K1066-CV1066</f>
        <v>0</v>
      </c>
      <c r="DC1066" s="69"/>
      <c r="DD1066" s="7">
        <f>CV1066/12</f>
        <v>0</v>
      </c>
      <c r="DE1066" s="69"/>
    </row>
    <row r="1067" spans="1:109" s="68" customFormat="1" ht="11.25" hidden="1" customHeight="1" x14ac:dyDescent="0.2">
      <c r="A1067" s="67"/>
      <c r="B1067" s="66"/>
      <c r="C1067" s="65"/>
      <c r="D1067" s="65"/>
      <c r="E1067" s="66"/>
      <c r="F1067" s="66"/>
      <c r="G1067" s="65"/>
      <c r="H1067" s="70" t="s">
        <v>24</v>
      </c>
      <c r="I1067" s="79" t="s">
        <v>23</v>
      </c>
      <c r="J1067" s="62"/>
      <c r="K1067" s="62"/>
      <c r="L1067" s="62"/>
      <c r="M1067" s="62"/>
      <c r="N1067" s="62"/>
      <c r="O1067" s="78"/>
      <c r="P1067" s="62"/>
      <c r="Q1067" s="78"/>
      <c r="R1067" s="62"/>
      <c r="S1067" s="71"/>
      <c r="T1067" s="71"/>
      <c r="U1067" s="71"/>
      <c r="V1067" s="71"/>
      <c r="W1067" s="71"/>
      <c r="X1067" s="71"/>
      <c r="Y1067" s="71"/>
      <c r="Z1067" s="71"/>
      <c r="AA1067" s="71"/>
      <c r="AB1067" s="71"/>
      <c r="AC1067" s="71"/>
      <c r="AD1067" s="71"/>
      <c r="AE1067" s="71"/>
      <c r="AF1067" s="71"/>
      <c r="AG1067" s="71"/>
      <c r="AH1067" s="71"/>
      <c r="AI1067" s="71"/>
      <c r="AJ1067" s="71"/>
      <c r="AK1067" s="71"/>
      <c r="AL1067" s="71"/>
      <c r="AM1067" s="71"/>
      <c r="AN1067" s="71"/>
      <c r="AO1067" s="71"/>
      <c r="AP1067" s="71"/>
      <c r="AQ1067" s="71"/>
      <c r="AR1067" s="71"/>
      <c r="AS1067" s="71"/>
      <c r="AT1067" s="71"/>
      <c r="AU1067" s="71"/>
      <c r="AV1067" s="71"/>
      <c r="AW1067" s="71"/>
      <c r="AX1067" s="71"/>
      <c r="AY1067" s="71"/>
      <c r="AZ1067" s="71"/>
      <c r="BA1067" s="71"/>
      <c r="BB1067" s="71"/>
      <c r="BC1067" s="71"/>
      <c r="BD1067" s="71"/>
      <c r="BE1067" s="71"/>
      <c r="BF1067" s="71"/>
      <c r="BG1067" s="71"/>
      <c r="BH1067" s="71"/>
      <c r="BI1067" s="71"/>
      <c r="BJ1067" s="71"/>
      <c r="BK1067" s="71"/>
      <c r="BL1067" s="71"/>
      <c r="BM1067" s="71"/>
      <c r="BN1067" s="71"/>
      <c r="BO1067" s="71"/>
      <c r="BP1067" s="71"/>
      <c r="BQ1067" s="71"/>
      <c r="BR1067" s="71"/>
      <c r="BS1067" s="71"/>
      <c r="BT1067" s="71"/>
      <c r="BU1067" s="71"/>
      <c r="BV1067" s="71"/>
      <c r="BW1067" s="71"/>
      <c r="BX1067" s="71"/>
      <c r="BY1067" s="71"/>
      <c r="BZ1067" s="71"/>
      <c r="CA1067" s="71"/>
      <c r="CB1067" s="71"/>
      <c r="CC1067" s="71"/>
      <c r="CD1067" s="71"/>
      <c r="CE1067" s="71"/>
      <c r="CF1067" s="71"/>
      <c r="CG1067" s="71"/>
      <c r="CH1067" s="71"/>
      <c r="CI1067" s="71"/>
      <c r="CJ1067" s="71"/>
      <c r="CK1067" s="71"/>
      <c r="CL1067" s="71"/>
      <c r="CM1067" s="71"/>
      <c r="CN1067" s="71"/>
      <c r="CO1067" s="71"/>
      <c r="CP1067" s="71"/>
      <c r="CQ1067" s="71"/>
      <c r="CR1067" s="71"/>
      <c r="CS1067" s="71"/>
      <c r="CT1067" s="71"/>
      <c r="CU1067" s="71"/>
      <c r="CV1067" s="71"/>
      <c r="CW1067" s="71"/>
      <c r="CX1067" s="71"/>
      <c r="CY1067" s="71"/>
      <c r="CZ1067" s="71"/>
      <c r="DA1067" s="70"/>
      <c r="DB1067" s="56">
        <f>K1067-CV1067</f>
        <v>0</v>
      </c>
      <c r="DC1067" s="69"/>
      <c r="DD1067" s="7">
        <f>CV1067/12</f>
        <v>0</v>
      </c>
      <c r="DE1067" s="69"/>
    </row>
    <row r="1068" spans="1:109" s="54" customFormat="1" ht="11.25" hidden="1" customHeight="1" x14ac:dyDescent="0.2">
      <c r="A1068" s="67"/>
      <c r="B1068" s="66"/>
      <c r="C1068" s="66"/>
      <c r="D1068" s="66"/>
      <c r="E1068" s="66"/>
      <c r="F1068" s="66"/>
      <c r="G1068" s="65"/>
      <c r="H1068" s="61" t="s">
        <v>22</v>
      </c>
      <c r="I1068" s="64" t="s">
        <v>21</v>
      </c>
      <c r="J1068" s="62"/>
      <c r="K1068" s="62"/>
      <c r="L1068" s="62"/>
      <c r="M1068" s="62"/>
      <c r="N1068" s="62"/>
      <c r="O1068" s="62"/>
      <c r="P1068" s="62"/>
      <c r="Q1068" s="62"/>
      <c r="R1068" s="62"/>
      <c r="S1068" s="62"/>
      <c r="T1068" s="62"/>
      <c r="U1068" s="62"/>
      <c r="V1068" s="62"/>
      <c r="W1068" s="62"/>
      <c r="X1068" s="62"/>
      <c r="Y1068" s="62"/>
      <c r="Z1068" s="62"/>
      <c r="AA1068" s="62"/>
      <c r="AB1068" s="62"/>
      <c r="AC1068" s="62"/>
      <c r="AD1068" s="62"/>
      <c r="AE1068" s="62"/>
      <c r="AF1068" s="62"/>
      <c r="AG1068" s="62"/>
      <c r="AH1068" s="62"/>
      <c r="AI1068" s="62"/>
      <c r="AJ1068" s="62"/>
      <c r="AK1068" s="62"/>
      <c r="AL1068" s="62"/>
      <c r="AM1068" s="62"/>
      <c r="AN1068" s="62"/>
      <c r="AO1068" s="62"/>
      <c r="AP1068" s="62"/>
      <c r="AQ1068" s="62"/>
      <c r="AR1068" s="62"/>
      <c r="AS1068" s="62"/>
      <c r="AT1068" s="62"/>
      <c r="AU1068" s="62"/>
      <c r="AV1068" s="62"/>
      <c r="AW1068" s="62"/>
      <c r="AX1068" s="62"/>
      <c r="AY1068" s="62"/>
      <c r="AZ1068" s="62"/>
      <c r="BA1068" s="62"/>
      <c r="BB1068" s="62"/>
      <c r="BC1068" s="62"/>
      <c r="BD1068" s="62"/>
      <c r="BE1068" s="62"/>
      <c r="BF1068" s="62"/>
      <c r="BG1068" s="62"/>
      <c r="BH1068" s="62"/>
      <c r="BI1068" s="62"/>
      <c r="BJ1068" s="62"/>
      <c r="BK1068" s="62"/>
      <c r="BL1068" s="62"/>
      <c r="BM1068" s="62"/>
      <c r="BN1068" s="62"/>
      <c r="BO1068" s="62"/>
      <c r="BP1068" s="62"/>
      <c r="BQ1068" s="62"/>
      <c r="BR1068" s="62"/>
      <c r="BS1068" s="62"/>
      <c r="BT1068" s="62"/>
      <c r="BU1068" s="62"/>
      <c r="BV1068" s="62"/>
      <c r="BW1068" s="62"/>
      <c r="BX1068" s="62"/>
      <c r="BY1068" s="62"/>
      <c r="BZ1068" s="62"/>
      <c r="CA1068" s="62"/>
      <c r="CB1068" s="62"/>
      <c r="CC1068" s="62"/>
      <c r="CD1068" s="62"/>
      <c r="CE1068" s="62"/>
      <c r="CF1068" s="62"/>
      <c r="CG1068" s="62"/>
      <c r="CH1068" s="62"/>
      <c r="CI1068" s="62"/>
      <c r="CJ1068" s="62"/>
      <c r="CK1068" s="62"/>
      <c r="CL1068" s="62"/>
      <c r="CM1068" s="62"/>
      <c r="CN1068" s="62"/>
      <c r="CO1068" s="62"/>
      <c r="CP1068" s="62"/>
      <c r="CQ1068" s="62"/>
      <c r="CR1068" s="62"/>
      <c r="CS1068" s="62"/>
      <c r="CT1068" s="62"/>
      <c r="CU1068" s="62"/>
      <c r="CV1068" s="62"/>
      <c r="CW1068" s="62"/>
      <c r="CX1068" s="62"/>
      <c r="CY1068" s="62"/>
      <c r="CZ1068" s="62"/>
      <c r="DA1068" s="61"/>
      <c r="DB1068" s="56">
        <f>K1068-CV1068</f>
        <v>0</v>
      </c>
      <c r="DC1068" s="55"/>
      <c r="DD1068" s="7">
        <f>CV1068/12</f>
        <v>0</v>
      </c>
      <c r="DE1068" s="55"/>
    </row>
    <row r="1069" spans="1:109" s="54" customFormat="1" ht="11.25" hidden="1" customHeight="1" x14ac:dyDescent="0.2">
      <c r="A1069" s="67"/>
      <c r="B1069" s="66"/>
      <c r="C1069" s="66"/>
      <c r="D1069" s="66"/>
      <c r="E1069" s="66"/>
      <c r="F1069" s="66"/>
      <c r="G1069" s="65"/>
      <c r="H1069" s="61" t="s">
        <v>20</v>
      </c>
      <c r="I1069" s="64" t="s">
        <v>19</v>
      </c>
      <c r="J1069" s="62"/>
      <c r="K1069" s="62"/>
      <c r="L1069" s="62"/>
      <c r="M1069" s="62"/>
      <c r="N1069" s="62"/>
      <c r="O1069" s="62"/>
      <c r="P1069" s="62"/>
      <c r="Q1069" s="62"/>
      <c r="R1069" s="62"/>
      <c r="S1069" s="62"/>
      <c r="T1069" s="62"/>
      <c r="U1069" s="62"/>
      <c r="V1069" s="62"/>
      <c r="W1069" s="62"/>
      <c r="X1069" s="62"/>
      <c r="Y1069" s="62"/>
      <c r="Z1069" s="62"/>
      <c r="AA1069" s="62"/>
      <c r="AB1069" s="62"/>
      <c r="AC1069" s="62"/>
      <c r="AD1069" s="62"/>
      <c r="AE1069" s="62"/>
      <c r="AF1069" s="62"/>
      <c r="AG1069" s="62"/>
      <c r="AH1069" s="62"/>
      <c r="AI1069" s="62"/>
      <c r="AJ1069" s="62"/>
      <c r="AK1069" s="62"/>
      <c r="AL1069" s="62"/>
      <c r="AM1069" s="62"/>
      <c r="AN1069" s="62"/>
      <c r="AO1069" s="62"/>
      <c r="AP1069" s="62"/>
      <c r="AQ1069" s="62"/>
      <c r="AR1069" s="62"/>
      <c r="AS1069" s="62"/>
      <c r="AT1069" s="62"/>
      <c r="AU1069" s="62"/>
      <c r="AV1069" s="62"/>
      <c r="AW1069" s="62"/>
      <c r="AX1069" s="62"/>
      <c r="AY1069" s="62"/>
      <c r="AZ1069" s="62"/>
      <c r="BA1069" s="62"/>
      <c r="BB1069" s="62"/>
      <c r="BC1069" s="62"/>
      <c r="BD1069" s="62"/>
      <c r="BE1069" s="62"/>
      <c r="BF1069" s="62"/>
      <c r="BG1069" s="62"/>
      <c r="BH1069" s="62"/>
      <c r="BI1069" s="62"/>
      <c r="BJ1069" s="62"/>
      <c r="BK1069" s="62"/>
      <c r="BL1069" s="62"/>
      <c r="BM1069" s="62"/>
      <c r="BN1069" s="62"/>
      <c r="BO1069" s="62"/>
      <c r="BP1069" s="62"/>
      <c r="BQ1069" s="62"/>
      <c r="BR1069" s="62"/>
      <c r="BS1069" s="62"/>
      <c r="BT1069" s="62"/>
      <c r="BU1069" s="62"/>
      <c r="BV1069" s="62"/>
      <c r="BW1069" s="62"/>
      <c r="BX1069" s="62"/>
      <c r="BY1069" s="62"/>
      <c r="BZ1069" s="62"/>
      <c r="CA1069" s="62"/>
      <c r="CB1069" s="62"/>
      <c r="CC1069" s="62"/>
      <c r="CD1069" s="62"/>
      <c r="CE1069" s="62"/>
      <c r="CF1069" s="62"/>
      <c r="CG1069" s="62"/>
      <c r="CH1069" s="62"/>
      <c r="CI1069" s="62"/>
      <c r="CJ1069" s="62"/>
      <c r="CK1069" s="62"/>
      <c r="CL1069" s="62"/>
      <c r="CM1069" s="62"/>
      <c r="CN1069" s="62"/>
      <c r="CO1069" s="62"/>
      <c r="CP1069" s="62"/>
      <c r="CQ1069" s="62"/>
      <c r="CR1069" s="62"/>
      <c r="CS1069" s="62"/>
      <c r="CT1069" s="62"/>
      <c r="CU1069" s="62"/>
      <c r="CV1069" s="62"/>
      <c r="CW1069" s="62"/>
      <c r="CX1069" s="62"/>
      <c r="CY1069" s="62"/>
      <c r="CZ1069" s="62"/>
      <c r="DA1069" s="61"/>
      <c r="DB1069" s="56">
        <f>K1069-CV1069</f>
        <v>0</v>
      </c>
      <c r="DC1069" s="55"/>
      <c r="DD1069" s="7">
        <f>CV1069/12</f>
        <v>0</v>
      </c>
      <c r="DE1069" s="55"/>
    </row>
    <row r="1070" spans="1:109" s="54" customFormat="1" ht="13.5" hidden="1" customHeight="1" x14ac:dyDescent="0.2">
      <c r="A1070" s="67"/>
      <c r="B1070" s="66"/>
      <c r="C1070" s="66"/>
      <c r="D1070" s="66"/>
      <c r="E1070" s="66"/>
      <c r="F1070" s="66"/>
      <c r="G1070" s="65"/>
      <c r="H1070" s="61">
        <v>7101</v>
      </c>
      <c r="I1070" s="64" t="s">
        <v>18</v>
      </c>
      <c r="J1070" s="62"/>
      <c r="K1070" s="62"/>
      <c r="L1070" s="62"/>
      <c r="M1070" s="62"/>
      <c r="N1070" s="62"/>
      <c r="O1070" s="62"/>
      <c r="P1070" s="62"/>
      <c r="Q1070" s="62"/>
      <c r="R1070" s="62"/>
      <c r="S1070" s="62"/>
      <c r="T1070" s="62"/>
      <c r="U1070" s="62"/>
      <c r="V1070" s="62"/>
      <c r="W1070" s="62"/>
      <c r="X1070" s="62"/>
      <c r="Y1070" s="62"/>
      <c r="Z1070" s="62"/>
      <c r="AA1070" s="62"/>
      <c r="AB1070" s="62"/>
      <c r="AC1070" s="62"/>
      <c r="AD1070" s="62"/>
      <c r="AE1070" s="62"/>
      <c r="AF1070" s="62"/>
      <c r="AG1070" s="62"/>
      <c r="AH1070" s="62"/>
      <c r="AI1070" s="62"/>
      <c r="AJ1070" s="62"/>
      <c r="AK1070" s="62"/>
      <c r="AL1070" s="62"/>
      <c r="AM1070" s="62"/>
      <c r="AN1070" s="62"/>
      <c r="AO1070" s="62"/>
      <c r="AP1070" s="62"/>
      <c r="AQ1070" s="62"/>
      <c r="AR1070" s="62"/>
      <c r="AS1070" s="62"/>
      <c r="AT1070" s="62"/>
      <c r="AU1070" s="62"/>
      <c r="AV1070" s="62"/>
      <c r="AW1070" s="62"/>
      <c r="AX1070" s="62"/>
      <c r="AY1070" s="62"/>
      <c r="AZ1070" s="62"/>
      <c r="BA1070" s="62"/>
      <c r="BB1070" s="62"/>
      <c r="BC1070" s="62"/>
      <c r="BD1070" s="62"/>
      <c r="BE1070" s="62"/>
      <c r="BF1070" s="62"/>
      <c r="BG1070" s="62"/>
      <c r="BH1070" s="62"/>
      <c r="BI1070" s="62"/>
      <c r="BJ1070" s="62"/>
      <c r="BK1070" s="62"/>
      <c r="BL1070" s="62"/>
      <c r="BM1070" s="62"/>
      <c r="BN1070" s="62"/>
      <c r="BO1070" s="62"/>
      <c r="BP1070" s="62"/>
      <c r="BQ1070" s="62"/>
      <c r="BR1070" s="62"/>
      <c r="BS1070" s="62"/>
      <c r="BT1070" s="62"/>
      <c r="BU1070" s="62"/>
      <c r="BV1070" s="62"/>
      <c r="BW1070" s="62"/>
      <c r="BX1070" s="62"/>
      <c r="BY1070" s="62"/>
      <c r="BZ1070" s="62"/>
      <c r="CA1070" s="62"/>
      <c r="CB1070" s="62"/>
      <c r="CC1070" s="62"/>
      <c r="CD1070" s="62"/>
      <c r="CE1070" s="62"/>
      <c r="CF1070" s="62"/>
      <c r="CG1070" s="62"/>
      <c r="CH1070" s="62"/>
      <c r="CI1070" s="62"/>
      <c r="CJ1070" s="62"/>
      <c r="CK1070" s="62"/>
      <c r="CL1070" s="62"/>
      <c r="CM1070" s="62"/>
      <c r="CN1070" s="62"/>
      <c r="CO1070" s="62"/>
      <c r="CP1070" s="62"/>
      <c r="CQ1070" s="62"/>
      <c r="CR1070" s="62"/>
      <c r="CS1070" s="62"/>
      <c r="CT1070" s="62"/>
      <c r="CU1070" s="62"/>
      <c r="CV1070" s="62"/>
      <c r="CW1070" s="62"/>
      <c r="CX1070" s="62"/>
      <c r="CY1070" s="62"/>
      <c r="CZ1070" s="62"/>
      <c r="DA1070" s="61"/>
      <c r="DB1070" s="56">
        <f>K1070-CV1070</f>
        <v>0</v>
      </c>
      <c r="DC1070" s="55"/>
      <c r="DD1070" s="7">
        <f>CV1070/12</f>
        <v>0</v>
      </c>
      <c r="DE1070" s="55"/>
    </row>
    <row r="1071" spans="1:109" ht="13.5" hidden="1" customHeight="1" x14ac:dyDescent="0.2">
      <c r="A1071" s="67"/>
      <c r="B1071" s="65"/>
      <c r="C1071" s="65"/>
      <c r="D1071" s="65"/>
      <c r="E1071" s="66"/>
      <c r="F1071" s="66"/>
      <c r="G1071" s="65"/>
      <c r="H1071" s="70" t="s">
        <v>17</v>
      </c>
      <c r="I1071" s="75" t="s">
        <v>16</v>
      </c>
      <c r="J1071" s="62"/>
      <c r="K1071" s="62"/>
      <c r="L1071" s="62"/>
      <c r="M1071" s="62"/>
      <c r="N1071" s="62"/>
      <c r="O1071" s="78"/>
      <c r="P1071" s="62"/>
      <c r="Q1071" s="78"/>
      <c r="R1071" s="62"/>
      <c r="S1071" s="71"/>
      <c r="T1071" s="71"/>
      <c r="U1071" s="71"/>
      <c r="V1071" s="71"/>
      <c r="W1071" s="71"/>
      <c r="X1071" s="71"/>
      <c r="Y1071" s="71"/>
      <c r="Z1071" s="71"/>
      <c r="AA1071" s="71"/>
      <c r="AB1071" s="71"/>
      <c r="AC1071" s="71"/>
      <c r="AD1071" s="71"/>
      <c r="AE1071" s="71"/>
      <c r="AF1071" s="71"/>
      <c r="AG1071" s="71"/>
      <c r="AH1071" s="71"/>
      <c r="AI1071" s="71"/>
      <c r="AJ1071" s="71"/>
      <c r="AK1071" s="71"/>
      <c r="AL1071" s="71"/>
      <c r="AM1071" s="71"/>
      <c r="AN1071" s="71"/>
      <c r="AO1071" s="71"/>
      <c r="AP1071" s="71"/>
      <c r="AQ1071" s="71"/>
      <c r="AR1071" s="71"/>
      <c r="AS1071" s="71"/>
      <c r="AT1071" s="71"/>
      <c r="AU1071" s="71"/>
      <c r="AV1071" s="71"/>
      <c r="AW1071" s="71"/>
      <c r="AX1071" s="71"/>
      <c r="AY1071" s="71"/>
      <c r="AZ1071" s="71"/>
      <c r="BA1071" s="71"/>
      <c r="BB1071" s="71"/>
      <c r="BC1071" s="71"/>
      <c r="BD1071" s="71"/>
      <c r="BE1071" s="71"/>
      <c r="BF1071" s="71"/>
      <c r="BG1071" s="71"/>
      <c r="BH1071" s="71"/>
      <c r="BI1071" s="71"/>
      <c r="BJ1071" s="71"/>
      <c r="BK1071" s="71"/>
      <c r="BL1071" s="71"/>
      <c r="BM1071" s="71"/>
      <c r="BN1071" s="71"/>
      <c r="BO1071" s="71"/>
      <c r="BP1071" s="71"/>
      <c r="BQ1071" s="71"/>
      <c r="BR1071" s="71"/>
      <c r="BS1071" s="71"/>
      <c r="BT1071" s="71"/>
      <c r="BU1071" s="71"/>
      <c r="BV1071" s="71"/>
      <c r="BW1071" s="71"/>
      <c r="BX1071" s="71"/>
      <c r="BY1071" s="71"/>
      <c r="BZ1071" s="71"/>
      <c r="CA1071" s="71"/>
      <c r="CB1071" s="71"/>
      <c r="CC1071" s="71"/>
      <c r="CD1071" s="71"/>
      <c r="CE1071" s="71"/>
      <c r="CF1071" s="71"/>
      <c r="CG1071" s="71"/>
      <c r="CH1071" s="71"/>
      <c r="CI1071" s="71"/>
      <c r="CJ1071" s="71"/>
      <c r="CK1071" s="71"/>
      <c r="CL1071" s="71"/>
      <c r="CM1071" s="71"/>
      <c r="CN1071" s="71"/>
      <c r="CO1071" s="71"/>
      <c r="CP1071" s="71"/>
      <c r="CQ1071" s="71"/>
      <c r="CR1071" s="71"/>
      <c r="CS1071" s="71"/>
      <c r="CT1071" s="71"/>
      <c r="CU1071" s="71"/>
      <c r="CV1071" s="71"/>
      <c r="CW1071" s="71"/>
      <c r="CX1071" s="71"/>
      <c r="CY1071" s="71"/>
      <c r="CZ1071" s="71"/>
      <c r="DA1071" s="70"/>
      <c r="DB1071" s="56">
        <f>K1071-CV1071</f>
        <v>0</v>
      </c>
      <c r="DD1071" s="7">
        <f>CV1071/12</f>
        <v>0</v>
      </c>
    </row>
    <row r="1072" spans="1:109" s="68" customFormat="1" ht="22.5" hidden="1" customHeight="1" x14ac:dyDescent="0.2">
      <c r="A1072" s="67"/>
      <c r="B1072" s="65"/>
      <c r="C1072" s="65"/>
      <c r="D1072" s="65"/>
      <c r="E1072" s="66"/>
      <c r="F1072" s="66"/>
      <c r="G1072" s="65"/>
      <c r="H1072" s="70" t="s">
        <v>15</v>
      </c>
      <c r="I1072" s="75" t="s">
        <v>14</v>
      </c>
      <c r="J1072" s="62"/>
      <c r="K1072" s="62"/>
      <c r="L1072" s="62"/>
      <c r="M1072" s="62"/>
      <c r="N1072" s="62"/>
      <c r="O1072" s="78"/>
      <c r="P1072" s="62"/>
      <c r="Q1072" s="78"/>
      <c r="R1072" s="62"/>
      <c r="S1072" s="71"/>
      <c r="T1072" s="71"/>
      <c r="U1072" s="71"/>
      <c r="V1072" s="71"/>
      <c r="W1072" s="71"/>
      <c r="X1072" s="71"/>
      <c r="Y1072" s="71"/>
      <c r="Z1072" s="71"/>
      <c r="AA1072" s="71"/>
      <c r="AB1072" s="71"/>
      <c r="AC1072" s="71"/>
      <c r="AD1072" s="71"/>
      <c r="AE1072" s="71"/>
      <c r="AF1072" s="71"/>
      <c r="AG1072" s="71"/>
      <c r="AH1072" s="71"/>
      <c r="AI1072" s="71"/>
      <c r="AJ1072" s="71"/>
      <c r="AK1072" s="71"/>
      <c r="AL1072" s="71"/>
      <c r="AM1072" s="71"/>
      <c r="AN1072" s="71"/>
      <c r="AO1072" s="71"/>
      <c r="AP1072" s="71"/>
      <c r="AQ1072" s="71"/>
      <c r="AR1072" s="71"/>
      <c r="AS1072" s="71"/>
      <c r="AT1072" s="71"/>
      <c r="AU1072" s="71"/>
      <c r="AV1072" s="71"/>
      <c r="AW1072" s="71"/>
      <c r="AX1072" s="71"/>
      <c r="AY1072" s="71"/>
      <c r="AZ1072" s="71"/>
      <c r="BA1072" s="71"/>
      <c r="BB1072" s="71"/>
      <c r="BC1072" s="71"/>
      <c r="BD1072" s="71"/>
      <c r="BE1072" s="71"/>
      <c r="BF1072" s="71"/>
      <c r="BG1072" s="71"/>
      <c r="BH1072" s="71"/>
      <c r="BI1072" s="71"/>
      <c r="BJ1072" s="71"/>
      <c r="BK1072" s="71"/>
      <c r="BL1072" s="71"/>
      <c r="BM1072" s="71"/>
      <c r="BN1072" s="71"/>
      <c r="BO1072" s="71"/>
      <c r="BP1072" s="71"/>
      <c r="BQ1072" s="71"/>
      <c r="BR1072" s="71"/>
      <c r="BS1072" s="71"/>
      <c r="BT1072" s="71"/>
      <c r="BU1072" s="71"/>
      <c r="BV1072" s="71"/>
      <c r="BW1072" s="71"/>
      <c r="BX1072" s="71"/>
      <c r="BY1072" s="71"/>
      <c r="BZ1072" s="71"/>
      <c r="CA1072" s="71"/>
      <c r="CB1072" s="71"/>
      <c r="CC1072" s="71"/>
      <c r="CD1072" s="71"/>
      <c r="CE1072" s="71"/>
      <c r="CF1072" s="71"/>
      <c r="CG1072" s="71"/>
      <c r="CH1072" s="71"/>
      <c r="CI1072" s="71"/>
      <c r="CJ1072" s="71"/>
      <c r="CK1072" s="71"/>
      <c r="CL1072" s="71"/>
      <c r="CM1072" s="71"/>
      <c r="CN1072" s="71"/>
      <c r="CO1072" s="71"/>
      <c r="CP1072" s="71"/>
      <c r="CQ1072" s="71"/>
      <c r="CR1072" s="71"/>
      <c r="CS1072" s="71"/>
      <c r="CT1072" s="71"/>
      <c r="CU1072" s="71"/>
      <c r="CV1072" s="71"/>
      <c r="CW1072" s="71"/>
      <c r="CX1072" s="71"/>
      <c r="CY1072" s="71"/>
      <c r="CZ1072" s="71"/>
      <c r="DA1072" s="70"/>
      <c r="DB1072" s="56">
        <f>K1072-CV1072</f>
        <v>0</v>
      </c>
      <c r="DC1072" s="69"/>
      <c r="DD1072" s="7">
        <f>CV1072/12</f>
        <v>0</v>
      </c>
      <c r="DE1072" s="69"/>
    </row>
    <row r="1073" spans="1:212" s="68" customFormat="1" ht="11.25" hidden="1" customHeight="1" x14ac:dyDescent="0.2">
      <c r="A1073" s="67"/>
      <c r="B1073" s="76"/>
      <c r="C1073" s="76"/>
      <c r="D1073" s="76"/>
      <c r="E1073" s="77"/>
      <c r="F1073" s="77"/>
      <c r="G1073" s="76"/>
      <c r="H1073" s="70" t="s">
        <v>13</v>
      </c>
      <c r="I1073" s="75" t="s">
        <v>12</v>
      </c>
      <c r="J1073" s="73"/>
      <c r="K1073" s="73"/>
      <c r="L1073" s="73"/>
      <c r="M1073" s="73"/>
      <c r="N1073" s="73"/>
      <c r="O1073" s="74"/>
      <c r="P1073" s="73"/>
      <c r="Q1073" s="74"/>
      <c r="R1073" s="73"/>
      <c r="S1073" s="72"/>
      <c r="T1073" s="72"/>
      <c r="U1073" s="72"/>
      <c r="V1073" s="72"/>
      <c r="W1073" s="72"/>
      <c r="X1073" s="72"/>
      <c r="Y1073" s="72"/>
      <c r="Z1073" s="72"/>
      <c r="AA1073" s="72"/>
      <c r="AB1073" s="72"/>
      <c r="AC1073" s="72"/>
      <c r="AD1073" s="72"/>
      <c r="AE1073" s="72"/>
      <c r="AF1073" s="72"/>
      <c r="AG1073" s="72"/>
      <c r="AH1073" s="72"/>
      <c r="AI1073" s="72"/>
      <c r="AJ1073" s="72"/>
      <c r="AK1073" s="72"/>
      <c r="AL1073" s="72"/>
      <c r="AM1073" s="72"/>
      <c r="AN1073" s="72"/>
      <c r="AO1073" s="72"/>
      <c r="AP1073" s="72"/>
      <c r="AQ1073" s="72"/>
      <c r="AR1073" s="72"/>
      <c r="AS1073" s="72"/>
      <c r="AT1073" s="72"/>
      <c r="AU1073" s="72"/>
      <c r="AV1073" s="72"/>
      <c r="AW1073" s="72"/>
      <c r="AX1073" s="72"/>
      <c r="AY1073" s="72"/>
      <c r="AZ1073" s="72"/>
      <c r="BA1073" s="72"/>
      <c r="BB1073" s="72"/>
      <c r="BC1073" s="72"/>
      <c r="BD1073" s="72"/>
      <c r="BE1073" s="72"/>
      <c r="BF1073" s="72"/>
      <c r="BG1073" s="72"/>
      <c r="BH1073" s="72"/>
      <c r="BI1073" s="72"/>
      <c r="BJ1073" s="72"/>
      <c r="BK1073" s="72"/>
      <c r="BL1073" s="72"/>
      <c r="BM1073" s="72"/>
      <c r="BN1073" s="72"/>
      <c r="BO1073" s="72"/>
      <c r="BP1073" s="72"/>
      <c r="BQ1073" s="72"/>
      <c r="BR1073" s="72"/>
      <c r="BS1073" s="72"/>
      <c r="BT1073" s="72"/>
      <c r="BU1073" s="72"/>
      <c r="BV1073" s="72"/>
      <c r="BW1073" s="72"/>
      <c r="BX1073" s="72"/>
      <c r="BY1073" s="72"/>
      <c r="BZ1073" s="72"/>
      <c r="CA1073" s="72"/>
      <c r="CB1073" s="72"/>
      <c r="CC1073" s="72"/>
      <c r="CD1073" s="72"/>
      <c r="CE1073" s="72"/>
      <c r="CF1073" s="72"/>
      <c r="CG1073" s="71"/>
      <c r="CH1073" s="71"/>
      <c r="CI1073" s="71"/>
      <c r="CJ1073" s="71"/>
      <c r="CK1073" s="71"/>
      <c r="CL1073" s="71"/>
      <c r="CM1073" s="71"/>
      <c r="CN1073" s="71"/>
      <c r="CO1073" s="71"/>
      <c r="CP1073" s="71"/>
      <c r="CQ1073" s="71"/>
      <c r="CR1073" s="71"/>
      <c r="CS1073" s="71"/>
      <c r="CT1073" s="71"/>
      <c r="CU1073" s="71"/>
      <c r="CV1073" s="71"/>
      <c r="CW1073" s="71"/>
      <c r="CX1073" s="71"/>
      <c r="CY1073" s="71"/>
      <c r="CZ1073" s="71"/>
      <c r="DA1073" s="70"/>
      <c r="DB1073" s="56">
        <f>K1073-CV1073</f>
        <v>0</v>
      </c>
      <c r="DC1073" s="69"/>
      <c r="DD1073" s="7">
        <f>CV1073/12</f>
        <v>0</v>
      </c>
      <c r="DE1073" s="69"/>
    </row>
    <row r="1074" spans="1:212" s="54" customFormat="1" ht="13.5" hidden="1" customHeight="1" x14ac:dyDescent="0.2">
      <c r="A1074" s="67"/>
      <c r="B1074" s="66"/>
      <c r="C1074" s="66"/>
      <c r="D1074" s="66"/>
      <c r="E1074" s="66"/>
      <c r="F1074" s="66"/>
      <c r="G1074" s="65"/>
      <c r="H1074" s="61" t="s">
        <v>11</v>
      </c>
      <c r="I1074" s="64" t="s">
        <v>10</v>
      </c>
      <c r="J1074" s="62"/>
      <c r="K1074" s="62"/>
      <c r="L1074" s="62"/>
      <c r="M1074" s="62"/>
      <c r="N1074" s="62"/>
      <c r="O1074" s="62"/>
      <c r="P1074" s="62"/>
      <c r="Q1074" s="62"/>
      <c r="R1074" s="62"/>
      <c r="S1074" s="62"/>
      <c r="T1074" s="62"/>
      <c r="U1074" s="62"/>
      <c r="V1074" s="62"/>
      <c r="W1074" s="62"/>
      <c r="X1074" s="62"/>
      <c r="Y1074" s="62"/>
      <c r="Z1074" s="62"/>
      <c r="AA1074" s="62"/>
      <c r="AB1074" s="62"/>
      <c r="AC1074" s="62"/>
      <c r="AD1074" s="62"/>
      <c r="AE1074" s="62"/>
      <c r="AF1074" s="62"/>
      <c r="AG1074" s="62"/>
      <c r="AH1074" s="62"/>
      <c r="AI1074" s="62"/>
      <c r="AJ1074" s="62"/>
      <c r="AK1074" s="62"/>
      <c r="AL1074" s="62"/>
      <c r="AM1074" s="62"/>
      <c r="AN1074" s="62"/>
      <c r="AO1074" s="62"/>
      <c r="AP1074" s="62"/>
      <c r="AQ1074" s="62"/>
      <c r="AR1074" s="62"/>
      <c r="AS1074" s="62"/>
      <c r="AT1074" s="62"/>
      <c r="AU1074" s="62"/>
      <c r="AV1074" s="62"/>
      <c r="AW1074" s="62"/>
      <c r="AX1074" s="62"/>
      <c r="AY1074" s="62"/>
      <c r="AZ1074" s="62"/>
      <c r="BA1074" s="62"/>
      <c r="BB1074" s="62"/>
      <c r="BC1074" s="62"/>
      <c r="BD1074" s="62"/>
      <c r="BE1074" s="62"/>
      <c r="BF1074" s="62"/>
      <c r="BG1074" s="62"/>
      <c r="BH1074" s="62"/>
      <c r="BI1074" s="62"/>
      <c r="BJ1074" s="62"/>
      <c r="BK1074" s="62"/>
      <c r="BL1074" s="62"/>
      <c r="BM1074" s="62"/>
      <c r="BN1074" s="62"/>
      <c r="BO1074" s="62"/>
      <c r="BP1074" s="62"/>
      <c r="BQ1074" s="62"/>
      <c r="BR1074" s="62"/>
      <c r="BS1074" s="62"/>
      <c r="BT1074" s="62"/>
      <c r="BU1074" s="62"/>
      <c r="BV1074" s="62"/>
      <c r="BW1074" s="62"/>
      <c r="BX1074" s="62"/>
      <c r="BY1074" s="62"/>
      <c r="BZ1074" s="62"/>
      <c r="CA1074" s="62"/>
      <c r="CB1074" s="62"/>
      <c r="CC1074" s="62"/>
      <c r="CD1074" s="62"/>
      <c r="CE1074" s="62"/>
      <c r="CF1074" s="62"/>
      <c r="CG1074" s="63"/>
      <c r="CH1074" s="62"/>
      <c r="CI1074" s="62"/>
      <c r="CJ1074" s="62"/>
      <c r="CK1074" s="62"/>
      <c r="CL1074" s="62"/>
      <c r="CM1074" s="62"/>
      <c r="CN1074" s="62"/>
      <c r="CO1074" s="62"/>
      <c r="CP1074" s="62"/>
      <c r="CQ1074" s="62"/>
      <c r="CR1074" s="62"/>
      <c r="CS1074" s="62"/>
      <c r="CT1074" s="62"/>
      <c r="CU1074" s="62"/>
      <c r="CV1074" s="62"/>
      <c r="CW1074" s="62"/>
      <c r="CX1074" s="62"/>
      <c r="CY1074" s="62"/>
      <c r="CZ1074" s="62"/>
      <c r="DA1074" s="61"/>
      <c r="DB1074" s="56">
        <f>K1074-CV1074</f>
        <v>0</v>
      </c>
      <c r="DC1074" s="55"/>
      <c r="DD1074" s="7">
        <f>CV1074/12</f>
        <v>0</v>
      </c>
      <c r="DE1074" s="55"/>
    </row>
    <row r="1075" spans="1:212" s="54" customFormat="1" ht="16.5" customHeight="1" x14ac:dyDescent="0.2">
      <c r="A1075" s="60"/>
      <c r="B1075" s="36" t="s">
        <v>9</v>
      </c>
      <c r="C1075" s="23"/>
      <c r="D1075" s="17"/>
      <c r="E1075" s="23"/>
      <c r="F1075" s="23"/>
      <c r="G1075" s="35"/>
      <c r="H1075" s="12"/>
      <c r="I1075" s="59"/>
      <c r="J1075" s="58"/>
      <c r="K1075" s="57"/>
      <c r="L1075" s="57"/>
      <c r="M1075" s="57"/>
      <c r="N1075" s="57"/>
      <c r="O1075" s="57"/>
      <c r="P1075" s="57"/>
      <c r="Q1075" s="57"/>
      <c r="R1075" s="57"/>
      <c r="S1075" s="57"/>
      <c r="T1075" s="57"/>
      <c r="U1075" s="57"/>
      <c r="V1075" s="57"/>
      <c r="W1075" s="57"/>
      <c r="X1075" s="57"/>
      <c r="Y1075" s="57"/>
      <c r="Z1075" s="57"/>
      <c r="AA1075" s="57"/>
      <c r="AB1075" s="57"/>
      <c r="AC1075" s="57"/>
      <c r="AD1075" s="57"/>
      <c r="AE1075" s="57"/>
      <c r="AF1075" s="57"/>
      <c r="AG1075" s="57"/>
      <c r="AH1075" s="57"/>
      <c r="AI1075" s="57"/>
      <c r="AJ1075" s="57"/>
      <c r="AK1075" s="57"/>
      <c r="AL1075" s="57"/>
      <c r="AM1075" s="57"/>
      <c r="AN1075" s="57"/>
      <c r="AO1075" s="57"/>
      <c r="AP1075" s="57"/>
      <c r="AQ1075" s="57"/>
      <c r="AR1075" s="57"/>
      <c r="AS1075" s="57"/>
      <c r="AT1075" s="57"/>
      <c r="AU1075" s="57"/>
      <c r="AV1075" s="57"/>
      <c r="AW1075" s="57"/>
      <c r="AX1075" s="57"/>
      <c r="AY1075" s="57"/>
      <c r="AZ1075" s="57"/>
      <c r="BA1075" s="57"/>
      <c r="BB1075" s="57"/>
      <c r="BC1075" s="57"/>
      <c r="BD1075" s="57"/>
      <c r="BE1075" s="57"/>
      <c r="BF1075" s="57"/>
      <c r="BG1075" s="57"/>
      <c r="BH1075" s="57"/>
      <c r="BI1075" s="57"/>
      <c r="BJ1075" s="57"/>
      <c r="BK1075" s="57"/>
      <c r="BL1075" s="57"/>
      <c r="BM1075" s="57"/>
      <c r="BN1075" s="57"/>
      <c r="BO1075" s="57"/>
      <c r="BP1075" s="57"/>
      <c r="BQ1075" s="57"/>
      <c r="BR1075" s="57"/>
      <c r="BS1075" s="57"/>
      <c r="BT1075" s="57"/>
      <c r="BU1075" s="57"/>
      <c r="BV1075" s="57"/>
      <c r="BW1075" s="57"/>
      <c r="BX1075" s="57"/>
      <c r="BY1075" s="57"/>
      <c r="BZ1075" s="57"/>
      <c r="CA1075" s="57"/>
      <c r="CB1075" s="57"/>
      <c r="CC1075" s="57"/>
      <c r="CD1075" s="57"/>
      <c r="CE1075" s="57"/>
      <c r="CF1075" s="57"/>
      <c r="CG1075" s="57"/>
      <c r="CH1075" s="57"/>
      <c r="CI1075" s="57"/>
      <c r="CJ1075" s="57"/>
      <c r="CK1075" s="57"/>
      <c r="CL1075" s="57"/>
      <c r="CM1075" s="57"/>
      <c r="CN1075" s="57"/>
      <c r="CO1075" s="57"/>
      <c r="CP1075" s="57"/>
      <c r="CQ1075" s="57"/>
      <c r="CR1075" s="57"/>
      <c r="CS1075" s="57"/>
      <c r="CT1075" s="57"/>
      <c r="CU1075" s="57"/>
      <c r="CV1075" s="57"/>
      <c r="CW1075" s="57"/>
      <c r="CX1075" s="57"/>
      <c r="CY1075" s="57"/>
      <c r="CZ1075" s="57"/>
      <c r="DA1075" s="12"/>
      <c r="DB1075" s="56">
        <f>K1075-CV1075</f>
        <v>0</v>
      </c>
      <c r="DC1075" s="55"/>
      <c r="DD1075" s="7">
        <f>CV1075/12</f>
        <v>0</v>
      </c>
      <c r="DE1075" s="55"/>
    </row>
    <row r="1076" spans="1:212" ht="1.5" customHeight="1" x14ac:dyDescent="0.2">
      <c r="B1076" s="53"/>
      <c r="C1076" s="51"/>
      <c r="D1076" s="51"/>
      <c r="E1076" s="52"/>
      <c r="F1076" s="52"/>
      <c r="G1076" s="51"/>
      <c r="H1076" s="10"/>
      <c r="I1076" s="3"/>
      <c r="J1076" s="8"/>
      <c r="O1076" s="4"/>
      <c r="Q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4"/>
      <c r="AV1076" s="4"/>
      <c r="AW1076" s="4"/>
      <c r="AX1076" s="4"/>
      <c r="AY1076" s="4"/>
      <c r="AZ1076" s="4"/>
      <c r="BA1076" s="4"/>
      <c r="BB1076" s="4"/>
      <c r="BC1076" s="4"/>
      <c r="BD1076" s="4"/>
      <c r="BE1076" s="4"/>
      <c r="BF1076" s="4"/>
      <c r="BG1076" s="4"/>
      <c r="BH1076" s="4"/>
      <c r="BI1076" s="4"/>
      <c r="BJ1076" s="4"/>
      <c r="BK1076" s="4"/>
      <c r="BL1076" s="4"/>
      <c r="BM1076" s="4"/>
      <c r="BN1076" s="4"/>
      <c r="BO1076" s="4"/>
      <c r="BP1076" s="4"/>
      <c r="BQ1076" s="4"/>
      <c r="BR1076" s="4"/>
      <c r="BS1076" s="4"/>
      <c r="BT1076" s="4"/>
      <c r="BU1076" s="4"/>
      <c r="BV1076" s="4"/>
      <c r="BW1076" s="4"/>
      <c r="BX1076" s="4"/>
      <c r="BY1076" s="4"/>
      <c r="BZ1076" s="4"/>
      <c r="CA1076" s="4"/>
      <c r="CB1076" s="4"/>
      <c r="CC1076" s="4"/>
      <c r="CD1076" s="4"/>
      <c r="CE1076" s="4"/>
      <c r="CF1076" s="4"/>
      <c r="CG1076" s="4"/>
      <c r="CH1076" s="4"/>
      <c r="CI1076" s="4"/>
      <c r="CJ1076" s="4"/>
      <c r="CK1076" s="4"/>
      <c r="CL1076" s="4"/>
      <c r="CM1076" s="4"/>
      <c r="CN1076" s="4"/>
      <c r="CO1076" s="4"/>
      <c r="CP1076" s="4"/>
      <c r="CQ1076" s="4"/>
      <c r="CR1076" s="4"/>
      <c r="CS1076" s="4"/>
      <c r="CT1076" s="4"/>
      <c r="CU1076" s="4"/>
      <c r="CV1076" s="4"/>
      <c r="CW1076" s="4"/>
      <c r="CX1076" s="4"/>
      <c r="CY1076" s="4"/>
      <c r="CZ1076" s="4"/>
      <c r="DA1076" s="10"/>
      <c r="DB1076" s="39"/>
      <c r="DD1076" s="7">
        <f>CV1076/12</f>
        <v>0</v>
      </c>
    </row>
    <row r="1077" spans="1:212" s="41" customFormat="1" ht="17.25" customHeight="1" x14ac:dyDescent="0.25">
      <c r="A1077" s="49"/>
      <c r="B1077" s="48" t="s">
        <v>8</v>
      </c>
      <c r="C1077" s="48"/>
      <c r="D1077" s="48"/>
      <c r="E1077" s="48"/>
      <c r="F1077" s="48"/>
      <c r="G1077" s="48"/>
      <c r="H1077" s="48"/>
      <c r="I1077" s="48"/>
      <c r="J1077" s="48"/>
      <c r="K1077" s="48"/>
      <c r="L1077" s="48"/>
      <c r="M1077" s="48"/>
      <c r="N1077" s="48"/>
      <c r="O1077" s="48"/>
      <c r="P1077" s="48"/>
      <c r="Q1077" s="48"/>
      <c r="R1077" s="48"/>
      <c r="S1077" s="48"/>
      <c r="T1077" s="48"/>
      <c r="U1077" s="48"/>
      <c r="V1077" s="48"/>
      <c r="W1077" s="48"/>
      <c r="X1077" s="48"/>
      <c r="Y1077" s="48"/>
      <c r="Z1077" s="48"/>
      <c r="AA1077" s="48"/>
      <c r="AB1077" s="48"/>
      <c r="AC1077" s="48"/>
      <c r="AD1077" s="48"/>
      <c r="AE1077" s="48"/>
      <c r="AF1077" s="48"/>
      <c r="AG1077" s="48"/>
      <c r="AH1077" s="48"/>
      <c r="AI1077" s="48"/>
      <c r="AJ1077" s="48"/>
      <c r="AK1077" s="48"/>
      <c r="AL1077" s="48"/>
      <c r="AM1077" s="48"/>
      <c r="AN1077" s="48"/>
      <c r="AO1077" s="48"/>
      <c r="AP1077" s="48"/>
      <c r="AQ1077" s="48"/>
      <c r="AR1077" s="48"/>
      <c r="AS1077" s="48"/>
      <c r="AT1077" s="48"/>
      <c r="AU1077" s="48"/>
      <c r="AV1077" s="48"/>
      <c r="AW1077" s="48"/>
      <c r="AX1077" s="48"/>
      <c r="AY1077" s="48"/>
      <c r="AZ1077" s="48"/>
      <c r="BA1077" s="48"/>
      <c r="BB1077" s="48"/>
      <c r="BC1077" s="48"/>
      <c r="BD1077" s="48"/>
      <c r="BE1077" s="48"/>
      <c r="BF1077" s="48"/>
      <c r="BG1077" s="48"/>
      <c r="BH1077" s="48"/>
      <c r="BI1077" s="48"/>
      <c r="BJ1077" s="48"/>
      <c r="BK1077" s="48"/>
      <c r="BL1077" s="48"/>
      <c r="BM1077" s="48"/>
      <c r="BN1077" s="48"/>
      <c r="BO1077" s="48"/>
      <c r="BP1077" s="48"/>
      <c r="BQ1077" s="48"/>
      <c r="BR1077" s="48"/>
      <c r="BS1077" s="48"/>
      <c r="BT1077" s="48"/>
      <c r="BU1077" s="48"/>
      <c r="BV1077" s="48"/>
      <c r="BW1077" s="48"/>
      <c r="BX1077" s="48"/>
      <c r="BY1077" s="48"/>
      <c r="BZ1077" s="48"/>
      <c r="CA1077" s="48"/>
      <c r="CB1077" s="48"/>
      <c r="CC1077" s="48"/>
      <c r="CD1077" s="48"/>
      <c r="CE1077" s="48"/>
      <c r="CF1077" s="48"/>
      <c r="CG1077" s="47"/>
      <c r="CH1077" s="47"/>
      <c r="CI1077" s="47"/>
      <c r="CJ1077" s="47"/>
      <c r="CK1077" s="47"/>
      <c r="CL1077" s="47"/>
      <c r="CM1077" s="47"/>
      <c r="CN1077" s="47"/>
      <c r="CO1077" s="47"/>
      <c r="CP1077" s="47"/>
      <c r="CQ1077" s="47"/>
      <c r="CR1077" s="47"/>
      <c r="CS1077" s="47"/>
      <c r="CT1077" s="47"/>
      <c r="CU1077" s="47"/>
      <c r="CV1077" s="47"/>
      <c r="CW1077" s="47"/>
      <c r="CX1077" s="47"/>
      <c r="CY1077" s="47"/>
      <c r="CZ1077" s="47"/>
      <c r="DA1077" s="50"/>
      <c r="DB1077" s="45"/>
      <c r="DC1077" s="44"/>
      <c r="DD1077" s="7">
        <f>CV1077/12</f>
        <v>0</v>
      </c>
      <c r="DE1077" s="44"/>
      <c r="DF1077" s="44"/>
      <c r="DG1077" s="44"/>
      <c r="DH1077" s="44"/>
      <c r="DI1077" s="43"/>
      <c r="DM1077" s="42"/>
    </row>
    <row r="1078" spans="1:212" s="41" customFormat="1" ht="21.75" customHeight="1" x14ac:dyDescent="0.25">
      <c r="A1078" s="49"/>
      <c r="B1078" s="48" t="s">
        <v>7</v>
      </c>
      <c r="C1078" s="48"/>
      <c r="D1078" s="48"/>
      <c r="E1078" s="48"/>
      <c r="F1078" s="48"/>
      <c r="G1078" s="48"/>
      <c r="H1078" s="48"/>
      <c r="I1078" s="48"/>
      <c r="J1078" s="48"/>
      <c r="K1078" s="48"/>
      <c r="L1078" s="48"/>
      <c r="M1078" s="48"/>
      <c r="N1078" s="48"/>
      <c r="O1078" s="48"/>
      <c r="P1078" s="48"/>
      <c r="Q1078" s="48"/>
      <c r="R1078" s="48"/>
      <c r="S1078" s="48"/>
      <c r="T1078" s="48"/>
      <c r="U1078" s="48"/>
      <c r="V1078" s="48"/>
      <c r="W1078" s="48"/>
      <c r="X1078" s="48"/>
      <c r="Y1078" s="48"/>
      <c r="Z1078" s="48"/>
      <c r="AA1078" s="48"/>
      <c r="AB1078" s="48"/>
      <c r="AC1078" s="48"/>
      <c r="AD1078" s="48"/>
      <c r="AE1078" s="48"/>
      <c r="AF1078" s="48"/>
      <c r="AG1078" s="48"/>
      <c r="AH1078" s="48"/>
      <c r="AI1078" s="48"/>
      <c r="AJ1078" s="48"/>
      <c r="AK1078" s="48"/>
      <c r="AL1078" s="48"/>
      <c r="AM1078" s="48"/>
      <c r="AN1078" s="48"/>
      <c r="AO1078" s="48"/>
      <c r="AP1078" s="48"/>
      <c r="AQ1078" s="48"/>
      <c r="AR1078" s="48"/>
      <c r="AS1078" s="48"/>
      <c r="AT1078" s="48"/>
      <c r="AU1078" s="48"/>
      <c r="AV1078" s="48"/>
      <c r="AW1078" s="48"/>
      <c r="AX1078" s="48"/>
      <c r="AY1078" s="48"/>
      <c r="AZ1078" s="48"/>
      <c r="BA1078" s="48"/>
      <c r="BB1078" s="48"/>
      <c r="BC1078" s="48"/>
      <c r="BD1078" s="48"/>
      <c r="BE1078" s="48"/>
      <c r="BF1078" s="48"/>
      <c r="BG1078" s="48"/>
      <c r="BH1078" s="48"/>
      <c r="BI1078" s="48"/>
      <c r="BJ1078" s="48"/>
      <c r="BK1078" s="48"/>
      <c r="BL1078" s="48"/>
      <c r="BM1078" s="48"/>
      <c r="BN1078" s="48"/>
      <c r="BO1078" s="48"/>
      <c r="BP1078" s="48"/>
      <c r="BQ1078" s="48"/>
      <c r="BR1078" s="48"/>
      <c r="BS1078" s="48"/>
      <c r="BT1078" s="48"/>
      <c r="BU1078" s="48"/>
      <c r="BV1078" s="48"/>
      <c r="BW1078" s="48"/>
      <c r="BX1078" s="48"/>
      <c r="BY1078" s="48"/>
      <c r="BZ1078" s="48"/>
      <c r="CA1078" s="48"/>
      <c r="CB1078" s="48"/>
      <c r="CC1078" s="48"/>
      <c r="CD1078" s="48"/>
      <c r="CE1078" s="48"/>
      <c r="CF1078" s="48"/>
      <c r="CG1078" s="47"/>
      <c r="CH1078" s="47"/>
      <c r="CI1078" s="47"/>
      <c r="CJ1078" s="47"/>
      <c r="CK1078" s="47"/>
      <c r="CL1078" s="47"/>
      <c r="CM1078" s="47"/>
      <c r="CN1078" s="47"/>
      <c r="CO1078" s="47"/>
      <c r="CP1078" s="47"/>
      <c r="CQ1078" s="47"/>
      <c r="CR1078" s="47"/>
      <c r="CS1078" s="47"/>
      <c r="CT1078" s="47"/>
      <c r="CU1078" s="47"/>
      <c r="CV1078" s="47"/>
      <c r="CW1078" s="47"/>
      <c r="CX1078" s="47"/>
      <c r="CY1078" s="47"/>
      <c r="CZ1078" s="47"/>
      <c r="DA1078" s="46"/>
      <c r="DB1078" s="45"/>
      <c r="DC1078" s="44"/>
      <c r="DD1078" s="7">
        <f>CV1078/12</f>
        <v>0</v>
      </c>
      <c r="DE1078" s="44"/>
      <c r="DF1078" s="44"/>
      <c r="DG1078" s="44"/>
      <c r="DH1078" s="44"/>
      <c r="DI1078" s="43"/>
      <c r="DM1078" s="42"/>
    </row>
    <row r="1079" spans="1:212" s="18" customFormat="1" ht="21.75" customHeight="1" x14ac:dyDescent="0.2">
      <c r="A1079" s="24"/>
      <c r="B1079" s="16"/>
      <c r="C1079" s="6"/>
      <c r="D1079" s="6"/>
      <c r="E1079" s="6"/>
      <c r="F1079" s="6"/>
      <c r="G1079" s="6"/>
      <c r="H1079" s="12"/>
      <c r="I1079" s="3"/>
      <c r="J1079" s="8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4"/>
      <c r="AV1079" s="4"/>
      <c r="AW1079" s="4"/>
      <c r="AX1079" s="4"/>
      <c r="AY1079" s="4"/>
      <c r="AZ1079" s="4"/>
      <c r="BA1079" s="4"/>
      <c r="BB1079" s="4"/>
      <c r="BC1079" s="4"/>
      <c r="BD1079" s="4"/>
      <c r="BE1079" s="4"/>
      <c r="BF1079" s="4"/>
      <c r="BG1079" s="4"/>
      <c r="BH1079" s="4"/>
      <c r="BI1079" s="4"/>
      <c r="BJ1079" s="4"/>
      <c r="BK1079" s="4"/>
      <c r="BL1079" s="4"/>
      <c r="BM1079" s="4"/>
      <c r="BN1079" s="4"/>
      <c r="BO1079" s="4"/>
      <c r="BP1079" s="4"/>
      <c r="BQ1079" s="4"/>
      <c r="BR1079" s="4"/>
      <c r="BS1079" s="4"/>
      <c r="BT1079" s="4"/>
      <c r="BU1079" s="4"/>
      <c r="BV1079" s="4"/>
      <c r="BW1079" s="4"/>
      <c r="BX1079" s="4"/>
      <c r="BY1079" s="4"/>
      <c r="BZ1079" s="4"/>
      <c r="CA1079" s="4"/>
      <c r="CB1079" s="4"/>
      <c r="CC1079" s="4"/>
      <c r="CD1079" s="4"/>
      <c r="CE1079" s="4"/>
      <c r="CF1079" s="4"/>
      <c r="CG1079" s="4"/>
      <c r="CH1079" s="4"/>
      <c r="CI1079" s="4"/>
      <c r="CJ1079" s="4"/>
      <c r="CK1079" s="4"/>
      <c r="CL1079" s="4"/>
      <c r="CM1079" s="4"/>
      <c r="CN1079" s="4"/>
      <c r="CO1079" s="4"/>
      <c r="CP1079" s="4"/>
      <c r="CQ1079" s="4"/>
      <c r="CR1079" s="4"/>
      <c r="CS1079" s="4"/>
      <c r="CT1079" s="4"/>
      <c r="CU1079" s="4"/>
      <c r="CV1079" s="4"/>
      <c r="CW1079" s="4"/>
      <c r="CX1079" s="4"/>
      <c r="CY1079" s="4"/>
      <c r="CZ1079" s="4"/>
      <c r="DA1079" s="12"/>
      <c r="DB1079" s="40"/>
      <c r="DC1079" s="19"/>
      <c r="DD1079" s="7">
        <f>CV1079/12</f>
        <v>0</v>
      </c>
      <c r="DE1079" s="19"/>
    </row>
    <row r="1080" spans="1:212" ht="11.25" customHeight="1" x14ac:dyDescent="0.2">
      <c r="B1080" s="37"/>
      <c r="D1080" s="17"/>
      <c r="H1080" s="12"/>
      <c r="I1080" s="3"/>
      <c r="J1080" s="8"/>
      <c r="DA1080" s="12"/>
      <c r="DB1080" s="39"/>
      <c r="DD1080" s="7">
        <f>CV1080/12</f>
        <v>0</v>
      </c>
    </row>
    <row r="1081" spans="1:212" ht="11.25" customHeight="1" x14ac:dyDescent="0.2">
      <c r="B1081" s="16"/>
      <c r="D1081" s="17"/>
      <c r="H1081" s="12"/>
      <c r="I1081" s="3"/>
      <c r="J1081" s="8"/>
      <c r="O1081" s="4"/>
      <c r="Q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4"/>
      <c r="AV1081" s="4"/>
      <c r="AW1081" s="4"/>
      <c r="AX1081" s="4"/>
      <c r="AY1081" s="4"/>
      <c r="AZ1081" s="4"/>
      <c r="BA1081" s="4"/>
      <c r="BB1081" s="4"/>
      <c r="BC1081" s="4"/>
      <c r="BD1081" s="4"/>
      <c r="BE1081" s="4"/>
      <c r="BF1081" s="4"/>
      <c r="BG1081" s="4"/>
      <c r="BH1081" s="4"/>
      <c r="BI1081" s="4"/>
      <c r="BJ1081" s="4"/>
      <c r="BK1081" s="4"/>
      <c r="BL1081" s="4"/>
      <c r="BM1081" s="4"/>
      <c r="BN1081" s="4"/>
      <c r="BO1081" s="4"/>
      <c r="BP1081" s="4"/>
      <c r="BQ1081" s="4"/>
      <c r="BR1081" s="4"/>
      <c r="BS1081" s="4"/>
      <c r="BT1081" s="4"/>
      <c r="BU1081" s="4"/>
      <c r="BV1081" s="4"/>
      <c r="BW1081" s="4"/>
      <c r="BX1081" s="4"/>
      <c r="BY1081" s="4"/>
      <c r="BZ1081" s="4"/>
      <c r="CA1081" s="4"/>
      <c r="CB1081" s="4"/>
      <c r="CC1081" s="4"/>
      <c r="CD1081" s="4"/>
      <c r="CE1081" s="4"/>
      <c r="CF1081" s="4"/>
      <c r="CG1081" s="4"/>
      <c r="CH1081" s="4"/>
      <c r="CI1081" s="4"/>
      <c r="CJ1081" s="4"/>
      <c r="CK1081" s="4"/>
      <c r="CL1081" s="4"/>
      <c r="CM1081" s="4"/>
      <c r="CN1081" s="4"/>
      <c r="CO1081" s="4"/>
      <c r="CP1081" s="4"/>
      <c r="CQ1081" s="4"/>
      <c r="CR1081" s="4"/>
      <c r="CS1081" s="4"/>
      <c r="CT1081" s="4"/>
      <c r="CU1081" s="4"/>
      <c r="CV1081" s="4"/>
      <c r="CW1081" s="4"/>
      <c r="CX1081" s="4"/>
      <c r="CY1081" s="4"/>
      <c r="CZ1081" s="4"/>
      <c r="DA1081" s="12"/>
      <c r="DB1081" s="39"/>
      <c r="DD1081" s="7">
        <f>CV1081/12</f>
        <v>0</v>
      </c>
    </row>
    <row r="1082" spans="1:212" ht="11.25" customHeight="1" x14ac:dyDescent="0.2">
      <c r="B1082" s="37"/>
      <c r="I1082" s="3"/>
      <c r="J1082" s="8"/>
      <c r="DB1082" s="39"/>
      <c r="DD1082" s="7">
        <f>CV1082/12</f>
        <v>0</v>
      </c>
    </row>
    <row r="1083" spans="1:212" ht="11.25" customHeight="1" x14ac:dyDescent="0.2">
      <c r="B1083" s="36" t="s">
        <v>6</v>
      </c>
      <c r="D1083" s="17"/>
      <c r="I1083" s="3"/>
      <c r="J1083" s="8"/>
      <c r="DB1083" s="39"/>
      <c r="DD1083" s="7">
        <f>CV1083/12</f>
        <v>0</v>
      </c>
    </row>
    <row r="1084" spans="1:212" ht="11.25" customHeight="1" x14ac:dyDescent="0.2">
      <c r="B1084" s="36" t="s">
        <v>5</v>
      </c>
      <c r="D1084" s="17"/>
      <c r="I1084" s="3"/>
      <c r="J1084" s="8"/>
      <c r="DB1084" s="39"/>
      <c r="DD1084" s="7">
        <f>CV1084/12</f>
        <v>0</v>
      </c>
    </row>
    <row r="1085" spans="1:212" ht="11.25" customHeight="1" x14ac:dyDescent="0.2">
      <c r="B1085" s="36" t="s">
        <v>4</v>
      </c>
      <c r="D1085" s="17"/>
      <c r="I1085" s="3"/>
      <c r="J1085" s="8"/>
      <c r="DB1085" s="34"/>
      <c r="DD1085" s="7">
        <f>CV1085/12</f>
        <v>0</v>
      </c>
    </row>
    <row r="1086" spans="1:212" ht="23.25" customHeight="1" x14ac:dyDescent="0.2">
      <c r="B1086" s="36" t="s">
        <v>3</v>
      </c>
      <c r="D1086" s="17"/>
      <c r="H1086" s="38"/>
      <c r="I1086" s="3"/>
      <c r="J1086" s="8"/>
      <c r="DA1086" s="38"/>
      <c r="DB1086" s="34"/>
      <c r="DD1086" s="7">
        <f>CV1086/12</f>
        <v>0</v>
      </c>
    </row>
    <row r="1087" spans="1:212" ht="11.25" customHeight="1" x14ac:dyDescent="0.2">
      <c r="B1087" s="36" t="s">
        <v>2</v>
      </c>
      <c r="D1087" s="17"/>
      <c r="I1087" s="3"/>
      <c r="J1087" s="8"/>
      <c r="O1087" s="4"/>
      <c r="Q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4"/>
      <c r="AV1087" s="4"/>
      <c r="AW1087" s="4"/>
      <c r="AX1087" s="4"/>
      <c r="AY1087" s="4"/>
      <c r="AZ1087" s="4"/>
      <c r="BA1087" s="4"/>
      <c r="BB1087" s="4"/>
      <c r="BC1087" s="4"/>
      <c r="BD1087" s="4"/>
      <c r="BE1087" s="4"/>
      <c r="BF1087" s="4"/>
      <c r="BG1087" s="4"/>
      <c r="BH1087" s="4"/>
      <c r="BI1087" s="4"/>
      <c r="BJ1087" s="4"/>
      <c r="BK1087" s="4"/>
      <c r="BL1087" s="4"/>
      <c r="BM1087" s="4"/>
      <c r="BN1087" s="4"/>
      <c r="BO1087" s="4"/>
      <c r="BP1087" s="4"/>
      <c r="BQ1087" s="4"/>
      <c r="BR1087" s="4"/>
      <c r="BS1087" s="4"/>
      <c r="BT1087" s="4"/>
      <c r="BU1087" s="4"/>
      <c r="BV1087" s="4"/>
      <c r="BW1087" s="4"/>
      <c r="BX1087" s="4"/>
      <c r="BY1087" s="4"/>
      <c r="BZ1087" s="4"/>
      <c r="CA1087" s="4"/>
      <c r="CB1087" s="4"/>
      <c r="CC1087" s="4"/>
      <c r="CD1087" s="4"/>
      <c r="CE1087" s="4"/>
      <c r="CF1087" s="4"/>
      <c r="CG1087" s="4"/>
      <c r="CH1087" s="4"/>
      <c r="CI1087" s="4"/>
      <c r="CJ1087" s="4"/>
      <c r="CK1087" s="4"/>
      <c r="CL1087" s="4"/>
      <c r="CM1087" s="4"/>
      <c r="CN1087" s="4"/>
      <c r="CO1087" s="4"/>
      <c r="CP1087" s="4"/>
      <c r="CQ1087" s="4"/>
      <c r="CR1087" s="4"/>
      <c r="CS1087" s="4"/>
      <c r="CT1087" s="4"/>
      <c r="CU1087" s="4"/>
      <c r="CV1087" s="4"/>
      <c r="CW1087" s="4"/>
      <c r="CX1087" s="4"/>
      <c r="CY1087" s="4"/>
      <c r="CZ1087" s="4"/>
      <c r="DB1087" s="4"/>
      <c r="DC1087" s="4"/>
      <c r="DD1087" s="7">
        <f>CV1087/12</f>
        <v>0</v>
      </c>
      <c r="DE1087" s="4"/>
      <c r="DF1087" s="4"/>
      <c r="DG1087" s="4"/>
      <c r="DH1087" s="4"/>
      <c r="DI1087" s="4"/>
      <c r="DJ1087" s="4"/>
      <c r="DK1087" s="4"/>
      <c r="DL1087" s="4"/>
      <c r="DM1087" s="4"/>
      <c r="DN1087" s="4"/>
      <c r="DO1087" s="4"/>
      <c r="DP1087" s="4"/>
      <c r="DQ1087" s="4"/>
      <c r="DR1087" s="4"/>
      <c r="DS1087" s="4"/>
      <c r="DT1087" s="4"/>
      <c r="DU1087" s="4"/>
      <c r="DV1087" s="4"/>
      <c r="DW1087" s="4"/>
      <c r="DX1087" s="4"/>
      <c r="DY1087" s="4"/>
      <c r="DZ1087" s="4"/>
      <c r="EA1087" s="4"/>
      <c r="EB1087" s="4"/>
      <c r="EC1087" s="4"/>
      <c r="ED1087" s="4"/>
      <c r="EE1087" s="4"/>
      <c r="EF1087" s="4"/>
      <c r="EG1087" s="4"/>
      <c r="EH1087" s="4"/>
      <c r="EI1087" s="4"/>
      <c r="EJ1087" s="4"/>
      <c r="EK1087" s="4"/>
      <c r="EL1087" s="4"/>
      <c r="EM1087" s="4"/>
      <c r="EN1087" s="4"/>
      <c r="EO1087" s="4"/>
      <c r="EP1087" s="4"/>
      <c r="EQ1087" s="4"/>
      <c r="ER1087" s="4"/>
      <c r="ES1087" s="4"/>
      <c r="ET1087" s="4"/>
      <c r="EU1087" s="4"/>
      <c r="EV1087" s="4"/>
      <c r="EW1087" s="4"/>
      <c r="EX1087" s="4"/>
      <c r="EY1087" s="4"/>
      <c r="EZ1087" s="4"/>
      <c r="FA1087" s="4"/>
      <c r="FB1087" s="4"/>
      <c r="FC1087" s="4"/>
      <c r="FD1087" s="4"/>
      <c r="FE1087" s="4"/>
      <c r="FF1087" s="4"/>
      <c r="FG1087" s="4"/>
      <c r="FH1087" s="4"/>
      <c r="FI1087" s="4"/>
      <c r="FJ1087" s="4"/>
      <c r="FK1087" s="4"/>
      <c r="FL1087" s="4"/>
      <c r="FM1087" s="4"/>
      <c r="FN1087" s="4"/>
      <c r="FO1087" s="4"/>
      <c r="FP1087" s="4"/>
      <c r="FQ1087" s="4"/>
      <c r="FR1087" s="4"/>
      <c r="FS1087" s="4"/>
      <c r="FT1087" s="4"/>
      <c r="FU1087" s="4"/>
      <c r="FV1087" s="4"/>
      <c r="FW1087" s="4"/>
      <c r="FX1087" s="4"/>
      <c r="FY1087" s="4"/>
      <c r="FZ1087" s="4"/>
      <c r="GA1087" s="4"/>
      <c r="GB1087" s="4"/>
      <c r="GC1087" s="4"/>
      <c r="GD1087" s="4"/>
      <c r="GE1087" s="4"/>
      <c r="GF1087" s="4"/>
      <c r="GG1087" s="4"/>
      <c r="GH1087" s="4"/>
      <c r="GI1087" s="4"/>
      <c r="GJ1087" s="4"/>
      <c r="GK1087" s="4"/>
      <c r="GL1087" s="4"/>
      <c r="GM1087" s="4"/>
      <c r="GN1087" s="4"/>
      <c r="GO1087" s="4"/>
      <c r="GP1087" s="4"/>
      <c r="GQ1087" s="4"/>
      <c r="GR1087" s="4"/>
      <c r="GS1087" s="4"/>
      <c r="GT1087" s="4"/>
      <c r="GU1087" s="4"/>
      <c r="GV1087" s="4"/>
      <c r="GW1087" s="4"/>
      <c r="GX1087" s="4"/>
      <c r="GY1087" s="4"/>
      <c r="GZ1087" s="4"/>
      <c r="HA1087" s="4"/>
      <c r="HB1087" s="4"/>
      <c r="HC1087" s="4"/>
      <c r="HD1087" s="4"/>
    </row>
    <row r="1088" spans="1:212" ht="11.25" customHeight="1" x14ac:dyDescent="0.2">
      <c r="B1088" s="37"/>
      <c r="D1088" s="17"/>
      <c r="I1088" s="3"/>
      <c r="J1088" s="8"/>
      <c r="O1088" s="4"/>
      <c r="Q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  <c r="AU1088" s="4"/>
      <c r="AV1088" s="4"/>
      <c r="AW1088" s="4"/>
      <c r="AX1088" s="4"/>
      <c r="AY1088" s="4"/>
      <c r="AZ1088" s="4"/>
      <c r="BA1088" s="4"/>
      <c r="BB1088" s="4"/>
      <c r="BC1088" s="4"/>
      <c r="BD1088" s="4"/>
      <c r="BE1088" s="4"/>
      <c r="BF1088" s="4"/>
      <c r="BG1088" s="4"/>
      <c r="BH1088" s="4"/>
      <c r="BI1088" s="4"/>
      <c r="BJ1088" s="4"/>
      <c r="BK1088" s="4"/>
      <c r="BL1088" s="4"/>
      <c r="BM1088" s="4"/>
      <c r="BN1088" s="4"/>
      <c r="BO1088" s="4"/>
      <c r="BP1088" s="4"/>
      <c r="BQ1088" s="4"/>
      <c r="BR1088" s="4"/>
      <c r="BS1088" s="4"/>
      <c r="BT1088" s="4"/>
      <c r="BU1088" s="4"/>
      <c r="BV1088" s="4"/>
      <c r="BW1088" s="4"/>
      <c r="BX1088" s="4"/>
      <c r="BY1088" s="4"/>
      <c r="BZ1088" s="4"/>
      <c r="CA1088" s="4"/>
      <c r="CB1088" s="4"/>
      <c r="CC1088" s="4"/>
      <c r="CD1088" s="4"/>
      <c r="CE1088" s="4"/>
      <c r="CF1088" s="4"/>
      <c r="CG1088" s="4"/>
      <c r="CH1088" s="4"/>
      <c r="CI1088" s="4"/>
      <c r="CJ1088" s="4"/>
      <c r="CK1088" s="4"/>
      <c r="CL1088" s="4"/>
      <c r="CM1088" s="4"/>
      <c r="CN1088" s="4"/>
      <c r="CO1088" s="4"/>
      <c r="CP1088" s="4"/>
      <c r="CQ1088" s="4"/>
      <c r="CR1088" s="4"/>
      <c r="CS1088" s="4"/>
      <c r="CT1088" s="4"/>
      <c r="CU1088" s="4"/>
      <c r="CV1088" s="4"/>
      <c r="CW1088" s="4"/>
      <c r="CX1088" s="4"/>
      <c r="CY1088" s="4"/>
      <c r="CZ1088" s="4"/>
      <c r="DB1088" s="34"/>
      <c r="DD1088" s="7">
        <f>CV1088/12</f>
        <v>0</v>
      </c>
    </row>
    <row r="1089" spans="1:109" ht="11.25" customHeight="1" x14ac:dyDescent="0.2">
      <c r="B1089" s="36" t="s">
        <v>1</v>
      </c>
      <c r="D1089" s="17"/>
      <c r="I1089" s="3"/>
      <c r="J1089" s="8"/>
      <c r="DB1089" s="34"/>
      <c r="DD1089" s="7">
        <f>CV1089/12</f>
        <v>0</v>
      </c>
    </row>
    <row r="1090" spans="1:109" ht="11.25" customHeight="1" x14ac:dyDescent="0.2">
      <c r="B1090" s="37"/>
      <c r="D1090" s="17"/>
      <c r="I1090" s="3"/>
      <c r="J1090" s="8"/>
      <c r="O1090" s="4"/>
      <c r="Q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  <c r="AS1090" s="4"/>
      <c r="AT1090" s="4"/>
      <c r="AU1090" s="4"/>
      <c r="AV1090" s="4"/>
      <c r="AW1090" s="4"/>
      <c r="AX1090" s="4"/>
      <c r="AY1090" s="4"/>
      <c r="AZ1090" s="4"/>
      <c r="BA1090" s="4"/>
      <c r="BB1090" s="4"/>
      <c r="BC1090" s="4"/>
      <c r="BD1090" s="4"/>
      <c r="BE1090" s="4"/>
      <c r="BF1090" s="4"/>
      <c r="BG1090" s="4"/>
      <c r="BH1090" s="4"/>
      <c r="BI1090" s="4"/>
      <c r="BJ1090" s="4"/>
      <c r="BK1090" s="4"/>
      <c r="BL1090" s="4"/>
      <c r="BM1090" s="4"/>
      <c r="BN1090" s="4"/>
      <c r="BO1090" s="4"/>
      <c r="BP1090" s="4"/>
      <c r="BQ1090" s="4"/>
      <c r="BR1090" s="4"/>
      <c r="BS1090" s="4"/>
      <c r="BT1090" s="4"/>
      <c r="BU1090" s="4"/>
      <c r="BV1090" s="4"/>
      <c r="BW1090" s="4"/>
      <c r="BX1090" s="4"/>
      <c r="BY1090" s="4"/>
      <c r="BZ1090" s="4"/>
      <c r="CA1090" s="4"/>
      <c r="CB1090" s="4"/>
      <c r="CC1090" s="4"/>
      <c r="CD1090" s="4"/>
      <c r="CE1090" s="4"/>
      <c r="CF1090" s="4"/>
      <c r="CG1090" s="4"/>
      <c r="CH1090" s="4"/>
      <c r="CI1090" s="4"/>
      <c r="CJ1090" s="4"/>
      <c r="CK1090" s="4"/>
      <c r="CL1090" s="4"/>
      <c r="CM1090" s="4"/>
      <c r="CN1090" s="4"/>
      <c r="CO1090" s="4"/>
      <c r="CP1090" s="4"/>
      <c r="CQ1090" s="4"/>
      <c r="CR1090" s="4"/>
      <c r="CS1090" s="4"/>
      <c r="CT1090" s="4"/>
      <c r="CU1090" s="4"/>
      <c r="CV1090" s="4"/>
      <c r="CW1090" s="4"/>
      <c r="CX1090" s="4"/>
      <c r="CY1090" s="4"/>
      <c r="CZ1090" s="4"/>
      <c r="DB1090" s="34"/>
      <c r="DD1090" s="7">
        <f>CV1090/12</f>
        <v>0</v>
      </c>
    </row>
    <row r="1091" spans="1:109" ht="12" customHeight="1" x14ac:dyDescent="0.2">
      <c r="B1091" s="36" t="s">
        <v>0</v>
      </c>
      <c r="D1091" s="35"/>
      <c r="H1091" s="12"/>
      <c r="I1091" s="3"/>
      <c r="J1091" s="8"/>
      <c r="DA1091" s="12"/>
      <c r="DB1091" s="34"/>
      <c r="DD1091" s="7">
        <f>CV1091/12</f>
        <v>0</v>
      </c>
    </row>
    <row r="1092" spans="1:109" s="18" customFormat="1" ht="11.25" customHeight="1" x14ac:dyDescent="0.2">
      <c r="A1092" s="24"/>
      <c r="B1092" s="16"/>
      <c r="C1092" s="6"/>
      <c r="D1092" s="17"/>
      <c r="E1092" s="6"/>
      <c r="F1092" s="6"/>
      <c r="G1092" s="6"/>
      <c r="H1092" s="13"/>
      <c r="I1092" s="3"/>
      <c r="J1092" s="8"/>
      <c r="K1092" s="4"/>
      <c r="L1092" s="4"/>
      <c r="M1092" s="4"/>
      <c r="N1092" s="4"/>
      <c r="O1092" s="2"/>
      <c r="P1092" s="4"/>
      <c r="Q1092" s="2"/>
      <c r="R1092" s="4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  <c r="CC1092" s="2"/>
      <c r="CD1092" s="2"/>
      <c r="CE1092" s="2"/>
      <c r="CF1092" s="2"/>
      <c r="CG1092" s="2"/>
      <c r="CH1092" s="2"/>
      <c r="CI1092" s="2"/>
      <c r="CJ1092" s="2"/>
      <c r="CK1092" s="2"/>
      <c r="CL1092" s="2"/>
      <c r="CM1092" s="2"/>
      <c r="CN1092" s="2"/>
      <c r="CO1092" s="2"/>
      <c r="CP1092" s="2"/>
      <c r="CQ1092" s="2"/>
      <c r="CR1092" s="2"/>
      <c r="CS1092" s="2"/>
      <c r="CT1092" s="2"/>
      <c r="CU1092" s="2"/>
      <c r="CV1092" s="2"/>
      <c r="CW1092" s="2"/>
      <c r="CX1092" s="2"/>
      <c r="CY1092" s="2"/>
      <c r="CZ1092" s="2"/>
      <c r="DA1092" s="13"/>
      <c r="DB1092" s="33"/>
      <c r="DC1092" s="19"/>
      <c r="DD1092" s="7">
        <f>CV1092/12</f>
        <v>0</v>
      </c>
      <c r="DE1092" s="19"/>
    </row>
    <row r="1093" spans="1:109" s="18" customFormat="1" ht="15.75" customHeight="1" x14ac:dyDescent="0.2">
      <c r="A1093" s="24"/>
      <c r="B1093" s="16"/>
      <c r="C1093" s="6"/>
      <c r="D1093" s="17"/>
      <c r="E1093" s="6"/>
      <c r="F1093" s="6"/>
      <c r="G1093" s="6"/>
      <c r="H1093" s="5"/>
      <c r="I1093" s="5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  <c r="AU1093" s="4"/>
      <c r="AV1093" s="4"/>
      <c r="AW1093" s="4"/>
      <c r="AX1093" s="4"/>
      <c r="AY1093" s="4"/>
      <c r="AZ1093" s="4"/>
      <c r="BA1093" s="4"/>
      <c r="BB1093" s="4"/>
      <c r="BC1093" s="4"/>
      <c r="BD1093" s="4"/>
      <c r="BE1093" s="4"/>
      <c r="BF1093" s="4"/>
      <c r="BG1093" s="4"/>
      <c r="BH1093" s="4"/>
      <c r="BI1093" s="4"/>
      <c r="BJ1093" s="4"/>
      <c r="BK1093" s="4"/>
      <c r="BL1093" s="4"/>
      <c r="BM1093" s="4"/>
      <c r="BN1093" s="4"/>
      <c r="BO1093" s="4"/>
      <c r="BP1093" s="4"/>
      <c r="BQ1093" s="4"/>
      <c r="BR1093" s="4"/>
      <c r="BS1093" s="4"/>
      <c r="BT1093" s="4"/>
      <c r="BU1093" s="4"/>
      <c r="BV1093" s="4"/>
      <c r="BW1093" s="4"/>
      <c r="BX1093" s="4"/>
      <c r="BY1093" s="4"/>
      <c r="BZ1093" s="4"/>
      <c r="CA1093" s="4"/>
      <c r="CB1093" s="4"/>
      <c r="CC1093" s="4"/>
      <c r="CD1093" s="4"/>
      <c r="CE1093" s="4"/>
      <c r="CF1093" s="4"/>
      <c r="CG1093" s="4"/>
      <c r="CH1093" s="4"/>
      <c r="CI1093" s="4"/>
      <c r="CJ1093" s="4"/>
      <c r="CK1093" s="4"/>
      <c r="CL1093" s="4"/>
      <c r="CM1093" s="4"/>
      <c r="CN1093" s="4"/>
      <c r="CO1093" s="4"/>
      <c r="CP1093" s="4"/>
      <c r="CQ1093" s="4"/>
      <c r="CR1093" s="4"/>
      <c r="CS1093" s="4"/>
      <c r="CT1093" s="4"/>
      <c r="CU1093" s="4"/>
      <c r="CV1093" s="4"/>
      <c r="CW1093" s="4"/>
      <c r="CX1093" s="4"/>
      <c r="CY1093" s="4"/>
      <c r="CZ1093" s="4"/>
      <c r="DA1093" s="5"/>
      <c r="DB1093" s="33"/>
      <c r="DC1093" s="19"/>
      <c r="DD1093" s="7">
        <f>CV1093/12</f>
        <v>0</v>
      </c>
      <c r="DE1093" s="19"/>
    </row>
    <row r="1094" spans="1:109" s="18" customFormat="1" ht="15" customHeight="1" x14ac:dyDescent="0.2">
      <c r="A1094" s="24"/>
      <c r="B1094" s="15"/>
      <c r="C1094" s="6"/>
      <c r="D1094" s="17"/>
      <c r="E1094" s="6"/>
      <c r="F1094" s="6"/>
      <c r="G1094" s="6"/>
      <c r="H1094" s="31"/>
      <c r="I1094" s="31"/>
      <c r="J1094" s="32"/>
      <c r="K1094" s="32"/>
      <c r="L1094" s="32"/>
      <c r="M1094" s="32"/>
      <c r="N1094" s="32"/>
      <c r="O1094" s="32"/>
      <c r="P1094" s="32"/>
      <c r="Q1094" s="32"/>
      <c r="R1094" s="32"/>
      <c r="S1094" s="32"/>
      <c r="T1094" s="32"/>
      <c r="U1094" s="32"/>
      <c r="V1094" s="32"/>
      <c r="W1094" s="32"/>
      <c r="X1094" s="32"/>
      <c r="Y1094" s="32"/>
      <c r="Z1094" s="32"/>
      <c r="AA1094" s="32"/>
      <c r="AB1094" s="32"/>
      <c r="AC1094" s="32"/>
      <c r="AD1094" s="32"/>
      <c r="AE1094" s="32"/>
      <c r="AF1094" s="32"/>
      <c r="AG1094" s="32"/>
      <c r="AH1094" s="32"/>
      <c r="AI1094" s="32"/>
      <c r="AJ1094" s="32"/>
      <c r="AK1094" s="32"/>
      <c r="AL1094" s="32"/>
      <c r="AM1094" s="32"/>
      <c r="AN1094" s="32"/>
      <c r="AO1094" s="32"/>
      <c r="AP1094" s="32"/>
      <c r="AQ1094" s="32"/>
      <c r="AR1094" s="32"/>
      <c r="AS1094" s="32"/>
      <c r="AT1094" s="32"/>
      <c r="AU1094" s="32"/>
      <c r="AV1094" s="32"/>
      <c r="AW1094" s="32"/>
      <c r="AX1094" s="32"/>
      <c r="AY1094" s="32"/>
      <c r="AZ1094" s="32"/>
      <c r="BA1094" s="32"/>
      <c r="BB1094" s="32"/>
      <c r="BC1094" s="32"/>
      <c r="BD1094" s="32"/>
      <c r="BE1094" s="32"/>
      <c r="BF1094" s="32"/>
      <c r="BG1094" s="32"/>
      <c r="BH1094" s="32"/>
      <c r="BI1094" s="32"/>
      <c r="BJ1094" s="32"/>
      <c r="BK1094" s="32"/>
      <c r="BL1094" s="32"/>
      <c r="BM1094" s="32"/>
      <c r="BN1094" s="32"/>
      <c r="BO1094" s="32"/>
      <c r="BP1094" s="32"/>
      <c r="BQ1094" s="32"/>
      <c r="BR1094" s="32"/>
      <c r="BS1094" s="32"/>
      <c r="BT1094" s="32"/>
      <c r="BU1094" s="32"/>
      <c r="BV1094" s="32"/>
      <c r="BW1094" s="32"/>
      <c r="BX1094" s="32"/>
      <c r="BY1094" s="32"/>
      <c r="BZ1094" s="32"/>
      <c r="CA1094" s="32"/>
      <c r="CB1094" s="32"/>
      <c r="CC1094" s="32"/>
      <c r="CD1094" s="32"/>
      <c r="CE1094" s="32"/>
      <c r="CF1094" s="32"/>
      <c r="CG1094" s="32"/>
      <c r="CH1094" s="32"/>
      <c r="CI1094" s="32"/>
      <c r="CJ1094" s="32"/>
      <c r="CK1094" s="32"/>
      <c r="CL1094" s="32"/>
      <c r="CM1094" s="32"/>
      <c r="CN1094" s="32"/>
      <c r="CO1094" s="32"/>
      <c r="CP1094" s="32"/>
      <c r="CQ1094" s="32"/>
      <c r="CR1094" s="32"/>
      <c r="CS1094" s="32"/>
      <c r="CT1094" s="32"/>
      <c r="CU1094" s="32"/>
      <c r="CV1094" s="32"/>
      <c r="CW1094" s="32"/>
      <c r="CX1094" s="32"/>
      <c r="CY1094" s="32"/>
      <c r="CZ1094" s="32"/>
      <c r="DA1094" s="31"/>
      <c r="DB1094" s="20"/>
      <c r="DC1094" s="19"/>
      <c r="DD1094" s="7">
        <f>CV1094/12</f>
        <v>0</v>
      </c>
      <c r="DE1094" s="19"/>
    </row>
    <row r="1095" spans="1:109" ht="16.5" customHeight="1" x14ac:dyDescent="0.2">
      <c r="B1095" s="16"/>
      <c r="D1095" s="17"/>
      <c r="H1095" s="9"/>
      <c r="I1095" s="29"/>
      <c r="J1095" s="27"/>
      <c r="K1095" s="27"/>
      <c r="L1095" s="27"/>
      <c r="M1095" s="27"/>
      <c r="N1095" s="27"/>
      <c r="O1095" s="27"/>
      <c r="P1095" s="27"/>
      <c r="Q1095" s="27"/>
      <c r="R1095" s="27"/>
      <c r="S1095" s="27"/>
      <c r="T1095" s="27"/>
      <c r="U1095" s="27"/>
      <c r="V1095" s="27"/>
      <c r="W1095" s="27"/>
      <c r="X1095" s="27"/>
      <c r="Y1095" s="27"/>
      <c r="Z1095" s="27"/>
      <c r="AA1095" s="27"/>
      <c r="AB1095" s="27"/>
      <c r="AC1095" s="27"/>
      <c r="AD1095" s="27"/>
      <c r="AE1095" s="27"/>
      <c r="AF1095" s="27"/>
      <c r="AG1095" s="27"/>
      <c r="AH1095" s="27"/>
      <c r="AI1095" s="27"/>
      <c r="AJ1095" s="27"/>
      <c r="AK1095" s="27"/>
      <c r="AL1095" s="27"/>
      <c r="AM1095" s="27"/>
      <c r="AN1095" s="27"/>
      <c r="AO1095" s="27"/>
      <c r="AP1095" s="27"/>
      <c r="AQ1095" s="27"/>
      <c r="AR1095" s="27"/>
      <c r="AS1095" s="27"/>
      <c r="AT1095" s="27"/>
      <c r="AU1095" s="27"/>
      <c r="AV1095" s="27"/>
      <c r="AW1095" s="27"/>
      <c r="AX1095" s="27"/>
      <c r="AY1095" s="27"/>
      <c r="AZ1095" s="27"/>
      <c r="BA1095" s="27"/>
      <c r="BB1095" s="27"/>
      <c r="BC1095" s="27"/>
      <c r="BD1095" s="27"/>
      <c r="BE1095" s="27"/>
      <c r="BF1095" s="27"/>
      <c r="BG1095" s="27"/>
      <c r="BH1095" s="27"/>
      <c r="BI1095" s="27"/>
      <c r="BJ1095" s="27"/>
      <c r="BK1095" s="27"/>
      <c r="BL1095" s="27"/>
      <c r="BM1095" s="27"/>
      <c r="BN1095" s="27"/>
      <c r="BO1095" s="27"/>
      <c r="BP1095" s="27"/>
      <c r="BQ1095" s="27"/>
      <c r="BR1095" s="27"/>
      <c r="BS1095" s="27"/>
      <c r="BT1095" s="27"/>
      <c r="BU1095" s="27"/>
      <c r="BV1095" s="27"/>
      <c r="BW1095" s="27"/>
      <c r="BX1095" s="27"/>
      <c r="BY1095" s="27"/>
      <c r="BZ1095" s="27"/>
      <c r="CA1095" s="27"/>
      <c r="CB1095" s="27"/>
      <c r="CC1095" s="27"/>
      <c r="CD1095" s="27"/>
      <c r="CE1095" s="27"/>
      <c r="CF1095" s="27"/>
      <c r="CG1095" s="27"/>
      <c r="CH1095" s="27"/>
      <c r="CI1095" s="27"/>
      <c r="CJ1095" s="27"/>
      <c r="CK1095" s="27"/>
      <c r="CL1095" s="27"/>
      <c r="CM1095" s="27"/>
      <c r="CN1095" s="27"/>
      <c r="CO1095" s="27"/>
      <c r="CP1095" s="27"/>
      <c r="CQ1095" s="27"/>
      <c r="CR1095" s="27"/>
      <c r="CS1095" s="27"/>
      <c r="CT1095" s="27"/>
      <c r="CU1095" s="27"/>
      <c r="CV1095" s="27"/>
      <c r="CW1095" s="27"/>
      <c r="CX1095" s="27"/>
      <c r="CY1095" s="27"/>
      <c r="CZ1095" s="27"/>
      <c r="DA1095" s="9"/>
      <c r="DB1095" s="11"/>
      <c r="DD1095" s="7">
        <f>CV1095/12</f>
        <v>0</v>
      </c>
    </row>
    <row r="1096" spans="1:109" ht="11.4" x14ac:dyDescent="0.2">
      <c r="B1096" s="16"/>
      <c r="D1096" s="17"/>
      <c r="H1096" s="13"/>
      <c r="I1096" s="29"/>
      <c r="J1096" s="27"/>
      <c r="K1096" s="27"/>
      <c r="L1096" s="27"/>
      <c r="M1096" s="27"/>
      <c r="N1096" s="27"/>
      <c r="O1096" s="27"/>
      <c r="P1096" s="27"/>
      <c r="Q1096" s="27"/>
      <c r="R1096" s="27"/>
      <c r="S1096" s="27"/>
      <c r="T1096" s="27"/>
      <c r="U1096" s="27"/>
      <c r="V1096" s="27"/>
      <c r="W1096" s="27"/>
      <c r="X1096" s="27"/>
      <c r="Y1096" s="27"/>
      <c r="Z1096" s="27"/>
      <c r="AA1096" s="27"/>
      <c r="AB1096" s="28"/>
      <c r="AC1096" s="27"/>
      <c r="AD1096" s="27"/>
      <c r="AE1096" s="27"/>
      <c r="AF1096" s="27"/>
      <c r="AG1096" s="27"/>
      <c r="AH1096" s="27"/>
      <c r="AI1096" s="27"/>
      <c r="AJ1096" s="27"/>
      <c r="AK1096" s="27"/>
      <c r="AL1096" s="27"/>
      <c r="AM1096" s="27"/>
      <c r="AN1096" s="27"/>
      <c r="AO1096" s="27"/>
      <c r="AP1096" s="27"/>
      <c r="AQ1096" s="27"/>
      <c r="AR1096" s="27"/>
      <c r="AS1096" s="27"/>
      <c r="AT1096" s="27"/>
      <c r="AU1096" s="27"/>
      <c r="AV1096" s="27"/>
      <c r="AW1096" s="27"/>
      <c r="AX1096" s="25"/>
      <c r="AY1096" s="25"/>
      <c r="AZ1096" s="25"/>
      <c r="BA1096" s="25"/>
      <c r="BB1096" s="25"/>
      <c r="BC1096" s="25"/>
      <c r="BD1096" s="25"/>
      <c r="BE1096" s="25"/>
      <c r="BF1096" s="25"/>
      <c r="BG1096" s="25"/>
      <c r="BH1096" s="25"/>
      <c r="BI1096" s="25"/>
      <c r="BJ1096" s="25"/>
      <c r="BK1096" s="25"/>
      <c r="BL1096" s="25"/>
      <c r="BM1096" s="25"/>
      <c r="BN1096" s="25"/>
      <c r="BO1096" s="25"/>
      <c r="BP1096" s="25"/>
      <c r="BQ1096" s="25"/>
      <c r="BR1096" s="25"/>
      <c r="BS1096" s="25"/>
      <c r="BT1096" s="25"/>
      <c r="BU1096" s="25"/>
      <c r="BV1096" s="25"/>
      <c r="BW1096" s="25"/>
      <c r="BX1096" s="25"/>
      <c r="BY1096" s="25"/>
      <c r="BZ1096" s="25"/>
      <c r="CA1096" s="25"/>
      <c r="CB1096" s="25"/>
      <c r="CC1096" s="25"/>
      <c r="CD1096" s="25"/>
      <c r="CE1096" s="25"/>
      <c r="CF1096" s="25"/>
      <c r="CG1096" s="25"/>
      <c r="CH1096" s="25"/>
      <c r="CI1096" s="25"/>
      <c r="CJ1096" s="25"/>
      <c r="CK1096" s="25"/>
      <c r="CL1096" s="25"/>
      <c r="CM1096" s="25"/>
      <c r="CN1096" s="25"/>
      <c r="CO1096" s="25"/>
      <c r="CP1096" s="25"/>
      <c r="CQ1096" s="25"/>
      <c r="CR1096" s="25"/>
      <c r="CS1096" s="25"/>
      <c r="CT1096" s="25"/>
      <c r="CU1096" s="25"/>
      <c r="CV1096" s="25"/>
      <c r="CW1096" s="25"/>
      <c r="CX1096" s="25"/>
      <c r="CY1096" s="25"/>
      <c r="CZ1096" s="25"/>
      <c r="DA1096" s="13"/>
      <c r="DB1096" s="11"/>
      <c r="DD1096" s="7">
        <f>CV1096/12</f>
        <v>0</v>
      </c>
    </row>
    <row r="1097" spans="1:109" ht="14.25" customHeight="1" x14ac:dyDescent="0.2">
      <c r="B1097" s="16"/>
      <c r="D1097" s="23"/>
      <c r="H1097" s="13"/>
      <c r="I1097" s="29"/>
      <c r="J1097" s="27"/>
      <c r="K1097" s="27"/>
      <c r="L1097" s="27"/>
      <c r="M1097" s="27"/>
      <c r="N1097" s="27"/>
      <c r="O1097" s="27"/>
      <c r="P1097" s="27"/>
      <c r="Q1097" s="27"/>
      <c r="R1097" s="27"/>
      <c r="S1097" s="27"/>
      <c r="T1097" s="27"/>
      <c r="U1097" s="27"/>
      <c r="V1097" s="27"/>
      <c r="W1097" s="27"/>
      <c r="X1097" s="27"/>
      <c r="Y1097" s="27"/>
      <c r="Z1097" s="27"/>
      <c r="AA1097" s="27"/>
      <c r="AB1097" s="28"/>
      <c r="AC1097" s="27"/>
      <c r="AD1097" s="27"/>
      <c r="AE1097" s="27"/>
      <c r="AF1097" s="27"/>
      <c r="AG1097" s="27"/>
      <c r="AH1097" s="27"/>
      <c r="AI1097" s="27"/>
      <c r="AJ1097" s="27"/>
      <c r="AK1097" s="27"/>
      <c r="AL1097" s="27"/>
      <c r="AM1097" s="27"/>
      <c r="AN1097" s="27"/>
      <c r="AO1097" s="27"/>
      <c r="AP1097" s="27"/>
      <c r="AQ1097" s="27"/>
      <c r="AR1097" s="27"/>
      <c r="AS1097" s="27"/>
      <c r="AT1097" s="27"/>
      <c r="AU1097" s="27"/>
      <c r="AV1097" s="27"/>
      <c r="AW1097" s="27"/>
      <c r="AX1097" s="25"/>
      <c r="AY1097" s="25"/>
      <c r="AZ1097" s="25"/>
      <c r="BA1097" s="25"/>
      <c r="BB1097" s="25"/>
      <c r="BC1097" s="25"/>
      <c r="BD1097" s="25"/>
      <c r="BE1097" s="25"/>
      <c r="BF1097" s="30"/>
      <c r="BG1097" s="25"/>
      <c r="BH1097" s="25"/>
      <c r="BI1097" s="25"/>
      <c r="BJ1097" s="25"/>
      <c r="BK1097" s="25"/>
      <c r="BL1097" s="25"/>
      <c r="BM1097" s="25"/>
      <c r="BN1097" s="25"/>
      <c r="BO1097" s="25"/>
      <c r="BP1097" s="25"/>
      <c r="BQ1097" s="25"/>
      <c r="BR1097" s="25"/>
      <c r="BS1097" s="25"/>
      <c r="BT1097" s="25"/>
      <c r="BU1097" s="25"/>
      <c r="BV1097" s="25"/>
      <c r="BW1097" s="25"/>
      <c r="BX1097" s="25"/>
      <c r="BY1097" s="25"/>
      <c r="BZ1097" s="25"/>
      <c r="CA1097" s="25"/>
      <c r="CB1097" s="25"/>
      <c r="CC1097" s="25"/>
      <c r="CD1097" s="25"/>
      <c r="CE1097" s="25"/>
      <c r="CF1097" s="25"/>
      <c r="CG1097" s="25"/>
      <c r="CH1097" s="25"/>
      <c r="CI1097" s="25"/>
      <c r="CJ1097" s="25"/>
      <c r="CK1097" s="25"/>
      <c r="CL1097" s="25"/>
      <c r="CM1097" s="25"/>
      <c r="CN1097" s="25"/>
      <c r="CO1097" s="25"/>
      <c r="CP1097" s="25"/>
      <c r="CQ1097" s="25"/>
      <c r="CR1097" s="25"/>
      <c r="CS1097" s="25"/>
      <c r="CT1097" s="25"/>
      <c r="CU1097" s="25"/>
      <c r="CV1097" s="25"/>
      <c r="CW1097" s="25"/>
      <c r="CX1097" s="25"/>
      <c r="CY1097" s="25"/>
      <c r="CZ1097" s="25"/>
      <c r="DA1097" s="13"/>
      <c r="DB1097" s="11"/>
      <c r="DD1097" s="7">
        <f>CV1097/12</f>
        <v>0</v>
      </c>
    </row>
    <row r="1098" spans="1:109" ht="11.4" x14ac:dyDescent="0.2">
      <c r="B1098" s="16"/>
      <c r="D1098" s="23"/>
      <c r="H1098" s="13"/>
      <c r="I1098" s="29"/>
      <c r="J1098" s="27"/>
      <c r="K1098" s="27"/>
      <c r="L1098" s="27"/>
      <c r="M1098" s="27"/>
      <c r="N1098" s="27"/>
      <c r="O1098" s="27"/>
      <c r="P1098" s="27"/>
      <c r="Q1098" s="27"/>
      <c r="R1098" s="27"/>
      <c r="S1098" s="27"/>
      <c r="T1098" s="27"/>
      <c r="U1098" s="27"/>
      <c r="V1098" s="27"/>
      <c r="W1098" s="27"/>
      <c r="X1098" s="27"/>
      <c r="Y1098" s="27"/>
      <c r="Z1098" s="27"/>
      <c r="AA1098" s="27"/>
      <c r="AB1098" s="28"/>
      <c r="AC1098" s="27"/>
      <c r="AD1098" s="27"/>
      <c r="AE1098" s="27"/>
      <c r="AF1098" s="27"/>
      <c r="AG1098" s="27"/>
      <c r="AH1098" s="27"/>
      <c r="AI1098" s="27"/>
      <c r="AJ1098" s="27"/>
      <c r="AK1098" s="27"/>
      <c r="AL1098" s="27"/>
      <c r="AM1098" s="27"/>
      <c r="AN1098" s="27"/>
      <c r="AO1098" s="27"/>
      <c r="AP1098" s="27"/>
      <c r="AQ1098" s="27"/>
      <c r="AR1098" s="27"/>
      <c r="AS1098" s="26"/>
      <c r="AT1098" s="26"/>
      <c r="AU1098" s="26"/>
      <c r="AV1098" s="26"/>
      <c r="AW1098" s="26"/>
      <c r="AX1098" s="25"/>
      <c r="AY1098" s="25"/>
      <c r="AZ1098" s="25"/>
      <c r="BA1098" s="25"/>
      <c r="BB1098" s="25"/>
      <c r="BC1098" s="25"/>
      <c r="BD1098" s="25"/>
      <c r="BE1098" s="25"/>
      <c r="BF1098" s="25"/>
      <c r="BG1098" s="25"/>
      <c r="BH1098" s="25"/>
      <c r="BI1098" s="25"/>
      <c r="BJ1098" s="25"/>
      <c r="BK1098" s="25"/>
      <c r="BL1098" s="25"/>
      <c r="BM1098" s="25"/>
      <c r="BN1098" s="25"/>
      <c r="BO1098" s="25"/>
      <c r="BP1098" s="25"/>
      <c r="BQ1098" s="25"/>
      <c r="BR1098" s="25"/>
      <c r="BS1098" s="25"/>
      <c r="BT1098" s="25"/>
      <c r="BU1098" s="25"/>
      <c r="BV1098" s="25"/>
      <c r="BW1098" s="25"/>
      <c r="BX1098" s="25"/>
      <c r="BY1098" s="25"/>
      <c r="BZ1098" s="25"/>
      <c r="CA1098" s="25"/>
      <c r="CB1098" s="25"/>
      <c r="CC1098" s="25"/>
      <c r="CD1098" s="25"/>
      <c r="CE1098" s="25"/>
      <c r="CF1098" s="25"/>
      <c r="CG1098" s="25"/>
      <c r="CH1098" s="25"/>
      <c r="CI1098" s="25"/>
      <c r="CJ1098" s="25"/>
      <c r="CK1098" s="25"/>
      <c r="CL1098" s="25"/>
      <c r="CM1098" s="25"/>
      <c r="CN1098" s="25"/>
      <c r="CO1098" s="25"/>
      <c r="CP1098" s="25"/>
      <c r="CQ1098" s="25"/>
      <c r="CR1098" s="25"/>
      <c r="CS1098" s="25"/>
      <c r="CT1098" s="25"/>
      <c r="CU1098" s="25"/>
      <c r="CV1098" s="25"/>
      <c r="CW1098" s="25"/>
      <c r="CX1098" s="25"/>
      <c r="CY1098" s="25"/>
      <c r="CZ1098" s="25"/>
      <c r="DA1098" s="13"/>
      <c r="DB1098" s="11"/>
      <c r="DD1098" s="7">
        <f>CV1098/12</f>
        <v>0</v>
      </c>
    </row>
    <row r="1099" spans="1:109" s="18" customFormat="1" ht="17.25" customHeight="1" x14ac:dyDescent="0.2">
      <c r="A1099" s="24"/>
      <c r="B1099" s="16"/>
      <c r="C1099" s="6"/>
      <c r="D1099" s="23"/>
      <c r="E1099" s="6"/>
      <c r="F1099" s="6"/>
      <c r="G1099" s="6"/>
      <c r="H1099" s="21"/>
      <c r="I1099" s="3"/>
      <c r="J1099" s="8"/>
      <c r="K1099" s="4"/>
      <c r="L1099" s="4"/>
      <c r="M1099" s="4"/>
      <c r="N1099" s="4"/>
      <c r="O1099" s="4"/>
      <c r="P1099" s="4"/>
      <c r="Q1099" s="2"/>
      <c r="R1099" s="4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2"/>
      <c r="AT1099" s="22"/>
      <c r="AU1099" s="22"/>
      <c r="AV1099" s="22"/>
      <c r="AW1099" s="2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  <c r="CB1099" s="2"/>
      <c r="CC1099" s="2"/>
      <c r="CD1099" s="2"/>
      <c r="CE1099" s="2"/>
      <c r="CF1099" s="2"/>
      <c r="CG1099" s="2"/>
      <c r="CH1099" s="2"/>
      <c r="CI1099" s="2"/>
      <c r="CJ1099" s="2"/>
      <c r="CK1099" s="2"/>
      <c r="CL1099" s="2"/>
      <c r="CM1099" s="2"/>
      <c r="CN1099" s="2"/>
      <c r="CO1099" s="2"/>
      <c r="CP1099" s="2"/>
      <c r="CQ1099" s="2"/>
      <c r="CR1099" s="2"/>
      <c r="CS1099" s="2"/>
      <c r="CT1099" s="2"/>
      <c r="CU1099" s="2"/>
      <c r="CV1099" s="2"/>
      <c r="CW1099" s="2"/>
      <c r="CX1099" s="2"/>
      <c r="CY1099" s="2"/>
      <c r="CZ1099" s="2"/>
      <c r="DA1099" s="21"/>
      <c r="DB1099" s="20"/>
      <c r="DC1099" s="19"/>
      <c r="DD1099" s="7">
        <f>CV1099/12</f>
        <v>0</v>
      </c>
      <c r="DE1099" s="19"/>
    </row>
    <row r="1100" spans="1:109" x14ac:dyDescent="0.2">
      <c r="B1100" s="16"/>
      <c r="D1100" s="17"/>
      <c r="H1100" s="13"/>
      <c r="I1100" s="3"/>
      <c r="J1100" s="8"/>
      <c r="O1100" s="4"/>
      <c r="DA1100" s="13"/>
      <c r="DB1100" s="11"/>
      <c r="DD1100" s="7">
        <f>CV1100/12</f>
        <v>0</v>
      </c>
    </row>
    <row r="1101" spans="1:109" ht="12.75" customHeight="1" x14ac:dyDescent="0.2">
      <c r="B1101" s="16"/>
      <c r="D1101" s="17"/>
      <c r="H1101" s="9"/>
      <c r="I1101" s="3"/>
      <c r="J1101" s="8"/>
      <c r="DA1101" s="9"/>
      <c r="DB1101" s="11"/>
      <c r="DD1101" s="7">
        <f>CV1101/12</f>
        <v>0</v>
      </c>
    </row>
    <row r="1102" spans="1:109" x14ac:dyDescent="0.2">
      <c r="B1102" s="16"/>
      <c r="D1102" s="15"/>
      <c r="H1102" s="13"/>
      <c r="I1102" s="3"/>
      <c r="J1102" s="8"/>
      <c r="DA1102" s="13"/>
      <c r="DB1102" s="11"/>
      <c r="DD1102" s="7">
        <f>CV1102/12</f>
        <v>0</v>
      </c>
    </row>
    <row r="1103" spans="1:109" x14ac:dyDescent="0.2">
      <c r="B1103" s="16"/>
      <c r="D1103" s="14"/>
      <c r="H1103" s="13"/>
      <c r="I1103" s="3"/>
      <c r="J1103" s="8"/>
      <c r="DA1103" s="13"/>
      <c r="DB1103" s="11"/>
      <c r="DD1103" s="7">
        <f>CV1103/12</f>
        <v>0</v>
      </c>
    </row>
    <row r="1104" spans="1:109" x14ac:dyDescent="0.2">
      <c r="B1104" s="16"/>
      <c r="D1104" s="15"/>
      <c r="H1104" s="13"/>
      <c r="I1104" s="3"/>
      <c r="J1104" s="8"/>
      <c r="DA1104" s="13"/>
      <c r="DB1104" s="11"/>
      <c r="DD1104" s="7">
        <f>CV1104/12</f>
        <v>0</v>
      </c>
    </row>
    <row r="1105" spans="4:108" x14ac:dyDescent="0.2">
      <c r="D1105" s="14"/>
      <c r="H1105" s="13"/>
      <c r="I1105" s="3"/>
      <c r="J1105" s="8"/>
      <c r="DA1105" s="13"/>
      <c r="DB1105" s="11"/>
      <c r="DD1105" s="7">
        <f>CV1105/12</f>
        <v>0</v>
      </c>
    </row>
    <row r="1106" spans="4:108" x14ac:dyDescent="0.2">
      <c r="H1106" s="12"/>
      <c r="I1106" s="3"/>
      <c r="J1106" s="8"/>
      <c r="DA1106" s="12"/>
      <c r="DB1106" s="11"/>
      <c r="DD1106" s="7">
        <f>CV1106/12</f>
        <v>0</v>
      </c>
    </row>
    <row r="1107" spans="4:108" x14ac:dyDescent="0.2">
      <c r="H1107" s="12"/>
      <c r="I1107" s="3"/>
      <c r="J1107" s="8"/>
      <c r="DA1107" s="12"/>
      <c r="DB1107" s="11"/>
      <c r="DD1107" s="7">
        <f>CV1107/12</f>
        <v>0</v>
      </c>
    </row>
    <row r="1108" spans="4:108" x14ac:dyDescent="0.2">
      <c r="H1108" s="13"/>
      <c r="I1108" s="3"/>
      <c r="J1108" s="8"/>
      <c r="DA1108" s="13"/>
      <c r="DB1108" s="11"/>
      <c r="DD1108" s="7">
        <f>CV1108/12</f>
        <v>0</v>
      </c>
    </row>
    <row r="1109" spans="4:108" x14ac:dyDescent="0.2">
      <c r="H1109" s="12"/>
      <c r="I1109" s="3"/>
      <c r="J1109" s="8"/>
      <c r="DA1109" s="12"/>
      <c r="DB1109" s="11"/>
      <c r="DD1109" s="7">
        <f>CV1109/12</f>
        <v>0</v>
      </c>
    </row>
    <row r="1110" spans="4:108" x14ac:dyDescent="0.2">
      <c r="H1110" s="13"/>
      <c r="I1110" s="3"/>
      <c r="J1110" s="8"/>
      <c r="DA1110" s="13"/>
      <c r="DB1110" s="11"/>
      <c r="DD1110" s="7">
        <f>CV1110/12</f>
        <v>0</v>
      </c>
    </row>
    <row r="1111" spans="4:108" x14ac:dyDescent="0.2">
      <c r="H1111" s="12"/>
      <c r="I1111" s="3"/>
      <c r="J1111" s="8"/>
      <c r="DA1111" s="12"/>
      <c r="DB1111" s="11"/>
      <c r="DD1111" s="7">
        <f>CV1111/12</f>
        <v>0</v>
      </c>
    </row>
    <row r="1112" spans="4:108" x14ac:dyDescent="0.2">
      <c r="H1112" s="12"/>
      <c r="I1112" s="3"/>
      <c r="J1112" s="8"/>
      <c r="DA1112" s="12"/>
      <c r="DB1112" s="11"/>
      <c r="DD1112" s="7">
        <f>CV1112/12</f>
        <v>0</v>
      </c>
    </row>
    <row r="1113" spans="4:108" x14ac:dyDescent="0.2">
      <c r="H1113" s="12"/>
      <c r="I1113" s="3"/>
      <c r="J1113" s="8"/>
      <c r="DA1113" s="12"/>
      <c r="DB1113" s="11"/>
      <c r="DD1113" s="7">
        <f>CV1113/12</f>
        <v>0</v>
      </c>
    </row>
    <row r="1114" spans="4:108" x14ac:dyDescent="0.2">
      <c r="H1114" s="12"/>
      <c r="I1114" s="3"/>
      <c r="J1114" s="8"/>
      <c r="DA1114" s="12"/>
      <c r="DB1114" s="11"/>
      <c r="DD1114" s="7">
        <f>CV1114/12</f>
        <v>0</v>
      </c>
    </row>
    <row r="1115" spans="4:108" x14ac:dyDescent="0.2">
      <c r="H1115" s="12"/>
      <c r="I1115" s="3"/>
      <c r="J1115" s="8"/>
      <c r="DA1115" s="12"/>
      <c r="DB1115" s="11"/>
      <c r="DD1115" s="7">
        <f>CV1115/12</f>
        <v>0</v>
      </c>
    </row>
    <row r="1116" spans="4:108" x14ac:dyDescent="0.2">
      <c r="H1116" s="12"/>
      <c r="I1116" s="3"/>
      <c r="J1116" s="8"/>
      <c r="DA1116" s="12"/>
      <c r="DB1116" s="11"/>
      <c r="DD1116" s="7">
        <f>CV1116/12</f>
        <v>0</v>
      </c>
    </row>
    <row r="1117" spans="4:108" x14ac:dyDescent="0.2">
      <c r="H1117" s="9"/>
      <c r="I1117" s="3"/>
      <c r="J1117" s="8"/>
      <c r="DA1117" s="9"/>
      <c r="DD1117" s="7">
        <f>CV1117/12</f>
        <v>0</v>
      </c>
    </row>
    <row r="1118" spans="4:108" x14ac:dyDescent="0.2">
      <c r="H1118" s="9"/>
      <c r="I1118" s="3"/>
      <c r="J1118" s="8"/>
      <c r="DA1118" s="9"/>
      <c r="DD1118" s="7">
        <f>CV1118/12</f>
        <v>0</v>
      </c>
    </row>
    <row r="1119" spans="4:108" x14ac:dyDescent="0.2">
      <c r="H1119" s="10"/>
      <c r="I1119" s="3"/>
      <c r="J1119" s="8"/>
      <c r="DA1119" s="10"/>
      <c r="DD1119" s="7">
        <f>CV1119/12</f>
        <v>0</v>
      </c>
    </row>
    <row r="1120" spans="4:108" x14ac:dyDescent="0.2">
      <c r="H1120" s="9"/>
      <c r="I1120" s="3"/>
      <c r="J1120" s="8"/>
      <c r="DA1120" s="9"/>
      <c r="DD1120" s="7">
        <f>CV1120/12</f>
        <v>0</v>
      </c>
    </row>
    <row r="1121" spans="8:108" x14ac:dyDescent="0.2">
      <c r="H1121" s="9"/>
      <c r="I1121" s="3"/>
      <c r="J1121" s="8"/>
      <c r="DA1121" s="9"/>
      <c r="DD1121" s="7">
        <f>CV1121/12</f>
        <v>0</v>
      </c>
    </row>
    <row r="1122" spans="8:108" x14ac:dyDescent="0.2">
      <c r="H1122" s="9"/>
      <c r="I1122" s="3"/>
      <c r="J1122" s="8"/>
      <c r="DA1122" s="9"/>
      <c r="DD1122" s="7">
        <f>CV1122/12</f>
        <v>0</v>
      </c>
    </row>
    <row r="1123" spans="8:108" x14ac:dyDescent="0.2">
      <c r="I1123" s="3"/>
      <c r="J1123" s="8"/>
      <c r="DD1123" s="7">
        <f>CV1123/12</f>
        <v>0</v>
      </c>
    </row>
    <row r="1124" spans="8:108" x14ac:dyDescent="0.2">
      <c r="I1124" s="3"/>
      <c r="J1124" s="8"/>
      <c r="DD1124" s="7">
        <f>CV1124/12</f>
        <v>0</v>
      </c>
    </row>
    <row r="1125" spans="8:108" x14ac:dyDescent="0.2">
      <c r="I1125" s="3"/>
      <c r="J1125" s="8"/>
      <c r="DD1125" s="7">
        <f>CV1125/12</f>
        <v>0</v>
      </c>
    </row>
    <row r="1126" spans="8:108" x14ac:dyDescent="0.2">
      <c r="I1126" s="3"/>
      <c r="J1126" s="8"/>
      <c r="DD1126" s="7">
        <f>CV1126/12</f>
        <v>0</v>
      </c>
    </row>
    <row r="1127" spans="8:108" x14ac:dyDescent="0.2">
      <c r="I1127" s="3"/>
      <c r="J1127" s="8"/>
      <c r="DD1127" s="7">
        <f>CV1127/12</f>
        <v>0</v>
      </c>
    </row>
    <row r="1128" spans="8:108" x14ac:dyDescent="0.2">
      <c r="I1128" s="3"/>
      <c r="J1128" s="8"/>
      <c r="DD1128" s="7">
        <f>CV1128/12</f>
        <v>0</v>
      </c>
    </row>
    <row r="1129" spans="8:108" x14ac:dyDescent="0.2">
      <c r="I1129" s="3"/>
      <c r="J1129" s="8"/>
      <c r="DD1129" s="7">
        <f>CV1129/12</f>
        <v>0</v>
      </c>
    </row>
    <row r="1130" spans="8:108" x14ac:dyDescent="0.2">
      <c r="I1130" s="3"/>
      <c r="J1130" s="8"/>
      <c r="DD1130" s="7">
        <f>CV1130/12</f>
        <v>0</v>
      </c>
    </row>
    <row r="1131" spans="8:108" x14ac:dyDescent="0.2">
      <c r="I1131" s="3"/>
      <c r="J1131" s="8"/>
      <c r="DD1131" s="7">
        <f>CV1131/12</f>
        <v>0</v>
      </c>
    </row>
    <row r="1132" spans="8:108" x14ac:dyDescent="0.2">
      <c r="I1132" s="3"/>
      <c r="J1132" s="8"/>
      <c r="DD1132" s="7">
        <f>CV1132/12</f>
        <v>0</v>
      </c>
    </row>
    <row r="1133" spans="8:108" x14ac:dyDescent="0.2">
      <c r="DD1133" s="7">
        <f>CV1133/12</f>
        <v>0</v>
      </c>
    </row>
    <row r="1134" spans="8:108" x14ac:dyDescent="0.2">
      <c r="DD1134" s="7">
        <f>CV1134/12</f>
        <v>0</v>
      </c>
    </row>
    <row r="1135" spans="8:108" x14ac:dyDescent="0.2">
      <c r="DD1135" s="7">
        <f>CV1135/12</f>
        <v>0</v>
      </c>
    </row>
    <row r="1136" spans="8:108" x14ac:dyDescent="0.2">
      <c r="DD1136" s="7">
        <f>CV1136/12</f>
        <v>0</v>
      </c>
    </row>
    <row r="1137" spans="108:108" x14ac:dyDescent="0.2">
      <c r="DD1137" s="7">
        <f>CV1137/12</f>
        <v>0</v>
      </c>
    </row>
    <row r="1138" spans="108:108" x14ac:dyDescent="0.2">
      <c r="DD1138" s="7">
        <f>CV1138/12</f>
        <v>0</v>
      </c>
    </row>
    <row r="1139" spans="108:108" x14ac:dyDescent="0.2">
      <c r="DD1139" s="7">
        <f>CV1139/12</f>
        <v>0</v>
      </c>
    </row>
    <row r="1140" spans="108:108" x14ac:dyDescent="0.2">
      <c r="DD1140" s="7">
        <f>CV1140/12</f>
        <v>0</v>
      </c>
    </row>
    <row r="1141" spans="108:108" x14ac:dyDescent="0.2">
      <c r="DD1141" s="7">
        <f>CV1141/12</f>
        <v>0</v>
      </c>
    </row>
    <row r="1142" spans="108:108" x14ac:dyDescent="0.2">
      <c r="DD1142" s="7">
        <f>CV1142/12</f>
        <v>0</v>
      </c>
    </row>
    <row r="1143" spans="108:108" x14ac:dyDescent="0.2">
      <c r="DD1143" s="7">
        <f>CV1143/12</f>
        <v>0</v>
      </c>
    </row>
    <row r="1144" spans="108:108" x14ac:dyDescent="0.2">
      <c r="DD1144" s="7">
        <f>CV1144/12</f>
        <v>0</v>
      </c>
    </row>
    <row r="1145" spans="108:108" x14ac:dyDescent="0.2">
      <c r="DD1145" s="7">
        <f>CV1145/12</f>
        <v>0</v>
      </c>
    </row>
    <row r="1146" spans="108:108" x14ac:dyDescent="0.2">
      <c r="DD1146" s="7">
        <f>CV1146/12</f>
        <v>0</v>
      </c>
    </row>
    <row r="1147" spans="108:108" x14ac:dyDescent="0.2">
      <c r="DD1147" s="7">
        <f>CV1147/12</f>
        <v>0</v>
      </c>
    </row>
    <row r="1148" spans="108:108" x14ac:dyDescent="0.2">
      <c r="DD1148" s="7">
        <f>CV1148/12</f>
        <v>0</v>
      </c>
    </row>
    <row r="1149" spans="108:108" x14ac:dyDescent="0.2">
      <c r="DD1149" s="7">
        <f>CV1149/12</f>
        <v>0</v>
      </c>
    </row>
    <row r="1150" spans="108:108" x14ac:dyDescent="0.2">
      <c r="DD1150" s="7">
        <f>CV1150/12</f>
        <v>0</v>
      </c>
    </row>
    <row r="1151" spans="108:108" x14ac:dyDescent="0.2">
      <c r="DD1151" s="7">
        <f>CV1151/12</f>
        <v>0</v>
      </c>
    </row>
    <row r="1152" spans="108:108" x14ac:dyDescent="0.2">
      <c r="DD1152" s="7">
        <f>CV1152/12</f>
        <v>0</v>
      </c>
    </row>
    <row r="1153" spans="108:108" x14ac:dyDescent="0.2">
      <c r="DD1153" s="7">
        <f>CV1153/12</f>
        <v>0</v>
      </c>
    </row>
    <row r="1154" spans="108:108" x14ac:dyDescent="0.2">
      <c r="DD1154" s="7">
        <f>CV1154/12</f>
        <v>0</v>
      </c>
    </row>
    <row r="1155" spans="108:108" x14ac:dyDescent="0.2">
      <c r="DD1155" s="7">
        <f>CV1155/12</f>
        <v>0</v>
      </c>
    </row>
    <row r="1156" spans="108:108" x14ac:dyDescent="0.2">
      <c r="DD1156" s="7">
        <f>CV1156/12</f>
        <v>0</v>
      </c>
    </row>
    <row r="1157" spans="108:108" x14ac:dyDescent="0.2">
      <c r="DD1157" s="7">
        <f>CV1157/12</f>
        <v>0</v>
      </c>
    </row>
    <row r="1158" spans="108:108" x14ac:dyDescent="0.2">
      <c r="DD1158" s="7">
        <f>CV1158/12</f>
        <v>0</v>
      </c>
    </row>
    <row r="1159" spans="108:108" x14ac:dyDescent="0.2">
      <c r="DD1159" s="7">
        <f>CV1159/12</f>
        <v>0</v>
      </c>
    </row>
    <row r="1160" spans="108:108" x14ac:dyDescent="0.2">
      <c r="DD1160" s="7">
        <f>CV1160/12</f>
        <v>0</v>
      </c>
    </row>
    <row r="1161" spans="108:108" x14ac:dyDescent="0.2">
      <c r="DD1161" s="7">
        <f>CV1161/12</f>
        <v>0</v>
      </c>
    </row>
    <row r="1162" spans="108:108" x14ac:dyDescent="0.2">
      <c r="DD1162" s="7">
        <f>CV1162/12</f>
        <v>0</v>
      </c>
    </row>
    <row r="1163" spans="108:108" x14ac:dyDescent="0.2">
      <c r="DD1163" s="7">
        <f>CV1163/12</f>
        <v>0</v>
      </c>
    </row>
    <row r="1164" spans="108:108" x14ac:dyDescent="0.2">
      <c r="DD1164" s="7">
        <f>CV1164/12</f>
        <v>0</v>
      </c>
    </row>
    <row r="1165" spans="108:108" x14ac:dyDescent="0.2">
      <c r="DD1165" s="7">
        <f>CV1165/12</f>
        <v>0</v>
      </c>
    </row>
    <row r="1166" spans="108:108" x14ac:dyDescent="0.2">
      <c r="DD1166" s="7">
        <f>CV1166/12</f>
        <v>0</v>
      </c>
    </row>
    <row r="1167" spans="108:108" x14ac:dyDescent="0.2">
      <c r="DD1167" s="7">
        <f>CV1167/12</f>
        <v>0</v>
      </c>
    </row>
    <row r="1168" spans="108:108" x14ac:dyDescent="0.2">
      <c r="DD1168" s="7">
        <f>CV1168/12</f>
        <v>0</v>
      </c>
    </row>
    <row r="1169" spans="108:108" x14ac:dyDescent="0.2">
      <c r="DD1169" s="7">
        <f>CV1169/12</f>
        <v>0</v>
      </c>
    </row>
    <row r="1170" spans="108:108" x14ac:dyDescent="0.2">
      <c r="DD1170" s="7">
        <f>CV1170/12</f>
        <v>0</v>
      </c>
    </row>
    <row r="1171" spans="108:108" x14ac:dyDescent="0.2">
      <c r="DD1171" s="7">
        <f>CV1171/12</f>
        <v>0</v>
      </c>
    </row>
    <row r="1172" spans="108:108" x14ac:dyDescent="0.2">
      <c r="DD1172" s="7">
        <f>CV1172/12</f>
        <v>0</v>
      </c>
    </row>
    <row r="1173" spans="108:108" x14ac:dyDescent="0.2">
      <c r="DD1173" s="7">
        <f>CV1173/12</f>
        <v>0</v>
      </c>
    </row>
    <row r="1174" spans="108:108" x14ac:dyDescent="0.2">
      <c r="DD1174" s="7">
        <f>CV1174/12</f>
        <v>0</v>
      </c>
    </row>
    <row r="1175" spans="108:108" x14ac:dyDescent="0.2">
      <c r="DD1175" s="7">
        <f>CV1175/12</f>
        <v>0</v>
      </c>
    </row>
    <row r="1176" spans="108:108" x14ac:dyDescent="0.2">
      <c r="DD1176" s="7">
        <f>CV1176/12</f>
        <v>0</v>
      </c>
    </row>
    <row r="1177" spans="108:108" x14ac:dyDescent="0.2">
      <c r="DD1177" s="7">
        <f>CV1177/12</f>
        <v>0</v>
      </c>
    </row>
    <row r="1178" spans="108:108" x14ac:dyDescent="0.2">
      <c r="DD1178" s="7">
        <f>CV1178/12</f>
        <v>0</v>
      </c>
    </row>
    <row r="1179" spans="108:108" x14ac:dyDescent="0.2">
      <c r="DD1179" s="7">
        <f>CV1179/12</f>
        <v>0</v>
      </c>
    </row>
    <row r="1180" spans="108:108" x14ac:dyDescent="0.2">
      <c r="DD1180" s="7">
        <f>CV1180/12</f>
        <v>0</v>
      </c>
    </row>
    <row r="1181" spans="108:108" x14ac:dyDescent="0.2">
      <c r="DD1181" s="7">
        <f>CV1181/12</f>
        <v>0</v>
      </c>
    </row>
    <row r="1182" spans="108:108" x14ac:dyDescent="0.2">
      <c r="DD1182" s="7">
        <f>CV1182/12</f>
        <v>0</v>
      </c>
    </row>
    <row r="1183" spans="108:108" x14ac:dyDescent="0.2">
      <c r="DD1183" s="7">
        <f>CV1183/12</f>
        <v>0</v>
      </c>
    </row>
    <row r="1184" spans="108:108" x14ac:dyDescent="0.2">
      <c r="DD1184" s="7">
        <f>CV1184/12</f>
        <v>0</v>
      </c>
    </row>
    <row r="1185" spans="108:108" x14ac:dyDescent="0.2">
      <c r="DD1185" s="7">
        <f>CV1185/12</f>
        <v>0</v>
      </c>
    </row>
    <row r="1186" spans="108:108" x14ac:dyDescent="0.2">
      <c r="DD1186" s="7">
        <f>CV1186/12</f>
        <v>0</v>
      </c>
    </row>
    <row r="1187" spans="108:108" x14ac:dyDescent="0.2">
      <c r="DD1187" s="7">
        <f>CV1187/12</f>
        <v>0</v>
      </c>
    </row>
    <row r="1188" spans="108:108" x14ac:dyDescent="0.2">
      <c r="DD1188" s="7">
        <f>CV1188/12</f>
        <v>0</v>
      </c>
    </row>
    <row r="1189" spans="108:108" x14ac:dyDescent="0.2">
      <c r="DD1189" s="7">
        <f>CV1189/12</f>
        <v>0</v>
      </c>
    </row>
    <row r="1190" spans="108:108" x14ac:dyDescent="0.2">
      <c r="DD1190" s="7">
        <f>CV1190/12</f>
        <v>0</v>
      </c>
    </row>
    <row r="1191" spans="108:108" x14ac:dyDescent="0.2">
      <c r="DD1191" s="7">
        <f>CV1191/12</f>
        <v>0</v>
      </c>
    </row>
    <row r="1192" spans="108:108" x14ac:dyDescent="0.2">
      <c r="DD1192" s="7">
        <f>CV1192/12</f>
        <v>0</v>
      </c>
    </row>
    <row r="1193" spans="108:108" x14ac:dyDescent="0.2">
      <c r="DD1193" s="7">
        <f>CV1193/12</f>
        <v>0</v>
      </c>
    </row>
    <row r="1194" spans="108:108" x14ac:dyDescent="0.2">
      <c r="DD1194" s="7">
        <f>CV1194/12</f>
        <v>0</v>
      </c>
    </row>
    <row r="1195" spans="108:108" x14ac:dyDescent="0.2">
      <c r="DD1195" s="7">
        <f>CV1195/12</f>
        <v>0</v>
      </c>
    </row>
    <row r="1196" spans="108:108" x14ac:dyDescent="0.2">
      <c r="DD1196" s="7">
        <f>CV1196/12</f>
        <v>0</v>
      </c>
    </row>
    <row r="1197" spans="108:108" x14ac:dyDescent="0.2">
      <c r="DD1197" s="7">
        <f>CV1197/12</f>
        <v>0</v>
      </c>
    </row>
    <row r="1198" spans="108:108" x14ac:dyDescent="0.2">
      <c r="DD1198" s="7">
        <f>CV1198/12</f>
        <v>0</v>
      </c>
    </row>
    <row r="1199" spans="108:108" x14ac:dyDescent="0.2">
      <c r="DD1199" s="7">
        <f>CV1199/12</f>
        <v>0</v>
      </c>
    </row>
    <row r="1200" spans="108:108" x14ac:dyDescent="0.2">
      <c r="DD1200" s="7">
        <f>CV1200/12</f>
        <v>0</v>
      </c>
    </row>
    <row r="1201" spans="108:108" x14ac:dyDescent="0.2">
      <c r="DD1201" s="7">
        <f>CV1201/12</f>
        <v>0</v>
      </c>
    </row>
    <row r="1202" spans="108:108" x14ac:dyDescent="0.2">
      <c r="DD1202" s="7">
        <f>CV1202/12</f>
        <v>0</v>
      </c>
    </row>
    <row r="1203" spans="108:108" x14ac:dyDescent="0.2">
      <c r="DD1203" s="7">
        <f>CV1203/12</f>
        <v>0</v>
      </c>
    </row>
    <row r="1204" spans="108:108" x14ac:dyDescent="0.2">
      <c r="DD1204" s="7">
        <f>CV1204/12</f>
        <v>0</v>
      </c>
    </row>
    <row r="1205" spans="108:108" x14ac:dyDescent="0.2">
      <c r="DD1205" s="7">
        <f>CV1205/12</f>
        <v>0</v>
      </c>
    </row>
    <row r="1206" spans="108:108" x14ac:dyDescent="0.2">
      <c r="DD1206" s="7">
        <f>CV1206/12</f>
        <v>0</v>
      </c>
    </row>
    <row r="1207" spans="108:108" x14ac:dyDescent="0.2">
      <c r="DD1207" s="7">
        <f>CV1207/12</f>
        <v>0</v>
      </c>
    </row>
    <row r="1208" spans="108:108" x14ac:dyDescent="0.2">
      <c r="DD1208" s="7">
        <f>CV1208/12</f>
        <v>0</v>
      </c>
    </row>
    <row r="1209" spans="108:108" x14ac:dyDescent="0.2">
      <c r="DD1209" s="7">
        <f>CV1209/12</f>
        <v>0</v>
      </c>
    </row>
    <row r="1210" spans="108:108" x14ac:dyDescent="0.2">
      <c r="DD1210" s="7">
        <f>CV1210/12</f>
        <v>0</v>
      </c>
    </row>
    <row r="1211" spans="108:108" x14ac:dyDescent="0.2">
      <c r="DD1211" s="7">
        <f>CV1211/12</f>
        <v>0</v>
      </c>
    </row>
    <row r="1212" spans="108:108" x14ac:dyDescent="0.2">
      <c r="DD1212" s="7">
        <f>CV1212/12</f>
        <v>0</v>
      </c>
    </row>
    <row r="1213" spans="108:108" x14ac:dyDescent="0.2">
      <c r="DD1213" s="7">
        <f>CV1213/12</f>
        <v>0</v>
      </c>
    </row>
    <row r="1214" spans="108:108" x14ac:dyDescent="0.2">
      <c r="DD1214" s="7">
        <f>CV1214/12</f>
        <v>0</v>
      </c>
    </row>
    <row r="1215" spans="108:108" x14ac:dyDescent="0.2">
      <c r="DD1215" s="7">
        <f>CV1215/12</f>
        <v>0</v>
      </c>
    </row>
    <row r="1216" spans="108:108" x14ac:dyDescent="0.2">
      <c r="DD1216" s="7">
        <f>CV1216/12</f>
        <v>0</v>
      </c>
    </row>
    <row r="1217" spans="108:108" x14ac:dyDescent="0.2">
      <c r="DD1217" s="7">
        <f>CV1217/12</f>
        <v>0</v>
      </c>
    </row>
    <row r="1218" spans="108:108" x14ac:dyDescent="0.2">
      <c r="DD1218" s="7">
        <f>CV1218/12</f>
        <v>0</v>
      </c>
    </row>
    <row r="1219" spans="108:108" x14ac:dyDescent="0.2">
      <c r="DD1219" s="7">
        <f>CV1219/12</f>
        <v>0</v>
      </c>
    </row>
    <row r="1220" spans="108:108" x14ac:dyDescent="0.2">
      <c r="DD1220" s="7">
        <f>CV1220/12</f>
        <v>0</v>
      </c>
    </row>
    <row r="1221" spans="108:108" x14ac:dyDescent="0.2">
      <c r="DD1221" s="7">
        <f>CV1221/12</f>
        <v>0</v>
      </c>
    </row>
    <row r="1222" spans="108:108" x14ac:dyDescent="0.2">
      <c r="DD1222" s="7">
        <f>CV1222/12</f>
        <v>0</v>
      </c>
    </row>
    <row r="1223" spans="108:108" x14ac:dyDescent="0.2">
      <c r="DD1223" s="7">
        <f>CV1223/12</f>
        <v>0</v>
      </c>
    </row>
    <row r="1224" spans="108:108" x14ac:dyDescent="0.2">
      <c r="DD1224" s="7">
        <f>CV1224/12</f>
        <v>0</v>
      </c>
    </row>
    <row r="1225" spans="108:108" x14ac:dyDescent="0.2">
      <c r="DD1225" s="7">
        <f>CV1225/12</f>
        <v>0</v>
      </c>
    </row>
    <row r="1226" spans="108:108" x14ac:dyDescent="0.2">
      <c r="DD1226" s="7">
        <f>CV1226/12</f>
        <v>0</v>
      </c>
    </row>
    <row r="1227" spans="108:108" x14ac:dyDescent="0.2">
      <c r="DD1227" s="7">
        <f>CV1227/12</f>
        <v>0</v>
      </c>
    </row>
    <row r="1228" spans="108:108" x14ac:dyDescent="0.2">
      <c r="DD1228" s="7">
        <f>CV1228/12</f>
        <v>0</v>
      </c>
    </row>
    <row r="1229" spans="108:108" x14ac:dyDescent="0.2">
      <c r="DD1229" s="7">
        <f>CV1229/12</f>
        <v>0</v>
      </c>
    </row>
    <row r="1230" spans="108:108" x14ac:dyDescent="0.2">
      <c r="DD1230" s="7">
        <f>CV1230/12</f>
        <v>0</v>
      </c>
    </row>
    <row r="1231" spans="108:108" x14ac:dyDescent="0.2">
      <c r="DD1231" s="7">
        <f>CV1231/12</f>
        <v>0</v>
      </c>
    </row>
    <row r="1232" spans="108:108" x14ac:dyDescent="0.2">
      <c r="DD1232" s="7">
        <f>CV1232/12</f>
        <v>0</v>
      </c>
    </row>
    <row r="1233" spans="108:108" x14ac:dyDescent="0.2">
      <c r="DD1233" s="7">
        <f>CV1233/12</f>
        <v>0</v>
      </c>
    </row>
    <row r="1234" spans="108:108" x14ac:dyDescent="0.2">
      <c r="DD1234" s="7">
        <f>CV1234/12</f>
        <v>0</v>
      </c>
    </row>
    <row r="1235" spans="108:108" x14ac:dyDescent="0.2">
      <c r="DD1235" s="7">
        <f>CV1235/12</f>
        <v>0</v>
      </c>
    </row>
    <row r="1236" spans="108:108" x14ac:dyDescent="0.2">
      <c r="DD1236" s="7">
        <f>CV1236/12</f>
        <v>0</v>
      </c>
    </row>
    <row r="1237" spans="108:108" x14ac:dyDescent="0.2">
      <c r="DD1237" s="7">
        <f>CV1237/12</f>
        <v>0</v>
      </c>
    </row>
    <row r="1238" spans="108:108" x14ac:dyDescent="0.2">
      <c r="DD1238" s="7">
        <f>CV1238/12</f>
        <v>0</v>
      </c>
    </row>
    <row r="1239" spans="108:108" x14ac:dyDescent="0.2">
      <c r="DD1239" s="7">
        <f>CV1239/12</f>
        <v>0</v>
      </c>
    </row>
    <row r="1240" spans="108:108" x14ac:dyDescent="0.2">
      <c r="DD1240" s="7">
        <f>CV1240/12</f>
        <v>0</v>
      </c>
    </row>
    <row r="1241" spans="108:108" x14ac:dyDescent="0.2">
      <c r="DD1241" s="7">
        <f>CV1241/12</f>
        <v>0</v>
      </c>
    </row>
    <row r="1242" spans="108:108" x14ac:dyDescent="0.2">
      <c r="DD1242" s="7">
        <f>CV1242/12</f>
        <v>0</v>
      </c>
    </row>
    <row r="1243" spans="108:108" x14ac:dyDescent="0.2">
      <c r="DD1243" s="7">
        <f>CV1243/12</f>
        <v>0</v>
      </c>
    </row>
    <row r="1244" spans="108:108" x14ac:dyDescent="0.2">
      <c r="DD1244" s="7">
        <f>CV1244/12</f>
        <v>0</v>
      </c>
    </row>
    <row r="1245" spans="108:108" x14ac:dyDescent="0.2">
      <c r="DD1245" s="7">
        <f>CV1245/12</f>
        <v>0</v>
      </c>
    </row>
    <row r="1246" spans="108:108" x14ac:dyDescent="0.2">
      <c r="DD1246" s="7">
        <f>CV1246/12</f>
        <v>0</v>
      </c>
    </row>
    <row r="1247" spans="108:108" x14ac:dyDescent="0.2">
      <c r="DD1247" s="7">
        <f>CV1247/12</f>
        <v>0</v>
      </c>
    </row>
    <row r="1248" spans="108:108" x14ac:dyDescent="0.2">
      <c r="DD1248" s="7">
        <f>CV1248/12</f>
        <v>0</v>
      </c>
    </row>
    <row r="1249" spans="108:108" x14ac:dyDescent="0.2">
      <c r="DD1249" s="7">
        <f>CV1249/12</f>
        <v>0</v>
      </c>
    </row>
    <row r="1250" spans="108:108" x14ac:dyDescent="0.2">
      <c r="DD1250" s="7">
        <f>CV1250/12</f>
        <v>0</v>
      </c>
    </row>
    <row r="1251" spans="108:108" x14ac:dyDescent="0.2">
      <c r="DD1251" s="7">
        <f>CV1251/12</f>
        <v>0</v>
      </c>
    </row>
    <row r="1252" spans="108:108" x14ac:dyDescent="0.2">
      <c r="DD1252" s="7">
        <f>CV1252/12</f>
        <v>0</v>
      </c>
    </row>
    <row r="1253" spans="108:108" x14ac:dyDescent="0.2">
      <c r="DD1253" s="7">
        <f>CV1253/12</f>
        <v>0</v>
      </c>
    </row>
    <row r="1254" spans="108:108" x14ac:dyDescent="0.2">
      <c r="DD1254" s="7">
        <f>CV1254/12</f>
        <v>0</v>
      </c>
    </row>
    <row r="1255" spans="108:108" x14ac:dyDescent="0.2">
      <c r="DD1255" s="7">
        <f>CV1255/12</f>
        <v>0</v>
      </c>
    </row>
    <row r="1256" spans="108:108" x14ac:dyDescent="0.2">
      <c r="DD1256" s="7">
        <f>CV1256/12</f>
        <v>0</v>
      </c>
    </row>
    <row r="1257" spans="108:108" x14ac:dyDescent="0.2">
      <c r="DD1257" s="7">
        <f>CV1257/12</f>
        <v>0</v>
      </c>
    </row>
    <row r="1258" spans="108:108" x14ac:dyDescent="0.2">
      <c r="DD1258" s="7">
        <f>CV1258/12</f>
        <v>0</v>
      </c>
    </row>
    <row r="1259" spans="108:108" x14ac:dyDescent="0.2">
      <c r="DD1259" s="7">
        <f>CV1259/12</f>
        <v>0</v>
      </c>
    </row>
    <row r="1260" spans="108:108" x14ac:dyDescent="0.2">
      <c r="DD1260" s="7">
        <f>CV1260/12</f>
        <v>0</v>
      </c>
    </row>
    <row r="1261" spans="108:108" x14ac:dyDescent="0.2">
      <c r="DD1261" s="7">
        <f>CV1261/12</f>
        <v>0</v>
      </c>
    </row>
    <row r="1262" spans="108:108" x14ac:dyDescent="0.2">
      <c r="DD1262" s="7">
        <f>CV1262/12</f>
        <v>0</v>
      </c>
    </row>
    <row r="1263" spans="108:108" x14ac:dyDescent="0.2">
      <c r="DD1263" s="7">
        <f>CV1263/12</f>
        <v>0</v>
      </c>
    </row>
    <row r="1264" spans="108:108" x14ac:dyDescent="0.2">
      <c r="DD1264" s="7">
        <f>CV1264/12</f>
        <v>0</v>
      </c>
    </row>
    <row r="1265" spans="108:108" x14ac:dyDescent="0.2">
      <c r="DD1265" s="7">
        <f>CV1265/12</f>
        <v>0</v>
      </c>
    </row>
    <row r="1266" spans="108:108" x14ac:dyDescent="0.2">
      <c r="DD1266" s="7">
        <f>CV1266/12</f>
        <v>0</v>
      </c>
    </row>
    <row r="1267" spans="108:108" x14ac:dyDescent="0.2">
      <c r="DD1267" s="7">
        <f>CV1267/12</f>
        <v>0</v>
      </c>
    </row>
    <row r="1268" spans="108:108" x14ac:dyDescent="0.2">
      <c r="DD1268" s="7">
        <f>CV1268/12</f>
        <v>0</v>
      </c>
    </row>
    <row r="1269" spans="108:108" x14ac:dyDescent="0.2">
      <c r="DD1269" s="7">
        <f>CV1269/12</f>
        <v>0</v>
      </c>
    </row>
    <row r="1270" spans="108:108" x14ac:dyDescent="0.2">
      <c r="DD1270" s="7">
        <f>CV1270/12</f>
        <v>0</v>
      </c>
    </row>
    <row r="1271" spans="108:108" x14ac:dyDescent="0.2">
      <c r="DD1271" s="7">
        <f>CV1271/12</f>
        <v>0</v>
      </c>
    </row>
    <row r="1272" spans="108:108" x14ac:dyDescent="0.2">
      <c r="DD1272" s="7">
        <f>CV1272/12</f>
        <v>0</v>
      </c>
    </row>
    <row r="1273" spans="108:108" x14ac:dyDescent="0.2">
      <c r="DD1273" s="7">
        <f>CV1273/12</f>
        <v>0</v>
      </c>
    </row>
    <row r="1274" spans="108:108" x14ac:dyDescent="0.2">
      <c r="DD1274" s="7">
        <f>CV1274/12</f>
        <v>0</v>
      </c>
    </row>
    <row r="1275" spans="108:108" x14ac:dyDescent="0.2">
      <c r="DD1275" s="7">
        <f>CV1275/12</f>
        <v>0</v>
      </c>
    </row>
    <row r="1276" spans="108:108" x14ac:dyDescent="0.2">
      <c r="DD1276" s="7">
        <f>CV1276/12</f>
        <v>0</v>
      </c>
    </row>
    <row r="1277" spans="108:108" x14ac:dyDescent="0.2">
      <c r="DD1277" s="7">
        <f>CV1277/12</f>
        <v>0</v>
      </c>
    </row>
    <row r="1278" spans="108:108" x14ac:dyDescent="0.2">
      <c r="DD1278" s="7">
        <f>CV1278/12</f>
        <v>0</v>
      </c>
    </row>
    <row r="1279" spans="108:108" x14ac:dyDescent="0.2">
      <c r="DD1279" s="7">
        <f>CV1279/12</f>
        <v>0</v>
      </c>
    </row>
    <row r="1280" spans="108:108" x14ac:dyDescent="0.2">
      <c r="DD1280" s="7">
        <f>CV1280/12</f>
        <v>0</v>
      </c>
    </row>
    <row r="1281" spans="108:108" x14ac:dyDescent="0.2">
      <c r="DD1281" s="7">
        <f>CV1281/12</f>
        <v>0</v>
      </c>
    </row>
    <row r="1282" spans="108:108" x14ac:dyDescent="0.2">
      <c r="DD1282" s="7">
        <f>CV1282/12</f>
        <v>0</v>
      </c>
    </row>
    <row r="1283" spans="108:108" x14ac:dyDescent="0.2">
      <c r="DD1283" s="7">
        <f>CV1283/12</f>
        <v>0</v>
      </c>
    </row>
    <row r="1284" spans="108:108" x14ac:dyDescent="0.2">
      <c r="DD1284" s="7">
        <f>CV1284/12</f>
        <v>0</v>
      </c>
    </row>
    <row r="1285" spans="108:108" x14ac:dyDescent="0.2">
      <c r="DD1285" s="7">
        <f>CV1285/12</f>
        <v>0</v>
      </c>
    </row>
    <row r="1286" spans="108:108" x14ac:dyDescent="0.2">
      <c r="DD1286" s="7">
        <f>CV1286/12</f>
        <v>0</v>
      </c>
    </row>
    <row r="1287" spans="108:108" x14ac:dyDescent="0.2">
      <c r="DD1287" s="7">
        <f>CV1287/12</f>
        <v>0</v>
      </c>
    </row>
    <row r="1288" spans="108:108" x14ac:dyDescent="0.2">
      <c r="DD1288" s="7">
        <f>CV1288/12</f>
        <v>0</v>
      </c>
    </row>
    <row r="1289" spans="108:108" x14ac:dyDescent="0.2">
      <c r="DD1289" s="7">
        <f>CV1289/12</f>
        <v>0</v>
      </c>
    </row>
    <row r="1290" spans="108:108" x14ac:dyDescent="0.2">
      <c r="DD1290" s="7">
        <f>CV1290/12</f>
        <v>0</v>
      </c>
    </row>
    <row r="1291" spans="108:108" x14ac:dyDescent="0.2">
      <c r="DD1291" s="7">
        <f>CV1291/12</f>
        <v>0</v>
      </c>
    </row>
    <row r="1292" spans="108:108" x14ac:dyDescent="0.2">
      <c r="DD1292" s="7">
        <f>CV1292/12</f>
        <v>0</v>
      </c>
    </row>
    <row r="1293" spans="108:108" x14ac:dyDescent="0.2">
      <c r="DD1293" s="7">
        <f>CV1293/12</f>
        <v>0</v>
      </c>
    </row>
    <row r="1294" spans="108:108" x14ac:dyDescent="0.2">
      <c r="DD1294" s="7">
        <f>CV1294/12</f>
        <v>0</v>
      </c>
    </row>
    <row r="1295" spans="108:108" x14ac:dyDescent="0.2">
      <c r="DD1295" s="7">
        <f>CV1295/12</f>
        <v>0</v>
      </c>
    </row>
    <row r="1296" spans="108:108" x14ac:dyDescent="0.2">
      <c r="DD1296" s="7">
        <f>CV1296/12</f>
        <v>0</v>
      </c>
    </row>
    <row r="1297" spans="108:108" x14ac:dyDescent="0.2">
      <c r="DD1297" s="7">
        <f>CV1297/12</f>
        <v>0</v>
      </c>
    </row>
    <row r="1298" spans="108:108" x14ac:dyDescent="0.2">
      <c r="DD1298" s="7">
        <f>CV1298/12</f>
        <v>0</v>
      </c>
    </row>
    <row r="1299" spans="108:108" x14ac:dyDescent="0.2">
      <c r="DD1299" s="7">
        <f>CV1299/12</f>
        <v>0</v>
      </c>
    </row>
    <row r="1300" spans="108:108" x14ac:dyDescent="0.2">
      <c r="DD1300" s="7">
        <f>CV1300/12</f>
        <v>0</v>
      </c>
    </row>
    <row r="1301" spans="108:108" x14ac:dyDescent="0.2">
      <c r="DD1301" s="7">
        <f>CV1301/12</f>
        <v>0</v>
      </c>
    </row>
    <row r="1302" spans="108:108" x14ac:dyDescent="0.2">
      <c r="DD1302" s="7">
        <f>CV1302/12</f>
        <v>0</v>
      </c>
    </row>
    <row r="1303" spans="108:108" x14ac:dyDescent="0.2">
      <c r="DD1303" s="7">
        <f>CV1303/12</f>
        <v>0</v>
      </c>
    </row>
    <row r="1304" spans="108:108" x14ac:dyDescent="0.2">
      <c r="DD1304" s="7">
        <f>CV1304/12</f>
        <v>0</v>
      </c>
    </row>
    <row r="1305" spans="108:108" x14ac:dyDescent="0.2">
      <c r="DD1305" s="7">
        <f>CV1305/12</f>
        <v>0</v>
      </c>
    </row>
    <row r="1306" spans="108:108" x14ac:dyDescent="0.2">
      <c r="DD1306" s="7">
        <f>CV1306/12</f>
        <v>0</v>
      </c>
    </row>
    <row r="1307" spans="108:108" x14ac:dyDescent="0.2">
      <c r="DD1307" s="7">
        <f>CV1307/12</f>
        <v>0</v>
      </c>
    </row>
    <row r="1308" spans="108:108" x14ac:dyDescent="0.2">
      <c r="DD1308" s="7">
        <f>CV1308/12</f>
        <v>0</v>
      </c>
    </row>
    <row r="1309" spans="108:108" x14ac:dyDescent="0.2">
      <c r="DD1309" s="7">
        <f>CV1309/12</f>
        <v>0</v>
      </c>
    </row>
    <row r="1310" spans="108:108" x14ac:dyDescent="0.2">
      <c r="DD1310" s="7">
        <f>CV1310/12</f>
        <v>0</v>
      </c>
    </row>
    <row r="1311" spans="108:108" x14ac:dyDescent="0.2">
      <c r="DD1311" s="7">
        <f>CV1311/12</f>
        <v>0</v>
      </c>
    </row>
    <row r="1312" spans="108:108" x14ac:dyDescent="0.2">
      <c r="DD1312" s="7">
        <f>CV1312/12</f>
        <v>0</v>
      </c>
    </row>
    <row r="1313" spans="108:108" x14ac:dyDescent="0.2">
      <c r="DD1313" s="7">
        <f>CV1313/12</f>
        <v>0</v>
      </c>
    </row>
    <row r="1314" spans="108:108" x14ac:dyDescent="0.2">
      <c r="DD1314" s="7">
        <f>CV1314/12</f>
        <v>0</v>
      </c>
    </row>
    <row r="1315" spans="108:108" x14ac:dyDescent="0.2">
      <c r="DD1315" s="7">
        <f>CV1315/12</f>
        <v>0</v>
      </c>
    </row>
    <row r="1316" spans="108:108" x14ac:dyDescent="0.2">
      <c r="DD1316" s="7">
        <f>CV1316/12</f>
        <v>0</v>
      </c>
    </row>
    <row r="1317" spans="108:108" x14ac:dyDescent="0.2">
      <c r="DD1317" s="7">
        <f>CV1317/12</f>
        <v>0</v>
      </c>
    </row>
    <row r="1318" spans="108:108" x14ac:dyDescent="0.2">
      <c r="DD1318" s="7">
        <f>CV1318/12</f>
        <v>0</v>
      </c>
    </row>
    <row r="1319" spans="108:108" x14ac:dyDescent="0.2">
      <c r="DD1319" s="7">
        <f>CV1319/12</f>
        <v>0</v>
      </c>
    </row>
    <row r="1320" spans="108:108" x14ac:dyDescent="0.2">
      <c r="DD1320" s="7">
        <f>CV1320/12</f>
        <v>0</v>
      </c>
    </row>
    <row r="1321" spans="108:108" x14ac:dyDescent="0.2">
      <c r="DD1321" s="7">
        <f>CV1321/12</f>
        <v>0</v>
      </c>
    </row>
    <row r="1322" spans="108:108" x14ac:dyDescent="0.2">
      <c r="DD1322" s="7">
        <f>CV1322/12</f>
        <v>0</v>
      </c>
    </row>
    <row r="1323" spans="108:108" x14ac:dyDescent="0.2">
      <c r="DD1323" s="7">
        <f>CV1323/12</f>
        <v>0</v>
      </c>
    </row>
    <row r="1324" spans="108:108" x14ac:dyDescent="0.2">
      <c r="DD1324" s="7">
        <f>CV1324/12</f>
        <v>0</v>
      </c>
    </row>
    <row r="1325" spans="108:108" x14ac:dyDescent="0.2">
      <c r="DD1325" s="7">
        <f>CV1325/12</f>
        <v>0</v>
      </c>
    </row>
    <row r="1326" spans="108:108" x14ac:dyDescent="0.2">
      <c r="DD1326" s="7">
        <f>CV1326/12</f>
        <v>0</v>
      </c>
    </row>
    <row r="1327" spans="108:108" x14ac:dyDescent="0.2">
      <c r="DD1327" s="7">
        <f>CV1327/12</f>
        <v>0</v>
      </c>
    </row>
    <row r="1328" spans="108:108" x14ac:dyDescent="0.2">
      <c r="DD1328" s="7">
        <f>CV1328/12</f>
        <v>0</v>
      </c>
    </row>
    <row r="1329" spans="108:108" x14ac:dyDescent="0.2">
      <c r="DD1329" s="7">
        <f>CV1329/12</f>
        <v>0</v>
      </c>
    </row>
    <row r="1330" spans="108:108" x14ac:dyDescent="0.2">
      <c r="DD1330" s="7">
        <f>CV1330/12</f>
        <v>0</v>
      </c>
    </row>
    <row r="1331" spans="108:108" x14ac:dyDescent="0.2">
      <c r="DD1331" s="7">
        <f>CV1331/12</f>
        <v>0</v>
      </c>
    </row>
    <row r="1332" spans="108:108" x14ac:dyDescent="0.2">
      <c r="DD1332" s="7">
        <f>CV1332/12</f>
        <v>0</v>
      </c>
    </row>
    <row r="1333" spans="108:108" x14ac:dyDescent="0.2">
      <c r="DD1333" s="7">
        <f>CV1333/12</f>
        <v>0</v>
      </c>
    </row>
    <row r="1334" spans="108:108" x14ac:dyDescent="0.2">
      <c r="DD1334" s="7">
        <f>CV1334/12</f>
        <v>0</v>
      </c>
    </row>
    <row r="1335" spans="108:108" x14ac:dyDescent="0.2">
      <c r="DD1335" s="7">
        <f>CV1335/12</f>
        <v>0</v>
      </c>
    </row>
    <row r="1336" spans="108:108" x14ac:dyDescent="0.2">
      <c r="DD1336" s="7">
        <f>CV1336/12</f>
        <v>0</v>
      </c>
    </row>
    <row r="1337" spans="108:108" x14ac:dyDescent="0.2">
      <c r="DD1337" s="7">
        <f>CV1337/12</f>
        <v>0</v>
      </c>
    </row>
    <row r="1338" spans="108:108" x14ac:dyDescent="0.2">
      <c r="DD1338" s="7">
        <f>CV1338/12</f>
        <v>0</v>
      </c>
    </row>
    <row r="1339" spans="108:108" x14ac:dyDescent="0.2">
      <c r="DD1339" s="7">
        <f>CV1339/12</f>
        <v>0</v>
      </c>
    </row>
    <row r="1340" spans="108:108" x14ac:dyDescent="0.2">
      <c r="DD1340" s="7">
        <f>CV1340/12</f>
        <v>0</v>
      </c>
    </row>
    <row r="1341" spans="108:108" x14ac:dyDescent="0.2">
      <c r="DD1341" s="7">
        <f>CV1341/12</f>
        <v>0</v>
      </c>
    </row>
    <row r="1342" spans="108:108" x14ac:dyDescent="0.2">
      <c r="DD1342" s="7">
        <f>CV1342/12</f>
        <v>0</v>
      </c>
    </row>
    <row r="1343" spans="108:108" x14ac:dyDescent="0.2">
      <c r="DD1343" s="7">
        <f>CV1343/12</f>
        <v>0</v>
      </c>
    </row>
    <row r="1344" spans="108:108" x14ac:dyDescent="0.2">
      <c r="DD1344" s="7">
        <f>CV1344/12</f>
        <v>0</v>
      </c>
    </row>
    <row r="1345" spans="108:108" x14ac:dyDescent="0.2">
      <c r="DD1345" s="7">
        <f>CV1345/12</f>
        <v>0</v>
      </c>
    </row>
    <row r="1346" spans="108:108" x14ac:dyDescent="0.2">
      <c r="DD1346" s="7">
        <f>CV1346/12</f>
        <v>0</v>
      </c>
    </row>
    <row r="1347" spans="108:108" x14ac:dyDescent="0.2">
      <c r="DD1347" s="7">
        <f>CV1347/12</f>
        <v>0</v>
      </c>
    </row>
    <row r="1348" spans="108:108" x14ac:dyDescent="0.2">
      <c r="DD1348" s="7">
        <f>CV1348/12</f>
        <v>0</v>
      </c>
    </row>
    <row r="1349" spans="108:108" x14ac:dyDescent="0.2">
      <c r="DD1349" s="7">
        <f>CV1349/12</f>
        <v>0</v>
      </c>
    </row>
    <row r="1350" spans="108:108" x14ac:dyDescent="0.2">
      <c r="DD1350" s="7">
        <f>CV1350/12</f>
        <v>0</v>
      </c>
    </row>
    <row r="1351" spans="108:108" x14ac:dyDescent="0.2">
      <c r="DD1351" s="7">
        <f>CV1351/12</f>
        <v>0</v>
      </c>
    </row>
    <row r="1352" spans="108:108" x14ac:dyDescent="0.2">
      <c r="DD1352" s="7">
        <f>CV1352/12</f>
        <v>0</v>
      </c>
    </row>
    <row r="1353" spans="108:108" x14ac:dyDescent="0.2">
      <c r="DD1353" s="7">
        <f>CV1353/12</f>
        <v>0</v>
      </c>
    </row>
    <row r="1354" spans="108:108" x14ac:dyDescent="0.2">
      <c r="DD1354" s="7">
        <f>CV1354/12</f>
        <v>0</v>
      </c>
    </row>
    <row r="1355" spans="108:108" x14ac:dyDescent="0.2">
      <c r="DD1355" s="7">
        <f>CV1355/12</f>
        <v>0</v>
      </c>
    </row>
    <row r="1356" spans="108:108" x14ac:dyDescent="0.2">
      <c r="DD1356" s="7">
        <f>CV1356/12</f>
        <v>0</v>
      </c>
    </row>
    <row r="1357" spans="108:108" x14ac:dyDescent="0.2">
      <c r="DD1357" s="7">
        <f>CV1357/12</f>
        <v>0</v>
      </c>
    </row>
    <row r="1358" spans="108:108" x14ac:dyDescent="0.2">
      <c r="DD1358" s="7">
        <f>CV1358/12</f>
        <v>0</v>
      </c>
    </row>
    <row r="1359" spans="108:108" x14ac:dyDescent="0.2">
      <c r="DD1359" s="7">
        <f>CV1359/12</f>
        <v>0</v>
      </c>
    </row>
    <row r="1360" spans="108:108" x14ac:dyDescent="0.2">
      <c r="DD1360" s="7">
        <f>CV1360/12</f>
        <v>0</v>
      </c>
    </row>
    <row r="1361" spans="108:108" x14ac:dyDescent="0.2">
      <c r="DD1361" s="7">
        <f>CV1361/12</f>
        <v>0</v>
      </c>
    </row>
    <row r="1362" spans="108:108" x14ac:dyDescent="0.2">
      <c r="DD1362" s="7">
        <f>CV1362/12</f>
        <v>0</v>
      </c>
    </row>
    <row r="1363" spans="108:108" x14ac:dyDescent="0.2">
      <c r="DD1363" s="7">
        <f>CV1363/12</f>
        <v>0</v>
      </c>
    </row>
    <row r="1364" spans="108:108" x14ac:dyDescent="0.2">
      <c r="DD1364" s="7">
        <f>CV1364/12</f>
        <v>0</v>
      </c>
    </row>
    <row r="1365" spans="108:108" x14ac:dyDescent="0.2">
      <c r="DD1365" s="7">
        <f>CV1365/12</f>
        <v>0</v>
      </c>
    </row>
    <row r="1366" spans="108:108" x14ac:dyDescent="0.2">
      <c r="DD1366" s="7">
        <f>CV1366/12</f>
        <v>0</v>
      </c>
    </row>
    <row r="1367" spans="108:108" x14ac:dyDescent="0.2">
      <c r="DD1367" s="7">
        <f>CV1367/12</f>
        <v>0</v>
      </c>
    </row>
    <row r="1368" spans="108:108" x14ac:dyDescent="0.2">
      <c r="DD1368" s="7">
        <f>CV1368/12</f>
        <v>0</v>
      </c>
    </row>
    <row r="1369" spans="108:108" x14ac:dyDescent="0.2">
      <c r="DD1369" s="7">
        <f>CV1369/12</f>
        <v>0</v>
      </c>
    </row>
    <row r="1370" spans="108:108" x14ac:dyDescent="0.2">
      <c r="DD1370" s="7">
        <f>CV1370/12</f>
        <v>0</v>
      </c>
    </row>
    <row r="1371" spans="108:108" x14ac:dyDescent="0.2">
      <c r="DD1371" s="7">
        <f>CV1371/12</f>
        <v>0</v>
      </c>
    </row>
    <row r="1372" spans="108:108" x14ac:dyDescent="0.2">
      <c r="DD1372" s="7">
        <f>CV1372/12</f>
        <v>0</v>
      </c>
    </row>
    <row r="1373" spans="108:108" x14ac:dyDescent="0.2">
      <c r="DD1373" s="7">
        <f>CV1373/12</f>
        <v>0</v>
      </c>
    </row>
    <row r="1374" spans="108:108" x14ac:dyDescent="0.2">
      <c r="DD1374" s="7">
        <f>CV1374/12</f>
        <v>0</v>
      </c>
    </row>
    <row r="1375" spans="108:108" x14ac:dyDescent="0.2">
      <c r="DD1375" s="7">
        <f>CV1375/12</f>
        <v>0</v>
      </c>
    </row>
    <row r="1376" spans="108:108" x14ac:dyDescent="0.2">
      <c r="DD1376" s="7">
        <f>CV1376/12</f>
        <v>0</v>
      </c>
    </row>
    <row r="1377" spans="108:108" x14ac:dyDescent="0.2">
      <c r="DD1377" s="7">
        <f>CV1377/12</f>
        <v>0</v>
      </c>
    </row>
    <row r="1378" spans="108:108" x14ac:dyDescent="0.2">
      <c r="DD1378" s="7">
        <f>CV1378/12</f>
        <v>0</v>
      </c>
    </row>
    <row r="1379" spans="108:108" x14ac:dyDescent="0.2">
      <c r="DD1379" s="7">
        <f>CV1379/12</f>
        <v>0</v>
      </c>
    </row>
    <row r="1380" spans="108:108" x14ac:dyDescent="0.2">
      <c r="DD1380" s="7">
        <f>CV1380/12</f>
        <v>0</v>
      </c>
    </row>
    <row r="1381" spans="108:108" x14ac:dyDescent="0.2">
      <c r="DD1381" s="7">
        <f>CV1381/12</f>
        <v>0</v>
      </c>
    </row>
    <row r="1382" spans="108:108" x14ac:dyDescent="0.2">
      <c r="DD1382" s="7">
        <f>CV1382/12</f>
        <v>0</v>
      </c>
    </row>
    <row r="1383" spans="108:108" x14ac:dyDescent="0.2">
      <c r="DD1383" s="7">
        <f>CV1383/12</f>
        <v>0</v>
      </c>
    </row>
    <row r="1384" spans="108:108" x14ac:dyDescent="0.2">
      <c r="DD1384" s="7">
        <f>CV1384/12</f>
        <v>0</v>
      </c>
    </row>
    <row r="1385" spans="108:108" x14ac:dyDescent="0.2">
      <c r="DD1385" s="7">
        <f>CV1385/12</f>
        <v>0</v>
      </c>
    </row>
    <row r="1386" spans="108:108" x14ac:dyDescent="0.2">
      <c r="DD1386" s="7">
        <f>CV1386/12</f>
        <v>0</v>
      </c>
    </row>
    <row r="1387" spans="108:108" x14ac:dyDescent="0.2">
      <c r="DD1387" s="7">
        <f>CV1387/12</f>
        <v>0</v>
      </c>
    </row>
    <row r="1388" spans="108:108" x14ac:dyDescent="0.2">
      <c r="DD1388" s="7">
        <f>CV1388/12</f>
        <v>0</v>
      </c>
    </row>
    <row r="1389" spans="108:108" x14ac:dyDescent="0.2">
      <c r="DD1389" s="7">
        <f>CV1389/12</f>
        <v>0</v>
      </c>
    </row>
    <row r="1390" spans="108:108" x14ac:dyDescent="0.2">
      <c r="DD1390" s="7">
        <f>CV1390/12</f>
        <v>0</v>
      </c>
    </row>
    <row r="1391" spans="108:108" x14ac:dyDescent="0.2">
      <c r="DD1391" s="7">
        <f>CV1391/12</f>
        <v>0</v>
      </c>
    </row>
    <row r="1392" spans="108:108" x14ac:dyDescent="0.2">
      <c r="DD1392" s="7">
        <f>CV1392/12</f>
        <v>0</v>
      </c>
    </row>
    <row r="1393" spans="108:108" x14ac:dyDescent="0.2">
      <c r="DD1393" s="7">
        <f>CV1393/12</f>
        <v>0</v>
      </c>
    </row>
    <row r="1394" spans="108:108" x14ac:dyDescent="0.2">
      <c r="DD1394" s="7">
        <f>CV1394/12</f>
        <v>0</v>
      </c>
    </row>
    <row r="1395" spans="108:108" x14ac:dyDescent="0.2">
      <c r="DD1395" s="7">
        <f>CV1395/12</f>
        <v>0</v>
      </c>
    </row>
    <row r="1396" spans="108:108" x14ac:dyDescent="0.2">
      <c r="DD1396" s="7">
        <f>CV1396/12</f>
        <v>0</v>
      </c>
    </row>
    <row r="1397" spans="108:108" x14ac:dyDescent="0.2">
      <c r="DD1397" s="7">
        <f>CV1397/12</f>
        <v>0</v>
      </c>
    </row>
    <row r="1398" spans="108:108" x14ac:dyDescent="0.2">
      <c r="DD1398" s="7">
        <f>CV1398/12</f>
        <v>0</v>
      </c>
    </row>
    <row r="1399" spans="108:108" x14ac:dyDescent="0.2">
      <c r="DD1399" s="7">
        <f>CV1399/12</f>
        <v>0</v>
      </c>
    </row>
    <row r="1400" spans="108:108" x14ac:dyDescent="0.2">
      <c r="DD1400" s="7">
        <f>CV1400/12</f>
        <v>0</v>
      </c>
    </row>
    <row r="1401" spans="108:108" x14ac:dyDescent="0.2">
      <c r="DD1401" s="7">
        <f>CV1401/12</f>
        <v>0</v>
      </c>
    </row>
    <row r="1402" spans="108:108" x14ac:dyDescent="0.2">
      <c r="DD1402" s="7">
        <f>CV1402/12</f>
        <v>0</v>
      </c>
    </row>
    <row r="1403" spans="108:108" x14ac:dyDescent="0.2">
      <c r="DD1403" s="7">
        <f>CV1403/12</f>
        <v>0</v>
      </c>
    </row>
    <row r="1404" spans="108:108" x14ac:dyDescent="0.2">
      <c r="DD1404" s="7">
        <f>CV1404/12</f>
        <v>0</v>
      </c>
    </row>
    <row r="1405" spans="108:108" x14ac:dyDescent="0.2">
      <c r="DD1405" s="7">
        <f>CV1405/12</f>
        <v>0</v>
      </c>
    </row>
    <row r="1406" spans="108:108" x14ac:dyDescent="0.2">
      <c r="DD1406" s="7">
        <f>CV1406/12</f>
        <v>0</v>
      </c>
    </row>
    <row r="1407" spans="108:108" x14ac:dyDescent="0.2">
      <c r="DD1407" s="7">
        <f>CV1407/12</f>
        <v>0</v>
      </c>
    </row>
    <row r="1408" spans="108:108" x14ac:dyDescent="0.2">
      <c r="DD1408" s="7">
        <f>CV1408/12</f>
        <v>0</v>
      </c>
    </row>
    <row r="1409" spans="108:108" x14ac:dyDescent="0.2">
      <c r="DD1409" s="7">
        <f>CV1409/12</f>
        <v>0</v>
      </c>
    </row>
    <row r="1410" spans="108:108" x14ac:dyDescent="0.2">
      <c r="DD1410" s="7">
        <f>CV1410/12</f>
        <v>0</v>
      </c>
    </row>
    <row r="1411" spans="108:108" x14ac:dyDescent="0.2">
      <c r="DD1411" s="7">
        <f>CV1411/12</f>
        <v>0</v>
      </c>
    </row>
    <row r="1412" spans="108:108" x14ac:dyDescent="0.2">
      <c r="DD1412" s="7">
        <f>CV1412/12</f>
        <v>0</v>
      </c>
    </row>
    <row r="1413" spans="108:108" x14ac:dyDescent="0.2">
      <c r="DD1413" s="7">
        <f>CV1413/12</f>
        <v>0</v>
      </c>
    </row>
    <row r="1414" spans="108:108" x14ac:dyDescent="0.2">
      <c r="DD1414" s="7">
        <f>CV1414/12</f>
        <v>0</v>
      </c>
    </row>
    <row r="1415" spans="108:108" x14ac:dyDescent="0.2">
      <c r="DD1415" s="7">
        <f>CV1415/12</f>
        <v>0</v>
      </c>
    </row>
    <row r="1416" spans="108:108" x14ac:dyDescent="0.2">
      <c r="DD1416" s="7">
        <f>CV1416/12</f>
        <v>0</v>
      </c>
    </row>
    <row r="1417" spans="108:108" x14ac:dyDescent="0.2">
      <c r="DD1417" s="7">
        <f>CV1417/12</f>
        <v>0</v>
      </c>
    </row>
    <row r="1418" spans="108:108" x14ac:dyDescent="0.2">
      <c r="DD1418" s="7">
        <f>CV1418/12</f>
        <v>0</v>
      </c>
    </row>
    <row r="1419" spans="108:108" x14ac:dyDescent="0.2">
      <c r="DD1419" s="7">
        <f>CV1419/12</f>
        <v>0</v>
      </c>
    </row>
    <row r="1420" spans="108:108" x14ac:dyDescent="0.2">
      <c r="DD1420" s="7">
        <f>CV1420/12</f>
        <v>0</v>
      </c>
    </row>
    <row r="1421" spans="108:108" x14ac:dyDescent="0.2">
      <c r="DD1421" s="7">
        <f>CV1421/12</f>
        <v>0</v>
      </c>
    </row>
    <row r="1422" spans="108:108" x14ac:dyDescent="0.2">
      <c r="DD1422" s="7">
        <f>CV1422/12</f>
        <v>0</v>
      </c>
    </row>
    <row r="1423" spans="108:108" x14ac:dyDescent="0.2">
      <c r="DD1423" s="7">
        <f>CV1423/12</f>
        <v>0</v>
      </c>
    </row>
    <row r="1424" spans="108:108" x14ac:dyDescent="0.2">
      <c r="DD1424" s="7">
        <f>CV1424/12</f>
        <v>0</v>
      </c>
    </row>
    <row r="1425" spans="108:108" x14ac:dyDescent="0.2">
      <c r="DD1425" s="7">
        <f>CV1425/12</f>
        <v>0</v>
      </c>
    </row>
    <row r="1426" spans="108:108" x14ac:dyDescent="0.2">
      <c r="DD1426" s="7">
        <f>CV1426/12</f>
        <v>0</v>
      </c>
    </row>
    <row r="1427" spans="108:108" x14ac:dyDescent="0.2">
      <c r="DD1427" s="7">
        <f>CV1427/12</f>
        <v>0</v>
      </c>
    </row>
    <row r="1428" spans="108:108" x14ac:dyDescent="0.2">
      <c r="DD1428" s="7">
        <f>CV1428/12</f>
        <v>0</v>
      </c>
    </row>
    <row r="1429" spans="108:108" x14ac:dyDescent="0.2">
      <c r="DD1429" s="7">
        <f>CV1429/12</f>
        <v>0</v>
      </c>
    </row>
    <row r="1430" spans="108:108" x14ac:dyDescent="0.2">
      <c r="DD1430" s="7">
        <f>CV1430/12</f>
        <v>0</v>
      </c>
    </row>
    <row r="1431" spans="108:108" x14ac:dyDescent="0.2">
      <c r="DD1431" s="7">
        <f>CV1431/12</f>
        <v>0</v>
      </c>
    </row>
    <row r="1432" spans="108:108" x14ac:dyDescent="0.2">
      <c r="DD1432" s="7">
        <f>CV1432/12</f>
        <v>0</v>
      </c>
    </row>
    <row r="1433" spans="108:108" x14ac:dyDescent="0.2">
      <c r="DD1433" s="7">
        <f>CV1433/12</f>
        <v>0</v>
      </c>
    </row>
    <row r="1434" spans="108:108" x14ac:dyDescent="0.2">
      <c r="DD1434" s="7">
        <f>CV1434/12</f>
        <v>0</v>
      </c>
    </row>
    <row r="1435" spans="108:108" x14ac:dyDescent="0.2">
      <c r="DD1435" s="7">
        <f>CV1435/12</f>
        <v>0</v>
      </c>
    </row>
    <row r="1436" spans="108:108" x14ac:dyDescent="0.2">
      <c r="DD1436" s="7">
        <f>CV1436/12</f>
        <v>0</v>
      </c>
    </row>
    <row r="1437" spans="108:108" x14ac:dyDescent="0.2">
      <c r="DD1437" s="7">
        <f>CV1437/12</f>
        <v>0</v>
      </c>
    </row>
    <row r="1438" spans="108:108" x14ac:dyDescent="0.2">
      <c r="DD1438" s="7">
        <f>CV1438/12</f>
        <v>0</v>
      </c>
    </row>
    <row r="1439" spans="108:108" x14ac:dyDescent="0.2">
      <c r="DD1439" s="7">
        <f>CV1439/12</f>
        <v>0</v>
      </c>
    </row>
    <row r="1440" spans="108:108" x14ac:dyDescent="0.2">
      <c r="DD1440" s="7">
        <f>CV1440/12</f>
        <v>0</v>
      </c>
    </row>
    <row r="1441" spans="108:108" x14ac:dyDescent="0.2">
      <c r="DD1441" s="7">
        <f>CV1441/12</f>
        <v>0</v>
      </c>
    </row>
    <row r="1442" spans="108:108" x14ac:dyDescent="0.2">
      <c r="DD1442" s="7">
        <f>CV1442/12</f>
        <v>0</v>
      </c>
    </row>
    <row r="1443" spans="108:108" x14ac:dyDescent="0.2">
      <c r="DD1443" s="7">
        <f>CV1443/12</f>
        <v>0</v>
      </c>
    </row>
    <row r="1444" spans="108:108" x14ac:dyDescent="0.2">
      <c r="DD1444" s="7">
        <f>CV1444/12</f>
        <v>0</v>
      </c>
    </row>
    <row r="1445" spans="108:108" x14ac:dyDescent="0.2">
      <c r="DD1445" s="7">
        <f>CV1445/12</f>
        <v>0</v>
      </c>
    </row>
    <row r="1446" spans="108:108" x14ac:dyDescent="0.2">
      <c r="DD1446" s="7">
        <f>CV1446/12</f>
        <v>0</v>
      </c>
    </row>
    <row r="1447" spans="108:108" x14ac:dyDescent="0.2">
      <c r="DD1447" s="7">
        <f>CV1447/12</f>
        <v>0</v>
      </c>
    </row>
    <row r="1448" spans="108:108" x14ac:dyDescent="0.2">
      <c r="DD1448" s="7">
        <f>CV1448/12</f>
        <v>0</v>
      </c>
    </row>
    <row r="1449" spans="108:108" x14ac:dyDescent="0.2">
      <c r="DD1449" s="7">
        <f>CV1449/12</f>
        <v>0</v>
      </c>
    </row>
    <row r="1450" spans="108:108" x14ac:dyDescent="0.2">
      <c r="DD1450" s="7">
        <f>CV1450/12</f>
        <v>0</v>
      </c>
    </row>
    <row r="1451" spans="108:108" x14ac:dyDescent="0.2">
      <c r="DD1451" s="7">
        <f>CV1451/12</f>
        <v>0</v>
      </c>
    </row>
    <row r="1452" spans="108:108" x14ac:dyDescent="0.2">
      <c r="DD1452" s="7">
        <f>CV1452/12</f>
        <v>0</v>
      </c>
    </row>
    <row r="1453" spans="108:108" x14ac:dyDescent="0.2">
      <c r="DD1453" s="7">
        <f>CV1453/12</f>
        <v>0</v>
      </c>
    </row>
    <row r="1454" spans="108:108" x14ac:dyDescent="0.2">
      <c r="DD1454" s="7">
        <f>CV1454/12</f>
        <v>0</v>
      </c>
    </row>
    <row r="1455" spans="108:108" x14ac:dyDescent="0.2">
      <c r="DD1455" s="7">
        <f>CV1455/12</f>
        <v>0</v>
      </c>
    </row>
    <row r="1456" spans="108:108" x14ac:dyDescent="0.2">
      <c r="DD1456" s="7">
        <f>CV1456/12</f>
        <v>0</v>
      </c>
    </row>
    <row r="1457" spans="108:108" x14ac:dyDescent="0.2">
      <c r="DD1457" s="7">
        <f>CV1457/12</f>
        <v>0</v>
      </c>
    </row>
    <row r="1458" spans="108:108" x14ac:dyDescent="0.2">
      <c r="DD1458" s="7">
        <f>CV1458/12</f>
        <v>0</v>
      </c>
    </row>
    <row r="1459" spans="108:108" x14ac:dyDescent="0.2">
      <c r="DD1459" s="7">
        <f>CV1459/12</f>
        <v>0</v>
      </c>
    </row>
    <row r="1460" spans="108:108" x14ac:dyDescent="0.2">
      <c r="DD1460" s="7">
        <f>CV1460/12</f>
        <v>0</v>
      </c>
    </row>
    <row r="1461" spans="108:108" x14ac:dyDescent="0.2">
      <c r="DD1461" s="7">
        <f>CV1461/12</f>
        <v>0</v>
      </c>
    </row>
    <row r="1462" spans="108:108" x14ac:dyDescent="0.2">
      <c r="DD1462" s="7">
        <f>CV1462/12</f>
        <v>0</v>
      </c>
    </row>
    <row r="1463" spans="108:108" x14ac:dyDescent="0.2">
      <c r="DD1463" s="7">
        <f>CV1463/12</f>
        <v>0</v>
      </c>
    </row>
    <row r="1464" spans="108:108" x14ac:dyDescent="0.2">
      <c r="DD1464" s="7">
        <f>CV1464/12</f>
        <v>0</v>
      </c>
    </row>
    <row r="1465" spans="108:108" x14ac:dyDescent="0.2">
      <c r="DD1465" s="7">
        <f>CV1465/12</f>
        <v>0</v>
      </c>
    </row>
    <row r="1466" spans="108:108" x14ac:dyDescent="0.2">
      <c r="DD1466" s="7">
        <f>CV1466/12</f>
        <v>0</v>
      </c>
    </row>
    <row r="1467" spans="108:108" x14ac:dyDescent="0.2">
      <c r="DD1467" s="7">
        <f>CV1467/12</f>
        <v>0</v>
      </c>
    </row>
    <row r="1468" spans="108:108" x14ac:dyDescent="0.2">
      <c r="DD1468" s="7">
        <f>CV1468/12</f>
        <v>0</v>
      </c>
    </row>
    <row r="1469" spans="108:108" x14ac:dyDescent="0.2">
      <c r="DD1469" s="7">
        <f>CV1469/12</f>
        <v>0</v>
      </c>
    </row>
    <row r="1470" spans="108:108" x14ac:dyDescent="0.2">
      <c r="DD1470" s="7">
        <f>CV1470/12</f>
        <v>0</v>
      </c>
    </row>
    <row r="1471" spans="108:108" x14ac:dyDescent="0.2">
      <c r="DD1471" s="7">
        <f>BF1471+BG1471</f>
        <v>0</v>
      </c>
    </row>
    <row r="1472" spans="108:108" x14ac:dyDescent="0.2">
      <c r="DD1472" s="7">
        <f>BF1472+BG1472</f>
        <v>0</v>
      </c>
    </row>
    <row r="1473" spans="108:108" x14ac:dyDescent="0.2">
      <c r="DD1473" s="7">
        <f>BF1473+BG1473</f>
        <v>0</v>
      </c>
    </row>
    <row r="1474" spans="108:108" x14ac:dyDescent="0.2">
      <c r="DD1474" s="7">
        <f>BF1474+BG1474</f>
        <v>0</v>
      </c>
    </row>
    <row r="1475" spans="108:108" x14ac:dyDescent="0.2">
      <c r="DD1475" s="7">
        <f>BF1475+BG1475</f>
        <v>0</v>
      </c>
    </row>
    <row r="1476" spans="108:108" x14ac:dyDescent="0.2">
      <c r="DD1476" s="7">
        <f>BF1476+BG1476</f>
        <v>0</v>
      </c>
    </row>
    <row r="1477" spans="108:108" x14ac:dyDescent="0.2">
      <c r="DD1477" s="7">
        <f>BF1477+BG1477</f>
        <v>0</v>
      </c>
    </row>
    <row r="1478" spans="108:108" x14ac:dyDescent="0.2">
      <c r="DD1478" s="7">
        <f>BF1478+BG1478</f>
        <v>0</v>
      </c>
    </row>
    <row r="1479" spans="108:108" x14ac:dyDescent="0.2">
      <c r="DD1479" s="7">
        <f>BF1479+BG1479</f>
        <v>0</v>
      </c>
    </row>
    <row r="1480" spans="108:108" x14ac:dyDescent="0.2">
      <c r="DD1480" s="7">
        <f>BF1480+BG1480</f>
        <v>0</v>
      </c>
    </row>
    <row r="1481" spans="108:108" x14ac:dyDescent="0.2">
      <c r="DD1481" s="7">
        <f>BF1481+BG1481</f>
        <v>0</v>
      </c>
    </row>
    <row r="1482" spans="108:108" x14ac:dyDescent="0.2">
      <c r="DD1482" s="7">
        <f>BF1482+BG1482</f>
        <v>0</v>
      </c>
    </row>
    <row r="1483" spans="108:108" x14ac:dyDescent="0.2">
      <c r="DD1483" s="7">
        <f>BF1483+BG1483</f>
        <v>0</v>
      </c>
    </row>
    <row r="1484" spans="108:108" x14ac:dyDescent="0.2">
      <c r="DD1484" s="7">
        <f>BF1484+BG1484</f>
        <v>0</v>
      </c>
    </row>
    <row r="1485" spans="108:108" x14ac:dyDescent="0.2">
      <c r="DD1485" s="7">
        <f>BF1485+BG1485</f>
        <v>0</v>
      </c>
    </row>
    <row r="1486" spans="108:108" x14ac:dyDescent="0.2">
      <c r="DD1486" s="7">
        <f>BF1486+BG1486</f>
        <v>0</v>
      </c>
    </row>
    <row r="1487" spans="108:108" x14ac:dyDescent="0.2">
      <c r="DD1487" s="7">
        <f>BF1487+BG1487</f>
        <v>0</v>
      </c>
    </row>
    <row r="1488" spans="108:108" x14ac:dyDescent="0.2">
      <c r="DD1488" s="7">
        <f>BF1488+BG1488</f>
        <v>0</v>
      </c>
    </row>
    <row r="1489" spans="108:108" x14ac:dyDescent="0.2">
      <c r="DD1489" s="7">
        <f>BF1489+BG1489</f>
        <v>0</v>
      </c>
    </row>
    <row r="1490" spans="108:108" x14ac:dyDescent="0.2">
      <c r="DD1490" s="7">
        <f>BF1490+BG1490</f>
        <v>0</v>
      </c>
    </row>
    <row r="1491" spans="108:108" x14ac:dyDescent="0.2">
      <c r="DD1491" s="7">
        <f>BF1491+BG1491</f>
        <v>0</v>
      </c>
    </row>
    <row r="1492" spans="108:108" x14ac:dyDescent="0.2">
      <c r="DD1492" s="7">
        <f>BF1492+BG1492</f>
        <v>0</v>
      </c>
    </row>
    <row r="1493" spans="108:108" x14ac:dyDescent="0.2">
      <c r="DD1493" s="7">
        <f>BF1493+BG1493</f>
        <v>0</v>
      </c>
    </row>
    <row r="1494" spans="108:108" x14ac:dyDescent="0.2">
      <c r="DD1494" s="7">
        <f>BF1494+BG1494</f>
        <v>0</v>
      </c>
    </row>
    <row r="1495" spans="108:108" x14ac:dyDescent="0.2">
      <c r="DD1495" s="7">
        <f>BF1495+BG1495</f>
        <v>0</v>
      </c>
    </row>
    <row r="1496" spans="108:108" x14ac:dyDescent="0.2">
      <c r="DD1496" s="7">
        <f>BF1496+BG1496</f>
        <v>0</v>
      </c>
    </row>
    <row r="1497" spans="108:108" x14ac:dyDescent="0.2">
      <c r="DD1497" s="7">
        <f>BF1497+BG1497</f>
        <v>0</v>
      </c>
    </row>
    <row r="1498" spans="108:108" x14ac:dyDescent="0.2">
      <c r="DD1498" s="7">
        <f>BF1498+BG1498</f>
        <v>0</v>
      </c>
    </row>
    <row r="1499" spans="108:108" x14ac:dyDescent="0.2">
      <c r="DD1499" s="7">
        <f>BF1499+BG1499</f>
        <v>0</v>
      </c>
    </row>
    <row r="1500" spans="108:108" x14ac:dyDescent="0.2">
      <c r="DD1500" s="7">
        <f>BF1500+BG1500</f>
        <v>0</v>
      </c>
    </row>
    <row r="1501" spans="108:108" x14ac:dyDescent="0.2">
      <c r="DD1501" s="7">
        <f>BF1501+BG1501</f>
        <v>0</v>
      </c>
    </row>
    <row r="1502" spans="108:108" x14ac:dyDescent="0.2">
      <c r="DD1502" s="7">
        <f>BF1502+BG1502</f>
        <v>0</v>
      </c>
    </row>
    <row r="1503" spans="108:108" x14ac:dyDescent="0.2">
      <c r="DD1503" s="7">
        <f>BF1503+BG1503</f>
        <v>0</v>
      </c>
    </row>
    <row r="1504" spans="108:108" x14ac:dyDescent="0.2">
      <c r="DD1504" s="7">
        <f>BF1504+BG1504</f>
        <v>0</v>
      </c>
    </row>
    <row r="1505" spans="108:108" x14ac:dyDescent="0.2">
      <c r="DD1505" s="7">
        <f>BF1505+BG1505</f>
        <v>0</v>
      </c>
    </row>
    <row r="1506" spans="108:108" x14ac:dyDescent="0.2">
      <c r="DD1506" s="7">
        <f>BF1506+BG1506</f>
        <v>0</v>
      </c>
    </row>
    <row r="1507" spans="108:108" x14ac:dyDescent="0.2">
      <c r="DD1507" s="7">
        <f>BF1507+BG1507</f>
        <v>0</v>
      </c>
    </row>
    <row r="1508" spans="108:108" x14ac:dyDescent="0.2">
      <c r="DD1508" s="7">
        <f>BF1508+BG1508</f>
        <v>0</v>
      </c>
    </row>
    <row r="1509" spans="108:108" x14ac:dyDescent="0.2">
      <c r="DD1509" s="7">
        <f>BF1509+BG1509</f>
        <v>0</v>
      </c>
    </row>
    <row r="1510" spans="108:108" x14ac:dyDescent="0.2">
      <c r="DD1510" s="7">
        <f>BF1510+BG1510</f>
        <v>0</v>
      </c>
    </row>
    <row r="1511" spans="108:108" x14ac:dyDescent="0.2">
      <c r="DD1511" s="7">
        <f>BF1511+BG1511</f>
        <v>0</v>
      </c>
    </row>
    <row r="1512" spans="108:108" x14ac:dyDescent="0.2">
      <c r="DD1512" s="7">
        <f>BF1512+BG1512</f>
        <v>0</v>
      </c>
    </row>
    <row r="1513" spans="108:108" x14ac:dyDescent="0.2">
      <c r="DD1513" s="7">
        <f>BF1513+BG1513</f>
        <v>0</v>
      </c>
    </row>
    <row r="1514" spans="108:108" x14ac:dyDescent="0.2">
      <c r="DD1514" s="7">
        <f>BF1514+BG1514</f>
        <v>0</v>
      </c>
    </row>
    <row r="1515" spans="108:108" x14ac:dyDescent="0.2">
      <c r="DD1515" s="7">
        <f>BF1515+BG1515</f>
        <v>0</v>
      </c>
    </row>
    <row r="1516" spans="108:108" x14ac:dyDescent="0.2">
      <c r="DD1516" s="7">
        <f>BF1516+BG1516</f>
        <v>0</v>
      </c>
    </row>
    <row r="1517" spans="108:108" x14ac:dyDescent="0.2">
      <c r="DD1517" s="7">
        <f>BF1517+BG1517</f>
        <v>0</v>
      </c>
    </row>
    <row r="1518" spans="108:108" x14ac:dyDescent="0.2">
      <c r="DD1518" s="7">
        <f>BF1518+BG1518</f>
        <v>0</v>
      </c>
    </row>
    <row r="1519" spans="108:108" x14ac:dyDescent="0.2">
      <c r="DD1519" s="7">
        <f>BF1519+BG1519</f>
        <v>0</v>
      </c>
    </row>
    <row r="1520" spans="108:108" x14ac:dyDescent="0.2">
      <c r="DD1520" s="7">
        <f>BF1520+BG1520</f>
        <v>0</v>
      </c>
    </row>
    <row r="1521" spans="108:108" x14ac:dyDescent="0.2">
      <c r="DD1521" s="7">
        <f>BF1521+BG1521</f>
        <v>0</v>
      </c>
    </row>
    <row r="1522" spans="108:108" x14ac:dyDescent="0.2">
      <c r="DD1522" s="7">
        <f>BF1522+BG1522</f>
        <v>0</v>
      </c>
    </row>
    <row r="1523" spans="108:108" x14ac:dyDescent="0.2">
      <c r="DD1523" s="7">
        <f>BF1523+BG1523</f>
        <v>0</v>
      </c>
    </row>
    <row r="1524" spans="108:108" x14ac:dyDescent="0.2">
      <c r="DD1524" s="7">
        <f>BF1524+BG1524</f>
        <v>0</v>
      </c>
    </row>
    <row r="1525" spans="108:108" x14ac:dyDescent="0.2">
      <c r="DD1525" s="7">
        <f>BF1525+BG1525</f>
        <v>0</v>
      </c>
    </row>
    <row r="1526" spans="108:108" x14ac:dyDescent="0.2">
      <c r="DD1526" s="7">
        <f>BF1526+BG1526</f>
        <v>0</v>
      </c>
    </row>
    <row r="1527" spans="108:108" x14ac:dyDescent="0.2">
      <c r="DD1527" s="7">
        <f>BF1527+BG1527</f>
        <v>0</v>
      </c>
    </row>
    <row r="1528" spans="108:108" x14ac:dyDescent="0.2">
      <c r="DD1528" s="7">
        <f>BF1528+BG1528</f>
        <v>0</v>
      </c>
    </row>
    <row r="1529" spans="108:108" x14ac:dyDescent="0.2">
      <c r="DD1529" s="7">
        <f>BF1529+BG1529</f>
        <v>0</v>
      </c>
    </row>
    <row r="1530" spans="108:108" x14ac:dyDescent="0.2">
      <c r="DD1530" s="7">
        <f>BF1530+BG1530</f>
        <v>0</v>
      </c>
    </row>
    <row r="1531" spans="108:108" x14ac:dyDescent="0.2">
      <c r="DD1531" s="7">
        <f>BF1531+BG1531</f>
        <v>0</v>
      </c>
    </row>
    <row r="1532" spans="108:108" x14ac:dyDescent="0.2">
      <c r="DD1532" s="7">
        <f>BF1532+BG1532</f>
        <v>0</v>
      </c>
    </row>
    <row r="1533" spans="108:108" x14ac:dyDescent="0.2">
      <c r="DD1533" s="7">
        <f>BF1533+BG1533</f>
        <v>0</v>
      </c>
    </row>
    <row r="1534" spans="108:108" x14ac:dyDescent="0.2">
      <c r="DD1534" s="7">
        <f>BF1534+BG1534</f>
        <v>0</v>
      </c>
    </row>
    <row r="1535" spans="108:108" x14ac:dyDescent="0.2">
      <c r="DD1535" s="7">
        <f>BF1535+BG1535</f>
        <v>0</v>
      </c>
    </row>
    <row r="1536" spans="108:108" x14ac:dyDescent="0.2">
      <c r="DD1536" s="7">
        <f>BF1536+BG1536</f>
        <v>0</v>
      </c>
    </row>
    <row r="1537" spans="108:108" x14ac:dyDescent="0.2">
      <c r="DD1537" s="7">
        <f>BF1537+BG1537</f>
        <v>0</v>
      </c>
    </row>
    <row r="1538" spans="108:108" x14ac:dyDescent="0.2">
      <c r="DD1538" s="7">
        <f>BF1538+BG1538</f>
        <v>0</v>
      </c>
    </row>
    <row r="1539" spans="108:108" x14ac:dyDescent="0.2">
      <c r="DD1539" s="7">
        <f>BF1539+BG1539</f>
        <v>0</v>
      </c>
    </row>
    <row r="1540" spans="108:108" x14ac:dyDescent="0.2">
      <c r="DD1540" s="7">
        <f>BF1540+BG1540</f>
        <v>0</v>
      </c>
    </row>
    <row r="1541" spans="108:108" x14ac:dyDescent="0.2">
      <c r="DD1541" s="7">
        <f>BF1541+BG1541</f>
        <v>0</v>
      </c>
    </row>
    <row r="1542" spans="108:108" x14ac:dyDescent="0.2">
      <c r="DD1542" s="7">
        <f>BF1542+BG1542</f>
        <v>0</v>
      </c>
    </row>
    <row r="1543" spans="108:108" x14ac:dyDescent="0.2">
      <c r="DD1543" s="7">
        <f>BF1543+BG1543</f>
        <v>0</v>
      </c>
    </row>
    <row r="1544" spans="108:108" x14ac:dyDescent="0.2">
      <c r="DD1544" s="7">
        <f>BF1544+BG1544</f>
        <v>0</v>
      </c>
    </row>
    <row r="1545" spans="108:108" x14ac:dyDescent="0.2">
      <c r="DD1545" s="7">
        <f>BF1545+BG1545</f>
        <v>0</v>
      </c>
    </row>
    <row r="1546" spans="108:108" x14ac:dyDescent="0.2">
      <c r="DD1546" s="7">
        <f>BF1546+BG1546</f>
        <v>0</v>
      </c>
    </row>
    <row r="1547" spans="108:108" x14ac:dyDescent="0.2">
      <c r="DD1547" s="7">
        <f>BF1547+BG1547</f>
        <v>0</v>
      </c>
    </row>
    <row r="1548" spans="108:108" x14ac:dyDescent="0.2">
      <c r="DD1548" s="7">
        <f>BF1548+BG1548</f>
        <v>0</v>
      </c>
    </row>
    <row r="1549" spans="108:108" x14ac:dyDescent="0.2">
      <c r="DD1549" s="7">
        <f>BF1549+BG1549</f>
        <v>0</v>
      </c>
    </row>
    <row r="1550" spans="108:108" x14ac:dyDescent="0.2">
      <c r="DD1550" s="7">
        <f>BF1550+BG1550</f>
        <v>0</v>
      </c>
    </row>
    <row r="1551" spans="108:108" x14ac:dyDescent="0.2">
      <c r="DD1551" s="7">
        <f>BF1551+BG1551</f>
        <v>0</v>
      </c>
    </row>
    <row r="1552" spans="108:108" x14ac:dyDescent="0.2">
      <c r="DD1552" s="7">
        <f>BF1552+BG1552</f>
        <v>0</v>
      </c>
    </row>
    <row r="1553" spans="108:108" x14ac:dyDescent="0.2">
      <c r="DD1553" s="7">
        <f>BF1553+BG1553</f>
        <v>0</v>
      </c>
    </row>
    <row r="1554" spans="108:108" x14ac:dyDescent="0.2">
      <c r="DD1554" s="7">
        <f>BF1554+BG1554</f>
        <v>0</v>
      </c>
    </row>
    <row r="1555" spans="108:108" x14ac:dyDescent="0.2">
      <c r="DD1555" s="7">
        <f>BF1555+BG1555</f>
        <v>0</v>
      </c>
    </row>
    <row r="1556" spans="108:108" x14ac:dyDescent="0.2">
      <c r="DD1556" s="7">
        <f>BF1556+BG1556</f>
        <v>0</v>
      </c>
    </row>
    <row r="1557" spans="108:108" x14ac:dyDescent="0.2">
      <c r="DD1557" s="7">
        <f>BF1557+BG1557</f>
        <v>0</v>
      </c>
    </row>
    <row r="1558" spans="108:108" x14ac:dyDescent="0.2">
      <c r="DD1558" s="7">
        <f>BF1558+BG1558</f>
        <v>0</v>
      </c>
    </row>
    <row r="1559" spans="108:108" x14ac:dyDescent="0.2">
      <c r="DD1559" s="7">
        <f>BF1559+BG1559</f>
        <v>0</v>
      </c>
    </row>
    <row r="1560" spans="108:108" x14ac:dyDescent="0.2">
      <c r="DD1560" s="7">
        <f>BF1560+BG1560</f>
        <v>0</v>
      </c>
    </row>
    <row r="1561" spans="108:108" x14ac:dyDescent="0.2">
      <c r="DD1561" s="7">
        <f>BF1561+BG1561</f>
        <v>0</v>
      </c>
    </row>
    <row r="1562" spans="108:108" x14ac:dyDescent="0.2">
      <c r="DD1562" s="7">
        <f>BF1562+BG1562</f>
        <v>0</v>
      </c>
    </row>
    <row r="1563" spans="108:108" x14ac:dyDescent="0.2">
      <c r="DD1563" s="7">
        <f>BF1563+BG1563</f>
        <v>0</v>
      </c>
    </row>
    <row r="1564" spans="108:108" x14ac:dyDescent="0.2">
      <c r="DD1564" s="7">
        <f>BF1564+BG1564</f>
        <v>0</v>
      </c>
    </row>
    <row r="1565" spans="108:108" x14ac:dyDescent="0.2">
      <c r="DD1565" s="7">
        <f>BF1565+BG1565</f>
        <v>0</v>
      </c>
    </row>
    <row r="1566" spans="108:108" x14ac:dyDescent="0.2">
      <c r="DD1566" s="7">
        <f>BF1566+BG1566</f>
        <v>0</v>
      </c>
    </row>
    <row r="1567" spans="108:108" x14ac:dyDescent="0.2">
      <c r="DD1567" s="7">
        <f>BF1567+BG1567</f>
        <v>0</v>
      </c>
    </row>
    <row r="1568" spans="108:108" x14ac:dyDescent="0.2">
      <c r="DD1568" s="7">
        <f>BF1568+BG1568</f>
        <v>0</v>
      </c>
    </row>
    <row r="1569" spans="108:108" x14ac:dyDescent="0.2">
      <c r="DD1569" s="7">
        <f>BF1569+BG1569</f>
        <v>0</v>
      </c>
    </row>
    <row r="1570" spans="108:108" x14ac:dyDescent="0.2">
      <c r="DD1570" s="7">
        <f>BF1570+BG1570</f>
        <v>0</v>
      </c>
    </row>
    <row r="1571" spans="108:108" x14ac:dyDescent="0.2">
      <c r="DD1571" s="7">
        <f>BF1571+BG1571</f>
        <v>0</v>
      </c>
    </row>
    <row r="1572" spans="108:108" x14ac:dyDescent="0.2">
      <c r="DD1572" s="7">
        <f>BF1572+BG1572</f>
        <v>0</v>
      </c>
    </row>
    <row r="1573" spans="108:108" x14ac:dyDescent="0.2">
      <c r="DD1573" s="7">
        <f>BF1573+BG1573</f>
        <v>0</v>
      </c>
    </row>
    <row r="1574" spans="108:108" x14ac:dyDescent="0.2">
      <c r="DD1574" s="7">
        <f>BF1574+BG1574</f>
        <v>0</v>
      </c>
    </row>
    <row r="1575" spans="108:108" x14ac:dyDescent="0.2">
      <c r="DD1575" s="7">
        <f>BF1575+BG1575</f>
        <v>0</v>
      </c>
    </row>
    <row r="1576" spans="108:108" x14ac:dyDescent="0.2">
      <c r="DD1576" s="7">
        <f>BF1576+BG1576</f>
        <v>0</v>
      </c>
    </row>
    <row r="1577" spans="108:108" x14ac:dyDescent="0.2">
      <c r="DD1577" s="7">
        <f>BF1577+BG1577</f>
        <v>0</v>
      </c>
    </row>
    <row r="1578" spans="108:108" x14ac:dyDescent="0.2">
      <c r="DD1578" s="7">
        <f>BF1578+BG1578</f>
        <v>0</v>
      </c>
    </row>
    <row r="1579" spans="108:108" x14ac:dyDescent="0.2">
      <c r="DD1579" s="7">
        <f>BF1579+BG1579</f>
        <v>0</v>
      </c>
    </row>
    <row r="1580" spans="108:108" x14ac:dyDescent="0.2">
      <c r="DD1580" s="7">
        <f>BF1580+BG1580</f>
        <v>0</v>
      </c>
    </row>
    <row r="1581" spans="108:108" x14ac:dyDescent="0.2">
      <c r="DD1581" s="7">
        <f>BF1581+BG1581</f>
        <v>0</v>
      </c>
    </row>
    <row r="1582" spans="108:108" x14ac:dyDescent="0.2">
      <c r="DD1582" s="7">
        <f>BF1582+BG1582</f>
        <v>0</v>
      </c>
    </row>
    <row r="1583" spans="108:108" x14ac:dyDescent="0.2">
      <c r="DD1583" s="7">
        <f>BF1583+BG1583</f>
        <v>0</v>
      </c>
    </row>
    <row r="1584" spans="108:108" x14ac:dyDescent="0.2">
      <c r="DD1584" s="7">
        <f>BF1584+BG1584</f>
        <v>0</v>
      </c>
    </row>
    <row r="1585" spans="108:108" x14ac:dyDescent="0.2">
      <c r="DD1585" s="7">
        <f>BF1585+BG1585</f>
        <v>0</v>
      </c>
    </row>
    <row r="1586" spans="108:108" x14ac:dyDescent="0.2">
      <c r="DD1586" s="7">
        <f>BF1586+BG1586</f>
        <v>0</v>
      </c>
    </row>
    <row r="1587" spans="108:108" x14ac:dyDescent="0.2">
      <c r="DD1587" s="7">
        <f>BF1587+BG1587</f>
        <v>0</v>
      </c>
    </row>
    <row r="1588" spans="108:108" x14ac:dyDescent="0.2">
      <c r="DD1588" s="7">
        <f>BF1588+BG1588</f>
        <v>0</v>
      </c>
    </row>
    <row r="1589" spans="108:108" x14ac:dyDescent="0.2">
      <c r="DD1589" s="7">
        <f>BF1589+BG1589</f>
        <v>0</v>
      </c>
    </row>
    <row r="1590" spans="108:108" x14ac:dyDescent="0.2">
      <c r="DD1590" s="7">
        <f>BF1590+BG1590</f>
        <v>0</v>
      </c>
    </row>
  </sheetData>
  <autoFilter ref="A30:DB1011"/>
  <mergeCells count="58">
    <mergeCell ref="B1077:CF1077"/>
    <mergeCell ref="B1078:CF1078"/>
    <mergeCell ref="N2:P2"/>
    <mergeCell ref="AB6:AE6"/>
    <mergeCell ref="K3:K5"/>
    <mergeCell ref="P6:R6"/>
    <mergeCell ref="L6:O6"/>
    <mergeCell ref="T6:T7"/>
    <mergeCell ref="U6:Z6"/>
    <mergeCell ref="AJ6:AO6"/>
    <mergeCell ref="BU2:BV2"/>
    <mergeCell ref="BM6:BM7"/>
    <mergeCell ref="BF6:BI6"/>
    <mergeCell ref="B6:B7"/>
    <mergeCell ref="BS6:BV6"/>
    <mergeCell ref="AP6:AP7"/>
    <mergeCell ref="AF6:AH6"/>
    <mergeCell ref="BJ6:BL6"/>
    <mergeCell ref="BR6:BR7"/>
    <mergeCell ref="AQ6:AT6"/>
    <mergeCell ref="A6:A7"/>
    <mergeCell ref="H6:H7"/>
    <mergeCell ref="I6:I7"/>
    <mergeCell ref="K6:K7"/>
    <mergeCell ref="F6:F7"/>
    <mergeCell ref="C6:C7"/>
    <mergeCell ref="D6:D7"/>
    <mergeCell ref="G6:G7"/>
    <mergeCell ref="CO2:CP2"/>
    <mergeCell ref="BW6:BW7"/>
    <mergeCell ref="CC6:CF6"/>
    <mergeCell ref="CB6:CB7"/>
    <mergeCell ref="BX6:CA6"/>
    <mergeCell ref="CG6:CG7"/>
    <mergeCell ref="CH6:CK6"/>
    <mergeCell ref="CL6:CL7"/>
    <mergeCell ref="CM6:CP6"/>
    <mergeCell ref="CE2:CF2"/>
    <mergeCell ref="AX6:AX7"/>
    <mergeCell ref="AI6:AI7"/>
    <mergeCell ref="DB6:DB7"/>
    <mergeCell ref="DA6:DA7"/>
    <mergeCell ref="BN6:BQ6"/>
    <mergeCell ref="CY2:CZ2"/>
    <mergeCell ref="CQ6:CQ7"/>
    <mergeCell ref="CR6:CU6"/>
    <mergeCell ref="CV6:CV7"/>
    <mergeCell ref="CW6:CZ6"/>
    <mergeCell ref="BG2:BI2"/>
    <mergeCell ref="E6:E7"/>
    <mergeCell ref="J6:J7"/>
    <mergeCell ref="AC2:AE2"/>
    <mergeCell ref="AR2:AT2"/>
    <mergeCell ref="BE6:BE7"/>
    <mergeCell ref="AA6:AA7"/>
    <mergeCell ref="S6:S7"/>
    <mergeCell ref="AY6:BC6"/>
    <mergeCell ref="AU6:AW6"/>
  </mergeCells>
  <printOptions horizontalCentered="1"/>
  <pageMargins left="0.36" right="0.23622047244094491" top="0.46" bottom="0.23" header="0.23622047244094491" footer="0.15748031496062992"/>
  <pageSetup paperSize="9" scale="8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SGG</vt:lpstr>
      <vt:lpstr>SGG!Print_Area</vt:lpstr>
      <vt:lpstr>SGG!Print_Titles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Miu</dc:creator>
  <cp:lastModifiedBy>Daniela Miu</cp:lastModifiedBy>
  <dcterms:created xsi:type="dcterms:W3CDTF">2019-02-26T14:40:30Z</dcterms:created>
  <dcterms:modified xsi:type="dcterms:W3CDTF">2019-02-26T14:42:33Z</dcterms:modified>
</cp:coreProperties>
</file>