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7645" windowHeight="12735" activeTab="4"/>
  </bookViews>
  <sheets>
    <sheet name="ordonatori" sheetId="1" r:id="rId1"/>
    <sheet name="initial" sheetId="2" r:id="rId2"/>
    <sheet name="aprob" sheetId="3" r:id="rId3"/>
    <sheet name="OG 14" sheetId="4" r:id="rId4"/>
    <sheet name="OUG 86" sheetId="5" r:id="rId5"/>
  </sheets>
  <externalReferences>
    <externalReference r:id="rId8"/>
  </externalReferences>
  <definedNames>
    <definedName name="_xlnm._FilterDatabase" localSheetId="0" hidden="1">'ordonatori'!$B$5:$B$6</definedName>
    <definedName name="_xlnm.Print_Area" localSheetId="2">'aprob'!$B$1:$J$251</definedName>
    <definedName name="_xlnm.Print_Area" localSheetId="1">'initial'!$H$1:$J$255</definedName>
    <definedName name="_xlnm.Print_Area" localSheetId="3">'OG 14'!$B$1:$J$251</definedName>
    <definedName name="_xlnm.Print_Area" localSheetId="0">'ordonatori'!$A$1:$C$14</definedName>
    <definedName name="_xlnm.Print_Area" localSheetId="4">'OUG 86'!$B$1:$J$251</definedName>
    <definedName name="_xlnm.Print_Titles" localSheetId="2">'aprob'!$7:$8</definedName>
    <definedName name="_xlnm.Print_Titles" localSheetId="1">'initial'!$7:$8</definedName>
    <definedName name="_xlnm.Print_Titles" localSheetId="3">'OG 14'!$7:$8</definedName>
    <definedName name="_xlnm.Print_Titles" localSheetId="0">'ordonatori'!$5:$6</definedName>
    <definedName name="_xlnm.Print_Titles" localSheetId="4">'OUG 86'!$7:$8</definedName>
  </definedNames>
  <calcPr fullCalcOnLoad="1"/>
</workbook>
</file>

<file path=xl/sharedStrings.xml><?xml version="1.0" encoding="utf-8"?>
<sst xmlns="http://schemas.openxmlformats.org/spreadsheetml/2006/main" count="1856" uniqueCount="319">
  <si>
    <t>SECRETARIATUL GENERAL AL GUVERNULUI</t>
  </si>
  <si>
    <t>Anexa nr.3 / 13 / 15</t>
  </si>
  <si>
    <t>mii lei</t>
  </si>
  <si>
    <t>Cod</t>
  </si>
  <si>
    <t>Capi-tol</t>
  </si>
  <si>
    <t>Sub-capi-tol</t>
  </si>
  <si>
    <t>Para-graf</t>
  </si>
  <si>
    <t>Gru-pa/ Titlu</t>
  </si>
  <si>
    <t>Ar-ti-col</t>
  </si>
  <si>
    <t>Ali-ne-at</t>
  </si>
  <si>
    <t>Denumire indicator</t>
  </si>
  <si>
    <t>0001</t>
  </si>
  <si>
    <t>10</t>
  </si>
  <si>
    <t>000110</t>
  </si>
  <si>
    <t>VENITURI PROPRII TOTAL VENITURI</t>
  </si>
  <si>
    <t>0002</t>
  </si>
  <si>
    <t>000210</t>
  </si>
  <si>
    <t>I. VENITURI CURENTE</t>
  </si>
  <si>
    <t>0003</t>
  </si>
  <si>
    <t>A. VENITURI FISCALE</t>
  </si>
  <si>
    <t>0004</t>
  </si>
  <si>
    <t xml:space="preserve">A4.IMPOZITE SI TAXE PE BUNURI SI SERVICII </t>
  </si>
  <si>
    <t>1610</t>
  </si>
  <si>
    <t>TAXE PE UTILIZAREA BUNURILOR, AUTORIZAREA UTILIZARII BUNURILOR SAU PE DESFASURAREA DE ACTIVITATI</t>
  </si>
  <si>
    <t>03</t>
  </si>
  <si>
    <t>161003</t>
  </si>
  <si>
    <t>Taxe si tarife pentru eliberarea de licenta si autorizatii de functionare</t>
  </si>
  <si>
    <t>2900</t>
  </si>
  <si>
    <t>290010</t>
  </si>
  <si>
    <t>C. VENITURI NEFISCALE</t>
  </si>
  <si>
    <t>300010</t>
  </si>
  <si>
    <t>C1. VENITURI DIN PROPRIETATE</t>
  </si>
  <si>
    <t xml:space="preserve"> VENITURI DIN DOBANZI</t>
  </si>
  <si>
    <t>Alte venituri din dobanzi</t>
  </si>
  <si>
    <t>3300</t>
  </si>
  <si>
    <t>330010</t>
  </si>
  <si>
    <t>C2. VANZARI DE BUNURI SI SERVICII</t>
  </si>
  <si>
    <t>3310</t>
  </si>
  <si>
    <t xml:space="preserve"> VENITURI DIN PRESTARI DE SERVICII SI ALTE ACTIVITATI</t>
  </si>
  <si>
    <t>04</t>
  </si>
  <si>
    <t>331004</t>
  </si>
  <si>
    <t>Taxe si tarife pt analize si servicii efectuate de laboratoare</t>
  </si>
  <si>
    <t>08</t>
  </si>
  <si>
    <t>Venituri din prestari servicii</t>
  </si>
  <si>
    <t>16</t>
  </si>
  <si>
    <t>331016</t>
  </si>
  <si>
    <t>Venituri din valorificarea produselor obtinute din activitatea proprie sau anexa</t>
  </si>
  <si>
    <t>17</t>
  </si>
  <si>
    <t>331017</t>
  </si>
  <si>
    <t>Venituri din organizarea de cursuri de calificare si conversie profesionala, specializare si perfectionare</t>
  </si>
  <si>
    <t>19</t>
  </si>
  <si>
    <t>331019</t>
  </si>
  <si>
    <t>Venituri din serbari si spectacole scolare, manifestari culturale, artistice si sportive</t>
  </si>
  <si>
    <t>20</t>
  </si>
  <si>
    <t>331020</t>
  </si>
  <si>
    <t>Venituri din cercetare</t>
  </si>
  <si>
    <t>50</t>
  </si>
  <si>
    <t>331050</t>
  </si>
  <si>
    <t>Alte venituri din prestari servicii si alte activitati</t>
  </si>
  <si>
    <t>3510</t>
  </si>
  <si>
    <t>Amenzi, penalitati si confiscari</t>
  </si>
  <si>
    <t>351001</t>
  </si>
  <si>
    <t>Venituri din amenzi si alte sanctiuni aplicate potrivit dispozitiilor legale</t>
  </si>
  <si>
    <t>3610</t>
  </si>
  <si>
    <t>DIVERSE VENITURI</t>
  </si>
  <si>
    <t>361050</t>
  </si>
  <si>
    <t>ALTE VENITURI</t>
  </si>
  <si>
    <t>3710</t>
  </si>
  <si>
    <t>TRANSFERURI VOLUNTARE ALTELE DECAT SUBVENTIILE</t>
  </si>
  <si>
    <t>01</t>
  </si>
  <si>
    <t>371001</t>
  </si>
  <si>
    <t>Donatii si sponsorizari</t>
  </si>
  <si>
    <t>371050</t>
  </si>
  <si>
    <t>Alte transferuri voluntare</t>
  </si>
  <si>
    <t>4010</t>
  </si>
  <si>
    <t>Incasari din rambursarea imprumuturilor acordate</t>
  </si>
  <si>
    <t>15</t>
  </si>
  <si>
    <t>4015</t>
  </si>
  <si>
    <t>Sume utilizate din excedentul anului precedent pentru efectuarea de cheltuieli</t>
  </si>
  <si>
    <t>40101503</t>
  </si>
  <si>
    <t>Sume utilizate de alte instituţii din excedentul anului precedent</t>
  </si>
  <si>
    <t>4300</t>
  </si>
  <si>
    <t>43</t>
  </si>
  <si>
    <t>TITLUL IV. SUBVENTII</t>
  </si>
  <si>
    <t>4310</t>
  </si>
  <si>
    <t>SUBVENTII DE LA ALTE ADMINISTRATII</t>
  </si>
  <si>
    <t>09</t>
  </si>
  <si>
    <t>431009</t>
  </si>
  <si>
    <t>Subventii pentru institutii publice</t>
  </si>
  <si>
    <t>4510</t>
  </si>
  <si>
    <t>SUME PRIMITE DE LA UE/ ALTI DONATORI IN CONTUL PLATILOR EFECTUATE SI PREFINANTARI</t>
  </si>
  <si>
    <t>02</t>
  </si>
  <si>
    <t>Fondul Social European</t>
  </si>
  <si>
    <t>Sume primite in contul platilor efectuate in anii precedenti</t>
  </si>
  <si>
    <t>Programe comunitare finantate in perioada 2007-2013</t>
  </si>
  <si>
    <t>Sume primite in contul platilor efectuate in anul curent</t>
  </si>
  <si>
    <t>Prefinantare</t>
  </si>
  <si>
    <t>Alte facilitati si instrumente postaderare</t>
  </si>
  <si>
    <t>Mecanismul financiar SEE</t>
  </si>
  <si>
    <t>Programul norvegian</t>
  </si>
  <si>
    <t>4810</t>
  </si>
  <si>
    <t>Sume primite de la UE/alti donatori in contul platilor efectuate si prefinantari aferente cadrului financiar 2014-2020</t>
  </si>
  <si>
    <t>5010</t>
  </si>
  <si>
    <t>VENITURI PROPRII - TOTAL CHELTUIELI</t>
  </si>
  <si>
    <t>CHELTUIELI CURENTE</t>
  </si>
  <si>
    <t>TITLUL I CHELTUIELI DE PERSONAL</t>
  </si>
  <si>
    <t>TITLUL II BUNURI ŞI SERVICII</t>
  </si>
  <si>
    <t>55</t>
  </si>
  <si>
    <t>TITLUL VII ALTE TRANSFERURI</t>
  </si>
  <si>
    <t>56</t>
  </si>
  <si>
    <t>TITLUL VIII PROGRAME CU FINANTARE DIN FONDURI EXTERNE NERAMBURSABILE (FEN) POSTADERARE</t>
  </si>
  <si>
    <t>58</t>
  </si>
  <si>
    <t>TITLUL X PROIECTE CU FINANTARE DIN FEN AFERENTE CADRULUI FINANCIAR 2014-2020</t>
  </si>
  <si>
    <t>59</t>
  </si>
  <si>
    <t>TITLUL XI ALTE CHELTUIELI</t>
  </si>
  <si>
    <t>70</t>
  </si>
  <si>
    <t>CHELTUIELI DE CAPITAL</t>
  </si>
  <si>
    <t>71</t>
  </si>
  <si>
    <t>TITLUL XIII ACTIVE NEFINANCIARE</t>
  </si>
  <si>
    <t>5110</t>
  </si>
  <si>
    <t>AUTORITĂŢI PUBLICE ŞI ACŢIUNI EXTERNE</t>
  </si>
  <si>
    <t>Cheltuieli salariale in bani</t>
  </si>
  <si>
    <t>Salarii de baza</t>
  </si>
  <si>
    <t>Salarii de merit</t>
  </si>
  <si>
    <t>Indemnizatie de conducere</t>
  </si>
  <si>
    <t>Spor de vechime</t>
  </si>
  <si>
    <t>100105</t>
  </si>
  <si>
    <t>Sporuri pentru conditii de munca</t>
  </si>
  <si>
    <t>100106</t>
  </si>
  <si>
    <t>Alte sporuri</t>
  </si>
  <si>
    <t>Ore suplimentare</t>
  </si>
  <si>
    <t>Fond de premii</t>
  </si>
  <si>
    <t>100109</t>
  </si>
  <si>
    <t>Prima de vacanta</t>
  </si>
  <si>
    <t>100110</t>
  </si>
  <si>
    <t>Fond pentru posturi ocupate prin cumul</t>
  </si>
  <si>
    <t>100111</t>
  </si>
  <si>
    <t>Fond aferent platii cu ora</t>
  </si>
  <si>
    <t>12</t>
  </si>
  <si>
    <t>100112</t>
  </si>
  <si>
    <t>Indemnizatii platite unor persoane din afara unitatii</t>
  </si>
  <si>
    <t>13</t>
  </si>
  <si>
    <t>Indemnizatii de delegare</t>
  </si>
  <si>
    <t>100114</t>
  </si>
  <si>
    <t>Indemnizatii de detasare</t>
  </si>
  <si>
    <t>100115</t>
  </si>
  <si>
    <t>Alocatii pt transportul la si de la locul de munca</t>
  </si>
  <si>
    <t>100116</t>
  </si>
  <si>
    <t>Alocatii pentru locuinte</t>
  </si>
  <si>
    <t>30</t>
  </si>
  <si>
    <t>Alte drepturi salariale in bani</t>
  </si>
  <si>
    <t>1002</t>
  </si>
  <si>
    <t>Cheltuieli salariale în natură</t>
  </si>
  <si>
    <t>100204</t>
  </si>
  <si>
    <t>Locuinte de serviciu folosita de salariat si familia sa</t>
  </si>
  <si>
    <t>Contributii</t>
  </si>
  <si>
    <t>Contributii de asigurari sociale de stat</t>
  </si>
  <si>
    <t>Contributii de asigurari de somaj</t>
  </si>
  <si>
    <t>Contributii de asigurari sociale de sanatate</t>
  </si>
  <si>
    <t>Contributii de asigurari pt accidente de munca si boli profesionale</t>
  </si>
  <si>
    <t>06</t>
  </si>
  <si>
    <t>100306</t>
  </si>
  <si>
    <t>Contributii pentru concedii si indemnizatii</t>
  </si>
  <si>
    <t>100307</t>
  </si>
  <si>
    <t>Contributii la Fondul de garantare a creantelor salariale</t>
  </si>
  <si>
    <t>Bunuri si servicii</t>
  </si>
  <si>
    <t>200101</t>
  </si>
  <si>
    <t>Furnituri de birou</t>
  </si>
  <si>
    <t>200102</t>
  </si>
  <si>
    <t>Materiale pentru curatenie</t>
  </si>
  <si>
    <t>200103</t>
  </si>
  <si>
    <t>Incalzit, iluminat si forta motrica</t>
  </si>
  <si>
    <t>200104</t>
  </si>
  <si>
    <t>Apa, canal si salubritate</t>
  </si>
  <si>
    <t>05</t>
  </si>
  <si>
    <t>200105</t>
  </si>
  <si>
    <t>Carburanti si lubrifianti</t>
  </si>
  <si>
    <t>200106</t>
  </si>
  <si>
    <t>Piese de schimb</t>
  </si>
  <si>
    <t>200107</t>
  </si>
  <si>
    <t>Transport</t>
  </si>
  <si>
    <t>200108</t>
  </si>
  <si>
    <t>Posta, telecomunicatii, radio, tv, internet</t>
  </si>
  <si>
    <t>200109</t>
  </si>
  <si>
    <t>Materiale si prestari de servicii cu caracter functional</t>
  </si>
  <si>
    <t>200130</t>
  </si>
  <si>
    <t>Alte bunuri si servicii pentru intretinere si functionare</t>
  </si>
  <si>
    <t>Reparatii curente</t>
  </si>
  <si>
    <t>Bunuri de natura obiectelor de inventar</t>
  </si>
  <si>
    <t>200530</t>
  </si>
  <si>
    <t>Alte obiecte de inventar</t>
  </si>
  <si>
    <t>Deplasari, detasari, transferari</t>
  </si>
  <si>
    <t>200601</t>
  </si>
  <si>
    <t>Deplasari interne, detasari, transferari</t>
  </si>
  <si>
    <t>200602</t>
  </si>
  <si>
    <t>Deplasari in strainatate</t>
  </si>
  <si>
    <t>11</t>
  </si>
  <si>
    <t>Carti, publicatii si materiale documentare</t>
  </si>
  <si>
    <t>2012</t>
  </si>
  <si>
    <t>Consultanta si expertiza</t>
  </si>
  <si>
    <t>2013</t>
  </si>
  <si>
    <t>Pregatire profesionala</t>
  </si>
  <si>
    <t>14</t>
  </si>
  <si>
    <t>Protectia muncii</t>
  </si>
  <si>
    <t>2016</t>
  </si>
  <si>
    <t>Studii si cercetari</t>
  </si>
  <si>
    <t>25</t>
  </si>
  <si>
    <t>2025</t>
  </si>
  <si>
    <t>Cheltuieli judiciare si extrajudiciare derivate din actiuni in reprezentarea intereselor statului, potrivit dispozitiilor legale</t>
  </si>
  <si>
    <t>Alte cheltuieli</t>
  </si>
  <si>
    <t>203001</t>
  </si>
  <si>
    <t>Reclama si publicitate</t>
  </si>
  <si>
    <t>203002</t>
  </si>
  <si>
    <t>Protocol si reprezentare</t>
  </si>
  <si>
    <t>203003</t>
  </si>
  <si>
    <t>Prime de asigurare non-viata</t>
  </si>
  <si>
    <t>203004</t>
  </si>
  <si>
    <t>Chirii</t>
  </si>
  <si>
    <t>203030</t>
  </si>
  <si>
    <t>Alte cheltuieli cu bunuri si servicii</t>
  </si>
  <si>
    <t>5502</t>
  </si>
  <si>
    <t>Transferuri curente in strainatate</t>
  </si>
  <si>
    <t>550201</t>
  </si>
  <si>
    <t>Contributii si cotizatii la organisme internationale</t>
  </si>
  <si>
    <t>5601</t>
  </si>
  <si>
    <t>Programe din FEDR</t>
  </si>
  <si>
    <t>5602</t>
  </si>
  <si>
    <t>Programe din FSE (Fondul Social European)</t>
  </si>
  <si>
    <t>560202</t>
  </si>
  <si>
    <t>Finantare externa nerambursabila</t>
  </si>
  <si>
    <t>5619</t>
  </si>
  <si>
    <t>Asistenta tehnica in cadrul Programului Operational Asistenta Tehnica</t>
  </si>
  <si>
    <t>ALTE CHELTUIELI</t>
  </si>
  <si>
    <t>5916</t>
  </si>
  <si>
    <t>Promovarea imaginii si intereselor romanesti peste hotare</t>
  </si>
  <si>
    <t>5911</t>
  </si>
  <si>
    <t>22</t>
  </si>
  <si>
    <t>5922</t>
  </si>
  <si>
    <t>Actiuni cu caracter stiintific si social cultural</t>
  </si>
  <si>
    <t>Active fixe</t>
  </si>
  <si>
    <t>710102</t>
  </si>
  <si>
    <t>Masini, echipamente si mijloace de transport</t>
  </si>
  <si>
    <t>710103</t>
  </si>
  <si>
    <t>Mobilier, aparatura birotica si alte active corporale</t>
  </si>
  <si>
    <t>710130</t>
  </si>
  <si>
    <t xml:space="preserve">Alte active fixe </t>
  </si>
  <si>
    <t>7103</t>
  </si>
  <si>
    <t>Reparatii capitale aferente activelor fixe</t>
  </si>
  <si>
    <t>511001</t>
  </si>
  <si>
    <t>Autoritati executive si legislative</t>
  </si>
  <si>
    <t>511003</t>
  </si>
  <si>
    <t xml:space="preserve">Autoritati executive </t>
  </si>
  <si>
    <t>6710</t>
  </si>
  <si>
    <t>CULTURA, RECREERE SI RELIGIE</t>
  </si>
  <si>
    <t>Fond pt posturi ocupate prin cumul</t>
  </si>
  <si>
    <t>100230</t>
  </si>
  <si>
    <t>Alte drepturi salariale in natura</t>
  </si>
  <si>
    <t>2004</t>
  </si>
  <si>
    <t>Medicamente si materiale sanitare</t>
  </si>
  <si>
    <t>200401</t>
  </si>
  <si>
    <t>200402</t>
  </si>
  <si>
    <t>Materiale sanitare</t>
  </si>
  <si>
    <t>200403</t>
  </si>
  <si>
    <t>Reactivi</t>
  </si>
  <si>
    <t>200404</t>
  </si>
  <si>
    <t>Dezinfectanti</t>
  </si>
  <si>
    <t>200501</t>
  </si>
  <si>
    <t>Uniforme si echipament</t>
  </si>
  <si>
    <t>2009</t>
  </si>
  <si>
    <t>Materiale de laborator</t>
  </si>
  <si>
    <t>2010</t>
  </si>
  <si>
    <t>Cercetare-dezvoltare</t>
  </si>
  <si>
    <t>Alte programe comunitare finantate in perioada 2007-2013</t>
  </si>
  <si>
    <t>Finantare nationala</t>
  </si>
  <si>
    <t>Cheltuieli neeligibile</t>
  </si>
  <si>
    <t>5901</t>
  </si>
  <si>
    <t>Burse</t>
  </si>
  <si>
    <t>5917</t>
  </si>
  <si>
    <t>Despagubiri civile</t>
  </si>
  <si>
    <t>710101</t>
  </si>
  <si>
    <t>Constructii</t>
  </si>
  <si>
    <t>671050</t>
  </si>
  <si>
    <t>Alte servicii in domeniile culturii, recreerii si religiei</t>
  </si>
  <si>
    <t>Program 2016                                        Legea nr.339/2015</t>
  </si>
  <si>
    <t xml:space="preserve">Buget actualizat  </t>
  </si>
  <si>
    <t>BUGET RECTIFICAT                 OG 18/2010</t>
  </si>
  <si>
    <t>INSHR</t>
  </si>
  <si>
    <t>ISPMN</t>
  </si>
  <si>
    <t>CNCR</t>
  </si>
  <si>
    <t>LCD</t>
  </si>
  <si>
    <t>ANAD</t>
  </si>
  <si>
    <t>Venituri din serbari si spectacole scolare….</t>
  </si>
  <si>
    <t>TITLUL IX ALTE CHELTUIELI</t>
  </si>
  <si>
    <t>TITLUL XII ACTIVE NEFINANCIARE</t>
  </si>
  <si>
    <t>Asociatii si fundatii</t>
  </si>
  <si>
    <t>TITLUL X ALTE CHELTUIELI</t>
  </si>
  <si>
    <t>Nr. crt.</t>
  </si>
  <si>
    <t>Denumirea institutiei</t>
  </si>
  <si>
    <t>mnemonica</t>
  </si>
  <si>
    <t>Institutul pentru Studierea Problemelor Minoritatilor Nationale</t>
  </si>
  <si>
    <t>Agenţia Naţională Anti-Doping</t>
  </si>
  <si>
    <t>Laboratorul de Control Doping</t>
  </si>
  <si>
    <t>Autoritatea Nationala de Management al Calitatii in Sanatate</t>
  </si>
  <si>
    <t>ANMCS</t>
  </si>
  <si>
    <t>Institutul Naţional pentru Studierea Holocaustului din România "Elie Wiesel"</t>
  </si>
  <si>
    <t>Centrul National de Cultura a Romilor Romano-Kher</t>
  </si>
  <si>
    <t>Institutii finantate partial din venituri proprii si subventii de la bugetul de stat prin bugetul SGG</t>
  </si>
  <si>
    <t>Bugetul institutiilor publice finantate partial din venituri proprii pe anul 2016 aprobat prin Legea nr.339/2015</t>
  </si>
  <si>
    <t xml:space="preserve">  Institutii finantate partial din venituri proprii si subventii de la bugetul de stat prin bugetul SGG</t>
  </si>
  <si>
    <t>Buget 2016 -  repartizarea pe ordonatori a bugetului aprobat prin Legea nr.339/2015</t>
  </si>
  <si>
    <t>Anexa nr.3 / 13 / 16</t>
  </si>
  <si>
    <t>Buget 2016 -  repartizarea pe ordonatori a bugetului rectificat prin OG 14/2016</t>
  </si>
  <si>
    <t>LCD*</t>
  </si>
  <si>
    <r>
      <t xml:space="preserve">* Laboratorul de Control Doping - </t>
    </r>
    <r>
      <rPr>
        <i/>
        <sz val="11"/>
        <rFont val="Times New Roman"/>
        <family val="1"/>
      </rPr>
      <t>infiintat conform OUG nr.40/2016 privind stabilirea unor măsuri la nivelul administraţiei publice centrale şi pentru modificarea şi completarea unor acte normative, Legii nr.227/2006 republicată, cu modificările şi completările ulterioare, privind prevenirea şi combaterea dopajului în sport şi HG nr.521/20.07.2016 privind atribuţiile, organizarea, funcţionarea, numărul de posturi şi structura organizatorică ale Laboratorului de control doping şi pentru modificarea Hotărârii Guvernului nr. 1.522/2006 privind aprobarea structurii organizatorice şi a Regulamentului de organizare şi funcţionare ale Agenţiei Naţionale Anti-Doping</t>
    </r>
  </si>
  <si>
    <t>Protocolul de predare/preluare intre ANAD si LCD a fost semnat cu data de 26 septembrie 2016</t>
  </si>
  <si>
    <t>Buget rectificat            OG 14/2016</t>
  </si>
  <si>
    <t>CNAS</t>
  </si>
  <si>
    <t>Buget 2016 -  repartizarea pe ordonatori a bugetului rectificat prin OUG 86/2016</t>
  </si>
  <si>
    <t>Buget rectificat            OUG 86/2016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</si>
</sst>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%"/>
    <numFmt numFmtId="175" formatCode="#,##0.000"/>
    <numFmt numFmtId="176" formatCode="#,##0.0000"/>
    <numFmt numFmtId="177" formatCode="#,##0.0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d/m/yyyy;@"/>
    <numFmt numFmtId="184" formatCode="[$-418]d\ mmmm\ yyyy"/>
    <numFmt numFmtId="185" formatCode="0.0"/>
    <numFmt numFmtId="186" formatCode="#,##0.00000"/>
    <numFmt numFmtId="187" formatCode="[$-410]dddd\ 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0"/>
    <numFmt numFmtId="201" formatCode="mmm/yyyy"/>
    <numFmt numFmtId="202" formatCode="mmm\-yyyy"/>
    <numFmt numFmtId="203" formatCode="_(* #,##0_);_(* \(#,##0\);_(* &quot;-&quot;??_);_(@_)"/>
  </numFmts>
  <fonts count="41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1" fillId="24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3" fontId="22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20" fillId="0" borderId="11" xfId="0" applyNumberFormat="1" applyFont="1" applyFill="1" applyBorder="1" applyAlignment="1">
      <alignment vertical="center"/>
    </xf>
    <xf numFmtId="49" fontId="20" fillId="24" borderId="11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3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24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49" fontId="0" fillId="24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20" fillId="0" borderId="11" xfId="58" applyFont="1" applyFill="1" applyBorder="1" applyAlignment="1">
      <alignment vertical="center" wrapText="1"/>
      <protection/>
    </xf>
    <xf numFmtId="3" fontId="20" fillId="0" borderId="0" xfId="0" applyNumberFormat="1" applyFont="1" applyFill="1" applyAlignment="1">
      <alignment horizontal="center" vertical="center" wrapText="1"/>
    </xf>
    <xf numFmtId="0" fontId="0" fillId="0" borderId="11" xfId="58" applyFont="1" applyFill="1" applyBorder="1" applyAlignment="1">
      <alignment vertical="center" wrapText="1"/>
      <protection/>
    </xf>
    <xf numFmtId="0" fontId="2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/>
    </xf>
    <xf numFmtId="49" fontId="26" fillId="24" borderId="11" xfId="0" applyNumberFormat="1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 wrapText="1"/>
    </xf>
    <xf numFmtId="3" fontId="24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vertical="center"/>
    </xf>
    <xf numFmtId="49" fontId="28" fillId="24" borderId="11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3" fontId="28" fillId="0" borderId="11" xfId="0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4" fillId="0" borderId="11" xfId="0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24" fillId="24" borderId="11" xfId="0" applyNumberFormat="1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0" fillId="24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49" fontId="2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30" fillId="0" borderId="0" xfId="0" applyFont="1" applyFill="1" applyAlignment="1">
      <alignment/>
    </xf>
    <xf numFmtId="49" fontId="22" fillId="0" borderId="0" xfId="0" applyNumberFormat="1" applyFont="1" applyFill="1" applyAlignment="1">
      <alignment vertical="center"/>
    </xf>
    <xf numFmtId="49" fontId="31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vertical="center"/>
    </xf>
    <xf numFmtId="49" fontId="20" fillId="24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3" fontId="30" fillId="0" borderId="0" xfId="0" applyNumberFormat="1" applyFont="1" applyFill="1" applyAlignment="1">
      <alignment vertical="center" wrapText="1"/>
    </xf>
    <xf numFmtId="3" fontId="0" fillId="0" borderId="10" xfId="0" applyNumberFormat="1" applyFont="1" applyFill="1" applyBorder="1" applyAlignment="1" quotePrefix="1">
      <alignment horizontal="center" vertical="center" wrapText="1"/>
    </xf>
    <xf numFmtId="49" fontId="20" fillId="25" borderId="11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0" fontId="26" fillId="0" borderId="11" xfId="0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33" fillId="0" borderId="0" xfId="59" applyFont="1" applyAlignment="1">
      <alignment horizontal="left" vertical="center"/>
      <protection/>
    </xf>
    <xf numFmtId="0" fontId="34" fillId="0" borderId="0" xfId="59" applyFont="1" applyAlignment="1">
      <alignment horizontal="left" vertical="center"/>
      <protection/>
    </xf>
    <xf numFmtId="0" fontId="34" fillId="0" borderId="0" xfId="59" applyFont="1" applyAlignment="1">
      <alignment horizontal="center" vertical="center"/>
      <protection/>
    </xf>
    <xf numFmtId="0" fontId="34" fillId="0" borderId="0" xfId="59" applyFont="1">
      <alignment/>
      <protection/>
    </xf>
    <xf numFmtId="0" fontId="35" fillId="0" borderId="0" xfId="59" applyFont="1" applyAlignment="1">
      <alignment horizontal="left" vertical="center"/>
      <protection/>
    </xf>
    <xf numFmtId="0" fontId="36" fillId="0" borderId="0" xfId="60" applyFont="1" applyAlignment="1">
      <alignment horizontal="center" vertical="center"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>
      <alignment/>
      <protection/>
    </xf>
    <xf numFmtId="0" fontId="37" fillId="0" borderId="11" xfId="60" applyFont="1" applyBorder="1" applyAlignment="1">
      <alignment vertical="center" wrapText="1"/>
      <protection/>
    </xf>
    <xf numFmtId="0" fontId="37" fillId="0" borderId="11" xfId="60" applyFont="1" applyBorder="1" applyAlignment="1">
      <alignment vertical="center" wrapText="1"/>
      <protection/>
    </xf>
    <xf numFmtId="0" fontId="37" fillId="0" borderId="11" xfId="60" applyFont="1" applyBorder="1" applyAlignment="1">
      <alignment horizontal="center" vertical="center" wrapText="1"/>
      <protection/>
    </xf>
    <xf numFmtId="0" fontId="40" fillId="0" borderId="11" xfId="60" applyFont="1" applyBorder="1" applyAlignment="1">
      <alignment horizontal="center" vertic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vertical="center"/>
      <protection/>
    </xf>
    <xf numFmtId="3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/>
    </xf>
    <xf numFmtId="0" fontId="33" fillId="0" borderId="11" xfId="59" applyFont="1" applyBorder="1" applyAlignment="1">
      <alignment horizontal="center" vertical="center" wrapText="1"/>
      <protection/>
    </xf>
    <xf numFmtId="0" fontId="33" fillId="0" borderId="0" xfId="59" applyFont="1" applyAlignment="1">
      <alignment horizontal="center" vertical="center" wrapText="1"/>
      <protection/>
    </xf>
    <xf numFmtId="0" fontId="36" fillId="0" borderId="0" xfId="60" applyFont="1" applyAlignment="1">
      <alignment horizontal="left" vertical="center"/>
      <protection/>
    </xf>
    <xf numFmtId="0" fontId="33" fillId="0" borderId="13" xfId="59" applyFont="1" applyBorder="1" applyAlignment="1">
      <alignment horizontal="center" vertical="center"/>
      <protection/>
    </xf>
    <xf numFmtId="0" fontId="33" fillId="0" borderId="14" xfId="59" applyFont="1" applyBorder="1" applyAlignment="1">
      <alignment horizontal="center" vertical="center"/>
      <protection/>
    </xf>
    <xf numFmtId="0" fontId="36" fillId="0" borderId="0" xfId="6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6" fillId="0" borderId="0" xfId="60" applyFont="1" applyAlignment="1">
      <alignment horizontal="left" vertical="center" wrapText="1"/>
      <protection/>
    </xf>
    <xf numFmtId="49" fontId="3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3" fontId="20" fillId="24" borderId="13" xfId="0" applyNumberFormat="1" applyFont="1" applyFill="1" applyBorder="1" applyAlignment="1">
      <alignment horizontal="center" vertical="center" wrapText="1"/>
    </xf>
    <xf numFmtId="3" fontId="20" fillId="24" borderId="14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ugetC" xfId="58"/>
    <cellStyle name="Normal_Ordonatori SGG" xfId="59"/>
    <cellStyle name="Normal_Tabel informatii ordonatori pt. Curtea de Contur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152400</xdr:rowOff>
    </xdr:from>
    <xdr:ext cx="190500" cy="285750"/>
    <xdr:sp>
      <xdr:nvSpPr>
        <xdr:cNvPr id="1" name="TextBox 1"/>
        <xdr:cNvSpPr txBox="1">
          <a:spLocks noChangeArrowheads="1"/>
        </xdr:cNvSpPr>
      </xdr:nvSpPr>
      <xdr:spPr>
        <a:xfrm>
          <a:off x="4038600" y="1666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152400</xdr:rowOff>
    </xdr:from>
    <xdr:ext cx="190500" cy="285750"/>
    <xdr:sp>
      <xdr:nvSpPr>
        <xdr:cNvPr id="2" name="TextBox 1"/>
        <xdr:cNvSpPr txBox="1">
          <a:spLocks noChangeArrowheads="1"/>
        </xdr:cNvSpPr>
      </xdr:nvSpPr>
      <xdr:spPr>
        <a:xfrm>
          <a:off x="5162550" y="1666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3" name="TextBox 1"/>
        <xdr:cNvSpPr txBox="1">
          <a:spLocks noChangeArrowheads="1"/>
        </xdr:cNvSpPr>
      </xdr:nvSpPr>
      <xdr:spPr>
        <a:xfrm>
          <a:off x="5162550" y="1714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</xdr:colOff>
      <xdr:row>5</xdr:row>
      <xdr:rowOff>152400</xdr:rowOff>
    </xdr:from>
    <xdr:ext cx="190500" cy="285750"/>
    <xdr:sp>
      <xdr:nvSpPr>
        <xdr:cNvPr id="4" name="TextBox 1"/>
        <xdr:cNvSpPr txBox="1">
          <a:spLocks noChangeArrowheads="1"/>
        </xdr:cNvSpPr>
      </xdr:nvSpPr>
      <xdr:spPr>
        <a:xfrm>
          <a:off x="5181600" y="1666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A%20Financiar\BUGETE\2016\Buget%20centralizat\BugetC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ial"/>
      <sheetName val="10%"/>
      <sheetName val="trim"/>
      <sheetName val="R1"/>
      <sheetName val="R2"/>
      <sheetName val="detaliere"/>
      <sheetName val="Sinteza"/>
      <sheetName val="SGG"/>
      <sheetName val="DLAF"/>
      <sheetName val="INS"/>
      <sheetName val="DRP"/>
      <sheetName val="ANR"/>
      <sheetName val="ANRM"/>
      <sheetName val="CNCAN"/>
      <sheetName val="ICCMER"/>
      <sheetName val="DPIIS"/>
      <sheetName val="SSC"/>
      <sheetName val="ONJN"/>
      <sheetName val="ADS"/>
      <sheetName val="SV det"/>
      <sheetName val="SV R1"/>
      <sheetName val="SUBV"/>
      <sheetName val="CNAS"/>
      <sheetName val="ISPMN"/>
      <sheetName val="ANAD"/>
      <sheetName val="LCD"/>
      <sheetName val="INSHR"/>
      <sheetName val="CNCR"/>
      <sheetName val="X"/>
      <sheetName val="XX"/>
      <sheetName val="a"/>
      <sheetName val="a1"/>
      <sheetName val="a2"/>
      <sheetName val="a3"/>
      <sheetName val="AVAS"/>
      <sheetName val="DAE"/>
      <sheetName val="ANRE"/>
      <sheetName val="ANRP"/>
      <sheetName val="ANCPI"/>
      <sheetName val="ANRM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15"/>
  <sheetViews>
    <sheetView workbookViewId="0" topLeftCell="A1">
      <selection activeCell="E17" sqref="E17"/>
    </sheetView>
  </sheetViews>
  <sheetFormatPr defaultColWidth="9.33203125" defaultRowHeight="11.25"/>
  <cols>
    <col min="1" max="1" width="6.16015625" style="107" customWidth="1"/>
    <col min="2" max="2" width="64.5" style="108" customWidth="1"/>
    <col min="3" max="3" width="19.66015625" style="107" customWidth="1"/>
    <col min="4" max="16384" width="10.66015625" style="109" customWidth="1"/>
  </cols>
  <sheetData>
    <row r="1" spans="1:3" s="105" customFormat="1" ht="15.75">
      <c r="A1" s="102" t="s">
        <v>0</v>
      </c>
      <c r="B1" s="103"/>
      <c r="C1" s="104"/>
    </row>
    <row r="2" spans="1:3" s="105" customFormat="1" ht="15">
      <c r="A2" s="106"/>
      <c r="B2" s="103"/>
      <c r="C2" s="104"/>
    </row>
    <row r="3" spans="1:3" s="105" customFormat="1" ht="44.25" customHeight="1">
      <c r="A3" s="120" t="s">
        <v>306</v>
      </c>
      <c r="B3" s="120"/>
      <c r="C3" s="120"/>
    </row>
    <row r="4" ht="18" customHeight="1"/>
    <row r="5" spans="1:3" s="104" customFormat="1" ht="26.25" customHeight="1">
      <c r="A5" s="119" t="s">
        <v>296</v>
      </c>
      <c r="B5" s="119" t="s">
        <v>297</v>
      </c>
      <c r="C5" s="122" t="s">
        <v>298</v>
      </c>
    </row>
    <row r="6" spans="1:3" s="104" customFormat="1" ht="15.75" customHeight="1">
      <c r="A6" s="119"/>
      <c r="B6" s="119"/>
      <c r="C6" s="123"/>
    </row>
    <row r="7" spans="1:3" s="114" customFormat="1" ht="45" customHeight="1">
      <c r="A7" s="112">
        <v>1</v>
      </c>
      <c r="B7" s="111" t="s">
        <v>299</v>
      </c>
      <c r="C7" s="113" t="s">
        <v>287</v>
      </c>
    </row>
    <row r="8" spans="1:3" s="115" customFormat="1" ht="39.75" customHeight="1">
      <c r="A8" s="112">
        <v>2</v>
      </c>
      <c r="B8" s="110" t="s">
        <v>300</v>
      </c>
      <c r="C8" s="113" t="s">
        <v>290</v>
      </c>
    </row>
    <row r="9" spans="1:3" s="115" customFormat="1" ht="39.75" customHeight="1">
      <c r="A9" s="112">
        <v>3</v>
      </c>
      <c r="B9" s="110" t="s">
        <v>301</v>
      </c>
      <c r="C9" s="113" t="s">
        <v>312</v>
      </c>
    </row>
    <row r="10" spans="1:3" s="115" customFormat="1" ht="66" customHeight="1">
      <c r="A10" s="112">
        <v>4</v>
      </c>
      <c r="B10" s="110" t="s">
        <v>302</v>
      </c>
      <c r="C10" s="113" t="s">
        <v>303</v>
      </c>
    </row>
    <row r="11" spans="1:3" s="115" customFormat="1" ht="57" customHeight="1">
      <c r="A11" s="112">
        <v>5</v>
      </c>
      <c r="B11" s="110" t="s">
        <v>304</v>
      </c>
      <c r="C11" s="113" t="s">
        <v>286</v>
      </c>
    </row>
    <row r="12" spans="1:3" s="114" customFormat="1" ht="54.75" customHeight="1">
      <c r="A12" s="112">
        <v>6</v>
      </c>
      <c r="B12" s="111" t="s">
        <v>305</v>
      </c>
      <c r="C12" s="113" t="s">
        <v>288</v>
      </c>
    </row>
    <row r="13" spans="1:2" ht="26.25" customHeight="1">
      <c r="A13" s="121"/>
      <c r="B13" s="121"/>
    </row>
    <row r="14" spans="1:3" ht="138.75" customHeight="1">
      <c r="A14" s="124" t="s">
        <v>313</v>
      </c>
      <c r="B14" s="125"/>
      <c r="C14" s="125"/>
    </row>
    <row r="15" spans="1:3" ht="40.5" customHeight="1">
      <c r="A15" s="126" t="s">
        <v>314</v>
      </c>
      <c r="B15" s="125"/>
      <c r="C15" s="125"/>
    </row>
  </sheetData>
  <sheetProtection/>
  <autoFilter ref="B5:B6"/>
  <mergeCells count="7">
    <mergeCell ref="A14:C14"/>
    <mergeCell ref="A15:C15"/>
    <mergeCell ref="A5:A6"/>
    <mergeCell ref="B5:B6"/>
    <mergeCell ref="A3:C3"/>
    <mergeCell ref="A13:B13"/>
    <mergeCell ref="C5:C6"/>
  </mergeCells>
  <printOptions horizontalCentered="1"/>
  <pageMargins left="0.15748031496062992" right="0.15748031496062992" top="0.22" bottom="0.3937007874015748" header="0.16" footer="0.1968503937007874"/>
  <pageSetup fitToHeight="1" fitToWidth="1" horizontalDpi="600" verticalDpi="600" orientation="portrait" scale="64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B267"/>
  <sheetViews>
    <sheetView view="pageBreakPreview" zoomScaleSheetLayoutView="100" workbookViewId="0" topLeftCell="A1">
      <selection activeCell="I25" sqref="I25"/>
    </sheetView>
  </sheetViews>
  <sheetFormatPr defaultColWidth="9.33203125" defaultRowHeight="11.25"/>
  <cols>
    <col min="1" max="1" width="11.83203125" style="1" customWidth="1"/>
    <col min="2" max="2" width="4.5" style="2" hidden="1" customWidth="1"/>
    <col min="3" max="3" width="4.16015625" style="2" hidden="1" customWidth="1"/>
    <col min="4" max="4" width="5.16015625" style="2" hidden="1" customWidth="1"/>
    <col min="5" max="5" width="4.5" style="2" hidden="1" customWidth="1"/>
    <col min="6" max="6" width="3.66015625" style="2" hidden="1" customWidth="1"/>
    <col min="7" max="7" width="4.66015625" style="3" hidden="1" customWidth="1"/>
    <col min="8" max="8" width="9.83203125" style="10" customWidth="1"/>
    <col min="9" max="9" width="74.83203125" style="1" customWidth="1"/>
    <col min="10" max="10" width="15.16015625" style="5" customWidth="1"/>
    <col min="11" max="16384" width="9.33203125" style="1" customWidth="1"/>
  </cols>
  <sheetData>
    <row r="1" ht="17.25" customHeight="1">
      <c r="H1" s="4" t="s">
        <v>0</v>
      </c>
    </row>
    <row r="2" ht="12.75" customHeight="1">
      <c r="H2" s="2"/>
    </row>
    <row r="3" ht="41.25" customHeight="1">
      <c r="H3" s="2"/>
    </row>
    <row r="4" spans="8:10" ht="51.75" customHeight="1">
      <c r="H4" s="127" t="s">
        <v>307</v>
      </c>
      <c r="I4" s="128"/>
      <c r="J4" s="128"/>
    </row>
    <row r="5" ht="4.5" customHeight="1">
      <c r="H5" s="9"/>
    </row>
    <row r="6" spans="9:10" ht="15" customHeight="1">
      <c r="I6" s="11" t="s">
        <v>1</v>
      </c>
      <c r="J6" s="86" t="s">
        <v>2</v>
      </c>
    </row>
    <row r="7" spans="1:10" s="13" customFormat="1" ht="36" customHeight="1">
      <c r="A7" s="129" t="s">
        <v>3</v>
      </c>
      <c r="B7" s="130" t="s">
        <v>4</v>
      </c>
      <c r="C7" s="130" t="s">
        <v>5</v>
      </c>
      <c r="D7" s="130" t="s">
        <v>6</v>
      </c>
      <c r="E7" s="130" t="s">
        <v>7</v>
      </c>
      <c r="F7" s="130" t="s">
        <v>8</v>
      </c>
      <c r="G7" s="130" t="s">
        <v>9</v>
      </c>
      <c r="H7" s="130" t="s">
        <v>3</v>
      </c>
      <c r="I7" s="134" t="s">
        <v>10</v>
      </c>
      <c r="J7" s="131" t="s">
        <v>283</v>
      </c>
    </row>
    <row r="8" spans="1:10" s="13" customFormat="1" ht="23.25" customHeight="1">
      <c r="A8" s="130"/>
      <c r="B8" s="133"/>
      <c r="C8" s="133"/>
      <c r="D8" s="133"/>
      <c r="E8" s="133"/>
      <c r="F8" s="133"/>
      <c r="G8" s="133"/>
      <c r="H8" s="133"/>
      <c r="I8" s="135"/>
      <c r="J8" s="132"/>
    </row>
    <row r="9" spans="1:28" s="19" customFormat="1" ht="17.25" customHeight="1">
      <c r="A9" s="14" t="str">
        <f aca="true" t="shared" si="0" ref="A9:A40">CONCATENATE("5010",H9)</f>
        <v>5010000110</v>
      </c>
      <c r="B9" s="15" t="s">
        <v>11</v>
      </c>
      <c r="C9" s="15" t="s">
        <v>12</v>
      </c>
      <c r="D9" s="15"/>
      <c r="E9" s="15"/>
      <c r="F9" s="15"/>
      <c r="G9" s="15"/>
      <c r="H9" s="16" t="s">
        <v>13</v>
      </c>
      <c r="I9" s="17" t="s">
        <v>14</v>
      </c>
      <c r="J9" s="18">
        <f>J10+J35+J38+J41</f>
        <v>40521</v>
      </c>
      <c r="W9" s="8"/>
      <c r="X9" s="8"/>
      <c r="Y9" s="8"/>
      <c r="Z9" s="8"/>
      <c r="AA9" s="8"/>
      <c r="AB9" s="8"/>
    </row>
    <row r="10" spans="1:28" s="19" customFormat="1" ht="15" customHeight="1">
      <c r="A10" s="14" t="str">
        <f t="shared" si="0"/>
        <v>5010000210</v>
      </c>
      <c r="B10" s="15" t="s">
        <v>15</v>
      </c>
      <c r="C10" s="15" t="s">
        <v>12</v>
      </c>
      <c r="D10" s="15"/>
      <c r="E10" s="15"/>
      <c r="F10" s="15"/>
      <c r="G10" s="15"/>
      <c r="H10" s="16" t="s">
        <v>16</v>
      </c>
      <c r="I10" s="20" t="s">
        <v>17</v>
      </c>
      <c r="J10" s="18">
        <f>J11+J15</f>
        <v>19971</v>
      </c>
      <c r="W10" s="8"/>
      <c r="X10" s="8"/>
      <c r="Y10" s="8"/>
      <c r="Z10" s="8"/>
      <c r="AA10" s="8"/>
      <c r="AB10" s="8"/>
    </row>
    <row r="11" spans="1:28" s="19" customFormat="1" ht="16.5" customHeight="1">
      <c r="A11" s="14" t="str">
        <f t="shared" si="0"/>
        <v>50100003</v>
      </c>
      <c r="B11" s="15" t="s">
        <v>18</v>
      </c>
      <c r="C11" s="15" t="s">
        <v>12</v>
      </c>
      <c r="D11" s="15"/>
      <c r="E11" s="15"/>
      <c r="F11" s="15"/>
      <c r="G11" s="15"/>
      <c r="H11" s="16" t="s">
        <v>18</v>
      </c>
      <c r="I11" s="20" t="s">
        <v>19</v>
      </c>
      <c r="J11" s="18">
        <f>J12</f>
        <v>16882</v>
      </c>
      <c r="W11" s="8"/>
      <c r="X11" s="8"/>
      <c r="Y11" s="8"/>
      <c r="Z11" s="8"/>
      <c r="AA11" s="8"/>
      <c r="AB11" s="8"/>
    </row>
    <row r="12" spans="1:28" s="19" customFormat="1" ht="11.25">
      <c r="A12" s="14" t="str">
        <f t="shared" si="0"/>
        <v>50100004</v>
      </c>
      <c r="B12" s="15" t="s">
        <v>20</v>
      </c>
      <c r="C12" s="15" t="s">
        <v>12</v>
      </c>
      <c r="D12" s="15"/>
      <c r="E12" s="15"/>
      <c r="F12" s="15"/>
      <c r="G12" s="15"/>
      <c r="H12" s="16" t="s">
        <v>20</v>
      </c>
      <c r="I12" s="20" t="s">
        <v>21</v>
      </c>
      <c r="J12" s="18">
        <f>J13</f>
        <v>16882</v>
      </c>
      <c r="W12" s="8"/>
      <c r="X12" s="8"/>
      <c r="Y12" s="8"/>
      <c r="Z12" s="8"/>
      <c r="AA12" s="8"/>
      <c r="AB12" s="8"/>
    </row>
    <row r="13" spans="1:28" s="19" customFormat="1" ht="39.75" customHeight="1">
      <c r="A13" s="14" t="str">
        <f t="shared" si="0"/>
        <v>50101610</v>
      </c>
      <c r="B13" s="15" t="s">
        <v>22</v>
      </c>
      <c r="C13" s="15"/>
      <c r="D13" s="15"/>
      <c r="E13" s="15"/>
      <c r="F13" s="15"/>
      <c r="G13" s="15"/>
      <c r="H13" s="16" t="s">
        <v>22</v>
      </c>
      <c r="I13" s="20" t="s">
        <v>23</v>
      </c>
      <c r="J13" s="18">
        <f>J14</f>
        <v>16882</v>
      </c>
      <c r="W13" s="8"/>
      <c r="X13" s="8"/>
      <c r="Y13" s="8"/>
      <c r="Z13" s="8"/>
      <c r="AA13" s="8"/>
      <c r="AB13" s="8"/>
    </row>
    <row r="14" spans="1:28" ht="11.25">
      <c r="A14" s="21" t="str">
        <f t="shared" si="0"/>
        <v>5010161003</v>
      </c>
      <c r="B14" s="15"/>
      <c r="C14" s="15" t="s">
        <v>24</v>
      </c>
      <c r="D14" s="15"/>
      <c r="E14" s="15"/>
      <c r="F14" s="15"/>
      <c r="G14" s="22"/>
      <c r="H14" s="23" t="s">
        <v>25</v>
      </c>
      <c r="I14" s="24" t="s">
        <v>26</v>
      </c>
      <c r="J14" s="25">
        <v>16882</v>
      </c>
      <c r="W14" s="8"/>
      <c r="X14" s="8"/>
      <c r="Y14" s="8"/>
      <c r="Z14" s="8"/>
      <c r="AA14" s="8"/>
      <c r="AB14" s="8"/>
    </row>
    <row r="15" spans="1:28" s="19" customFormat="1" ht="17.25" customHeight="1">
      <c r="A15" s="14" t="str">
        <f t="shared" si="0"/>
        <v>5010290010</v>
      </c>
      <c r="B15" s="15" t="s">
        <v>27</v>
      </c>
      <c r="C15" s="15" t="s">
        <v>12</v>
      </c>
      <c r="D15" s="15"/>
      <c r="E15" s="15"/>
      <c r="F15" s="15"/>
      <c r="G15" s="15"/>
      <c r="H15" s="16" t="s">
        <v>28</v>
      </c>
      <c r="I15" s="20" t="s">
        <v>29</v>
      </c>
      <c r="J15" s="18">
        <f>J16+J19</f>
        <v>3089</v>
      </c>
      <c r="W15" s="8"/>
      <c r="X15" s="8"/>
      <c r="Y15" s="8"/>
      <c r="Z15" s="8"/>
      <c r="AA15" s="8"/>
      <c r="AB15" s="8"/>
    </row>
    <row r="16" spans="1:28" s="26" customFormat="1" ht="11.25" customHeight="1" hidden="1">
      <c r="A16" s="14" t="str">
        <f t="shared" si="0"/>
        <v>5010300010</v>
      </c>
      <c r="B16" s="15"/>
      <c r="C16" s="15"/>
      <c r="D16" s="15"/>
      <c r="E16" s="15"/>
      <c r="F16" s="15"/>
      <c r="G16" s="15"/>
      <c r="H16" s="16" t="s">
        <v>30</v>
      </c>
      <c r="I16" s="20" t="s">
        <v>31</v>
      </c>
      <c r="J16" s="18">
        <f>J17</f>
        <v>0</v>
      </c>
      <c r="W16" s="8"/>
      <c r="X16" s="8"/>
      <c r="Y16" s="8"/>
      <c r="Z16" s="8"/>
      <c r="AA16" s="8"/>
      <c r="AB16" s="8"/>
    </row>
    <row r="17" spans="1:28" s="26" customFormat="1" ht="11.25" customHeight="1" hidden="1">
      <c r="A17" s="14" t="str">
        <f t="shared" si="0"/>
        <v>50103110</v>
      </c>
      <c r="B17" s="15"/>
      <c r="C17" s="15"/>
      <c r="D17" s="15"/>
      <c r="E17" s="15"/>
      <c r="F17" s="15"/>
      <c r="G17" s="15"/>
      <c r="H17" s="16">
        <v>3110</v>
      </c>
      <c r="I17" s="17" t="s">
        <v>32</v>
      </c>
      <c r="J17" s="18">
        <f>J18</f>
        <v>0</v>
      </c>
      <c r="W17" s="8"/>
      <c r="X17" s="8"/>
      <c r="Y17" s="8"/>
      <c r="Z17" s="8"/>
      <c r="AA17" s="8"/>
      <c r="AB17" s="8"/>
    </row>
    <row r="18" spans="1:28" s="29" customFormat="1" ht="11.25" customHeight="1" hidden="1">
      <c r="A18" s="21" t="str">
        <f t="shared" si="0"/>
        <v>5010311003</v>
      </c>
      <c r="B18" s="15"/>
      <c r="C18" s="15"/>
      <c r="D18" s="15"/>
      <c r="E18" s="15"/>
      <c r="F18" s="15"/>
      <c r="G18" s="22"/>
      <c r="H18" s="27">
        <v>311003</v>
      </c>
      <c r="I18" s="28" t="s">
        <v>33</v>
      </c>
      <c r="J18" s="25">
        <v>0</v>
      </c>
      <c r="W18" s="8"/>
      <c r="X18" s="8"/>
      <c r="Y18" s="8"/>
      <c r="Z18" s="8"/>
      <c r="AA18" s="8"/>
      <c r="AB18" s="8"/>
    </row>
    <row r="19" spans="1:28" s="19" customFormat="1" ht="15" customHeight="1">
      <c r="A19" s="14" t="str">
        <f t="shared" si="0"/>
        <v>5010330010</v>
      </c>
      <c r="B19" s="15" t="s">
        <v>34</v>
      </c>
      <c r="C19" s="15" t="s">
        <v>12</v>
      </c>
      <c r="D19" s="15"/>
      <c r="E19" s="15"/>
      <c r="F19" s="15"/>
      <c r="G19" s="15"/>
      <c r="H19" s="16" t="s">
        <v>35</v>
      </c>
      <c r="I19" s="20" t="s">
        <v>36</v>
      </c>
      <c r="J19" s="18">
        <f>J20+J28+J30+J32</f>
        <v>3089</v>
      </c>
      <c r="W19" s="8"/>
      <c r="X19" s="8"/>
      <c r="Y19" s="8"/>
      <c r="Z19" s="8"/>
      <c r="AA19" s="8"/>
      <c r="AB19" s="8"/>
    </row>
    <row r="20" spans="1:28" s="19" customFormat="1" ht="24.75" customHeight="1">
      <c r="A20" s="14" t="str">
        <f t="shared" si="0"/>
        <v>50103310</v>
      </c>
      <c r="B20" s="15" t="s">
        <v>37</v>
      </c>
      <c r="C20" s="15"/>
      <c r="D20" s="15"/>
      <c r="E20" s="15"/>
      <c r="F20" s="15"/>
      <c r="G20" s="15"/>
      <c r="H20" s="16">
        <v>3310</v>
      </c>
      <c r="I20" s="17" t="s">
        <v>38</v>
      </c>
      <c r="J20" s="18">
        <f>SUM(J21:J27)</f>
        <v>2587</v>
      </c>
      <c r="W20" s="8"/>
      <c r="X20" s="8"/>
      <c r="Y20" s="8"/>
      <c r="Z20" s="8"/>
      <c r="AA20" s="8"/>
      <c r="AB20" s="8"/>
    </row>
    <row r="21" spans="1:28" ht="24.75" customHeight="1">
      <c r="A21" s="21" t="str">
        <f t="shared" si="0"/>
        <v>5010331004</v>
      </c>
      <c r="B21" s="15"/>
      <c r="C21" s="15" t="s">
        <v>39</v>
      </c>
      <c r="D21" s="15"/>
      <c r="E21" s="15"/>
      <c r="F21" s="15"/>
      <c r="G21" s="22"/>
      <c r="H21" s="23" t="s">
        <v>40</v>
      </c>
      <c r="I21" s="30" t="s">
        <v>41</v>
      </c>
      <c r="J21" s="25">
        <v>2300</v>
      </c>
      <c r="W21" s="8"/>
      <c r="X21" s="8"/>
      <c r="Y21" s="8"/>
      <c r="Z21" s="8"/>
      <c r="AA21" s="8"/>
      <c r="AB21" s="8"/>
    </row>
    <row r="22" spans="1:28" ht="13.5" customHeight="1">
      <c r="A22" s="21" t="str">
        <f t="shared" si="0"/>
        <v>5010331008</v>
      </c>
      <c r="B22" s="15"/>
      <c r="C22" s="15" t="s">
        <v>42</v>
      </c>
      <c r="D22" s="15"/>
      <c r="E22" s="15"/>
      <c r="F22" s="15"/>
      <c r="G22" s="22"/>
      <c r="H22" s="23">
        <v>331008</v>
      </c>
      <c r="I22" s="24" t="s">
        <v>43</v>
      </c>
      <c r="J22" s="25">
        <v>20</v>
      </c>
      <c r="W22" s="8"/>
      <c r="X22" s="8"/>
      <c r="Y22" s="8"/>
      <c r="Z22" s="8"/>
      <c r="AA22" s="8"/>
      <c r="AB22" s="8"/>
    </row>
    <row r="23" spans="1:28" ht="23.25" customHeight="1" hidden="1">
      <c r="A23" s="21" t="str">
        <f t="shared" si="0"/>
        <v>5010331016</v>
      </c>
      <c r="B23" s="15"/>
      <c r="C23" s="15" t="s">
        <v>44</v>
      </c>
      <c r="D23" s="15"/>
      <c r="E23" s="15"/>
      <c r="F23" s="15"/>
      <c r="G23" s="22"/>
      <c r="H23" s="23" t="s">
        <v>45</v>
      </c>
      <c r="I23" s="24" t="s">
        <v>46</v>
      </c>
      <c r="J23" s="25">
        <v>0</v>
      </c>
      <c r="W23" s="8"/>
      <c r="X23" s="8"/>
      <c r="Y23" s="8"/>
      <c r="Z23" s="8"/>
      <c r="AA23" s="8"/>
      <c r="AB23" s="8"/>
    </row>
    <row r="24" spans="1:28" ht="35.25" customHeight="1" hidden="1">
      <c r="A24" s="21" t="str">
        <f t="shared" si="0"/>
        <v>5010331017</v>
      </c>
      <c r="B24" s="15"/>
      <c r="C24" s="15" t="s">
        <v>47</v>
      </c>
      <c r="D24" s="15"/>
      <c r="E24" s="15"/>
      <c r="F24" s="15"/>
      <c r="G24" s="22"/>
      <c r="H24" s="23" t="s">
        <v>48</v>
      </c>
      <c r="I24" s="24" t="s">
        <v>49</v>
      </c>
      <c r="J24" s="25">
        <v>0</v>
      </c>
      <c r="W24" s="8"/>
      <c r="X24" s="8"/>
      <c r="Y24" s="8"/>
      <c r="Z24" s="8"/>
      <c r="AA24" s="8"/>
      <c r="AB24" s="8"/>
    </row>
    <row r="25" spans="1:28" ht="31.5" customHeight="1">
      <c r="A25" s="21" t="str">
        <f t="shared" si="0"/>
        <v>5010331019</v>
      </c>
      <c r="B25" s="15"/>
      <c r="C25" s="15" t="s">
        <v>50</v>
      </c>
      <c r="D25" s="15"/>
      <c r="E25" s="15"/>
      <c r="F25" s="15"/>
      <c r="G25" s="22"/>
      <c r="H25" s="23" t="s">
        <v>51</v>
      </c>
      <c r="I25" s="24" t="s">
        <v>52</v>
      </c>
      <c r="J25" s="25">
        <v>1</v>
      </c>
      <c r="W25" s="8"/>
      <c r="X25" s="8"/>
      <c r="Y25" s="8"/>
      <c r="Z25" s="8"/>
      <c r="AA25" s="8"/>
      <c r="AB25" s="8"/>
    </row>
    <row r="26" spans="1:28" ht="15.75" customHeight="1" hidden="1">
      <c r="A26" s="21" t="str">
        <f t="shared" si="0"/>
        <v>5010331020</v>
      </c>
      <c r="B26" s="15"/>
      <c r="C26" s="15" t="s">
        <v>53</v>
      </c>
      <c r="D26" s="15"/>
      <c r="E26" s="15"/>
      <c r="F26" s="15"/>
      <c r="G26" s="22"/>
      <c r="H26" s="23" t="s">
        <v>54</v>
      </c>
      <c r="I26" s="24" t="s">
        <v>55</v>
      </c>
      <c r="J26" s="25">
        <v>0</v>
      </c>
      <c r="W26" s="8"/>
      <c r="X26" s="8"/>
      <c r="Y26" s="8"/>
      <c r="Z26" s="8"/>
      <c r="AA26" s="8"/>
      <c r="AB26" s="8"/>
    </row>
    <row r="27" spans="1:28" ht="13.5" customHeight="1">
      <c r="A27" s="21" t="str">
        <f t="shared" si="0"/>
        <v>5010331050</v>
      </c>
      <c r="B27" s="15"/>
      <c r="C27" s="15" t="s">
        <v>56</v>
      </c>
      <c r="D27" s="15"/>
      <c r="E27" s="15"/>
      <c r="F27" s="15"/>
      <c r="G27" s="22"/>
      <c r="H27" s="23" t="s">
        <v>57</v>
      </c>
      <c r="I27" s="28" t="s">
        <v>58</v>
      </c>
      <c r="J27" s="25">
        <v>266</v>
      </c>
      <c r="W27" s="8"/>
      <c r="X27" s="8"/>
      <c r="Y27" s="8"/>
      <c r="Z27" s="8"/>
      <c r="AA27" s="8"/>
      <c r="AB27" s="8"/>
    </row>
    <row r="28" spans="1:28" s="19" customFormat="1" ht="13.5" customHeight="1" hidden="1">
      <c r="A28" s="21" t="str">
        <f t="shared" si="0"/>
        <v>50103510</v>
      </c>
      <c r="B28" s="15"/>
      <c r="C28" s="15"/>
      <c r="D28" s="15"/>
      <c r="E28" s="15"/>
      <c r="F28" s="15"/>
      <c r="G28" s="22"/>
      <c r="H28" s="16" t="s">
        <v>59</v>
      </c>
      <c r="I28" s="31" t="s">
        <v>60</v>
      </c>
      <c r="J28" s="18">
        <f>J29</f>
        <v>0</v>
      </c>
      <c r="W28" s="32"/>
      <c r="X28" s="32"/>
      <c r="Y28" s="32"/>
      <c r="Z28" s="32"/>
      <c r="AA28" s="32"/>
      <c r="AB28" s="32"/>
    </row>
    <row r="29" spans="1:28" ht="26.25" customHeight="1" hidden="1">
      <c r="A29" s="21" t="str">
        <f t="shared" si="0"/>
        <v>5010351001</v>
      </c>
      <c r="B29" s="15"/>
      <c r="C29" s="15"/>
      <c r="D29" s="15"/>
      <c r="E29" s="15"/>
      <c r="F29" s="15"/>
      <c r="G29" s="22"/>
      <c r="H29" s="23" t="s">
        <v>61</v>
      </c>
      <c r="I29" s="33" t="s">
        <v>62</v>
      </c>
      <c r="J29" s="25">
        <v>0</v>
      </c>
      <c r="W29" s="8"/>
      <c r="X29" s="8"/>
      <c r="Y29" s="8"/>
      <c r="Z29" s="8"/>
      <c r="AA29" s="8"/>
      <c r="AB29" s="8"/>
    </row>
    <row r="30" spans="1:28" s="19" customFormat="1" ht="20.25" customHeight="1">
      <c r="A30" s="21" t="str">
        <f t="shared" si="0"/>
        <v>50103610</v>
      </c>
      <c r="B30" s="15" t="s">
        <v>63</v>
      </c>
      <c r="C30" s="15"/>
      <c r="D30" s="15"/>
      <c r="E30" s="15"/>
      <c r="F30" s="15"/>
      <c r="G30" s="22"/>
      <c r="H30" s="16" t="s">
        <v>63</v>
      </c>
      <c r="I30" s="31" t="s">
        <v>64</v>
      </c>
      <c r="J30" s="18">
        <f>J31</f>
        <v>395</v>
      </c>
      <c r="W30" s="32"/>
      <c r="X30" s="32"/>
      <c r="Y30" s="32"/>
      <c r="Z30" s="32"/>
      <c r="AA30" s="32"/>
      <c r="AB30" s="32"/>
    </row>
    <row r="31" spans="1:28" ht="20.25" customHeight="1">
      <c r="A31" s="21" t="str">
        <f t="shared" si="0"/>
        <v>5010361050</v>
      </c>
      <c r="B31" s="15"/>
      <c r="C31" s="15" t="s">
        <v>56</v>
      </c>
      <c r="D31" s="15"/>
      <c r="E31" s="15"/>
      <c r="F31" s="15"/>
      <c r="G31" s="22"/>
      <c r="H31" s="23" t="s">
        <v>65</v>
      </c>
      <c r="I31" s="33" t="s">
        <v>66</v>
      </c>
      <c r="J31" s="25">
        <v>395</v>
      </c>
      <c r="W31" s="8"/>
      <c r="X31" s="8"/>
      <c r="Y31" s="8"/>
      <c r="Z31" s="8"/>
      <c r="AA31" s="8"/>
      <c r="AB31" s="8"/>
    </row>
    <row r="32" spans="1:28" s="29" customFormat="1" ht="17.25" customHeight="1">
      <c r="A32" s="14" t="str">
        <f t="shared" si="0"/>
        <v>50103710</v>
      </c>
      <c r="B32" s="15" t="s">
        <v>67</v>
      </c>
      <c r="C32" s="15"/>
      <c r="D32" s="15"/>
      <c r="E32" s="15"/>
      <c r="F32" s="15"/>
      <c r="G32" s="15"/>
      <c r="H32" s="16" t="s">
        <v>67</v>
      </c>
      <c r="I32" s="34" t="s">
        <v>68</v>
      </c>
      <c r="J32" s="18">
        <f>SUM(J33:J34)</f>
        <v>107</v>
      </c>
      <c r="W32" s="8"/>
      <c r="X32" s="8"/>
      <c r="Y32" s="8"/>
      <c r="Z32" s="8"/>
      <c r="AA32" s="8"/>
      <c r="AB32" s="8"/>
    </row>
    <row r="33" spans="1:28" s="29" customFormat="1" ht="11.25">
      <c r="A33" s="21" t="str">
        <f t="shared" si="0"/>
        <v>5010371001</v>
      </c>
      <c r="B33" s="15"/>
      <c r="C33" s="15" t="s">
        <v>69</v>
      </c>
      <c r="D33" s="15"/>
      <c r="E33" s="15"/>
      <c r="F33" s="15"/>
      <c r="G33" s="22"/>
      <c r="H33" s="27" t="s">
        <v>70</v>
      </c>
      <c r="I33" s="28" t="s">
        <v>71</v>
      </c>
      <c r="J33" s="25">
        <v>107</v>
      </c>
      <c r="W33" s="8"/>
      <c r="X33" s="8"/>
      <c r="Y33" s="8"/>
      <c r="Z33" s="8"/>
      <c r="AA33" s="8"/>
      <c r="AB33" s="8"/>
    </row>
    <row r="34" spans="1:28" s="29" customFormat="1" ht="11.25" hidden="1">
      <c r="A34" s="21" t="str">
        <f t="shared" si="0"/>
        <v>5010371050</v>
      </c>
      <c r="B34" s="15"/>
      <c r="C34" s="15" t="s">
        <v>56</v>
      </c>
      <c r="D34" s="15"/>
      <c r="E34" s="15"/>
      <c r="F34" s="15"/>
      <c r="G34" s="22"/>
      <c r="H34" s="27" t="s">
        <v>72</v>
      </c>
      <c r="I34" s="24" t="s">
        <v>73</v>
      </c>
      <c r="J34" s="25">
        <v>0</v>
      </c>
      <c r="W34" s="8"/>
      <c r="X34" s="8"/>
      <c r="Y34" s="8"/>
      <c r="Z34" s="8"/>
      <c r="AA34" s="8"/>
      <c r="AB34" s="8"/>
    </row>
    <row r="35" spans="1:28" s="29" customFormat="1" ht="11.25" hidden="1">
      <c r="A35" s="21" t="str">
        <f t="shared" si="0"/>
        <v>50104010</v>
      </c>
      <c r="B35" s="15" t="s">
        <v>74</v>
      </c>
      <c r="C35" s="15"/>
      <c r="D35" s="15"/>
      <c r="E35" s="15"/>
      <c r="F35" s="15"/>
      <c r="G35" s="22"/>
      <c r="H35" s="16" t="s">
        <v>74</v>
      </c>
      <c r="I35" s="20" t="s">
        <v>75</v>
      </c>
      <c r="J35" s="18">
        <f>J36</f>
        <v>0</v>
      </c>
      <c r="W35" s="8"/>
      <c r="X35" s="8"/>
      <c r="Y35" s="8"/>
      <c r="Z35" s="8"/>
      <c r="AA35" s="8"/>
      <c r="AB35" s="8"/>
    </row>
    <row r="36" spans="1:28" s="29" customFormat="1" ht="11.25" hidden="1">
      <c r="A36" s="21" t="str">
        <f t="shared" si="0"/>
        <v>50104015</v>
      </c>
      <c r="B36" s="15"/>
      <c r="C36" s="15" t="s">
        <v>76</v>
      </c>
      <c r="D36" s="15"/>
      <c r="E36" s="15"/>
      <c r="F36" s="15"/>
      <c r="G36" s="22"/>
      <c r="H36" s="23" t="s">
        <v>77</v>
      </c>
      <c r="I36" s="24" t="s">
        <v>78</v>
      </c>
      <c r="J36" s="25">
        <f>J37</f>
        <v>0</v>
      </c>
      <c r="W36" s="8"/>
      <c r="X36" s="8"/>
      <c r="Y36" s="8"/>
      <c r="Z36" s="8"/>
      <c r="AA36" s="8"/>
      <c r="AB36" s="8"/>
    </row>
    <row r="37" spans="1:28" s="29" customFormat="1" ht="11.25" hidden="1">
      <c r="A37" s="21" t="str">
        <f t="shared" si="0"/>
        <v>501040101503</v>
      </c>
      <c r="B37" s="15"/>
      <c r="C37" s="15"/>
      <c r="D37" s="15" t="s">
        <v>24</v>
      </c>
      <c r="E37" s="15"/>
      <c r="F37" s="15"/>
      <c r="G37" s="22"/>
      <c r="H37" s="23" t="s">
        <v>79</v>
      </c>
      <c r="I37" s="24" t="s">
        <v>80</v>
      </c>
      <c r="J37" s="25">
        <v>0</v>
      </c>
      <c r="W37" s="8"/>
      <c r="X37" s="8"/>
      <c r="Y37" s="8"/>
      <c r="Z37" s="8"/>
      <c r="AA37" s="8"/>
      <c r="AB37" s="8"/>
    </row>
    <row r="38" spans="1:28" s="26" customFormat="1" ht="26.25" customHeight="1">
      <c r="A38" s="14" t="str">
        <f t="shared" si="0"/>
        <v>501043</v>
      </c>
      <c r="B38" s="15" t="s">
        <v>81</v>
      </c>
      <c r="C38" s="15"/>
      <c r="D38" s="15"/>
      <c r="E38" s="15"/>
      <c r="F38" s="15"/>
      <c r="G38" s="15"/>
      <c r="H38" s="16" t="s">
        <v>82</v>
      </c>
      <c r="I38" s="20" t="s">
        <v>83</v>
      </c>
      <c r="J38" s="18">
        <f>J39</f>
        <v>18800</v>
      </c>
      <c r="W38" s="8"/>
      <c r="X38" s="8"/>
      <c r="Y38" s="8"/>
      <c r="Z38" s="8"/>
      <c r="AA38" s="8"/>
      <c r="AB38" s="8"/>
    </row>
    <row r="39" spans="1:28" s="26" customFormat="1" ht="23.25" customHeight="1">
      <c r="A39" s="14" t="str">
        <f t="shared" si="0"/>
        <v>50104310</v>
      </c>
      <c r="B39" s="15" t="s">
        <v>84</v>
      </c>
      <c r="C39" s="15"/>
      <c r="D39" s="15"/>
      <c r="E39" s="15"/>
      <c r="F39" s="15"/>
      <c r="G39" s="15"/>
      <c r="H39" s="16" t="s">
        <v>84</v>
      </c>
      <c r="I39" s="20" t="s">
        <v>85</v>
      </c>
      <c r="J39" s="18">
        <f>J40</f>
        <v>18800</v>
      </c>
      <c r="W39" s="8"/>
      <c r="X39" s="8"/>
      <c r="Y39" s="8"/>
      <c r="Z39" s="8"/>
      <c r="AA39" s="8"/>
      <c r="AB39" s="8"/>
    </row>
    <row r="40" spans="1:28" s="29" customFormat="1" ht="27" customHeight="1">
      <c r="A40" s="21" t="str">
        <f t="shared" si="0"/>
        <v>5010431009</v>
      </c>
      <c r="B40" s="15"/>
      <c r="C40" s="15" t="s">
        <v>86</v>
      </c>
      <c r="D40" s="15"/>
      <c r="E40" s="15"/>
      <c r="F40" s="15"/>
      <c r="G40" s="22"/>
      <c r="H40" s="27" t="s">
        <v>87</v>
      </c>
      <c r="I40" s="24" t="s">
        <v>88</v>
      </c>
      <c r="J40" s="25">
        <v>18800</v>
      </c>
      <c r="W40" s="8"/>
      <c r="X40" s="8"/>
      <c r="Y40" s="8"/>
      <c r="Z40" s="8"/>
      <c r="AA40" s="8"/>
      <c r="AB40" s="8"/>
    </row>
    <row r="41" spans="1:28" s="26" customFormat="1" ht="26.25" customHeight="1">
      <c r="A41" s="21" t="str">
        <f aca="true" t="shared" si="1" ref="A41:A70">CONCATENATE("5010",H41)</f>
        <v>50104510</v>
      </c>
      <c r="B41" s="15" t="s">
        <v>89</v>
      </c>
      <c r="C41" s="15"/>
      <c r="D41" s="15"/>
      <c r="E41" s="15"/>
      <c r="F41" s="15"/>
      <c r="G41" s="22"/>
      <c r="H41" s="16" t="s">
        <v>89</v>
      </c>
      <c r="I41" s="20" t="s">
        <v>90</v>
      </c>
      <c r="J41" s="18">
        <f>J42+J44+J48+J52+J55</f>
        <v>1750</v>
      </c>
      <c r="W41" s="32"/>
      <c r="X41" s="32"/>
      <c r="Y41" s="32"/>
      <c r="Z41" s="32"/>
      <c r="AA41" s="32"/>
      <c r="AB41" s="32"/>
    </row>
    <row r="42" spans="1:28" s="29" customFormat="1" ht="15" customHeight="1" hidden="1">
      <c r="A42" s="21" t="str">
        <f t="shared" si="1"/>
        <v>5010451002</v>
      </c>
      <c r="B42" s="15"/>
      <c r="C42" s="15" t="s">
        <v>91</v>
      </c>
      <c r="D42" s="15"/>
      <c r="E42" s="15"/>
      <c r="F42" s="15"/>
      <c r="G42" s="22"/>
      <c r="H42" s="35">
        <v>451002</v>
      </c>
      <c r="I42" s="24" t="s">
        <v>92</v>
      </c>
      <c r="J42" s="25">
        <v>0</v>
      </c>
      <c r="W42" s="8"/>
      <c r="X42" s="8"/>
      <c r="Y42" s="8"/>
      <c r="Z42" s="8"/>
      <c r="AA42" s="8"/>
      <c r="AB42" s="8"/>
    </row>
    <row r="43" spans="1:28" s="29" customFormat="1" ht="15" customHeight="1" hidden="1">
      <c r="A43" s="21" t="str">
        <f t="shared" si="1"/>
        <v>501045100202</v>
      </c>
      <c r="B43" s="15"/>
      <c r="C43" s="15"/>
      <c r="D43" s="15" t="s">
        <v>91</v>
      </c>
      <c r="E43" s="15"/>
      <c r="F43" s="15"/>
      <c r="G43" s="22"/>
      <c r="H43" s="35">
        <v>45100202</v>
      </c>
      <c r="I43" s="24" t="s">
        <v>93</v>
      </c>
      <c r="J43" s="25">
        <v>0</v>
      </c>
      <c r="W43" s="8"/>
      <c r="X43" s="8"/>
      <c r="Y43" s="8"/>
      <c r="Z43" s="8"/>
      <c r="AA43" s="8"/>
      <c r="AB43" s="8"/>
    </row>
    <row r="44" spans="1:28" s="29" customFormat="1" ht="15" customHeight="1">
      <c r="A44" s="21" t="str">
        <f t="shared" si="1"/>
        <v>5010451015</v>
      </c>
      <c r="B44" s="15"/>
      <c r="C44" s="15" t="s">
        <v>76</v>
      </c>
      <c r="D44" s="15"/>
      <c r="E44" s="15"/>
      <c r="F44" s="15"/>
      <c r="G44" s="22"/>
      <c r="H44" s="35">
        <v>451015</v>
      </c>
      <c r="I44" s="24" t="s">
        <v>94</v>
      </c>
      <c r="J44" s="25">
        <v>25</v>
      </c>
      <c r="W44" s="8"/>
      <c r="X44" s="8"/>
      <c r="Y44" s="8"/>
      <c r="Z44" s="8"/>
      <c r="AA44" s="8"/>
      <c r="AB44" s="8"/>
    </row>
    <row r="45" spans="1:28" s="29" customFormat="1" ht="15" customHeight="1" hidden="1">
      <c r="A45" s="21" t="str">
        <f t="shared" si="1"/>
        <v>501045101501</v>
      </c>
      <c r="B45" s="15"/>
      <c r="C45" s="15"/>
      <c r="D45" s="15" t="s">
        <v>69</v>
      </c>
      <c r="E45" s="15"/>
      <c r="F45" s="15"/>
      <c r="G45" s="22"/>
      <c r="H45" s="35">
        <v>45101501</v>
      </c>
      <c r="I45" s="24" t="s">
        <v>95</v>
      </c>
      <c r="J45" s="25">
        <v>0</v>
      </c>
      <c r="W45" s="8"/>
      <c r="X45" s="8"/>
      <c r="Y45" s="8"/>
      <c r="Z45" s="8"/>
      <c r="AA45" s="8"/>
      <c r="AB45" s="8"/>
    </row>
    <row r="46" spans="1:28" s="29" customFormat="1" ht="15" customHeight="1" hidden="1">
      <c r="A46" s="21" t="str">
        <f t="shared" si="1"/>
        <v>501045101502</v>
      </c>
      <c r="B46" s="15"/>
      <c r="C46" s="15"/>
      <c r="D46" s="15" t="s">
        <v>91</v>
      </c>
      <c r="E46" s="15"/>
      <c r="F46" s="15"/>
      <c r="G46" s="22"/>
      <c r="H46" s="35">
        <v>45101502</v>
      </c>
      <c r="I46" s="24" t="s">
        <v>93</v>
      </c>
      <c r="J46" s="25">
        <v>0</v>
      </c>
      <c r="W46" s="8"/>
      <c r="X46" s="8"/>
      <c r="Y46" s="8"/>
      <c r="Z46" s="8"/>
      <c r="AA46" s="8"/>
      <c r="AB46" s="8"/>
    </row>
    <row r="47" spans="1:28" s="29" customFormat="1" ht="15" customHeight="1" hidden="1">
      <c r="A47" s="21" t="str">
        <f t="shared" si="1"/>
        <v>501045101503</v>
      </c>
      <c r="B47" s="15"/>
      <c r="C47" s="15"/>
      <c r="D47" s="15" t="s">
        <v>24</v>
      </c>
      <c r="E47" s="15"/>
      <c r="F47" s="15"/>
      <c r="G47" s="22"/>
      <c r="H47" s="35">
        <v>45101503</v>
      </c>
      <c r="I47" s="24" t="s">
        <v>96</v>
      </c>
      <c r="J47" s="25">
        <v>25</v>
      </c>
      <c r="W47" s="8"/>
      <c r="X47" s="8"/>
      <c r="Y47" s="8"/>
      <c r="Z47" s="8"/>
      <c r="AA47" s="8"/>
      <c r="AB47" s="8"/>
    </row>
    <row r="48" spans="1:28" s="29" customFormat="1" ht="15" customHeight="1">
      <c r="A48" s="21" t="str">
        <f t="shared" si="1"/>
        <v>5010451016</v>
      </c>
      <c r="B48" s="15"/>
      <c r="C48" s="15" t="s">
        <v>44</v>
      </c>
      <c r="D48" s="15"/>
      <c r="E48" s="15"/>
      <c r="F48" s="15"/>
      <c r="G48" s="22"/>
      <c r="H48" s="35">
        <v>451016</v>
      </c>
      <c r="I48" s="24" t="s">
        <v>97</v>
      </c>
      <c r="J48" s="25">
        <v>10</v>
      </c>
      <c r="W48" s="8"/>
      <c r="X48" s="8"/>
      <c r="Y48" s="8"/>
      <c r="Z48" s="8"/>
      <c r="AA48" s="8"/>
      <c r="AB48" s="8"/>
    </row>
    <row r="49" spans="1:28" s="29" customFormat="1" ht="15" customHeight="1" hidden="1">
      <c r="A49" s="21" t="str">
        <f t="shared" si="1"/>
        <v>501045101601</v>
      </c>
      <c r="B49" s="15"/>
      <c r="C49" s="15"/>
      <c r="D49" s="15" t="s">
        <v>69</v>
      </c>
      <c r="E49" s="15"/>
      <c r="F49" s="15"/>
      <c r="G49" s="22"/>
      <c r="H49" s="35">
        <v>45101601</v>
      </c>
      <c r="I49" s="24" t="s">
        <v>95</v>
      </c>
      <c r="J49" s="25">
        <v>0</v>
      </c>
      <c r="W49" s="8"/>
      <c r="X49" s="8"/>
      <c r="Y49" s="8"/>
      <c r="Z49" s="8"/>
      <c r="AA49" s="8"/>
      <c r="AB49" s="8"/>
    </row>
    <row r="50" spans="1:28" s="29" customFormat="1" ht="15" customHeight="1" hidden="1">
      <c r="A50" s="21" t="str">
        <f t="shared" si="1"/>
        <v>501045101602</v>
      </c>
      <c r="B50" s="15"/>
      <c r="C50" s="15"/>
      <c r="D50" s="15" t="s">
        <v>91</v>
      </c>
      <c r="E50" s="15"/>
      <c r="F50" s="15"/>
      <c r="G50" s="22"/>
      <c r="H50" s="35">
        <v>45101602</v>
      </c>
      <c r="I50" s="24" t="s">
        <v>93</v>
      </c>
      <c r="J50" s="25">
        <v>0</v>
      </c>
      <c r="W50" s="8"/>
      <c r="X50" s="8"/>
      <c r="Y50" s="8"/>
      <c r="Z50" s="8"/>
      <c r="AA50" s="8"/>
      <c r="AB50" s="8"/>
    </row>
    <row r="51" spans="1:28" s="29" customFormat="1" ht="15" customHeight="1">
      <c r="A51" s="21" t="str">
        <f t="shared" si="1"/>
        <v>501045101603</v>
      </c>
      <c r="B51" s="15"/>
      <c r="C51" s="15"/>
      <c r="D51" s="15" t="s">
        <v>24</v>
      </c>
      <c r="E51" s="15"/>
      <c r="F51" s="15"/>
      <c r="G51" s="22"/>
      <c r="H51" s="35">
        <v>45101603</v>
      </c>
      <c r="I51" s="24" t="s">
        <v>96</v>
      </c>
      <c r="J51" s="25">
        <v>10</v>
      </c>
      <c r="W51" s="8"/>
      <c r="X51" s="8"/>
      <c r="Y51" s="8"/>
      <c r="Z51" s="8"/>
      <c r="AA51" s="8"/>
      <c r="AB51" s="8"/>
    </row>
    <row r="52" spans="1:28" s="29" customFormat="1" ht="15" customHeight="1" hidden="1">
      <c r="A52" s="21" t="str">
        <f t="shared" si="1"/>
        <v>5010451017</v>
      </c>
      <c r="B52" s="15"/>
      <c r="C52" s="15" t="s">
        <v>47</v>
      </c>
      <c r="D52" s="15"/>
      <c r="E52" s="15"/>
      <c r="F52" s="15"/>
      <c r="G52" s="22"/>
      <c r="H52" s="35">
        <v>451017</v>
      </c>
      <c r="I52" s="24" t="s">
        <v>98</v>
      </c>
      <c r="J52" s="25">
        <v>0</v>
      </c>
      <c r="W52" s="8"/>
      <c r="X52" s="8"/>
      <c r="Y52" s="8"/>
      <c r="Z52" s="8"/>
      <c r="AA52" s="8"/>
      <c r="AB52" s="8"/>
    </row>
    <row r="53" spans="1:28" s="29" customFormat="1" ht="15" customHeight="1" hidden="1">
      <c r="A53" s="21" t="str">
        <f t="shared" si="1"/>
        <v>501045101701</v>
      </c>
      <c r="B53" s="15"/>
      <c r="C53" s="15"/>
      <c r="D53" s="15" t="s">
        <v>69</v>
      </c>
      <c r="E53" s="15"/>
      <c r="F53" s="15"/>
      <c r="G53" s="22"/>
      <c r="H53" s="35">
        <v>45101701</v>
      </c>
      <c r="I53" s="24"/>
      <c r="J53" s="25">
        <v>0</v>
      </c>
      <c r="W53" s="8"/>
      <c r="X53" s="8"/>
      <c r="Y53" s="8"/>
      <c r="Z53" s="8"/>
      <c r="AA53" s="8"/>
      <c r="AB53" s="8"/>
    </row>
    <row r="54" spans="1:28" s="29" customFormat="1" ht="15" customHeight="1" hidden="1">
      <c r="A54" s="21" t="str">
        <f t="shared" si="1"/>
        <v>501045101702</v>
      </c>
      <c r="B54" s="15"/>
      <c r="C54" s="15"/>
      <c r="D54" s="15" t="s">
        <v>91</v>
      </c>
      <c r="E54" s="15"/>
      <c r="F54" s="15"/>
      <c r="G54" s="22"/>
      <c r="H54" s="35">
        <v>45101702</v>
      </c>
      <c r="I54" s="24" t="s">
        <v>93</v>
      </c>
      <c r="J54" s="25">
        <v>0</v>
      </c>
      <c r="W54" s="8"/>
      <c r="X54" s="8"/>
      <c r="Y54" s="8"/>
      <c r="Z54" s="8"/>
      <c r="AA54" s="8"/>
      <c r="AB54" s="8"/>
    </row>
    <row r="55" spans="1:28" s="29" customFormat="1" ht="15" customHeight="1">
      <c r="A55" s="21" t="str">
        <f t="shared" si="1"/>
        <v>5010451018</v>
      </c>
      <c r="B55" s="15"/>
      <c r="C55" s="15"/>
      <c r="D55" s="15"/>
      <c r="E55" s="15"/>
      <c r="F55" s="15"/>
      <c r="G55" s="22"/>
      <c r="H55" s="35">
        <v>451018</v>
      </c>
      <c r="I55" s="24" t="s">
        <v>99</v>
      </c>
      <c r="J55" s="25">
        <v>1715</v>
      </c>
      <c r="W55" s="8"/>
      <c r="X55" s="8"/>
      <c r="Y55" s="8"/>
      <c r="Z55" s="8"/>
      <c r="AA55" s="8"/>
      <c r="AB55" s="8"/>
    </row>
    <row r="56" spans="1:28" s="29" customFormat="1" ht="15" customHeight="1">
      <c r="A56" s="21" t="str">
        <f t="shared" si="1"/>
        <v>501045101803</v>
      </c>
      <c r="B56" s="15"/>
      <c r="C56" s="15"/>
      <c r="D56" s="15"/>
      <c r="E56" s="15"/>
      <c r="F56" s="15"/>
      <c r="G56" s="22"/>
      <c r="H56" s="35">
        <v>45101803</v>
      </c>
      <c r="I56" s="24" t="s">
        <v>96</v>
      </c>
      <c r="J56" s="25">
        <v>1715</v>
      </c>
      <c r="W56" s="8"/>
      <c r="X56" s="8"/>
      <c r="Y56" s="8"/>
      <c r="Z56" s="8"/>
      <c r="AA56" s="8"/>
      <c r="AB56" s="8"/>
    </row>
    <row r="57" spans="1:28" s="29" customFormat="1" ht="36.75" customHeight="1" hidden="1">
      <c r="A57" s="21" t="str">
        <f t="shared" si="1"/>
        <v>50104810</v>
      </c>
      <c r="B57" s="15" t="s">
        <v>100</v>
      </c>
      <c r="C57" s="15"/>
      <c r="D57" s="15"/>
      <c r="E57" s="15"/>
      <c r="F57" s="15"/>
      <c r="G57" s="22"/>
      <c r="H57" s="36">
        <v>4810</v>
      </c>
      <c r="I57" s="20" t="s">
        <v>101</v>
      </c>
      <c r="J57" s="25"/>
      <c r="W57" s="8"/>
      <c r="X57" s="8"/>
      <c r="Y57" s="8"/>
      <c r="Z57" s="8"/>
      <c r="AA57" s="8"/>
      <c r="AB57" s="8"/>
    </row>
    <row r="58" spans="1:28" s="29" customFormat="1" ht="15" customHeight="1" hidden="1">
      <c r="A58" s="21" t="str">
        <f t="shared" si="1"/>
        <v>5010481016</v>
      </c>
      <c r="B58" s="15"/>
      <c r="C58" s="15" t="s">
        <v>44</v>
      </c>
      <c r="D58" s="15"/>
      <c r="E58" s="15"/>
      <c r="F58" s="15"/>
      <c r="G58" s="22"/>
      <c r="H58" s="35">
        <v>481016</v>
      </c>
      <c r="I58" s="24" t="s">
        <v>97</v>
      </c>
      <c r="J58" s="25"/>
      <c r="W58" s="8"/>
      <c r="X58" s="8"/>
      <c r="Y58" s="8"/>
      <c r="Z58" s="8"/>
      <c r="AA58" s="8"/>
      <c r="AB58" s="8"/>
    </row>
    <row r="59" spans="1:28" s="29" customFormat="1" ht="15" customHeight="1" hidden="1">
      <c r="A59" s="21" t="str">
        <f t="shared" si="1"/>
        <v>501048101603</v>
      </c>
      <c r="B59" s="15"/>
      <c r="C59" s="15"/>
      <c r="D59" s="15" t="s">
        <v>24</v>
      </c>
      <c r="E59" s="15"/>
      <c r="F59" s="15"/>
      <c r="G59" s="22"/>
      <c r="H59" s="35">
        <v>48101603</v>
      </c>
      <c r="I59" s="24" t="s">
        <v>96</v>
      </c>
      <c r="J59" s="25"/>
      <c r="W59" s="8"/>
      <c r="X59" s="8"/>
      <c r="Y59" s="8"/>
      <c r="Z59" s="8"/>
      <c r="AA59" s="8"/>
      <c r="AB59" s="8"/>
    </row>
    <row r="60" spans="1:28" s="43" customFormat="1" ht="9.75" customHeight="1">
      <c r="A60" s="21" t="str">
        <f t="shared" si="1"/>
        <v>5010</v>
      </c>
      <c r="B60" s="37"/>
      <c r="C60" s="37"/>
      <c r="D60" s="37"/>
      <c r="E60" s="37"/>
      <c r="F60" s="37"/>
      <c r="G60" s="38"/>
      <c r="H60" s="39"/>
      <c r="I60" s="40"/>
      <c r="J60" s="42"/>
      <c r="W60" s="44"/>
      <c r="X60" s="44"/>
      <c r="Y60" s="44"/>
      <c r="Z60" s="44"/>
      <c r="AA60" s="44"/>
      <c r="AB60" s="44"/>
    </row>
    <row r="61" spans="1:28" s="19" customFormat="1" ht="16.5" customHeight="1">
      <c r="A61" s="14" t="str">
        <f t="shared" si="1"/>
        <v>50105010</v>
      </c>
      <c r="B61" s="15" t="s">
        <v>102</v>
      </c>
      <c r="C61" s="15"/>
      <c r="D61" s="15"/>
      <c r="E61" s="15"/>
      <c r="F61" s="15"/>
      <c r="G61" s="15"/>
      <c r="H61" s="16" t="s">
        <v>102</v>
      </c>
      <c r="I61" s="20" t="s">
        <v>103</v>
      </c>
      <c r="J61" s="18">
        <f>J62+J69</f>
        <v>40521</v>
      </c>
      <c r="W61" s="8"/>
      <c r="X61" s="8"/>
      <c r="Y61" s="8"/>
      <c r="Z61" s="8"/>
      <c r="AA61" s="8"/>
      <c r="AB61" s="8"/>
    </row>
    <row r="62" spans="1:28" s="19" customFormat="1" ht="21.75" customHeight="1">
      <c r="A62" s="14" t="str">
        <f t="shared" si="1"/>
        <v>501001</v>
      </c>
      <c r="B62" s="15"/>
      <c r="C62" s="15"/>
      <c r="D62" s="15"/>
      <c r="E62" s="15" t="s">
        <v>69</v>
      </c>
      <c r="F62" s="15"/>
      <c r="G62" s="15"/>
      <c r="H62" s="16" t="s">
        <v>69</v>
      </c>
      <c r="I62" s="20" t="s">
        <v>104</v>
      </c>
      <c r="J62" s="18">
        <f>SUM(J63:J68)</f>
        <v>37631</v>
      </c>
      <c r="W62" s="8"/>
      <c r="X62" s="8"/>
      <c r="Y62" s="8"/>
      <c r="Z62" s="8"/>
      <c r="AA62" s="8"/>
      <c r="AB62" s="8"/>
    </row>
    <row r="63" spans="1:28" s="19" customFormat="1" ht="17.25" customHeight="1">
      <c r="A63" s="14" t="str">
        <f t="shared" si="1"/>
        <v>501010</v>
      </c>
      <c r="B63" s="15"/>
      <c r="C63" s="15"/>
      <c r="D63" s="15"/>
      <c r="E63" s="15" t="s">
        <v>12</v>
      </c>
      <c r="F63" s="15"/>
      <c r="G63" s="15"/>
      <c r="H63" s="16" t="s">
        <v>12</v>
      </c>
      <c r="I63" s="20" t="s">
        <v>105</v>
      </c>
      <c r="J63" s="18">
        <f>J73+J154</f>
        <v>14755</v>
      </c>
      <c r="W63" s="8"/>
      <c r="X63" s="8"/>
      <c r="Y63" s="8"/>
      <c r="Z63" s="8"/>
      <c r="AA63" s="8"/>
      <c r="AB63" s="8"/>
    </row>
    <row r="64" spans="1:28" s="19" customFormat="1" ht="19.5" customHeight="1">
      <c r="A64" s="14" t="str">
        <f t="shared" si="1"/>
        <v>501020</v>
      </c>
      <c r="B64" s="15"/>
      <c r="C64" s="15"/>
      <c r="D64" s="15"/>
      <c r="E64" s="15" t="s">
        <v>53</v>
      </c>
      <c r="F64" s="15"/>
      <c r="G64" s="15"/>
      <c r="H64" s="16" t="s">
        <v>53</v>
      </c>
      <c r="I64" s="20" t="s">
        <v>106</v>
      </c>
      <c r="J64" s="18">
        <f>J101+J181</f>
        <v>18952</v>
      </c>
      <c r="W64" s="8"/>
      <c r="X64" s="8"/>
      <c r="Y64" s="8"/>
      <c r="Z64" s="8"/>
      <c r="AA64" s="8"/>
      <c r="AB64" s="8"/>
    </row>
    <row r="65" spans="1:28" s="19" customFormat="1" ht="17.25" customHeight="1">
      <c r="A65" s="14" t="str">
        <f t="shared" si="1"/>
        <v>501055</v>
      </c>
      <c r="B65" s="15"/>
      <c r="C65" s="15"/>
      <c r="D65" s="15"/>
      <c r="E65" s="15" t="s">
        <v>107</v>
      </c>
      <c r="F65" s="15"/>
      <c r="G65" s="15"/>
      <c r="H65" s="16" t="s">
        <v>107</v>
      </c>
      <c r="I65" s="17" t="s">
        <v>108</v>
      </c>
      <c r="J65" s="18">
        <f>J131+J217</f>
        <v>237</v>
      </c>
      <c r="W65" s="8"/>
      <c r="X65" s="8"/>
      <c r="Y65" s="8"/>
      <c r="Z65" s="8"/>
      <c r="AA65" s="8"/>
      <c r="AB65" s="8"/>
    </row>
    <row r="66" spans="1:28" s="19" customFormat="1" ht="33.75" customHeight="1">
      <c r="A66" s="14" t="str">
        <f t="shared" si="1"/>
        <v>501056</v>
      </c>
      <c r="B66" s="15"/>
      <c r="C66" s="15"/>
      <c r="D66" s="15"/>
      <c r="E66" s="15" t="s">
        <v>109</v>
      </c>
      <c r="F66" s="15"/>
      <c r="G66" s="15"/>
      <c r="H66" s="16" t="s">
        <v>109</v>
      </c>
      <c r="I66" s="17" t="s">
        <v>110</v>
      </c>
      <c r="J66" s="18">
        <f>J220+J135</f>
        <v>1190</v>
      </c>
      <c r="W66" s="8"/>
      <c r="X66" s="8"/>
      <c r="Y66" s="8"/>
      <c r="Z66" s="8"/>
      <c r="AA66" s="8"/>
      <c r="AB66" s="8"/>
    </row>
    <row r="67" spans="1:28" s="19" customFormat="1" ht="33.75" customHeight="1" hidden="1">
      <c r="A67" s="14" t="str">
        <f t="shared" si="1"/>
        <v>501058</v>
      </c>
      <c r="B67" s="15"/>
      <c r="C67" s="15"/>
      <c r="D67" s="15"/>
      <c r="E67" s="15" t="s">
        <v>111</v>
      </c>
      <c r="F67" s="15"/>
      <c r="G67" s="15"/>
      <c r="H67" s="16" t="s">
        <v>111</v>
      </c>
      <c r="I67" s="17" t="s">
        <v>112</v>
      </c>
      <c r="J67" s="18">
        <f>J234</f>
        <v>0</v>
      </c>
      <c r="W67" s="8"/>
      <c r="X67" s="8"/>
      <c r="Y67" s="8"/>
      <c r="Z67" s="8"/>
      <c r="AA67" s="8"/>
      <c r="AB67" s="8"/>
    </row>
    <row r="68" spans="1:28" s="19" customFormat="1" ht="15" customHeight="1">
      <c r="A68" s="14" t="str">
        <f t="shared" si="1"/>
        <v>501059</v>
      </c>
      <c r="B68" s="15"/>
      <c r="C68" s="15"/>
      <c r="D68" s="15"/>
      <c r="E68" s="15" t="s">
        <v>113</v>
      </c>
      <c r="F68" s="15"/>
      <c r="G68" s="15"/>
      <c r="H68" s="16" t="s">
        <v>113</v>
      </c>
      <c r="I68" s="20" t="s">
        <v>114</v>
      </c>
      <c r="J68" s="18">
        <f>J140+J239</f>
        <v>2497</v>
      </c>
      <c r="W68" s="8"/>
      <c r="X68" s="8"/>
      <c r="Y68" s="8"/>
      <c r="Z68" s="8"/>
      <c r="AA68" s="8"/>
      <c r="AB68" s="8"/>
    </row>
    <row r="69" spans="1:28" s="19" customFormat="1" ht="16.5" customHeight="1">
      <c r="A69" s="14" t="str">
        <f t="shared" si="1"/>
        <v>501070</v>
      </c>
      <c r="B69" s="15"/>
      <c r="C69" s="15"/>
      <c r="D69" s="15"/>
      <c r="E69" s="15" t="s">
        <v>115</v>
      </c>
      <c r="F69" s="15"/>
      <c r="G69" s="15"/>
      <c r="H69" s="16" t="s">
        <v>115</v>
      </c>
      <c r="I69" s="20" t="s">
        <v>116</v>
      </c>
      <c r="J69" s="18">
        <f>J70</f>
        <v>2890</v>
      </c>
      <c r="W69" s="8"/>
      <c r="X69" s="8"/>
      <c r="Y69" s="8"/>
      <c r="Z69" s="8"/>
      <c r="AA69" s="8"/>
      <c r="AB69" s="8"/>
    </row>
    <row r="70" spans="1:28" s="26" customFormat="1" ht="15.75" customHeight="1">
      <c r="A70" s="14" t="str">
        <f t="shared" si="1"/>
        <v>501071</v>
      </c>
      <c r="B70" s="15"/>
      <c r="C70" s="15"/>
      <c r="D70" s="15"/>
      <c r="E70" s="15" t="s">
        <v>117</v>
      </c>
      <c r="F70" s="15"/>
      <c r="G70" s="15"/>
      <c r="H70" s="16" t="s">
        <v>117</v>
      </c>
      <c r="I70" s="20" t="s">
        <v>118</v>
      </c>
      <c r="J70" s="18">
        <f>J144+J244</f>
        <v>2890</v>
      </c>
      <c r="W70" s="8"/>
      <c r="X70" s="8"/>
      <c r="Y70" s="8"/>
      <c r="Z70" s="8"/>
      <c r="AA70" s="8"/>
      <c r="AB70" s="8"/>
    </row>
    <row r="71" spans="1:28" s="19" customFormat="1" ht="36" customHeight="1">
      <c r="A71" s="14" t="str">
        <f aca="true" t="shared" si="2" ref="A71:A102">CONCATENATE("5110",H71)</f>
        <v>51105110</v>
      </c>
      <c r="B71" s="15" t="s">
        <v>119</v>
      </c>
      <c r="C71" s="15"/>
      <c r="D71" s="15"/>
      <c r="E71" s="15"/>
      <c r="F71" s="15"/>
      <c r="G71" s="15"/>
      <c r="H71" s="16" t="s">
        <v>119</v>
      </c>
      <c r="I71" s="20" t="s">
        <v>120</v>
      </c>
      <c r="J71" s="18">
        <f>J72+J143</f>
        <v>18948</v>
      </c>
      <c r="W71" s="8"/>
      <c r="X71" s="8"/>
      <c r="Y71" s="8"/>
      <c r="Z71" s="8"/>
      <c r="AA71" s="8"/>
      <c r="AB71" s="8"/>
    </row>
    <row r="72" spans="1:28" s="19" customFormat="1" ht="24.75" customHeight="1">
      <c r="A72" s="14" t="str">
        <f t="shared" si="2"/>
        <v>511001</v>
      </c>
      <c r="B72" s="15"/>
      <c r="C72" s="15"/>
      <c r="D72" s="15"/>
      <c r="E72" s="15" t="s">
        <v>69</v>
      </c>
      <c r="F72" s="15"/>
      <c r="G72" s="15"/>
      <c r="H72" s="16" t="s">
        <v>69</v>
      </c>
      <c r="I72" s="20" t="s">
        <v>104</v>
      </c>
      <c r="J72" s="18">
        <f>J73+J101+J131+J135+J140</f>
        <v>18748</v>
      </c>
      <c r="W72" s="8"/>
      <c r="X72" s="8"/>
      <c r="Y72" s="8"/>
      <c r="Z72" s="8"/>
      <c r="AA72" s="8"/>
      <c r="AB72" s="8"/>
    </row>
    <row r="73" spans="1:28" s="19" customFormat="1" ht="22.5" customHeight="1">
      <c r="A73" s="14" t="str">
        <f t="shared" si="2"/>
        <v>511010</v>
      </c>
      <c r="B73" s="15"/>
      <c r="C73" s="15"/>
      <c r="D73" s="15"/>
      <c r="E73" s="15" t="s">
        <v>12</v>
      </c>
      <c r="F73" s="15"/>
      <c r="G73" s="15"/>
      <c r="H73" s="16" t="s">
        <v>12</v>
      </c>
      <c r="I73" s="20" t="s">
        <v>105</v>
      </c>
      <c r="J73" s="18">
        <f>+J74+J92+J94</f>
        <v>6061</v>
      </c>
      <c r="W73" s="8"/>
      <c r="X73" s="8"/>
      <c r="Y73" s="8"/>
      <c r="Z73" s="8"/>
      <c r="AA73" s="8"/>
      <c r="AB73" s="8"/>
    </row>
    <row r="74" spans="1:28" s="19" customFormat="1" ht="11.25" hidden="1">
      <c r="A74" s="14" t="str">
        <f t="shared" si="2"/>
        <v>51101001</v>
      </c>
      <c r="B74" s="15"/>
      <c r="C74" s="15"/>
      <c r="D74" s="15"/>
      <c r="E74" s="15"/>
      <c r="F74" s="15" t="s">
        <v>69</v>
      </c>
      <c r="G74" s="15"/>
      <c r="H74" s="16">
        <v>1001</v>
      </c>
      <c r="I74" s="45" t="s">
        <v>121</v>
      </c>
      <c r="J74" s="18">
        <f>SUM(J75:J91)</f>
        <v>5030</v>
      </c>
      <c r="W74" s="8"/>
      <c r="X74" s="8"/>
      <c r="Y74" s="8"/>
      <c r="Z74" s="8"/>
      <c r="AA74" s="8"/>
      <c r="AB74" s="8"/>
    </row>
    <row r="75" spans="1:28" ht="11.25" hidden="1">
      <c r="A75" s="21" t="str">
        <f t="shared" si="2"/>
        <v>5110100101</v>
      </c>
      <c r="B75" s="15"/>
      <c r="C75" s="15"/>
      <c r="D75" s="15"/>
      <c r="E75" s="15"/>
      <c r="F75" s="15"/>
      <c r="G75" s="22" t="s">
        <v>69</v>
      </c>
      <c r="H75" s="23">
        <v>100101</v>
      </c>
      <c r="I75" s="46" t="s">
        <v>122</v>
      </c>
      <c r="J75" s="25">
        <v>4630</v>
      </c>
      <c r="W75" s="8"/>
      <c r="X75" s="8"/>
      <c r="Y75" s="8"/>
      <c r="Z75" s="8"/>
      <c r="AA75" s="8"/>
      <c r="AB75" s="8"/>
    </row>
    <row r="76" spans="1:28" ht="11.25" customHeight="1" hidden="1">
      <c r="A76" s="21" t="str">
        <f t="shared" si="2"/>
        <v>5110100102</v>
      </c>
      <c r="B76" s="15"/>
      <c r="C76" s="15"/>
      <c r="D76" s="15"/>
      <c r="E76" s="15"/>
      <c r="F76" s="15"/>
      <c r="G76" s="22"/>
      <c r="H76" s="23">
        <v>100102</v>
      </c>
      <c r="I76" s="46" t="s">
        <v>123</v>
      </c>
      <c r="J76" s="25">
        <v>0</v>
      </c>
      <c r="W76" s="8"/>
      <c r="X76" s="8"/>
      <c r="Y76" s="8"/>
      <c r="Z76" s="8"/>
      <c r="AA76" s="8"/>
      <c r="AB76" s="8"/>
    </row>
    <row r="77" spans="1:28" ht="11.25" customHeight="1" hidden="1">
      <c r="A77" s="21" t="str">
        <f t="shared" si="2"/>
        <v>5110100103</v>
      </c>
      <c r="B77" s="15"/>
      <c r="C77" s="15"/>
      <c r="D77" s="15"/>
      <c r="E77" s="15"/>
      <c r="F77" s="15"/>
      <c r="G77" s="22"/>
      <c r="H77" s="23">
        <v>100103</v>
      </c>
      <c r="I77" s="46" t="s">
        <v>124</v>
      </c>
      <c r="J77" s="25">
        <v>0</v>
      </c>
      <c r="W77" s="8"/>
      <c r="X77" s="8"/>
      <c r="Y77" s="8"/>
      <c r="Z77" s="8"/>
      <c r="AA77" s="8"/>
      <c r="AB77" s="8"/>
    </row>
    <row r="78" spans="1:28" ht="11.25" customHeight="1" hidden="1">
      <c r="A78" s="21" t="str">
        <f t="shared" si="2"/>
        <v>5110100104</v>
      </c>
      <c r="B78" s="15"/>
      <c r="C78" s="15"/>
      <c r="D78" s="15"/>
      <c r="E78" s="15"/>
      <c r="F78" s="15"/>
      <c r="G78" s="22"/>
      <c r="H78" s="23">
        <v>100104</v>
      </c>
      <c r="I78" s="46" t="s">
        <v>125</v>
      </c>
      <c r="J78" s="25">
        <v>0</v>
      </c>
      <c r="W78" s="8"/>
      <c r="X78" s="8"/>
      <c r="Y78" s="8"/>
      <c r="Z78" s="8"/>
      <c r="AA78" s="8"/>
      <c r="AB78" s="8"/>
    </row>
    <row r="79" spans="1:28" ht="11.25" customHeight="1" hidden="1">
      <c r="A79" s="21" t="str">
        <f t="shared" si="2"/>
        <v>5110100105</v>
      </c>
      <c r="B79" s="15"/>
      <c r="C79" s="15"/>
      <c r="D79" s="15"/>
      <c r="E79" s="15"/>
      <c r="F79" s="15"/>
      <c r="G79" s="22"/>
      <c r="H79" s="23" t="s">
        <v>126</v>
      </c>
      <c r="I79" s="46" t="s">
        <v>127</v>
      </c>
      <c r="J79" s="25">
        <v>0</v>
      </c>
      <c r="W79" s="8"/>
      <c r="X79" s="8"/>
      <c r="Y79" s="8"/>
      <c r="Z79" s="8"/>
      <c r="AA79" s="8"/>
      <c r="AB79" s="8"/>
    </row>
    <row r="80" spans="1:28" ht="11.25" customHeight="1" hidden="1">
      <c r="A80" s="21" t="str">
        <f t="shared" si="2"/>
        <v>5110100106</v>
      </c>
      <c r="B80" s="15"/>
      <c r="C80" s="15"/>
      <c r="D80" s="15"/>
      <c r="E80" s="15"/>
      <c r="F80" s="15"/>
      <c r="G80" s="22"/>
      <c r="H80" s="23" t="s">
        <v>128</v>
      </c>
      <c r="I80" s="46" t="s">
        <v>129</v>
      </c>
      <c r="J80" s="25">
        <v>0</v>
      </c>
      <c r="W80" s="8"/>
      <c r="X80" s="8"/>
      <c r="Y80" s="8"/>
      <c r="Z80" s="8"/>
      <c r="AA80" s="8"/>
      <c r="AB80" s="8"/>
    </row>
    <row r="81" spans="1:28" ht="11.25" customHeight="1" hidden="1">
      <c r="A81" s="21" t="str">
        <f t="shared" si="2"/>
        <v>5110100107</v>
      </c>
      <c r="B81" s="15"/>
      <c r="C81" s="15"/>
      <c r="D81" s="15"/>
      <c r="E81" s="15"/>
      <c r="F81" s="15"/>
      <c r="G81" s="22"/>
      <c r="H81" s="23">
        <v>100107</v>
      </c>
      <c r="I81" s="46" t="s">
        <v>130</v>
      </c>
      <c r="J81" s="25">
        <v>0</v>
      </c>
      <c r="W81" s="8"/>
      <c r="X81" s="8"/>
      <c r="Y81" s="8"/>
      <c r="Z81" s="8"/>
      <c r="AA81" s="8"/>
      <c r="AB81" s="8"/>
    </row>
    <row r="82" spans="1:28" ht="11.25" customHeight="1" hidden="1">
      <c r="A82" s="21" t="str">
        <f t="shared" si="2"/>
        <v>5110100108</v>
      </c>
      <c r="B82" s="15"/>
      <c r="C82" s="15"/>
      <c r="D82" s="15"/>
      <c r="E82" s="15"/>
      <c r="F82" s="15"/>
      <c r="G82" s="22"/>
      <c r="H82" s="23">
        <v>100108</v>
      </c>
      <c r="I82" s="46" t="s">
        <v>131</v>
      </c>
      <c r="J82" s="25">
        <v>0</v>
      </c>
      <c r="W82" s="8"/>
      <c r="X82" s="8"/>
      <c r="Y82" s="8"/>
      <c r="Z82" s="8"/>
      <c r="AA82" s="8"/>
      <c r="AB82" s="8"/>
    </row>
    <row r="83" spans="1:28" ht="11.25" customHeight="1" hidden="1">
      <c r="A83" s="21" t="str">
        <f t="shared" si="2"/>
        <v>5110100109</v>
      </c>
      <c r="B83" s="15"/>
      <c r="C83" s="15"/>
      <c r="D83" s="15"/>
      <c r="E83" s="15"/>
      <c r="F83" s="15"/>
      <c r="G83" s="22"/>
      <c r="H83" s="23" t="s">
        <v>132</v>
      </c>
      <c r="I83" s="46" t="s">
        <v>133</v>
      </c>
      <c r="J83" s="25">
        <v>0</v>
      </c>
      <c r="W83" s="8"/>
      <c r="X83" s="8"/>
      <c r="Y83" s="8"/>
      <c r="Z83" s="8"/>
      <c r="AA83" s="8"/>
      <c r="AB83" s="8"/>
    </row>
    <row r="84" spans="1:28" ht="11.25" customHeight="1" hidden="1">
      <c r="A84" s="21" t="str">
        <f t="shared" si="2"/>
        <v>5110100110</v>
      </c>
      <c r="B84" s="15"/>
      <c r="C84" s="15"/>
      <c r="D84" s="15"/>
      <c r="E84" s="15"/>
      <c r="F84" s="15"/>
      <c r="G84" s="22"/>
      <c r="H84" s="23" t="s">
        <v>134</v>
      </c>
      <c r="I84" s="46" t="s">
        <v>135</v>
      </c>
      <c r="J84" s="25">
        <v>0</v>
      </c>
      <c r="W84" s="8"/>
      <c r="X84" s="8"/>
      <c r="Y84" s="8"/>
      <c r="Z84" s="8"/>
      <c r="AA84" s="8"/>
      <c r="AB84" s="8"/>
    </row>
    <row r="85" spans="1:28" ht="11.25" customHeight="1" hidden="1">
      <c r="A85" s="21" t="str">
        <f t="shared" si="2"/>
        <v>5110100111</v>
      </c>
      <c r="B85" s="15"/>
      <c r="C85" s="15"/>
      <c r="D85" s="15"/>
      <c r="E85" s="15"/>
      <c r="F85" s="15"/>
      <c r="G85" s="22"/>
      <c r="H85" s="23" t="s">
        <v>136</v>
      </c>
      <c r="I85" s="46" t="s">
        <v>137</v>
      </c>
      <c r="J85" s="25">
        <v>0</v>
      </c>
      <c r="W85" s="8"/>
      <c r="X85" s="8"/>
      <c r="Y85" s="8"/>
      <c r="Z85" s="8"/>
      <c r="AA85" s="8"/>
      <c r="AB85" s="8"/>
    </row>
    <row r="86" spans="1:28" ht="11.25" customHeight="1" hidden="1">
      <c r="A86" s="21" t="str">
        <f t="shared" si="2"/>
        <v>5110100112</v>
      </c>
      <c r="B86" s="15"/>
      <c r="C86" s="15"/>
      <c r="D86" s="15"/>
      <c r="E86" s="15"/>
      <c r="F86" s="15"/>
      <c r="G86" s="22" t="s">
        <v>138</v>
      </c>
      <c r="H86" s="23" t="s">
        <v>139</v>
      </c>
      <c r="I86" s="46" t="s">
        <v>140</v>
      </c>
      <c r="J86" s="25">
        <v>0</v>
      </c>
      <c r="W86" s="8"/>
      <c r="X86" s="8"/>
      <c r="Y86" s="8"/>
      <c r="Z86" s="8"/>
      <c r="AA86" s="8"/>
      <c r="AB86" s="8"/>
    </row>
    <row r="87" spans="1:28" ht="11.25" hidden="1">
      <c r="A87" s="21" t="str">
        <f t="shared" si="2"/>
        <v>5110100113</v>
      </c>
      <c r="B87" s="15"/>
      <c r="C87" s="15"/>
      <c r="D87" s="15"/>
      <c r="E87" s="15"/>
      <c r="F87" s="15"/>
      <c r="G87" s="22" t="s">
        <v>141</v>
      </c>
      <c r="H87" s="23">
        <v>100113</v>
      </c>
      <c r="I87" s="46" t="s">
        <v>142</v>
      </c>
      <c r="J87" s="25">
        <v>200</v>
      </c>
      <c r="W87" s="8"/>
      <c r="X87" s="8"/>
      <c r="Y87" s="8"/>
      <c r="Z87" s="8"/>
      <c r="AA87" s="8"/>
      <c r="AB87" s="8"/>
    </row>
    <row r="88" spans="1:28" ht="11.25" customHeight="1" hidden="1">
      <c r="A88" s="21" t="str">
        <f t="shared" si="2"/>
        <v>5110100114</v>
      </c>
      <c r="B88" s="15"/>
      <c r="C88" s="15"/>
      <c r="D88" s="15"/>
      <c r="E88" s="15"/>
      <c r="F88" s="15"/>
      <c r="G88" s="22"/>
      <c r="H88" s="23" t="s">
        <v>143</v>
      </c>
      <c r="I88" s="46" t="s">
        <v>144</v>
      </c>
      <c r="J88" s="25">
        <v>0</v>
      </c>
      <c r="W88" s="8"/>
      <c r="X88" s="8"/>
      <c r="Y88" s="8"/>
      <c r="Z88" s="8"/>
      <c r="AA88" s="8"/>
      <c r="AB88" s="8"/>
    </row>
    <row r="89" spans="1:28" ht="14.25" customHeight="1" hidden="1">
      <c r="A89" s="21" t="str">
        <f t="shared" si="2"/>
        <v>5110100115</v>
      </c>
      <c r="B89" s="15"/>
      <c r="C89" s="15"/>
      <c r="D89" s="15"/>
      <c r="E89" s="15"/>
      <c r="F89" s="15"/>
      <c r="G89" s="22"/>
      <c r="H89" s="23" t="s">
        <v>145</v>
      </c>
      <c r="I89" s="46" t="s">
        <v>146</v>
      </c>
      <c r="J89" s="25">
        <v>0</v>
      </c>
      <c r="W89" s="8"/>
      <c r="X89" s="8"/>
      <c r="Y89" s="8"/>
      <c r="Z89" s="8"/>
      <c r="AA89" s="8"/>
      <c r="AB89" s="8"/>
    </row>
    <row r="90" spans="1:28" ht="11.25" customHeight="1" hidden="1">
      <c r="A90" s="21" t="str">
        <f t="shared" si="2"/>
        <v>5110100116</v>
      </c>
      <c r="B90" s="15"/>
      <c r="C90" s="15"/>
      <c r="D90" s="15"/>
      <c r="E90" s="15"/>
      <c r="F90" s="15"/>
      <c r="G90" s="22"/>
      <c r="H90" s="23" t="s">
        <v>147</v>
      </c>
      <c r="I90" s="46" t="s">
        <v>148</v>
      </c>
      <c r="J90" s="25">
        <v>0</v>
      </c>
      <c r="W90" s="8"/>
      <c r="X90" s="8"/>
      <c r="Y90" s="8"/>
      <c r="Z90" s="8"/>
      <c r="AA90" s="8"/>
      <c r="AB90" s="8"/>
    </row>
    <row r="91" spans="1:28" ht="11.25" hidden="1">
      <c r="A91" s="21" t="str">
        <f t="shared" si="2"/>
        <v>5110100130</v>
      </c>
      <c r="B91" s="15"/>
      <c r="C91" s="15"/>
      <c r="D91" s="15"/>
      <c r="E91" s="15"/>
      <c r="F91" s="15"/>
      <c r="G91" s="22" t="s">
        <v>149</v>
      </c>
      <c r="H91" s="23">
        <v>100130</v>
      </c>
      <c r="I91" s="46" t="s">
        <v>150</v>
      </c>
      <c r="J91" s="25">
        <v>200</v>
      </c>
      <c r="W91" s="8"/>
      <c r="X91" s="8"/>
      <c r="Y91" s="8"/>
      <c r="Z91" s="8"/>
      <c r="AA91" s="8"/>
      <c r="AB91" s="8"/>
    </row>
    <row r="92" spans="1:28" s="19" customFormat="1" ht="11.25" hidden="1">
      <c r="A92" s="14" t="str">
        <f t="shared" si="2"/>
        <v>51101002</v>
      </c>
      <c r="B92" s="15"/>
      <c r="C92" s="15"/>
      <c r="D92" s="15"/>
      <c r="E92" s="15"/>
      <c r="F92" s="15" t="s">
        <v>91</v>
      </c>
      <c r="G92" s="15"/>
      <c r="H92" s="16" t="s">
        <v>151</v>
      </c>
      <c r="I92" s="45" t="s">
        <v>152</v>
      </c>
      <c r="J92" s="18">
        <f>J93</f>
        <v>60</v>
      </c>
      <c r="W92" s="8"/>
      <c r="X92" s="8"/>
      <c r="Y92" s="8"/>
      <c r="Z92" s="8"/>
      <c r="AA92" s="8"/>
      <c r="AB92" s="8"/>
    </row>
    <row r="93" spans="1:28" ht="11.25" hidden="1">
      <c r="A93" s="21" t="str">
        <f t="shared" si="2"/>
        <v>5110100204</v>
      </c>
      <c r="B93" s="15"/>
      <c r="C93" s="15"/>
      <c r="D93" s="15"/>
      <c r="E93" s="15"/>
      <c r="F93" s="15"/>
      <c r="G93" s="22" t="s">
        <v>39</v>
      </c>
      <c r="H93" s="23" t="s">
        <v>153</v>
      </c>
      <c r="I93" s="46" t="s">
        <v>154</v>
      </c>
      <c r="J93" s="25">
        <v>60</v>
      </c>
      <c r="W93" s="8"/>
      <c r="X93" s="8"/>
      <c r="Y93" s="8"/>
      <c r="Z93" s="8"/>
      <c r="AA93" s="8"/>
      <c r="AB93" s="8"/>
    </row>
    <row r="94" spans="1:28" s="19" customFormat="1" ht="11.25" hidden="1">
      <c r="A94" s="14" t="str">
        <f t="shared" si="2"/>
        <v>51101003</v>
      </c>
      <c r="B94" s="15"/>
      <c r="C94" s="15"/>
      <c r="D94" s="15"/>
      <c r="E94" s="15"/>
      <c r="F94" s="15" t="s">
        <v>24</v>
      </c>
      <c r="G94" s="15"/>
      <c r="H94" s="16">
        <v>1003</v>
      </c>
      <c r="I94" s="45" t="s">
        <v>155</v>
      </c>
      <c r="J94" s="18">
        <f>SUM(J95:J100)</f>
        <v>971</v>
      </c>
      <c r="W94" s="8"/>
      <c r="X94" s="8"/>
      <c r="Y94" s="8"/>
      <c r="Z94" s="8"/>
      <c r="AA94" s="8"/>
      <c r="AB94" s="8"/>
    </row>
    <row r="95" spans="1:28" ht="12" customHeight="1" hidden="1">
      <c r="A95" s="21" t="str">
        <f t="shared" si="2"/>
        <v>5110100301</v>
      </c>
      <c r="B95" s="15"/>
      <c r="C95" s="15"/>
      <c r="D95" s="15"/>
      <c r="E95" s="15"/>
      <c r="F95" s="15"/>
      <c r="G95" s="22" t="s">
        <v>69</v>
      </c>
      <c r="H95" s="23">
        <v>100301</v>
      </c>
      <c r="I95" s="30" t="s">
        <v>156</v>
      </c>
      <c r="J95" s="25">
        <v>680</v>
      </c>
      <c r="W95" s="8"/>
      <c r="X95" s="8"/>
      <c r="Y95" s="8"/>
      <c r="Z95" s="8"/>
      <c r="AA95" s="8"/>
      <c r="AB95" s="8"/>
    </row>
    <row r="96" spans="1:28" ht="12.75" customHeight="1" hidden="1">
      <c r="A96" s="21" t="str">
        <f t="shared" si="2"/>
        <v>5110100302</v>
      </c>
      <c r="B96" s="15"/>
      <c r="C96" s="15"/>
      <c r="D96" s="15"/>
      <c r="E96" s="15"/>
      <c r="F96" s="15"/>
      <c r="G96" s="22" t="s">
        <v>91</v>
      </c>
      <c r="H96" s="23">
        <v>100302</v>
      </c>
      <c r="I96" s="30" t="s">
        <v>157</v>
      </c>
      <c r="J96" s="25">
        <v>22</v>
      </c>
      <c r="W96" s="8"/>
      <c r="X96" s="8"/>
      <c r="Y96" s="8"/>
      <c r="Z96" s="8"/>
      <c r="AA96" s="8"/>
      <c r="AB96" s="8"/>
    </row>
    <row r="97" spans="1:28" ht="12" customHeight="1" hidden="1">
      <c r="A97" s="21" t="str">
        <f t="shared" si="2"/>
        <v>5110100303</v>
      </c>
      <c r="B97" s="15"/>
      <c r="C97" s="15"/>
      <c r="D97" s="15"/>
      <c r="E97" s="15"/>
      <c r="F97" s="15"/>
      <c r="G97" s="22" t="s">
        <v>24</v>
      </c>
      <c r="H97" s="23">
        <v>100303</v>
      </c>
      <c r="I97" s="30" t="s">
        <v>158</v>
      </c>
      <c r="J97" s="25">
        <v>225</v>
      </c>
      <c r="W97" s="8"/>
      <c r="X97" s="8"/>
      <c r="Y97" s="8"/>
      <c r="Z97" s="8"/>
      <c r="AA97" s="8"/>
      <c r="AB97" s="8"/>
    </row>
    <row r="98" spans="1:28" ht="21.75" customHeight="1" hidden="1">
      <c r="A98" s="21" t="str">
        <f t="shared" si="2"/>
        <v>5110100304</v>
      </c>
      <c r="B98" s="15"/>
      <c r="C98" s="15"/>
      <c r="D98" s="15"/>
      <c r="E98" s="15"/>
      <c r="F98" s="15"/>
      <c r="G98" s="22" t="s">
        <v>39</v>
      </c>
      <c r="H98" s="23">
        <v>100304</v>
      </c>
      <c r="I98" s="30" t="s">
        <v>159</v>
      </c>
      <c r="J98" s="25">
        <v>7</v>
      </c>
      <c r="W98" s="8"/>
      <c r="X98" s="8"/>
      <c r="Y98" s="8"/>
      <c r="Z98" s="8"/>
      <c r="AA98" s="8"/>
      <c r="AB98" s="8"/>
    </row>
    <row r="99" spans="1:28" ht="12" customHeight="1" hidden="1">
      <c r="A99" s="21" t="str">
        <f t="shared" si="2"/>
        <v>5110100306</v>
      </c>
      <c r="B99" s="15"/>
      <c r="C99" s="15"/>
      <c r="D99" s="15"/>
      <c r="E99" s="15"/>
      <c r="F99" s="15"/>
      <c r="G99" s="22" t="s">
        <v>160</v>
      </c>
      <c r="H99" s="23" t="s">
        <v>161</v>
      </c>
      <c r="I99" s="30" t="s">
        <v>162</v>
      </c>
      <c r="J99" s="25">
        <v>37</v>
      </c>
      <c r="W99" s="8"/>
      <c r="X99" s="8"/>
      <c r="Y99" s="8"/>
      <c r="Z99" s="8"/>
      <c r="AA99" s="8"/>
      <c r="AB99" s="8"/>
    </row>
    <row r="100" spans="1:28" ht="22.5" customHeight="1" hidden="1">
      <c r="A100" s="21" t="str">
        <f t="shared" si="2"/>
        <v>5110100307</v>
      </c>
      <c r="B100" s="15"/>
      <c r="C100" s="15"/>
      <c r="D100" s="15"/>
      <c r="E100" s="15"/>
      <c r="F100" s="15"/>
      <c r="G100" s="22"/>
      <c r="H100" s="23" t="s">
        <v>163</v>
      </c>
      <c r="I100" s="30" t="s">
        <v>164</v>
      </c>
      <c r="J100" s="25">
        <v>0</v>
      </c>
      <c r="W100" s="8"/>
      <c r="X100" s="8"/>
      <c r="Y100" s="8"/>
      <c r="Z100" s="8"/>
      <c r="AA100" s="8"/>
      <c r="AB100" s="8"/>
    </row>
    <row r="101" spans="1:28" s="19" customFormat="1" ht="18.75" customHeight="1">
      <c r="A101" s="14" t="str">
        <f t="shared" si="2"/>
        <v>511020</v>
      </c>
      <c r="B101" s="15"/>
      <c r="C101" s="15"/>
      <c r="D101" s="15"/>
      <c r="E101" s="15" t="s">
        <v>53</v>
      </c>
      <c r="F101" s="15"/>
      <c r="G101" s="15"/>
      <c r="H101" s="16" t="s">
        <v>53</v>
      </c>
      <c r="I101" s="20" t="s">
        <v>106</v>
      </c>
      <c r="J101" s="18">
        <f>J102+J113+J114+J116+SUM(J119:J125)</f>
        <v>12680</v>
      </c>
      <c r="W101" s="8"/>
      <c r="X101" s="8"/>
      <c r="Y101" s="8"/>
      <c r="Z101" s="8"/>
      <c r="AA101" s="8"/>
      <c r="AB101" s="8"/>
    </row>
    <row r="102" spans="1:28" s="19" customFormat="1" ht="11.25" hidden="1">
      <c r="A102" s="14" t="str">
        <f t="shared" si="2"/>
        <v>51102001</v>
      </c>
      <c r="B102" s="15"/>
      <c r="C102" s="15"/>
      <c r="D102" s="15"/>
      <c r="E102" s="15"/>
      <c r="F102" s="15" t="s">
        <v>69</v>
      </c>
      <c r="G102" s="15"/>
      <c r="H102" s="16">
        <v>2001</v>
      </c>
      <c r="I102" s="17" t="s">
        <v>165</v>
      </c>
      <c r="J102" s="18">
        <f>SUM(J103:J112)</f>
        <v>12170</v>
      </c>
      <c r="W102" s="8"/>
      <c r="X102" s="8"/>
      <c r="Y102" s="8"/>
      <c r="Z102" s="8"/>
      <c r="AA102" s="8"/>
      <c r="AB102" s="8"/>
    </row>
    <row r="103" spans="1:28" s="19" customFormat="1" ht="11.25" hidden="1">
      <c r="A103" s="21" t="str">
        <f aca="true" t="shared" si="3" ref="A103:A133">CONCATENATE("5110",H103)</f>
        <v>5110200101</v>
      </c>
      <c r="B103" s="15"/>
      <c r="C103" s="15"/>
      <c r="D103" s="15"/>
      <c r="E103" s="15"/>
      <c r="F103" s="15"/>
      <c r="G103" s="22" t="s">
        <v>69</v>
      </c>
      <c r="H103" s="23" t="s">
        <v>166</v>
      </c>
      <c r="I103" s="30" t="s">
        <v>167</v>
      </c>
      <c r="J103" s="25">
        <v>20</v>
      </c>
      <c r="W103" s="8"/>
      <c r="X103" s="8"/>
      <c r="Y103" s="8"/>
      <c r="Z103" s="8"/>
      <c r="AA103" s="8"/>
      <c r="AB103" s="8"/>
    </row>
    <row r="104" spans="1:28" s="19" customFormat="1" ht="11.25" hidden="1">
      <c r="A104" s="21" t="str">
        <f t="shared" si="3"/>
        <v>5110200102</v>
      </c>
      <c r="B104" s="15"/>
      <c r="C104" s="15"/>
      <c r="D104" s="15"/>
      <c r="E104" s="15"/>
      <c r="F104" s="15"/>
      <c r="G104" s="22" t="s">
        <v>91</v>
      </c>
      <c r="H104" s="23" t="s">
        <v>168</v>
      </c>
      <c r="I104" s="30" t="s">
        <v>169</v>
      </c>
      <c r="J104" s="25">
        <v>10</v>
      </c>
      <c r="W104" s="8"/>
      <c r="X104" s="8"/>
      <c r="Y104" s="8"/>
      <c r="Z104" s="8"/>
      <c r="AA104" s="8"/>
      <c r="AB104" s="8"/>
    </row>
    <row r="105" spans="1:28" s="19" customFormat="1" ht="11.25" hidden="1">
      <c r="A105" s="21" t="str">
        <f t="shared" si="3"/>
        <v>5110200103</v>
      </c>
      <c r="B105" s="15"/>
      <c r="C105" s="15"/>
      <c r="D105" s="15"/>
      <c r="E105" s="15"/>
      <c r="F105" s="15"/>
      <c r="G105" s="22" t="s">
        <v>24</v>
      </c>
      <c r="H105" s="23" t="s">
        <v>170</v>
      </c>
      <c r="I105" s="30" t="s">
        <v>171</v>
      </c>
      <c r="J105" s="25">
        <v>250</v>
      </c>
      <c r="W105" s="8"/>
      <c r="X105" s="8"/>
      <c r="Y105" s="8"/>
      <c r="Z105" s="8"/>
      <c r="AA105" s="8"/>
      <c r="AB105" s="8"/>
    </row>
    <row r="106" spans="1:28" s="19" customFormat="1" ht="11.25" hidden="1">
      <c r="A106" s="21" t="str">
        <f t="shared" si="3"/>
        <v>5110200104</v>
      </c>
      <c r="B106" s="15"/>
      <c r="C106" s="15"/>
      <c r="D106" s="15"/>
      <c r="E106" s="15"/>
      <c r="F106" s="15"/>
      <c r="G106" s="22" t="s">
        <v>39</v>
      </c>
      <c r="H106" s="23" t="s">
        <v>172</v>
      </c>
      <c r="I106" s="30" t="s">
        <v>173</v>
      </c>
      <c r="J106" s="25">
        <v>150</v>
      </c>
      <c r="W106" s="8"/>
      <c r="X106" s="8"/>
      <c r="Y106" s="8"/>
      <c r="Z106" s="8"/>
      <c r="AA106" s="8"/>
      <c r="AB106" s="8"/>
    </row>
    <row r="107" spans="1:28" s="19" customFormat="1" ht="11.25" hidden="1">
      <c r="A107" s="21" t="str">
        <f t="shared" si="3"/>
        <v>5110200105</v>
      </c>
      <c r="B107" s="15"/>
      <c r="C107" s="15"/>
      <c r="D107" s="15"/>
      <c r="E107" s="15"/>
      <c r="F107" s="15"/>
      <c r="G107" s="22" t="s">
        <v>174</v>
      </c>
      <c r="H107" s="23" t="s">
        <v>175</v>
      </c>
      <c r="I107" s="30" t="s">
        <v>176</v>
      </c>
      <c r="J107" s="25">
        <v>50</v>
      </c>
      <c r="W107" s="8"/>
      <c r="X107" s="8"/>
      <c r="Y107" s="8"/>
      <c r="Z107" s="8"/>
      <c r="AA107" s="8"/>
      <c r="AB107" s="8"/>
    </row>
    <row r="108" spans="1:28" s="19" customFormat="1" ht="11.25" hidden="1">
      <c r="A108" s="21" t="str">
        <f t="shared" si="3"/>
        <v>5110200106</v>
      </c>
      <c r="B108" s="15"/>
      <c r="C108" s="15"/>
      <c r="D108" s="15"/>
      <c r="E108" s="15"/>
      <c r="F108" s="15"/>
      <c r="G108" s="22" t="s">
        <v>160</v>
      </c>
      <c r="H108" s="23" t="s">
        <v>177</v>
      </c>
      <c r="I108" s="30" t="s">
        <v>178</v>
      </c>
      <c r="J108" s="25">
        <v>20</v>
      </c>
      <c r="W108" s="8"/>
      <c r="X108" s="8"/>
      <c r="Y108" s="8"/>
      <c r="Z108" s="8"/>
      <c r="AA108" s="8"/>
      <c r="AB108" s="8"/>
    </row>
    <row r="109" spans="1:28" s="19" customFormat="1" ht="11.25" customHeight="1" hidden="1">
      <c r="A109" s="21" t="str">
        <f t="shared" si="3"/>
        <v>5110200107</v>
      </c>
      <c r="B109" s="15"/>
      <c r="C109" s="15"/>
      <c r="D109" s="15"/>
      <c r="E109" s="15"/>
      <c r="F109" s="15"/>
      <c r="G109" s="22"/>
      <c r="H109" s="23" t="s">
        <v>179</v>
      </c>
      <c r="I109" s="30" t="s">
        <v>180</v>
      </c>
      <c r="J109" s="25">
        <v>0</v>
      </c>
      <c r="W109" s="8"/>
      <c r="X109" s="8"/>
      <c r="Y109" s="8"/>
      <c r="Z109" s="8"/>
      <c r="AA109" s="8"/>
      <c r="AB109" s="8"/>
    </row>
    <row r="110" spans="1:28" s="19" customFormat="1" ht="11.25" hidden="1">
      <c r="A110" s="21" t="str">
        <f t="shared" si="3"/>
        <v>5110200108</v>
      </c>
      <c r="B110" s="15"/>
      <c r="C110" s="15"/>
      <c r="D110" s="15"/>
      <c r="E110" s="15"/>
      <c r="F110" s="15"/>
      <c r="G110" s="22" t="s">
        <v>42</v>
      </c>
      <c r="H110" s="23" t="s">
        <v>181</v>
      </c>
      <c r="I110" s="30" t="s">
        <v>182</v>
      </c>
      <c r="J110" s="25">
        <v>120</v>
      </c>
      <c r="W110" s="8"/>
      <c r="X110" s="8"/>
      <c r="Y110" s="8"/>
      <c r="Z110" s="8"/>
      <c r="AA110" s="8"/>
      <c r="AB110" s="8"/>
    </row>
    <row r="111" spans="1:28" s="19" customFormat="1" ht="16.5" customHeight="1" hidden="1">
      <c r="A111" s="21" t="str">
        <f t="shared" si="3"/>
        <v>5110200109</v>
      </c>
      <c r="B111" s="15"/>
      <c r="C111" s="15"/>
      <c r="D111" s="15"/>
      <c r="E111" s="15"/>
      <c r="F111" s="15"/>
      <c r="G111" s="22" t="s">
        <v>86</v>
      </c>
      <c r="H111" s="23" t="s">
        <v>183</v>
      </c>
      <c r="I111" s="30" t="s">
        <v>184</v>
      </c>
      <c r="J111" s="25">
        <v>11530</v>
      </c>
      <c r="W111" s="8"/>
      <c r="X111" s="8"/>
      <c r="Y111" s="8"/>
      <c r="Z111" s="8"/>
      <c r="AA111" s="8"/>
      <c r="AB111" s="8"/>
    </row>
    <row r="112" spans="1:28" ht="14.25" customHeight="1" hidden="1">
      <c r="A112" s="21" t="str">
        <f t="shared" si="3"/>
        <v>5110200130</v>
      </c>
      <c r="B112" s="15"/>
      <c r="C112" s="15"/>
      <c r="D112" s="15"/>
      <c r="E112" s="15"/>
      <c r="F112" s="15"/>
      <c r="G112" s="22" t="s">
        <v>149</v>
      </c>
      <c r="H112" s="23" t="s">
        <v>185</v>
      </c>
      <c r="I112" s="30" t="s">
        <v>186</v>
      </c>
      <c r="J112" s="25">
        <v>20</v>
      </c>
      <c r="W112" s="8"/>
      <c r="X112" s="8"/>
      <c r="Y112" s="8"/>
      <c r="Z112" s="8"/>
      <c r="AA112" s="8"/>
      <c r="AB112" s="8"/>
    </row>
    <row r="113" spans="1:28" s="19" customFormat="1" ht="11.25" hidden="1">
      <c r="A113" s="14" t="str">
        <f t="shared" si="3"/>
        <v>51102002</v>
      </c>
      <c r="B113" s="15"/>
      <c r="C113" s="15"/>
      <c r="D113" s="15"/>
      <c r="E113" s="15"/>
      <c r="F113" s="15" t="s">
        <v>91</v>
      </c>
      <c r="G113" s="15"/>
      <c r="H113" s="16">
        <v>2002</v>
      </c>
      <c r="I113" s="17" t="s">
        <v>187</v>
      </c>
      <c r="J113" s="25">
        <v>0</v>
      </c>
      <c r="W113" s="32"/>
      <c r="X113" s="32"/>
      <c r="Y113" s="32"/>
      <c r="Z113" s="32"/>
      <c r="AA113" s="32"/>
      <c r="AB113" s="32"/>
    </row>
    <row r="114" spans="1:28" s="19" customFormat="1" ht="15.75" customHeight="1" hidden="1">
      <c r="A114" s="14" t="str">
        <f t="shared" si="3"/>
        <v>51102005</v>
      </c>
      <c r="B114" s="15"/>
      <c r="C114" s="15"/>
      <c r="D114" s="15"/>
      <c r="E114" s="15"/>
      <c r="F114" s="15" t="s">
        <v>174</v>
      </c>
      <c r="G114" s="15"/>
      <c r="H114" s="16">
        <v>2005</v>
      </c>
      <c r="I114" s="17" t="s">
        <v>188</v>
      </c>
      <c r="J114" s="18">
        <f>J115</f>
        <v>70</v>
      </c>
      <c r="W114" s="8"/>
      <c r="X114" s="8"/>
      <c r="Y114" s="8"/>
      <c r="Z114" s="8"/>
      <c r="AA114" s="8"/>
      <c r="AB114" s="8"/>
    </row>
    <row r="115" spans="1:28" ht="11.25" hidden="1">
      <c r="A115" s="21" t="str">
        <f t="shared" si="3"/>
        <v>5110200530</v>
      </c>
      <c r="B115" s="15"/>
      <c r="C115" s="15"/>
      <c r="D115" s="15"/>
      <c r="E115" s="15"/>
      <c r="F115" s="15"/>
      <c r="G115" s="22" t="s">
        <v>149</v>
      </c>
      <c r="H115" s="23" t="s">
        <v>189</v>
      </c>
      <c r="I115" s="30" t="s">
        <v>190</v>
      </c>
      <c r="J115" s="25">
        <v>70</v>
      </c>
      <c r="W115" s="8"/>
      <c r="X115" s="8"/>
      <c r="Y115" s="8"/>
      <c r="Z115" s="8"/>
      <c r="AA115" s="8"/>
      <c r="AB115" s="8"/>
    </row>
    <row r="116" spans="1:28" s="19" customFormat="1" ht="11.25" hidden="1">
      <c r="A116" s="14" t="str">
        <f t="shared" si="3"/>
        <v>51102006</v>
      </c>
      <c r="B116" s="15"/>
      <c r="C116" s="15"/>
      <c r="D116" s="15"/>
      <c r="E116" s="15"/>
      <c r="F116" s="15" t="s">
        <v>160</v>
      </c>
      <c r="G116" s="15"/>
      <c r="H116" s="16">
        <v>2006</v>
      </c>
      <c r="I116" s="17" t="s">
        <v>191</v>
      </c>
      <c r="J116" s="18">
        <f>J117+J118</f>
        <v>270</v>
      </c>
      <c r="W116" s="8"/>
      <c r="X116" s="8"/>
      <c r="Y116" s="8"/>
      <c r="Z116" s="8"/>
      <c r="AA116" s="8"/>
      <c r="AB116" s="8"/>
    </row>
    <row r="117" spans="1:28" s="29" customFormat="1" ht="11.25" hidden="1">
      <c r="A117" s="21" t="str">
        <f t="shared" si="3"/>
        <v>5110200601</v>
      </c>
      <c r="B117" s="15"/>
      <c r="C117" s="15"/>
      <c r="D117" s="15"/>
      <c r="E117" s="15"/>
      <c r="F117" s="15"/>
      <c r="G117" s="22" t="s">
        <v>69</v>
      </c>
      <c r="H117" s="23" t="s">
        <v>192</v>
      </c>
      <c r="I117" s="30" t="s">
        <v>193</v>
      </c>
      <c r="J117" s="25">
        <v>150</v>
      </c>
      <c r="W117" s="8"/>
      <c r="X117" s="8"/>
      <c r="Y117" s="8"/>
      <c r="Z117" s="8"/>
      <c r="AA117" s="8"/>
      <c r="AB117" s="8"/>
    </row>
    <row r="118" spans="1:28" s="29" customFormat="1" ht="11.25" hidden="1">
      <c r="A118" s="21" t="str">
        <f t="shared" si="3"/>
        <v>5110200602</v>
      </c>
      <c r="B118" s="15"/>
      <c r="C118" s="15"/>
      <c r="D118" s="15"/>
      <c r="E118" s="15"/>
      <c r="F118" s="15"/>
      <c r="G118" s="22" t="s">
        <v>91</v>
      </c>
      <c r="H118" s="23" t="s">
        <v>194</v>
      </c>
      <c r="I118" s="30" t="s">
        <v>195</v>
      </c>
      <c r="J118" s="25">
        <v>120</v>
      </c>
      <c r="W118" s="8"/>
      <c r="X118" s="8"/>
      <c r="Y118" s="8"/>
      <c r="Z118" s="8"/>
      <c r="AA118" s="8"/>
      <c r="AB118" s="8"/>
    </row>
    <row r="119" spans="1:28" s="19" customFormat="1" ht="16.5" customHeight="1" hidden="1">
      <c r="A119" s="14" t="str">
        <f t="shared" si="3"/>
        <v>51102011</v>
      </c>
      <c r="B119" s="15"/>
      <c r="C119" s="15"/>
      <c r="D119" s="15"/>
      <c r="E119" s="15"/>
      <c r="F119" s="15" t="s">
        <v>196</v>
      </c>
      <c r="G119" s="15"/>
      <c r="H119" s="16">
        <v>2011</v>
      </c>
      <c r="I119" s="17" t="s">
        <v>197</v>
      </c>
      <c r="J119" s="25">
        <v>0</v>
      </c>
      <c r="W119" s="32"/>
      <c r="X119" s="32"/>
      <c r="Y119" s="32"/>
      <c r="Z119" s="32"/>
      <c r="AA119" s="32"/>
      <c r="AB119" s="32"/>
    </row>
    <row r="120" spans="1:28" s="19" customFormat="1" ht="11.25" hidden="1">
      <c r="A120" s="14" t="str">
        <f t="shared" si="3"/>
        <v>51102012</v>
      </c>
      <c r="B120" s="15"/>
      <c r="C120" s="15"/>
      <c r="D120" s="15"/>
      <c r="E120" s="15"/>
      <c r="F120" s="15" t="s">
        <v>138</v>
      </c>
      <c r="G120" s="15"/>
      <c r="H120" s="16" t="s">
        <v>198</v>
      </c>
      <c r="I120" s="17" t="s">
        <v>199</v>
      </c>
      <c r="J120" s="25">
        <v>0</v>
      </c>
      <c r="W120" s="32"/>
      <c r="X120" s="32"/>
      <c r="Y120" s="32"/>
      <c r="Z120" s="32"/>
      <c r="AA120" s="32"/>
      <c r="AB120" s="32"/>
    </row>
    <row r="121" spans="1:28" s="19" customFormat="1" ht="11.25" hidden="1">
      <c r="A121" s="14" t="str">
        <f t="shared" si="3"/>
        <v>51102013</v>
      </c>
      <c r="B121" s="15"/>
      <c r="C121" s="15"/>
      <c r="D121" s="15"/>
      <c r="E121" s="15"/>
      <c r="F121" s="15" t="s">
        <v>141</v>
      </c>
      <c r="G121" s="15"/>
      <c r="H121" s="16" t="s">
        <v>200</v>
      </c>
      <c r="I121" s="17" t="s">
        <v>201</v>
      </c>
      <c r="J121" s="25">
        <v>100</v>
      </c>
      <c r="W121" s="32"/>
      <c r="X121" s="32"/>
      <c r="Y121" s="32"/>
      <c r="Z121" s="32"/>
      <c r="AA121" s="32"/>
      <c r="AB121" s="32"/>
    </row>
    <row r="122" spans="1:28" s="19" customFormat="1" ht="11.25" hidden="1">
      <c r="A122" s="14" t="str">
        <f t="shared" si="3"/>
        <v>51102014</v>
      </c>
      <c r="B122" s="15"/>
      <c r="C122" s="15"/>
      <c r="D122" s="15"/>
      <c r="E122" s="15"/>
      <c r="F122" s="15" t="s">
        <v>202</v>
      </c>
      <c r="G122" s="15"/>
      <c r="H122" s="16">
        <v>2014</v>
      </c>
      <c r="I122" s="17" t="s">
        <v>203</v>
      </c>
      <c r="J122" s="25">
        <v>0</v>
      </c>
      <c r="W122" s="32"/>
      <c r="X122" s="32"/>
      <c r="Y122" s="32"/>
      <c r="Z122" s="32"/>
      <c r="AA122" s="32"/>
      <c r="AB122" s="32"/>
    </row>
    <row r="123" spans="1:28" s="19" customFormat="1" ht="11.25" customHeight="1" hidden="1">
      <c r="A123" s="14" t="str">
        <f t="shared" si="3"/>
        <v>51102016</v>
      </c>
      <c r="B123" s="15"/>
      <c r="C123" s="15"/>
      <c r="D123" s="15"/>
      <c r="E123" s="15"/>
      <c r="F123" s="15"/>
      <c r="G123" s="15"/>
      <c r="H123" s="16" t="s">
        <v>204</v>
      </c>
      <c r="I123" s="17" t="s">
        <v>205</v>
      </c>
      <c r="J123" s="25">
        <v>0</v>
      </c>
      <c r="W123" s="32"/>
      <c r="X123" s="32"/>
      <c r="Y123" s="32"/>
      <c r="Z123" s="32"/>
      <c r="AA123" s="32"/>
      <c r="AB123" s="32"/>
    </row>
    <row r="124" spans="1:28" s="19" customFormat="1" ht="24" customHeight="1" hidden="1">
      <c r="A124" s="14" t="str">
        <f t="shared" si="3"/>
        <v>51102025</v>
      </c>
      <c r="B124" s="15"/>
      <c r="C124" s="15"/>
      <c r="D124" s="15"/>
      <c r="E124" s="15"/>
      <c r="F124" s="15" t="s">
        <v>206</v>
      </c>
      <c r="G124" s="15"/>
      <c r="H124" s="16" t="s">
        <v>207</v>
      </c>
      <c r="I124" s="47" t="s">
        <v>208</v>
      </c>
      <c r="J124" s="25">
        <v>10</v>
      </c>
      <c r="W124" s="32"/>
      <c r="X124" s="32"/>
      <c r="Y124" s="32"/>
      <c r="Z124" s="32"/>
      <c r="AA124" s="32"/>
      <c r="AB124" s="32"/>
    </row>
    <row r="125" spans="1:28" s="26" customFormat="1" ht="17.25" customHeight="1" hidden="1">
      <c r="A125" s="14" t="str">
        <f t="shared" si="3"/>
        <v>51102030</v>
      </c>
      <c r="B125" s="15"/>
      <c r="C125" s="15"/>
      <c r="D125" s="15"/>
      <c r="E125" s="15"/>
      <c r="F125" s="15" t="s">
        <v>149</v>
      </c>
      <c r="G125" s="15"/>
      <c r="H125" s="16">
        <v>2030</v>
      </c>
      <c r="I125" s="17" t="s">
        <v>209</v>
      </c>
      <c r="J125" s="18">
        <f>SUM(J126:J130)</f>
        <v>60</v>
      </c>
      <c r="W125" s="8"/>
      <c r="X125" s="8"/>
      <c r="Y125" s="8"/>
      <c r="Z125" s="8"/>
      <c r="AA125" s="8"/>
      <c r="AB125" s="8"/>
    </row>
    <row r="126" spans="1:28" s="29" customFormat="1" ht="11.25" customHeight="1" hidden="1">
      <c r="A126" s="21" t="str">
        <f t="shared" si="3"/>
        <v>5110203001</v>
      </c>
      <c r="B126" s="15"/>
      <c r="C126" s="15"/>
      <c r="D126" s="15"/>
      <c r="E126" s="15"/>
      <c r="F126" s="15"/>
      <c r="G126" s="22"/>
      <c r="H126" s="23" t="s">
        <v>210</v>
      </c>
      <c r="I126" s="30" t="s">
        <v>211</v>
      </c>
      <c r="J126" s="25">
        <v>0</v>
      </c>
      <c r="W126" s="8"/>
      <c r="X126" s="8"/>
      <c r="Y126" s="8"/>
      <c r="Z126" s="8"/>
      <c r="AA126" s="8"/>
      <c r="AB126" s="8"/>
    </row>
    <row r="127" spans="1:28" s="29" customFormat="1" ht="11.25" hidden="1">
      <c r="A127" s="21" t="str">
        <f t="shared" si="3"/>
        <v>5110203002</v>
      </c>
      <c r="B127" s="15"/>
      <c r="C127" s="15"/>
      <c r="D127" s="15"/>
      <c r="E127" s="15"/>
      <c r="F127" s="15"/>
      <c r="G127" s="22" t="s">
        <v>91</v>
      </c>
      <c r="H127" s="23" t="s">
        <v>212</v>
      </c>
      <c r="I127" s="30" t="s">
        <v>213</v>
      </c>
      <c r="J127" s="25">
        <v>50</v>
      </c>
      <c r="W127" s="8"/>
      <c r="X127" s="8"/>
      <c r="Y127" s="8"/>
      <c r="Z127" s="8"/>
      <c r="AA127" s="8"/>
      <c r="AB127" s="8"/>
    </row>
    <row r="128" spans="1:28" s="29" customFormat="1" ht="11.25" customHeight="1" hidden="1">
      <c r="A128" s="21" t="str">
        <f t="shared" si="3"/>
        <v>5110203003</v>
      </c>
      <c r="B128" s="15"/>
      <c r="C128" s="15"/>
      <c r="D128" s="15"/>
      <c r="E128" s="15"/>
      <c r="F128" s="15"/>
      <c r="G128" s="22"/>
      <c r="H128" s="23" t="s">
        <v>214</v>
      </c>
      <c r="I128" s="48" t="s">
        <v>215</v>
      </c>
      <c r="J128" s="25">
        <v>0</v>
      </c>
      <c r="W128" s="8"/>
      <c r="X128" s="8"/>
      <c r="Y128" s="8"/>
      <c r="Z128" s="8"/>
      <c r="AA128" s="8"/>
      <c r="AB128" s="8"/>
    </row>
    <row r="129" spans="1:28" s="29" customFormat="1" ht="11.25" customHeight="1" hidden="1">
      <c r="A129" s="21" t="str">
        <f t="shared" si="3"/>
        <v>5110203004</v>
      </c>
      <c r="B129" s="15"/>
      <c r="C129" s="15"/>
      <c r="D129" s="15"/>
      <c r="E129" s="15"/>
      <c r="F129" s="15"/>
      <c r="G129" s="22"/>
      <c r="H129" s="23" t="s">
        <v>216</v>
      </c>
      <c r="I129" s="48" t="s">
        <v>217</v>
      </c>
      <c r="J129" s="25">
        <v>0</v>
      </c>
      <c r="W129" s="8"/>
      <c r="X129" s="8"/>
      <c r="Y129" s="8"/>
      <c r="Z129" s="8"/>
      <c r="AA129" s="8"/>
      <c r="AB129" s="8"/>
    </row>
    <row r="130" spans="1:28" s="29" customFormat="1" ht="11.25" hidden="1">
      <c r="A130" s="21" t="str">
        <f t="shared" si="3"/>
        <v>5110203030</v>
      </c>
      <c r="B130" s="15"/>
      <c r="C130" s="15"/>
      <c r="D130" s="15"/>
      <c r="E130" s="15"/>
      <c r="F130" s="15"/>
      <c r="G130" s="22" t="s">
        <v>149</v>
      </c>
      <c r="H130" s="23" t="s">
        <v>218</v>
      </c>
      <c r="I130" s="30" t="s">
        <v>219</v>
      </c>
      <c r="J130" s="25">
        <v>10</v>
      </c>
      <c r="W130" s="8"/>
      <c r="X130" s="8"/>
      <c r="Y130" s="8"/>
      <c r="Z130" s="8"/>
      <c r="AA130" s="8"/>
      <c r="AB130" s="8"/>
    </row>
    <row r="131" spans="1:28" s="26" customFormat="1" ht="17.25" customHeight="1">
      <c r="A131" s="21" t="str">
        <f t="shared" si="3"/>
        <v>511055</v>
      </c>
      <c r="B131" s="15"/>
      <c r="C131" s="15"/>
      <c r="D131" s="15"/>
      <c r="E131" s="15" t="s">
        <v>107</v>
      </c>
      <c r="F131" s="15"/>
      <c r="G131" s="22"/>
      <c r="H131" s="16" t="s">
        <v>107</v>
      </c>
      <c r="I131" s="17" t="s">
        <v>108</v>
      </c>
      <c r="J131" s="18">
        <f>J132</f>
        <v>7</v>
      </c>
      <c r="W131" s="32"/>
      <c r="X131" s="32"/>
      <c r="Y131" s="32"/>
      <c r="Z131" s="32"/>
      <c r="AA131" s="32"/>
      <c r="AB131" s="32"/>
    </row>
    <row r="132" spans="1:28" s="29" customFormat="1" ht="11.25" hidden="1">
      <c r="A132" s="21" t="str">
        <f t="shared" si="3"/>
        <v>51105502</v>
      </c>
      <c r="B132" s="15"/>
      <c r="C132" s="15"/>
      <c r="D132" s="15"/>
      <c r="E132" s="15"/>
      <c r="F132" s="15" t="s">
        <v>91</v>
      </c>
      <c r="G132" s="22"/>
      <c r="H132" s="23" t="s">
        <v>220</v>
      </c>
      <c r="I132" s="30" t="s">
        <v>221</v>
      </c>
      <c r="J132" s="25">
        <f>J133</f>
        <v>7</v>
      </c>
      <c r="W132" s="8"/>
      <c r="X132" s="8"/>
      <c r="Y132" s="8"/>
      <c r="Z132" s="8"/>
      <c r="AA132" s="8"/>
      <c r="AB132" s="8"/>
    </row>
    <row r="133" spans="1:28" s="29" customFormat="1" ht="11.25" hidden="1">
      <c r="A133" s="21" t="str">
        <f t="shared" si="3"/>
        <v>5110550201</v>
      </c>
      <c r="B133" s="15"/>
      <c r="C133" s="15"/>
      <c r="D133" s="15"/>
      <c r="E133" s="15"/>
      <c r="F133" s="15"/>
      <c r="G133" s="22" t="s">
        <v>69</v>
      </c>
      <c r="H133" s="23" t="s">
        <v>222</v>
      </c>
      <c r="I133" s="30" t="s">
        <v>223</v>
      </c>
      <c r="J133" s="25">
        <v>7</v>
      </c>
      <c r="W133" s="8"/>
      <c r="X133" s="8"/>
      <c r="Y133" s="8"/>
      <c r="Z133" s="8"/>
      <c r="AA133" s="8"/>
      <c r="AB133" s="8"/>
    </row>
    <row r="134" spans="1:28" s="29" customFormat="1" ht="11.25" customHeight="1" hidden="1">
      <c r="A134" s="21"/>
      <c r="B134" s="15"/>
      <c r="C134" s="15"/>
      <c r="D134" s="15"/>
      <c r="E134" s="15"/>
      <c r="F134" s="15"/>
      <c r="G134" s="22"/>
      <c r="H134" s="23"/>
      <c r="I134" s="30"/>
      <c r="J134" s="25"/>
      <c r="W134" s="8"/>
      <c r="X134" s="8"/>
      <c r="Y134" s="8"/>
      <c r="Z134" s="8"/>
      <c r="AA134" s="8"/>
      <c r="AB134" s="8"/>
    </row>
    <row r="135" spans="1:28" s="29" customFormat="1" ht="29.25" customHeight="1" hidden="1">
      <c r="A135" s="21" t="str">
        <f aca="true" t="shared" si="4" ref="A135:A149">CONCATENATE("5110",H135)</f>
        <v>511056</v>
      </c>
      <c r="B135" s="15"/>
      <c r="C135" s="15"/>
      <c r="D135" s="15"/>
      <c r="E135" s="15" t="s">
        <v>109</v>
      </c>
      <c r="F135" s="15"/>
      <c r="G135" s="22"/>
      <c r="H135" s="16" t="s">
        <v>109</v>
      </c>
      <c r="I135" s="17" t="s">
        <v>110</v>
      </c>
      <c r="J135" s="18">
        <f>J136+J137+J139</f>
        <v>0</v>
      </c>
      <c r="W135" s="8"/>
      <c r="X135" s="8"/>
      <c r="Y135" s="8"/>
      <c r="Z135" s="8"/>
      <c r="AA135" s="8"/>
      <c r="AB135" s="8"/>
    </row>
    <row r="136" spans="1:28" s="29" customFormat="1" ht="11.25" customHeight="1" hidden="1">
      <c r="A136" s="21" t="str">
        <f t="shared" si="4"/>
        <v>51105601</v>
      </c>
      <c r="B136" s="15"/>
      <c r="C136" s="15"/>
      <c r="D136" s="15"/>
      <c r="E136" s="15"/>
      <c r="F136" s="15"/>
      <c r="G136" s="22"/>
      <c r="H136" s="23" t="s">
        <v>224</v>
      </c>
      <c r="I136" s="30" t="s">
        <v>225</v>
      </c>
      <c r="J136" s="25">
        <v>0</v>
      </c>
      <c r="W136" s="8"/>
      <c r="X136" s="8"/>
      <c r="Y136" s="8"/>
      <c r="Z136" s="8"/>
      <c r="AA136" s="8"/>
      <c r="AB136" s="8"/>
    </row>
    <row r="137" spans="1:28" s="56" customFormat="1" ht="16.5" customHeight="1" hidden="1">
      <c r="A137" s="49" t="str">
        <f t="shared" si="4"/>
        <v>51105602</v>
      </c>
      <c r="B137" s="50"/>
      <c r="C137" s="50"/>
      <c r="D137" s="50"/>
      <c r="E137" s="50"/>
      <c r="F137" s="50" t="s">
        <v>91</v>
      </c>
      <c r="G137" s="50"/>
      <c r="H137" s="51" t="s">
        <v>226</v>
      </c>
      <c r="I137" s="52" t="s">
        <v>227</v>
      </c>
      <c r="J137" s="53">
        <v>0</v>
      </c>
      <c r="W137" s="54"/>
      <c r="X137" s="54"/>
      <c r="Y137" s="54"/>
      <c r="Z137" s="54"/>
      <c r="AA137" s="54"/>
      <c r="AB137" s="54"/>
    </row>
    <row r="138" spans="1:28" s="61" customFormat="1" ht="16.5" customHeight="1" hidden="1">
      <c r="A138" s="57" t="str">
        <f t="shared" si="4"/>
        <v>5110560202</v>
      </c>
      <c r="B138" s="50"/>
      <c r="C138" s="50"/>
      <c r="D138" s="50"/>
      <c r="E138" s="50"/>
      <c r="F138" s="50"/>
      <c r="G138" s="58" t="s">
        <v>91</v>
      </c>
      <c r="H138" s="59" t="s">
        <v>228</v>
      </c>
      <c r="I138" s="60" t="s">
        <v>229</v>
      </c>
      <c r="J138" s="41">
        <v>31</v>
      </c>
      <c r="W138" s="55"/>
      <c r="X138" s="55"/>
      <c r="Y138" s="55"/>
      <c r="Z138" s="55"/>
      <c r="AA138" s="55"/>
      <c r="AB138" s="55"/>
    </row>
    <row r="139" spans="1:28" s="29" customFormat="1" ht="22.5" customHeight="1" hidden="1">
      <c r="A139" s="21" t="str">
        <f t="shared" si="4"/>
        <v>51105619</v>
      </c>
      <c r="B139" s="15"/>
      <c r="C139" s="15"/>
      <c r="D139" s="15"/>
      <c r="E139" s="15"/>
      <c r="F139" s="15"/>
      <c r="G139" s="22"/>
      <c r="H139" s="23" t="s">
        <v>230</v>
      </c>
      <c r="I139" s="30" t="s">
        <v>231</v>
      </c>
      <c r="J139" s="25">
        <v>0</v>
      </c>
      <c r="W139" s="8"/>
      <c r="X139" s="8"/>
      <c r="Y139" s="8"/>
      <c r="Z139" s="8"/>
      <c r="AA139" s="8"/>
      <c r="AB139" s="8"/>
    </row>
    <row r="140" spans="1:28" s="26" customFormat="1" ht="18" customHeight="1" hidden="1">
      <c r="A140" s="14" t="str">
        <f t="shared" si="4"/>
        <v>511059</v>
      </c>
      <c r="B140" s="15"/>
      <c r="C140" s="15"/>
      <c r="D140" s="15"/>
      <c r="E140" s="15" t="s">
        <v>113</v>
      </c>
      <c r="F140" s="15"/>
      <c r="G140" s="15"/>
      <c r="H140" s="16" t="s">
        <v>113</v>
      </c>
      <c r="I140" s="17" t="s">
        <v>232</v>
      </c>
      <c r="J140" s="18">
        <f>J141+J142</f>
        <v>0</v>
      </c>
      <c r="W140" s="8"/>
      <c r="X140" s="8"/>
      <c r="Y140" s="8"/>
      <c r="Z140" s="8"/>
      <c r="AA140" s="8"/>
      <c r="AB140" s="8"/>
    </row>
    <row r="141" spans="1:28" s="29" customFormat="1" ht="11.25" customHeight="1" hidden="1">
      <c r="A141" s="21" t="str">
        <f t="shared" si="4"/>
        <v>51105916</v>
      </c>
      <c r="B141" s="15"/>
      <c r="C141" s="15"/>
      <c r="D141" s="15"/>
      <c r="E141" s="15"/>
      <c r="F141" s="15" t="s">
        <v>44</v>
      </c>
      <c r="G141" s="22"/>
      <c r="H141" s="23" t="s">
        <v>233</v>
      </c>
      <c r="I141" s="62" t="s">
        <v>234</v>
      </c>
      <c r="J141" s="25">
        <v>0</v>
      </c>
      <c r="W141" s="8"/>
      <c r="X141" s="8"/>
      <c r="Y141" s="8"/>
      <c r="Z141" s="8"/>
      <c r="AA141" s="8"/>
      <c r="AB141" s="8"/>
    </row>
    <row r="142" spans="1:28" s="29" customFormat="1" ht="21" customHeight="1" hidden="1">
      <c r="A142" s="21" t="str">
        <f t="shared" si="4"/>
        <v>51105922</v>
      </c>
      <c r="B142" s="15"/>
      <c r="C142" s="15"/>
      <c r="D142" s="15"/>
      <c r="E142" s="15"/>
      <c r="F142" s="15" t="s">
        <v>236</v>
      </c>
      <c r="G142" s="22"/>
      <c r="H142" s="23" t="s">
        <v>237</v>
      </c>
      <c r="I142" s="30" t="s">
        <v>238</v>
      </c>
      <c r="J142" s="25">
        <v>0</v>
      </c>
      <c r="W142" s="8"/>
      <c r="X142" s="8"/>
      <c r="Y142" s="8"/>
      <c r="Z142" s="8"/>
      <c r="AA142" s="8"/>
      <c r="AB142" s="8"/>
    </row>
    <row r="143" spans="1:28" s="19" customFormat="1" ht="16.5" customHeight="1">
      <c r="A143" s="14" t="str">
        <f t="shared" si="4"/>
        <v>511070</v>
      </c>
      <c r="B143" s="15"/>
      <c r="C143" s="15"/>
      <c r="D143" s="15"/>
      <c r="E143" s="15" t="s">
        <v>115</v>
      </c>
      <c r="F143" s="15"/>
      <c r="G143" s="15"/>
      <c r="H143" s="16" t="s">
        <v>115</v>
      </c>
      <c r="I143" s="20" t="s">
        <v>116</v>
      </c>
      <c r="J143" s="18">
        <f>J144</f>
        <v>200</v>
      </c>
      <c r="W143" s="8"/>
      <c r="X143" s="8"/>
      <c r="Y143" s="8"/>
      <c r="Z143" s="8"/>
      <c r="AA143" s="8"/>
      <c r="AB143" s="8"/>
    </row>
    <row r="144" spans="1:28" s="19" customFormat="1" ht="20.25" customHeight="1">
      <c r="A144" s="14" t="str">
        <f t="shared" si="4"/>
        <v>511071</v>
      </c>
      <c r="B144" s="15"/>
      <c r="C144" s="15"/>
      <c r="D144" s="15"/>
      <c r="E144" s="15" t="s">
        <v>117</v>
      </c>
      <c r="F144" s="15"/>
      <c r="G144" s="15"/>
      <c r="H144" s="16" t="s">
        <v>117</v>
      </c>
      <c r="I144" s="20" t="s">
        <v>118</v>
      </c>
      <c r="J144" s="18">
        <f>J145+J149</f>
        <v>200</v>
      </c>
      <c r="W144" s="8"/>
      <c r="X144" s="8"/>
      <c r="Y144" s="8"/>
      <c r="Z144" s="8"/>
      <c r="AA144" s="8"/>
      <c r="AB144" s="8"/>
    </row>
    <row r="145" spans="1:28" s="19" customFormat="1" ht="19.5" customHeight="1" hidden="1">
      <c r="A145" s="14" t="str">
        <f t="shared" si="4"/>
        <v>51107101</v>
      </c>
      <c r="B145" s="15"/>
      <c r="C145" s="15"/>
      <c r="D145" s="15"/>
      <c r="E145" s="15"/>
      <c r="F145" s="15" t="s">
        <v>69</v>
      </c>
      <c r="G145" s="15"/>
      <c r="H145" s="16">
        <v>7101</v>
      </c>
      <c r="I145" s="20" t="s">
        <v>239</v>
      </c>
      <c r="J145" s="18">
        <f>SUM(J146:J148)</f>
        <v>200</v>
      </c>
      <c r="W145" s="8"/>
      <c r="X145" s="8"/>
      <c r="Y145" s="8"/>
      <c r="Z145" s="8"/>
      <c r="AA145" s="8"/>
      <c r="AB145" s="8"/>
    </row>
    <row r="146" spans="1:28" ht="13.5" customHeight="1" hidden="1">
      <c r="A146" s="21" t="str">
        <f t="shared" si="4"/>
        <v>5110710102</v>
      </c>
      <c r="B146" s="15"/>
      <c r="C146" s="15"/>
      <c r="D146" s="15"/>
      <c r="E146" s="15"/>
      <c r="F146" s="15"/>
      <c r="G146" s="22" t="s">
        <v>91</v>
      </c>
      <c r="H146" s="23" t="s">
        <v>240</v>
      </c>
      <c r="I146" s="24" t="s">
        <v>241</v>
      </c>
      <c r="J146" s="25">
        <v>150</v>
      </c>
      <c r="W146" s="8"/>
      <c r="X146" s="8"/>
      <c r="Y146" s="8"/>
      <c r="Z146" s="8"/>
      <c r="AA146" s="8"/>
      <c r="AB146" s="8"/>
    </row>
    <row r="147" spans="1:28" s="29" customFormat="1" ht="16.5" customHeight="1" hidden="1">
      <c r="A147" s="21" t="str">
        <f t="shared" si="4"/>
        <v>5110710103</v>
      </c>
      <c r="B147" s="15"/>
      <c r="C147" s="15"/>
      <c r="D147" s="15"/>
      <c r="E147" s="15"/>
      <c r="F147" s="15"/>
      <c r="G147" s="22" t="s">
        <v>24</v>
      </c>
      <c r="H147" s="23" t="s">
        <v>242</v>
      </c>
      <c r="I147" s="24" t="s">
        <v>243</v>
      </c>
      <c r="J147" s="25">
        <v>0</v>
      </c>
      <c r="W147" s="8"/>
      <c r="X147" s="8"/>
      <c r="Y147" s="8"/>
      <c r="Z147" s="8"/>
      <c r="AA147" s="8"/>
      <c r="AB147" s="8"/>
    </row>
    <row r="148" spans="1:28" s="29" customFormat="1" ht="16.5" customHeight="1" hidden="1">
      <c r="A148" s="21" t="str">
        <f t="shared" si="4"/>
        <v>5110710130</v>
      </c>
      <c r="B148" s="15"/>
      <c r="C148" s="15"/>
      <c r="D148" s="15"/>
      <c r="E148" s="15"/>
      <c r="F148" s="15"/>
      <c r="G148" s="22" t="s">
        <v>149</v>
      </c>
      <c r="H148" s="23" t="s">
        <v>244</v>
      </c>
      <c r="I148" s="24" t="s">
        <v>245</v>
      </c>
      <c r="J148" s="25">
        <v>50</v>
      </c>
      <c r="W148" s="8"/>
      <c r="X148" s="8"/>
      <c r="Y148" s="8"/>
      <c r="Z148" s="8"/>
      <c r="AA148" s="8"/>
      <c r="AB148" s="8"/>
    </row>
    <row r="149" spans="1:28" s="26" customFormat="1" ht="18" customHeight="1" hidden="1">
      <c r="A149" s="14" t="str">
        <f t="shared" si="4"/>
        <v>51107103</v>
      </c>
      <c r="B149" s="15"/>
      <c r="C149" s="15"/>
      <c r="D149" s="15"/>
      <c r="E149" s="15"/>
      <c r="F149" s="15" t="s">
        <v>24</v>
      </c>
      <c r="G149" s="15"/>
      <c r="H149" s="16" t="s">
        <v>246</v>
      </c>
      <c r="I149" s="20" t="s">
        <v>247</v>
      </c>
      <c r="J149" s="25">
        <v>0</v>
      </c>
      <c r="W149" s="32"/>
      <c r="X149" s="32"/>
      <c r="Y149" s="32"/>
      <c r="Z149" s="32"/>
      <c r="AA149" s="32"/>
      <c r="AB149" s="32"/>
    </row>
    <row r="150" spans="1:28" s="19" customFormat="1" ht="20.25" customHeight="1">
      <c r="A150" s="14"/>
      <c r="B150" s="15"/>
      <c r="C150" s="15" t="s">
        <v>69</v>
      </c>
      <c r="D150" s="15"/>
      <c r="E150" s="15"/>
      <c r="F150" s="15"/>
      <c r="G150" s="15"/>
      <c r="H150" s="16" t="s">
        <v>248</v>
      </c>
      <c r="I150" s="20" t="s">
        <v>249</v>
      </c>
      <c r="J150" s="18">
        <f>J71</f>
        <v>18948</v>
      </c>
      <c r="W150" s="8"/>
      <c r="X150" s="8"/>
      <c r="Y150" s="8"/>
      <c r="Z150" s="8"/>
      <c r="AA150" s="8"/>
      <c r="AB150" s="8"/>
    </row>
    <row r="151" spans="1:28" s="19" customFormat="1" ht="18" customHeight="1">
      <c r="A151" s="14"/>
      <c r="B151" s="15"/>
      <c r="C151" s="15"/>
      <c r="D151" s="15" t="s">
        <v>24</v>
      </c>
      <c r="E151" s="15"/>
      <c r="F151" s="15"/>
      <c r="G151" s="15"/>
      <c r="H151" s="16" t="s">
        <v>250</v>
      </c>
      <c r="I151" s="20" t="s">
        <v>251</v>
      </c>
      <c r="J151" s="18">
        <f>J71</f>
        <v>18948</v>
      </c>
      <c r="W151" s="8"/>
      <c r="X151" s="8"/>
      <c r="Y151" s="8"/>
      <c r="Z151" s="8"/>
      <c r="AA151" s="8"/>
      <c r="AB151" s="8"/>
    </row>
    <row r="152" spans="1:10" ht="19.5" customHeight="1">
      <c r="A152" s="14" t="str">
        <f>CONCATENATE("5110",H152)</f>
        <v>51106710</v>
      </c>
      <c r="B152" s="15" t="s">
        <v>252</v>
      </c>
      <c r="C152" s="15"/>
      <c r="D152" s="15"/>
      <c r="E152" s="15"/>
      <c r="F152" s="15"/>
      <c r="G152" s="15"/>
      <c r="H152" s="16" t="s">
        <v>252</v>
      </c>
      <c r="I152" s="20" t="s">
        <v>253</v>
      </c>
      <c r="J152" s="18">
        <f>+J153+J243</f>
        <v>21573</v>
      </c>
    </row>
    <row r="153" spans="1:10" ht="19.5" customHeight="1">
      <c r="A153" s="14" t="str">
        <f aca="true" t="shared" si="5" ref="A153:A184">CONCATENATE("6710",H153)</f>
        <v>671001</v>
      </c>
      <c r="B153" s="15"/>
      <c r="C153" s="15"/>
      <c r="D153" s="15"/>
      <c r="E153" s="15" t="s">
        <v>69</v>
      </c>
      <c r="F153" s="15"/>
      <c r="G153" s="15"/>
      <c r="H153" s="16" t="s">
        <v>69</v>
      </c>
      <c r="I153" s="20" t="s">
        <v>104</v>
      </c>
      <c r="J153" s="18">
        <f>J154+J181+J217+J220+J239</f>
        <v>18883</v>
      </c>
    </row>
    <row r="154" spans="1:10" ht="18" customHeight="1">
      <c r="A154" s="14" t="str">
        <f t="shared" si="5"/>
        <v>671010</v>
      </c>
      <c r="B154" s="15"/>
      <c r="C154" s="15"/>
      <c r="D154" s="15"/>
      <c r="E154" s="15" t="s">
        <v>12</v>
      </c>
      <c r="F154" s="15"/>
      <c r="G154" s="15"/>
      <c r="H154" s="16" t="s">
        <v>12</v>
      </c>
      <c r="I154" s="20" t="s">
        <v>105</v>
      </c>
      <c r="J154" s="18">
        <f>+J155+J171+J174</f>
        <v>8694</v>
      </c>
    </row>
    <row r="155" spans="1:10" ht="18" customHeight="1" hidden="1">
      <c r="A155" s="14" t="str">
        <f t="shared" si="5"/>
        <v>67101001</v>
      </c>
      <c r="B155" s="15"/>
      <c r="C155" s="15"/>
      <c r="D155" s="15"/>
      <c r="E155" s="15"/>
      <c r="F155" s="15" t="s">
        <v>69</v>
      </c>
      <c r="G155" s="15"/>
      <c r="H155" s="16">
        <v>1001</v>
      </c>
      <c r="I155" s="45" t="s">
        <v>121</v>
      </c>
      <c r="J155" s="18">
        <f>SUM(J156:J170)</f>
        <v>7195</v>
      </c>
    </row>
    <row r="156" spans="1:10" ht="11.25" hidden="1">
      <c r="A156" s="21" t="str">
        <f t="shared" si="5"/>
        <v>6710100101</v>
      </c>
      <c r="B156" s="15"/>
      <c r="C156" s="15"/>
      <c r="D156" s="15"/>
      <c r="E156" s="15"/>
      <c r="F156" s="15"/>
      <c r="G156" s="22" t="s">
        <v>69</v>
      </c>
      <c r="H156" s="23">
        <v>100101</v>
      </c>
      <c r="I156" s="46" t="s">
        <v>122</v>
      </c>
      <c r="J156" s="25">
        <v>5997</v>
      </c>
    </row>
    <row r="157" spans="1:10" ht="11.25" customHeight="1" hidden="1">
      <c r="A157" s="21" t="str">
        <f t="shared" si="5"/>
        <v>6710100102</v>
      </c>
      <c r="B157" s="15"/>
      <c r="C157" s="15"/>
      <c r="D157" s="15"/>
      <c r="E157" s="15"/>
      <c r="F157" s="15"/>
      <c r="G157" s="22"/>
      <c r="H157" s="23">
        <v>100102</v>
      </c>
      <c r="I157" s="46" t="s">
        <v>123</v>
      </c>
      <c r="J157" s="25">
        <v>0</v>
      </c>
    </row>
    <row r="158" spans="1:10" ht="11.25" customHeight="1" hidden="1">
      <c r="A158" s="21" t="str">
        <f t="shared" si="5"/>
        <v>6710100103</v>
      </c>
      <c r="B158" s="15"/>
      <c r="C158" s="15"/>
      <c r="D158" s="15"/>
      <c r="E158" s="15"/>
      <c r="F158" s="15"/>
      <c r="G158" s="22"/>
      <c r="H158" s="23">
        <v>100103</v>
      </c>
      <c r="I158" s="46" t="s">
        <v>124</v>
      </c>
      <c r="J158" s="25">
        <v>0</v>
      </c>
    </row>
    <row r="159" spans="1:10" ht="11.25" customHeight="1" hidden="1">
      <c r="A159" s="21" t="str">
        <f t="shared" si="5"/>
        <v>6710100104</v>
      </c>
      <c r="B159" s="15"/>
      <c r="C159" s="15"/>
      <c r="D159" s="15"/>
      <c r="E159" s="15"/>
      <c r="F159" s="15"/>
      <c r="G159" s="22"/>
      <c r="H159" s="23">
        <v>100104</v>
      </c>
      <c r="I159" s="46" t="s">
        <v>125</v>
      </c>
      <c r="J159" s="25">
        <v>0</v>
      </c>
    </row>
    <row r="160" spans="1:10" ht="11.25" hidden="1">
      <c r="A160" s="21" t="str">
        <f t="shared" si="5"/>
        <v>6710100105</v>
      </c>
      <c r="B160" s="15"/>
      <c r="C160" s="15"/>
      <c r="D160" s="15"/>
      <c r="E160" s="15"/>
      <c r="F160" s="15"/>
      <c r="G160" s="22" t="s">
        <v>174</v>
      </c>
      <c r="H160" s="23" t="s">
        <v>126</v>
      </c>
      <c r="I160" s="46" t="s">
        <v>127</v>
      </c>
      <c r="J160" s="25">
        <v>0</v>
      </c>
    </row>
    <row r="161" spans="1:10" ht="11.25" hidden="1">
      <c r="A161" s="21" t="str">
        <f t="shared" si="5"/>
        <v>6710100106</v>
      </c>
      <c r="B161" s="15"/>
      <c r="C161" s="15"/>
      <c r="D161" s="15"/>
      <c r="E161" s="15"/>
      <c r="F161" s="15"/>
      <c r="G161" s="22" t="s">
        <v>160</v>
      </c>
      <c r="H161" s="23" t="s">
        <v>128</v>
      </c>
      <c r="I161" s="46" t="s">
        <v>129</v>
      </c>
      <c r="J161" s="25">
        <v>420</v>
      </c>
    </row>
    <row r="162" spans="1:10" ht="11.25" customHeight="1" hidden="1">
      <c r="A162" s="21" t="str">
        <f t="shared" si="5"/>
        <v>6710100107</v>
      </c>
      <c r="B162" s="15"/>
      <c r="C162" s="15"/>
      <c r="D162" s="15"/>
      <c r="E162" s="15"/>
      <c r="F162" s="15"/>
      <c r="G162" s="22"/>
      <c r="H162" s="23">
        <v>100107</v>
      </c>
      <c r="I162" s="46" t="s">
        <v>130</v>
      </c>
      <c r="J162" s="25">
        <v>0</v>
      </c>
    </row>
    <row r="163" spans="1:10" ht="11.25" customHeight="1" hidden="1">
      <c r="A163" s="21" t="str">
        <f t="shared" si="5"/>
        <v>6710100108</v>
      </c>
      <c r="B163" s="15"/>
      <c r="C163" s="15"/>
      <c r="D163" s="15"/>
      <c r="E163" s="15"/>
      <c r="F163" s="15"/>
      <c r="G163" s="22"/>
      <c r="H163" s="23">
        <v>100108</v>
      </c>
      <c r="I163" s="46" t="s">
        <v>131</v>
      </c>
      <c r="J163" s="25">
        <v>0</v>
      </c>
    </row>
    <row r="164" spans="1:10" ht="11.25" customHeight="1" hidden="1">
      <c r="A164" s="21" t="str">
        <f t="shared" si="5"/>
        <v>6710100109</v>
      </c>
      <c r="B164" s="15"/>
      <c r="C164" s="15"/>
      <c r="D164" s="15"/>
      <c r="E164" s="15"/>
      <c r="F164" s="15"/>
      <c r="G164" s="22"/>
      <c r="H164" s="23" t="s">
        <v>132</v>
      </c>
      <c r="I164" s="46" t="s">
        <v>133</v>
      </c>
      <c r="J164" s="25">
        <v>0</v>
      </c>
    </row>
    <row r="165" spans="1:10" ht="11.25" hidden="1">
      <c r="A165" s="21" t="str">
        <f t="shared" si="5"/>
        <v>6710100110</v>
      </c>
      <c r="B165" s="15"/>
      <c r="C165" s="15"/>
      <c r="D165" s="15"/>
      <c r="E165" s="15"/>
      <c r="F165" s="15"/>
      <c r="G165" s="22" t="s">
        <v>12</v>
      </c>
      <c r="H165" s="23" t="s">
        <v>134</v>
      </c>
      <c r="I165" s="46" t="s">
        <v>254</v>
      </c>
      <c r="J165" s="25">
        <v>0</v>
      </c>
    </row>
    <row r="166" spans="1:10" ht="11.25" hidden="1">
      <c r="A166" s="21" t="str">
        <f t="shared" si="5"/>
        <v>6710100112</v>
      </c>
      <c r="B166" s="15"/>
      <c r="C166" s="15"/>
      <c r="D166" s="15"/>
      <c r="E166" s="15"/>
      <c r="F166" s="15"/>
      <c r="G166" s="22" t="s">
        <v>138</v>
      </c>
      <c r="H166" s="23" t="s">
        <v>139</v>
      </c>
      <c r="I166" s="46" t="s">
        <v>140</v>
      </c>
      <c r="J166" s="25">
        <v>340</v>
      </c>
    </row>
    <row r="167" spans="1:10" ht="11.25" hidden="1">
      <c r="A167" s="21" t="str">
        <f t="shared" si="5"/>
        <v>6710100113</v>
      </c>
      <c r="B167" s="15"/>
      <c r="C167" s="15"/>
      <c r="D167" s="15"/>
      <c r="E167" s="15"/>
      <c r="F167" s="15"/>
      <c r="G167" s="22" t="s">
        <v>141</v>
      </c>
      <c r="H167" s="23">
        <v>100113</v>
      </c>
      <c r="I167" s="46" t="s">
        <v>142</v>
      </c>
      <c r="J167" s="25">
        <v>98</v>
      </c>
    </row>
    <row r="168" spans="1:10" ht="11.25" customHeight="1" hidden="1">
      <c r="A168" s="21" t="str">
        <f t="shared" si="5"/>
        <v>6710100115</v>
      </c>
      <c r="B168" s="15"/>
      <c r="C168" s="15"/>
      <c r="D168" s="15"/>
      <c r="E168" s="15"/>
      <c r="F168" s="15"/>
      <c r="G168" s="22"/>
      <c r="H168" s="23" t="s">
        <v>145</v>
      </c>
      <c r="I168" s="46" t="s">
        <v>146</v>
      </c>
      <c r="J168" s="25">
        <v>5</v>
      </c>
    </row>
    <row r="169" spans="1:10" ht="11.25" customHeight="1" hidden="1">
      <c r="A169" s="21" t="str">
        <f t="shared" si="5"/>
        <v>6710100116</v>
      </c>
      <c r="B169" s="15"/>
      <c r="C169" s="15"/>
      <c r="D169" s="15"/>
      <c r="E169" s="15"/>
      <c r="F169" s="15"/>
      <c r="G169" s="22"/>
      <c r="H169" s="23" t="s">
        <v>147</v>
      </c>
      <c r="I169" s="46" t="s">
        <v>148</v>
      </c>
      <c r="J169" s="25">
        <v>0</v>
      </c>
    </row>
    <row r="170" spans="1:10" ht="11.25" hidden="1">
      <c r="A170" s="21" t="str">
        <f t="shared" si="5"/>
        <v>6710100130</v>
      </c>
      <c r="B170" s="15"/>
      <c r="C170" s="15"/>
      <c r="D170" s="15"/>
      <c r="E170" s="15"/>
      <c r="F170" s="15"/>
      <c r="G170" s="22" t="s">
        <v>149</v>
      </c>
      <c r="H170" s="23">
        <v>100130</v>
      </c>
      <c r="I170" s="46" t="s">
        <v>150</v>
      </c>
      <c r="J170" s="25">
        <v>335</v>
      </c>
    </row>
    <row r="171" spans="1:10" ht="11.25" hidden="1">
      <c r="A171" s="14" t="str">
        <f t="shared" si="5"/>
        <v>67101002</v>
      </c>
      <c r="B171" s="15"/>
      <c r="C171" s="15"/>
      <c r="D171" s="15"/>
      <c r="E171" s="15"/>
      <c r="F171" s="15" t="s">
        <v>91</v>
      </c>
      <c r="G171" s="15"/>
      <c r="H171" s="16" t="s">
        <v>151</v>
      </c>
      <c r="I171" s="45" t="s">
        <v>152</v>
      </c>
      <c r="J171" s="18">
        <f>J172+J173</f>
        <v>30</v>
      </c>
    </row>
    <row r="172" spans="1:10" ht="15" customHeight="1" hidden="1">
      <c r="A172" s="21" t="str">
        <f t="shared" si="5"/>
        <v>6710100204</v>
      </c>
      <c r="B172" s="15"/>
      <c r="C172" s="15"/>
      <c r="D172" s="15"/>
      <c r="E172" s="15"/>
      <c r="F172" s="15"/>
      <c r="G172" s="22" t="s">
        <v>39</v>
      </c>
      <c r="H172" s="23" t="s">
        <v>153</v>
      </c>
      <c r="I172" s="46" t="s">
        <v>154</v>
      </c>
      <c r="J172" s="25">
        <v>30</v>
      </c>
    </row>
    <row r="173" spans="1:10" ht="15" customHeight="1" hidden="1">
      <c r="A173" s="21" t="str">
        <f t="shared" si="5"/>
        <v>6710100230</v>
      </c>
      <c r="B173" s="15"/>
      <c r="C173" s="15"/>
      <c r="D173" s="15"/>
      <c r="E173" s="15"/>
      <c r="F173" s="15"/>
      <c r="G173" s="22" t="s">
        <v>149</v>
      </c>
      <c r="H173" s="23" t="s">
        <v>255</v>
      </c>
      <c r="I173" s="46" t="s">
        <v>256</v>
      </c>
      <c r="J173" s="25">
        <v>0</v>
      </c>
    </row>
    <row r="174" spans="1:10" ht="11.25" hidden="1">
      <c r="A174" s="14" t="str">
        <f t="shared" si="5"/>
        <v>67101003</v>
      </c>
      <c r="B174" s="15"/>
      <c r="C174" s="15"/>
      <c r="D174" s="15"/>
      <c r="E174" s="15"/>
      <c r="F174" s="15" t="s">
        <v>24</v>
      </c>
      <c r="G174" s="15"/>
      <c r="H174" s="16">
        <v>1003</v>
      </c>
      <c r="I174" s="45" t="s">
        <v>155</v>
      </c>
      <c r="J174" s="18">
        <f>SUM(J175:J180)</f>
        <v>1469</v>
      </c>
    </row>
    <row r="175" spans="1:10" ht="11.25" hidden="1">
      <c r="A175" s="21" t="str">
        <f t="shared" si="5"/>
        <v>6710100301</v>
      </c>
      <c r="B175" s="15"/>
      <c r="C175" s="15"/>
      <c r="D175" s="15"/>
      <c r="E175" s="15"/>
      <c r="F175" s="15"/>
      <c r="G175" s="22" t="s">
        <v>69</v>
      </c>
      <c r="H175" s="23">
        <v>100301</v>
      </c>
      <c r="I175" s="30" t="s">
        <v>156</v>
      </c>
      <c r="J175" s="25">
        <v>1019</v>
      </c>
    </row>
    <row r="176" spans="1:10" ht="11.25" hidden="1">
      <c r="A176" s="21" t="str">
        <f t="shared" si="5"/>
        <v>6710100302</v>
      </c>
      <c r="B176" s="15"/>
      <c r="C176" s="15"/>
      <c r="D176" s="15"/>
      <c r="E176" s="15"/>
      <c r="F176" s="15"/>
      <c r="G176" s="22" t="s">
        <v>91</v>
      </c>
      <c r="H176" s="23">
        <v>100302</v>
      </c>
      <c r="I176" s="30" t="s">
        <v>157</v>
      </c>
      <c r="J176" s="25">
        <v>36</v>
      </c>
    </row>
    <row r="177" spans="1:10" ht="11.25" hidden="1">
      <c r="A177" s="21" t="str">
        <f t="shared" si="5"/>
        <v>6710100303</v>
      </c>
      <c r="B177" s="15"/>
      <c r="C177" s="15"/>
      <c r="D177" s="15"/>
      <c r="E177" s="15"/>
      <c r="F177" s="15"/>
      <c r="G177" s="22" t="s">
        <v>24</v>
      </c>
      <c r="H177" s="23">
        <v>100303</v>
      </c>
      <c r="I177" s="30" t="s">
        <v>158</v>
      </c>
      <c r="J177" s="25">
        <v>341</v>
      </c>
    </row>
    <row r="178" spans="1:10" ht="11.25" hidden="1">
      <c r="A178" s="21" t="str">
        <f t="shared" si="5"/>
        <v>6710100304</v>
      </c>
      <c r="B178" s="15"/>
      <c r="C178" s="15"/>
      <c r="D178" s="15"/>
      <c r="E178" s="15"/>
      <c r="F178" s="15"/>
      <c r="G178" s="22" t="s">
        <v>39</v>
      </c>
      <c r="H178" s="23">
        <v>100304</v>
      </c>
      <c r="I178" s="30" t="s">
        <v>159</v>
      </c>
      <c r="J178" s="25">
        <v>15</v>
      </c>
    </row>
    <row r="179" spans="1:10" ht="11.25" hidden="1">
      <c r="A179" s="21" t="str">
        <f t="shared" si="5"/>
        <v>6710100306</v>
      </c>
      <c r="B179" s="15"/>
      <c r="C179" s="15"/>
      <c r="D179" s="15"/>
      <c r="E179" s="15"/>
      <c r="F179" s="15"/>
      <c r="G179" s="22" t="s">
        <v>160</v>
      </c>
      <c r="H179" s="23" t="s">
        <v>161</v>
      </c>
      <c r="I179" s="30" t="s">
        <v>162</v>
      </c>
      <c r="J179" s="25">
        <v>58</v>
      </c>
    </row>
    <row r="180" spans="1:10" ht="22.5" customHeight="1" hidden="1">
      <c r="A180" s="21" t="str">
        <f t="shared" si="5"/>
        <v>6710100307</v>
      </c>
      <c r="B180" s="15"/>
      <c r="C180" s="15"/>
      <c r="D180" s="15"/>
      <c r="E180" s="15"/>
      <c r="F180" s="15"/>
      <c r="G180" s="22"/>
      <c r="H180" s="23" t="s">
        <v>163</v>
      </c>
      <c r="I180" s="30" t="s">
        <v>164</v>
      </c>
      <c r="J180" s="25">
        <v>0</v>
      </c>
    </row>
    <row r="181" spans="1:10" ht="19.5" customHeight="1">
      <c r="A181" s="14" t="str">
        <f t="shared" si="5"/>
        <v>671020</v>
      </c>
      <c r="B181" s="15"/>
      <c r="C181" s="15"/>
      <c r="D181" s="15"/>
      <c r="E181" s="15" t="s">
        <v>53</v>
      </c>
      <c r="F181" s="15"/>
      <c r="G181" s="15"/>
      <c r="H181" s="16" t="s">
        <v>53</v>
      </c>
      <c r="I181" s="20" t="s">
        <v>106</v>
      </c>
      <c r="J181" s="18">
        <f>+J182+J192+J193+J198+J201+SUM(J204:J212)</f>
        <v>6272</v>
      </c>
    </row>
    <row r="182" spans="1:10" ht="11.25" hidden="1">
      <c r="A182" s="14" t="str">
        <f t="shared" si="5"/>
        <v>67102001</v>
      </c>
      <c r="B182" s="15"/>
      <c r="C182" s="15"/>
      <c r="D182" s="15"/>
      <c r="E182" s="15"/>
      <c r="F182" s="15" t="s">
        <v>69</v>
      </c>
      <c r="G182" s="15"/>
      <c r="H182" s="16">
        <v>2001</v>
      </c>
      <c r="I182" s="17" t="s">
        <v>165</v>
      </c>
      <c r="J182" s="18">
        <f>SUM(J183:J191)</f>
        <v>3784</v>
      </c>
    </row>
    <row r="183" spans="1:10" ht="11.25" hidden="1">
      <c r="A183" s="21" t="str">
        <f t="shared" si="5"/>
        <v>6710200101</v>
      </c>
      <c r="B183" s="15"/>
      <c r="C183" s="15"/>
      <c r="D183" s="15"/>
      <c r="E183" s="15"/>
      <c r="F183" s="15"/>
      <c r="G183" s="22" t="s">
        <v>69</v>
      </c>
      <c r="H183" s="23" t="s">
        <v>166</v>
      </c>
      <c r="I183" s="30" t="s">
        <v>167</v>
      </c>
      <c r="J183" s="25">
        <v>35</v>
      </c>
    </row>
    <row r="184" spans="1:10" ht="11.25" hidden="1">
      <c r="A184" s="21" t="str">
        <f t="shared" si="5"/>
        <v>6710200102</v>
      </c>
      <c r="B184" s="15"/>
      <c r="C184" s="15"/>
      <c r="D184" s="15"/>
      <c r="E184" s="15"/>
      <c r="F184" s="15"/>
      <c r="G184" s="22" t="s">
        <v>91</v>
      </c>
      <c r="H184" s="23" t="s">
        <v>168</v>
      </c>
      <c r="I184" s="30" t="s">
        <v>169</v>
      </c>
      <c r="J184" s="25">
        <v>24</v>
      </c>
    </row>
    <row r="185" spans="1:10" ht="11.25" hidden="1">
      <c r="A185" s="21" t="str">
        <f aca="true" t="shared" si="6" ref="A185:A216">CONCATENATE("6710",H185)</f>
        <v>6710200103</v>
      </c>
      <c r="B185" s="15"/>
      <c r="C185" s="15"/>
      <c r="D185" s="15"/>
      <c r="E185" s="15"/>
      <c r="F185" s="15"/>
      <c r="G185" s="22" t="s">
        <v>24</v>
      </c>
      <c r="H185" s="23" t="s">
        <v>170</v>
      </c>
      <c r="I185" s="30" t="s">
        <v>171</v>
      </c>
      <c r="J185" s="25">
        <v>295</v>
      </c>
    </row>
    <row r="186" spans="1:10" ht="11.25" hidden="1">
      <c r="A186" s="21" t="str">
        <f t="shared" si="6"/>
        <v>6710200104</v>
      </c>
      <c r="B186" s="15"/>
      <c r="C186" s="15"/>
      <c r="D186" s="15"/>
      <c r="E186" s="15"/>
      <c r="F186" s="15"/>
      <c r="G186" s="22" t="s">
        <v>39</v>
      </c>
      <c r="H186" s="23" t="s">
        <v>172</v>
      </c>
      <c r="I186" s="30" t="s">
        <v>173</v>
      </c>
      <c r="J186" s="25">
        <v>37</v>
      </c>
    </row>
    <row r="187" spans="1:10" ht="11.25" hidden="1">
      <c r="A187" s="21" t="str">
        <f t="shared" si="6"/>
        <v>6710200105</v>
      </c>
      <c r="B187" s="15"/>
      <c r="C187" s="15"/>
      <c r="D187" s="15"/>
      <c r="E187" s="15"/>
      <c r="F187" s="15"/>
      <c r="G187" s="22" t="s">
        <v>174</v>
      </c>
      <c r="H187" s="23" t="s">
        <v>175</v>
      </c>
      <c r="I187" s="30" t="s">
        <v>176</v>
      </c>
      <c r="J187" s="25">
        <v>175</v>
      </c>
    </row>
    <row r="188" spans="1:10" ht="11.25" hidden="1">
      <c r="A188" s="21" t="str">
        <f t="shared" si="6"/>
        <v>6710200106</v>
      </c>
      <c r="B188" s="15"/>
      <c r="C188" s="15"/>
      <c r="D188" s="15"/>
      <c r="E188" s="15"/>
      <c r="F188" s="15"/>
      <c r="G188" s="22" t="s">
        <v>160</v>
      </c>
      <c r="H188" s="23" t="s">
        <v>177</v>
      </c>
      <c r="I188" s="30" t="s">
        <v>178</v>
      </c>
      <c r="J188" s="25">
        <v>125</v>
      </c>
    </row>
    <row r="189" spans="1:10" ht="11.25" hidden="1">
      <c r="A189" s="21" t="str">
        <f t="shared" si="6"/>
        <v>6710200108</v>
      </c>
      <c r="B189" s="15"/>
      <c r="C189" s="15"/>
      <c r="D189" s="15"/>
      <c r="E189" s="15"/>
      <c r="F189" s="15"/>
      <c r="G189" s="22" t="s">
        <v>42</v>
      </c>
      <c r="H189" s="23" t="s">
        <v>181</v>
      </c>
      <c r="I189" s="30" t="s">
        <v>182</v>
      </c>
      <c r="J189" s="25">
        <v>239</v>
      </c>
    </row>
    <row r="190" spans="1:10" ht="11.25" hidden="1">
      <c r="A190" s="21" t="str">
        <f t="shared" si="6"/>
        <v>6710200109</v>
      </c>
      <c r="B190" s="15"/>
      <c r="C190" s="15"/>
      <c r="D190" s="15"/>
      <c r="E190" s="15"/>
      <c r="F190" s="15"/>
      <c r="G190" s="22" t="s">
        <v>86</v>
      </c>
      <c r="H190" s="23" t="s">
        <v>183</v>
      </c>
      <c r="I190" s="30" t="s">
        <v>184</v>
      </c>
      <c r="J190" s="25">
        <v>1294</v>
      </c>
    </row>
    <row r="191" spans="1:10" ht="11.25" hidden="1">
      <c r="A191" s="21" t="str">
        <f t="shared" si="6"/>
        <v>6710200130</v>
      </c>
      <c r="B191" s="15"/>
      <c r="C191" s="15"/>
      <c r="D191" s="15"/>
      <c r="E191" s="15"/>
      <c r="F191" s="15"/>
      <c r="G191" s="22" t="s">
        <v>149</v>
      </c>
      <c r="H191" s="23" t="s">
        <v>185</v>
      </c>
      <c r="I191" s="30" t="s">
        <v>186</v>
      </c>
      <c r="J191" s="25">
        <v>1560</v>
      </c>
    </row>
    <row r="192" spans="1:10" ht="11.25" hidden="1">
      <c r="A192" s="14" t="str">
        <f t="shared" si="6"/>
        <v>67102002</v>
      </c>
      <c r="B192" s="15"/>
      <c r="C192" s="15"/>
      <c r="D192" s="15"/>
      <c r="E192" s="15"/>
      <c r="F192" s="15" t="s">
        <v>91</v>
      </c>
      <c r="G192" s="15"/>
      <c r="H192" s="16">
        <v>2002</v>
      </c>
      <c r="I192" s="17" t="s">
        <v>187</v>
      </c>
      <c r="J192" s="25">
        <v>80</v>
      </c>
    </row>
    <row r="193" spans="1:10" ht="11.25" hidden="1">
      <c r="A193" s="14" t="str">
        <f t="shared" si="6"/>
        <v>67102004</v>
      </c>
      <c r="B193" s="15"/>
      <c r="C193" s="15"/>
      <c r="D193" s="15"/>
      <c r="E193" s="15"/>
      <c r="F193" s="15" t="s">
        <v>39</v>
      </c>
      <c r="G193" s="15"/>
      <c r="H193" s="16" t="s">
        <v>257</v>
      </c>
      <c r="I193" s="17" t="s">
        <v>258</v>
      </c>
      <c r="J193" s="18">
        <f>SUM(J194:J197)</f>
        <v>316</v>
      </c>
    </row>
    <row r="194" spans="1:10" ht="11.25" hidden="1">
      <c r="A194" s="21" t="str">
        <f t="shared" si="6"/>
        <v>6710200401</v>
      </c>
      <c r="B194" s="15"/>
      <c r="C194" s="15"/>
      <c r="D194" s="15"/>
      <c r="E194" s="15"/>
      <c r="F194" s="15"/>
      <c r="G194" s="22" t="s">
        <v>69</v>
      </c>
      <c r="H194" s="23" t="s">
        <v>259</v>
      </c>
      <c r="I194" s="30" t="s">
        <v>258</v>
      </c>
      <c r="J194" s="25">
        <v>2</v>
      </c>
    </row>
    <row r="195" spans="1:10" ht="11.25" hidden="1">
      <c r="A195" s="21" t="str">
        <f t="shared" si="6"/>
        <v>6710200402</v>
      </c>
      <c r="B195" s="15"/>
      <c r="C195" s="15"/>
      <c r="D195" s="15"/>
      <c r="E195" s="15"/>
      <c r="F195" s="15"/>
      <c r="G195" s="22" t="s">
        <v>91</v>
      </c>
      <c r="H195" s="23" t="s">
        <v>260</v>
      </c>
      <c r="I195" s="30" t="s">
        <v>261</v>
      </c>
      <c r="J195" s="25">
        <v>4</v>
      </c>
    </row>
    <row r="196" spans="1:10" ht="11.25" hidden="1">
      <c r="A196" s="21" t="str">
        <f t="shared" si="6"/>
        <v>6710200403</v>
      </c>
      <c r="B196" s="15"/>
      <c r="C196" s="15"/>
      <c r="D196" s="15"/>
      <c r="E196" s="15"/>
      <c r="F196" s="15"/>
      <c r="G196" s="22" t="s">
        <v>24</v>
      </c>
      <c r="H196" s="23" t="s">
        <v>262</v>
      </c>
      <c r="I196" s="30" t="s">
        <v>263</v>
      </c>
      <c r="J196" s="25">
        <v>300</v>
      </c>
    </row>
    <row r="197" spans="1:28" s="19" customFormat="1" ht="11.25" hidden="1">
      <c r="A197" s="21" t="str">
        <f t="shared" si="6"/>
        <v>6710200404</v>
      </c>
      <c r="B197" s="15"/>
      <c r="C197" s="15"/>
      <c r="D197" s="15"/>
      <c r="E197" s="15"/>
      <c r="F197" s="15"/>
      <c r="G197" s="22" t="s">
        <v>39</v>
      </c>
      <c r="H197" s="23" t="s">
        <v>264</v>
      </c>
      <c r="I197" s="30" t="s">
        <v>265</v>
      </c>
      <c r="J197" s="25">
        <v>10</v>
      </c>
      <c r="W197" s="8"/>
      <c r="X197" s="8"/>
      <c r="Y197" s="8"/>
      <c r="Z197" s="8"/>
      <c r="AA197" s="8"/>
      <c r="AB197" s="8"/>
    </row>
    <row r="198" spans="1:10" ht="11.25" hidden="1">
      <c r="A198" s="14" t="str">
        <f t="shared" si="6"/>
        <v>67102005</v>
      </c>
      <c r="B198" s="15"/>
      <c r="C198" s="15"/>
      <c r="D198" s="15"/>
      <c r="E198" s="15"/>
      <c r="F198" s="15" t="s">
        <v>174</v>
      </c>
      <c r="G198" s="15"/>
      <c r="H198" s="16">
        <v>2005</v>
      </c>
      <c r="I198" s="17" t="s">
        <v>188</v>
      </c>
      <c r="J198" s="18">
        <f>J199+J200</f>
        <v>96</v>
      </c>
    </row>
    <row r="199" spans="1:10" ht="11.25" hidden="1">
      <c r="A199" s="21" t="str">
        <f t="shared" si="6"/>
        <v>6710200501</v>
      </c>
      <c r="B199" s="15"/>
      <c r="C199" s="15"/>
      <c r="D199" s="15"/>
      <c r="E199" s="15"/>
      <c r="F199" s="15"/>
      <c r="G199" s="22" t="s">
        <v>69</v>
      </c>
      <c r="H199" s="63" t="s">
        <v>266</v>
      </c>
      <c r="I199" s="30" t="s">
        <v>267</v>
      </c>
      <c r="J199" s="25">
        <v>10</v>
      </c>
    </row>
    <row r="200" spans="1:10" ht="11.25" hidden="1">
      <c r="A200" s="21" t="str">
        <f t="shared" si="6"/>
        <v>6710200530</v>
      </c>
      <c r="B200" s="15"/>
      <c r="C200" s="15"/>
      <c r="D200" s="15"/>
      <c r="E200" s="15"/>
      <c r="F200" s="15"/>
      <c r="G200" s="22" t="s">
        <v>149</v>
      </c>
      <c r="H200" s="23" t="s">
        <v>189</v>
      </c>
      <c r="I200" s="30" t="s">
        <v>190</v>
      </c>
      <c r="J200" s="25">
        <v>86</v>
      </c>
    </row>
    <row r="201" spans="1:10" ht="11.25" hidden="1">
      <c r="A201" s="14" t="str">
        <f t="shared" si="6"/>
        <v>67102006</v>
      </c>
      <c r="B201" s="15"/>
      <c r="C201" s="15"/>
      <c r="D201" s="15"/>
      <c r="E201" s="15"/>
      <c r="F201" s="15" t="s">
        <v>160</v>
      </c>
      <c r="G201" s="15"/>
      <c r="H201" s="16">
        <v>2006</v>
      </c>
      <c r="I201" s="17" t="s">
        <v>191</v>
      </c>
      <c r="J201" s="18">
        <f>J202+J203</f>
        <v>426</v>
      </c>
    </row>
    <row r="202" spans="1:10" ht="11.25" hidden="1">
      <c r="A202" s="21" t="str">
        <f t="shared" si="6"/>
        <v>6710200601</v>
      </c>
      <c r="B202" s="15"/>
      <c r="C202" s="15"/>
      <c r="D202" s="15"/>
      <c r="E202" s="15"/>
      <c r="F202" s="15"/>
      <c r="G202" s="22" t="s">
        <v>69</v>
      </c>
      <c r="H202" s="23" t="s">
        <v>192</v>
      </c>
      <c r="I202" s="30" t="s">
        <v>193</v>
      </c>
      <c r="J202" s="25">
        <v>165</v>
      </c>
    </row>
    <row r="203" spans="1:10" ht="11.25" hidden="1">
      <c r="A203" s="21" t="str">
        <f t="shared" si="6"/>
        <v>6710200602</v>
      </c>
      <c r="B203" s="15"/>
      <c r="C203" s="15"/>
      <c r="D203" s="15"/>
      <c r="E203" s="15"/>
      <c r="F203" s="15"/>
      <c r="G203" s="22" t="s">
        <v>91</v>
      </c>
      <c r="H203" s="23" t="s">
        <v>194</v>
      </c>
      <c r="I203" s="30" t="s">
        <v>195</v>
      </c>
      <c r="J203" s="25">
        <v>261</v>
      </c>
    </row>
    <row r="204" spans="1:10" s="19" customFormat="1" ht="11.25" hidden="1">
      <c r="A204" s="14" t="str">
        <f t="shared" si="6"/>
        <v>67102009</v>
      </c>
      <c r="B204" s="15"/>
      <c r="C204" s="15"/>
      <c r="D204" s="15"/>
      <c r="E204" s="15"/>
      <c r="F204" s="15" t="s">
        <v>86</v>
      </c>
      <c r="G204" s="15"/>
      <c r="H204" s="16" t="s">
        <v>268</v>
      </c>
      <c r="I204" s="17" t="s">
        <v>269</v>
      </c>
      <c r="J204" s="18">
        <v>300</v>
      </c>
    </row>
    <row r="205" spans="1:10" s="19" customFormat="1" ht="11.25" hidden="1">
      <c r="A205" s="14" t="str">
        <f t="shared" si="6"/>
        <v>67102010</v>
      </c>
      <c r="B205" s="15"/>
      <c r="C205" s="15"/>
      <c r="D205" s="15"/>
      <c r="E205" s="15"/>
      <c r="F205" s="15" t="s">
        <v>12</v>
      </c>
      <c r="G205" s="15"/>
      <c r="H205" s="16" t="s">
        <v>270</v>
      </c>
      <c r="I205" s="17" t="s">
        <v>271</v>
      </c>
      <c r="J205" s="18">
        <v>225</v>
      </c>
    </row>
    <row r="206" spans="1:10" s="19" customFormat="1" ht="17.25" customHeight="1" hidden="1">
      <c r="A206" s="14" t="str">
        <f t="shared" si="6"/>
        <v>67102011</v>
      </c>
      <c r="B206" s="15"/>
      <c r="C206" s="15"/>
      <c r="D206" s="15"/>
      <c r="E206" s="15"/>
      <c r="F206" s="15" t="s">
        <v>196</v>
      </c>
      <c r="G206" s="15"/>
      <c r="H206" s="16">
        <v>2011</v>
      </c>
      <c r="I206" s="17" t="s">
        <v>197</v>
      </c>
      <c r="J206" s="18">
        <v>134</v>
      </c>
    </row>
    <row r="207" spans="1:10" s="19" customFormat="1" ht="15.75" customHeight="1" hidden="1">
      <c r="A207" s="14" t="str">
        <f t="shared" si="6"/>
        <v>67102012</v>
      </c>
      <c r="B207" s="15"/>
      <c r="C207" s="15"/>
      <c r="D207" s="15"/>
      <c r="E207" s="15"/>
      <c r="F207" s="15" t="s">
        <v>138</v>
      </c>
      <c r="G207" s="15"/>
      <c r="H207" s="16" t="s">
        <v>198</v>
      </c>
      <c r="I207" s="17" t="s">
        <v>199</v>
      </c>
      <c r="J207" s="18">
        <v>98</v>
      </c>
    </row>
    <row r="208" spans="1:10" s="19" customFormat="1" ht="15.75" customHeight="1" hidden="1">
      <c r="A208" s="14" t="str">
        <f t="shared" si="6"/>
        <v>67102013</v>
      </c>
      <c r="B208" s="15"/>
      <c r="C208" s="15"/>
      <c r="D208" s="15"/>
      <c r="E208" s="15"/>
      <c r="F208" s="15" t="s">
        <v>141</v>
      </c>
      <c r="G208" s="15"/>
      <c r="H208" s="16" t="s">
        <v>200</v>
      </c>
      <c r="I208" s="17" t="s">
        <v>201</v>
      </c>
      <c r="J208" s="18">
        <v>90</v>
      </c>
    </row>
    <row r="209" spans="1:10" s="19" customFormat="1" ht="14.25" customHeight="1" hidden="1">
      <c r="A209" s="14" t="str">
        <f t="shared" si="6"/>
        <v>67102014</v>
      </c>
      <c r="B209" s="15"/>
      <c r="C209" s="15"/>
      <c r="D209" s="15"/>
      <c r="E209" s="15"/>
      <c r="F209" s="15" t="s">
        <v>202</v>
      </c>
      <c r="G209" s="15"/>
      <c r="H209" s="16">
        <v>2014</v>
      </c>
      <c r="I209" s="17" t="s">
        <v>203</v>
      </c>
      <c r="J209" s="18">
        <v>65</v>
      </c>
    </row>
    <row r="210" spans="1:10" s="19" customFormat="1" ht="15.75" customHeight="1" hidden="1">
      <c r="A210" s="14" t="str">
        <f t="shared" si="6"/>
        <v>67102016</v>
      </c>
      <c r="B210" s="15"/>
      <c r="C210" s="15"/>
      <c r="D210" s="15"/>
      <c r="E210" s="15"/>
      <c r="F210" s="15" t="s">
        <v>44</v>
      </c>
      <c r="G210" s="15"/>
      <c r="H210" s="16" t="s">
        <v>204</v>
      </c>
      <c r="I210" s="17" t="s">
        <v>205</v>
      </c>
      <c r="J210" s="18">
        <v>65</v>
      </c>
    </row>
    <row r="211" spans="1:10" s="19" customFormat="1" ht="27" customHeight="1" hidden="1">
      <c r="A211" s="14" t="str">
        <f t="shared" si="6"/>
        <v>67102025</v>
      </c>
      <c r="B211" s="15"/>
      <c r="C211" s="15"/>
      <c r="D211" s="15"/>
      <c r="E211" s="15"/>
      <c r="F211" s="15" t="s">
        <v>206</v>
      </c>
      <c r="G211" s="15"/>
      <c r="H211" s="16" t="s">
        <v>207</v>
      </c>
      <c r="I211" s="47" t="s">
        <v>208</v>
      </c>
      <c r="J211" s="18">
        <v>51</v>
      </c>
    </row>
    <row r="212" spans="1:10" ht="11.25" hidden="1">
      <c r="A212" s="14" t="str">
        <f t="shared" si="6"/>
        <v>67102030</v>
      </c>
      <c r="B212" s="15"/>
      <c r="C212" s="15"/>
      <c r="D212" s="15"/>
      <c r="E212" s="15"/>
      <c r="F212" s="15" t="s">
        <v>149</v>
      </c>
      <c r="G212" s="15"/>
      <c r="H212" s="16">
        <v>2030</v>
      </c>
      <c r="I212" s="17" t="s">
        <v>209</v>
      </c>
      <c r="J212" s="18">
        <f>SUM(J213:J216)</f>
        <v>542</v>
      </c>
    </row>
    <row r="213" spans="1:10" ht="11.25" hidden="1">
      <c r="A213" s="21" t="str">
        <f t="shared" si="6"/>
        <v>6710203002</v>
      </c>
      <c r="B213" s="15"/>
      <c r="C213" s="15"/>
      <c r="D213" s="15"/>
      <c r="E213" s="15"/>
      <c r="F213" s="15"/>
      <c r="G213" s="22" t="s">
        <v>91</v>
      </c>
      <c r="H213" s="23" t="s">
        <v>212</v>
      </c>
      <c r="I213" s="30" t="s">
        <v>213</v>
      </c>
      <c r="J213" s="25">
        <v>26</v>
      </c>
    </row>
    <row r="214" spans="1:10" ht="11.25" hidden="1">
      <c r="A214" s="21" t="str">
        <f t="shared" si="6"/>
        <v>6710203003</v>
      </c>
      <c r="B214" s="15"/>
      <c r="C214" s="15"/>
      <c r="D214" s="15"/>
      <c r="E214" s="15"/>
      <c r="F214" s="15"/>
      <c r="G214" s="22" t="s">
        <v>24</v>
      </c>
      <c r="H214" s="23" t="s">
        <v>214</v>
      </c>
      <c r="I214" s="30" t="s">
        <v>215</v>
      </c>
      <c r="J214" s="25">
        <v>22</v>
      </c>
    </row>
    <row r="215" spans="1:10" ht="11.25" customHeight="1" hidden="1">
      <c r="A215" s="21" t="str">
        <f t="shared" si="6"/>
        <v>6710203004</v>
      </c>
      <c r="B215" s="15"/>
      <c r="C215" s="15"/>
      <c r="D215" s="15"/>
      <c r="E215" s="15"/>
      <c r="F215" s="15"/>
      <c r="G215" s="22"/>
      <c r="H215" s="23" t="s">
        <v>216</v>
      </c>
      <c r="I215" s="30" t="s">
        <v>217</v>
      </c>
      <c r="J215" s="25">
        <v>0</v>
      </c>
    </row>
    <row r="216" spans="1:10" ht="11.25" hidden="1">
      <c r="A216" s="21" t="str">
        <f t="shared" si="6"/>
        <v>6710203030</v>
      </c>
      <c r="B216" s="15"/>
      <c r="C216" s="15"/>
      <c r="D216" s="15"/>
      <c r="E216" s="15"/>
      <c r="F216" s="15"/>
      <c r="G216" s="22" t="s">
        <v>149</v>
      </c>
      <c r="H216" s="23" t="s">
        <v>218</v>
      </c>
      <c r="I216" s="30" t="s">
        <v>219</v>
      </c>
      <c r="J216" s="25">
        <v>494</v>
      </c>
    </row>
    <row r="217" spans="1:10" ht="24" customHeight="1">
      <c r="A217" s="14" t="str">
        <f aca="true" t="shared" si="7" ref="A217:A251">CONCATENATE("6710",H217)</f>
        <v>671055</v>
      </c>
      <c r="B217" s="15"/>
      <c r="C217" s="15"/>
      <c r="D217" s="15"/>
      <c r="E217" s="15" t="s">
        <v>107</v>
      </c>
      <c r="F217" s="15"/>
      <c r="G217" s="22"/>
      <c r="H217" s="16" t="s">
        <v>107</v>
      </c>
      <c r="I217" s="17" t="s">
        <v>108</v>
      </c>
      <c r="J217" s="18">
        <f>J218</f>
        <v>230</v>
      </c>
    </row>
    <row r="218" spans="1:10" ht="11.25" hidden="1">
      <c r="A218" s="21" t="str">
        <f t="shared" si="7"/>
        <v>67105502</v>
      </c>
      <c r="B218" s="15"/>
      <c r="C218" s="15"/>
      <c r="D218" s="15"/>
      <c r="E218" s="15"/>
      <c r="F218" s="15" t="s">
        <v>91</v>
      </c>
      <c r="G218" s="22"/>
      <c r="H218" s="16" t="s">
        <v>220</v>
      </c>
      <c r="I218" s="17" t="s">
        <v>221</v>
      </c>
      <c r="J218" s="18">
        <f>J219</f>
        <v>230</v>
      </c>
    </row>
    <row r="219" spans="1:10" ht="15" customHeight="1" hidden="1">
      <c r="A219" s="21" t="str">
        <f t="shared" si="7"/>
        <v>6710550201</v>
      </c>
      <c r="B219" s="15"/>
      <c r="C219" s="15"/>
      <c r="D219" s="15"/>
      <c r="E219" s="15"/>
      <c r="F219" s="15"/>
      <c r="G219" s="22" t="s">
        <v>69</v>
      </c>
      <c r="H219" s="23" t="s">
        <v>222</v>
      </c>
      <c r="I219" s="30" t="s">
        <v>223</v>
      </c>
      <c r="J219" s="25">
        <v>230</v>
      </c>
    </row>
    <row r="220" spans="1:10" s="19" customFormat="1" ht="28.5" customHeight="1">
      <c r="A220" s="14" t="str">
        <f t="shared" si="7"/>
        <v>671056</v>
      </c>
      <c r="B220" s="15"/>
      <c r="C220" s="15"/>
      <c r="D220" s="15"/>
      <c r="E220" s="15" t="s">
        <v>109</v>
      </c>
      <c r="F220" s="15"/>
      <c r="G220" s="22"/>
      <c r="H220" s="16" t="s">
        <v>109</v>
      </c>
      <c r="I220" s="17" t="s">
        <v>110</v>
      </c>
      <c r="J220" s="18">
        <f>J221+J223+J226+J229+J232</f>
        <v>1190</v>
      </c>
    </row>
    <row r="221" spans="1:10" ht="15" customHeight="1" hidden="1">
      <c r="A221" s="21" t="str">
        <f t="shared" si="7"/>
        <v>67105602</v>
      </c>
      <c r="B221" s="15"/>
      <c r="C221" s="15"/>
      <c r="D221" s="15"/>
      <c r="E221" s="15"/>
      <c r="F221" s="15"/>
      <c r="G221" s="22"/>
      <c r="H221" s="64">
        <v>5602</v>
      </c>
      <c r="I221" s="48" t="s">
        <v>227</v>
      </c>
      <c r="J221" s="18">
        <f>J222</f>
        <v>0</v>
      </c>
    </row>
    <row r="222" spans="1:10" ht="15" customHeight="1" hidden="1">
      <c r="A222" s="21" t="str">
        <f t="shared" si="7"/>
        <v>6710560202</v>
      </c>
      <c r="B222" s="15"/>
      <c r="C222" s="15"/>
      <c r="D222" s="15"/>
      <c r="E222" s="15"/>
      <c r="F222" s="15"/>
      <c r="G222" s="22"/>
      <c r="H222" s="64">
        <v>560202</v>
      </c>
      <c r="I222" s="65" t="s">
        <v>229</v>
      </c>
      <c r="J222" s="25">
        <v>0</v>
      </c>
    </row>
    <row r="223" spans="1:10" s="19" customFormat="1" ht="24.75" customHeight="1" hidden="1">
      <c r="A223" s="14" t="str">
        <f t="shared" si="7"/>
        <v>67105615</v>
      </c>
      <c r="B223" s="15"/>
      <c r="C223" s="15"/>
      <c r="D223" s="15"/>
      <c r="E223" s="15"/>
      <c r="F223" s="15" t="s">
        <v>76</v>
      </c>
      <c r="G223" s="15"/>
      <c r="H223" s="66">
        <v>5615</v>
      </c>
      <c r="I223" s="17" t="s">
        <v>272</v>
      </c>
      <c r="J223" s="18">
        <v>190</v>
      </c>
    </row>
    <row r="224" spans="1:10" ht="18" customHeight="1" hidden="1">
      <c r="A224" s="21" t="str">
        <f t="shared" si="7"/>
        <v>6710561501</v>
      </c>
      <c r="B224" s="15"/>
      <c r="C224" s="15"/>
      <c r="D224" s="15"/>
      <c r="E224" s="15"/>
      <c r="F224" s="15"/>
      <c r="G224" s="22" t="s">
        <v>69</v>
      </c>
      <c r="H224" s="64">
        <v>561501</v>
      </c>
      <c r="I224" s="30" t="s">
        <v>273</v>
      </c>
      <c r="J224" s="25">
        <v>47</v>
      </c>
    </row>
    <row r="225" spans="1:10" ht="15" customHeight="1" hidden="1">
      <c r="A225" s="21" t="str">
        <f t="shared" si="7"/>
        <v>6710561502</v>
      </c>
      <c r="B225" s="15"/>
      <c r="C225" s="15"/>
      <c r="D225" s="15"/>
      <c r="E225" s="15"/>
      <c r="F225" s="15"/>
      <c r="G225" s="22" t="s">
        <v>91</v>
      </c>
      <c r="H225" s="64">
        <v>561502</v>
      </c>
      <c r="I225" s="65" t="s">
        <v>229</v>
      </c>
      <c r="J225" s="25">
        <v>143</v>
      </c>
    </row>
    <row r="226" spans="1:10" s="19" customFormat="1" ht="15" customHeight="1" hidden="1">
      <c r="A226" s="14" t="str">
        <f t="shared" si="7"/>
        <v>67105616</v>
      </c>
      <c r="B226" s="15"/>
      <c r="C226" s="15"/>
      <c r="D226" s="15"/>
      <c r="E226" s="15"/>
      <c r="F226" s="15" t="s">
        <v>44</v>
      </c>
      <c r="G226" s="15"/>
      <c r="H226" s="66">
        <v>5616</v>
      </c>
      <c r="I226" s="67" t="s">
        <v>97</v>
      </c>
      <c r="J226" s="18">
        <v>0</v>
      </c>
    </row>
    <row r="227" spans="1:10" s="19" customFormat="1" ht="15" customHeight="1" hidden="1">
      <c r="A227" s="21" t="str">
        <f t="shared" si="7"/>
        <v>6710561601</v>
      </c>
      <c r="B227" s="15"/>
      <c r="C227" s="15"/>
      <c r="D227" s="15"/>
      <c r="E227" s="15"/>
      <c r="F227" s="15"/>
      <c r="G227" s="22" t="s">
        <v>69</v>
      </c>
      <c r="H227" s="64">
        <v>561601</v>
      </c>
      <c r="I227" s="30" t="s">
        <v>273</v>
      </c>
      <c r="J227" s="25">
        <v>0</v>
      </c>
    </row>
    <row r="228" spans="1:10" ht="15" customHeight="1" hidden="1">
      <c r="A228" s="21" t="str">
        <f t="shared" si="7"/>
        <v>6710561602</v>
      </c>
      <c r="B228" s="15"/>
      <c r="C228" s="15"/>
      <c r="D228" s="15"/>
      <c r="E228" s="15"/>
      <c r="F228" s="15"/>
      <c r="G228" s="22" t="s">
        <v>91</v>
      </c>
      <c r="H228" s="64">
        <v>561602</v>
      </c>
      <c r="I228" s="65" t="s">
        <v>229</v>
      </c>
      <c r="J228" s="25">
        <v>0</v>
      </c>
    </row>
    <row r="229" spans="1:10" s="19" customFormat="1" ht="15" customHeight="1" hidden="1">
      <c r="A229" s="14" t="str">
        <f t="shared" si="7"/>
        <v>67105617</v>
      </c>
      <c r="B229" s="15"/>
      <c r="C229" s="15"/>
      <c r="D229" s="15"/>
      <c r="E229" s="15"/>
      <c r="F229" s="15" t="s">
        <v>47</v>
      </c>
      <c r="G229" s="15"/>
      <c r="H229" s="66">
        <v>5617</v>
      </c>
      <c r="I229" s="17" t="s">
        <v>98</v>
      </c>
      <c r="J229" s="18">
        <v>0</v>
      </c>
    </row>
    <row r="230" spans="1:10" s="19" customFormat="1" ht="15" customHeight="1" hidden="1">
      <c r="A230" s="21" t="str">
        <f t="shared" si="7"/>
        <v>6710561701</v>
      </c>
      <c r="B230" s="15"/>
      <c r="C230" s="15"/>
      <c r="D230" s="15"/>
      <c r="E230" s="15"/>
      <c r="F230" s="15"/>
      <c r="G230" s="22" t="s">
        <v>69</v>
      </c>
      <c r="H230" s="64">
        <v>561701</v>
      </c>
      <c r="I230" s="30" t="s">
        <v>273</v>
      </c>
      <c r="J230" s="25">
        <v>0</v>
      </c>
    </row>
    <row r="231" spans="1:10" ht="15" customHeight="1" hidden="1">
      <c r="A231" s="21" t="str">
        <f t="shared" si="7"/>
        <v>6710561702</v>
      </c>
      <c r="B231" s="15"/>
      <c r="C231" s="15"/>
      <c r="D231" s="15"/>
      <c r="E231" s="15"/>
      <c r="F231" s="15"/>
      <c r="G231" s="22" t="s">
        <v>91</v>
      </c>
      <c r="H231" s="64">
        <v>561702</v>
      </c>
      <c r="I231" s="65" t="s">
        <v>229</v>
      </c>
      <c r="J231" s="25">
        <v>0</v>
      </c>
    </row>
    <row r="232" spans="1:10" ht="15" customHeight="1" hidden="1">
      <c r="A232" s="21" t="str">
        <f t="shared" si="7"/>
        <v>67105618</v>
      </c>
      <c r="B232" s="15"/>
      <c r="C232" s="15"/>
      <c r="D232" s="15"/>
      <c r="E232" s="15"/>
      <c r="F232" s="15"/>
      <c r="G232" s="22"/>
      <c r="H232" s="66">
        <v>5618</v>
      </c>
      <c r="I232" s="66" t="s">
        <v>99</v>
      </c>
      <c r="J232" s="18">
        <f>J233</f>
        <v>1000</v>
      </c>
    </row>
    <row r="233" spans="1:10" ht="15" customHeight="1" hidden="1">
      <c r="A233" s="21" t="str">
        <f t="shared" si="7"/>
        <v>6710561802</v>
      </c>
      <c r="B233" s="15"/>
      <c r="C233" s="15"/>
      <c r="D233" s="15"/>
      <c r="E233" s="15"/>
      <c r="F233" s="15"/>
      <c r="G233" s="22"/>
      <c r="H233" s="64">
        <v>561802</v>
      </c>
      <c r="I233" s="65" t="s">
        <v>229</v>
      </c>
      <c r="J233" s="25">
        <v>1000</v>
      </c>
    </row>
    <row r="234" spans="1:10" ht="32.25" customHeight="1" hidden="1">
      <c r="A234" s="14" t="str">
        <f t="shared" si="7"/>
        <v>671058</v>
      </c>
      <c r="B234" s="15"/>
      <c r="C234" s="15"/>
      <c r="D234" s="15"/>
      <c r="E234" s="15" t="s">
        <v>111</v>
      </c>
      <c r="F234" s="15"/>
      <c r="G234" s="22"/>
      <c r="H234" s="66">
        <v>58</v>
      </c>
      <c r="I234" s="17" t="s">
        <v>112</v>
      </c>
      <c r="J234" s="18">
        <f>J235</f>
        <v>0</v>
      </c>
    </row>
    <row r="235" spans="1:10" ht="15" customHeight="1" hidden="1">
      <c r="A235" s="21" t="str">
        <f t="shared" si="7"/>
        <v>67105816</v>
      </c>
      <c r="B235" s="15"/>
      <c r="C235" s="15"/>
      <c r="D235" s="15"/>
      <c r="E235" s="15"/>
      <c r="F235" s="15"/>
      <c r="G235" s="22"/>
      <c r="H235" s="64">
        <v>5816</v>
      </c>
      <c r="I235" s="67" t="s">
        <v>97</v>
      </c>
      <c r="J235" s="25">
        <f>J236+J237+J238</f>
        <v>0</v>
      </c>
    </row>
    <row r="236" spans="1:10" ht="15" customHeight="1" hidden="1">
      <c r="A236" s="21" t="str">
        <f t="shared" si="7"/>
        <v>6710581601</v>
      </c>
      <c r="B236" s="15"/>
      <c r="C236" s="15"/>
      <c r="D236" s="15"/>
      <c r="E236" s="15"/>
      <c r="F236" s="15"/>
      <c r="G236" s="22"/>
      <c r="H236" s="64">
        <v>581601</v>
      </c>
      <c r="I236" s="65" t="s">
        <v>273</v>
      </c>
      <c r="J236" s="25">
        <v>0</v>
      </c>
    </row>
    <row r="237" spans="1:10" ht="15" customHeight="1" hidden="1">
      <c r="A237" s="21" t="str">
        <f t="shared" si="7"/>
        <v>6710581602</v>
      </c>
      <c r="B237" s="15"/>
      <c r="C237" s="15"/>
      <c r="D237" s="15"/>
      <c r="E237" s="15"/>
      <c r="F237" s="15"/>
      <c r="G237" s="22"/>
      <c r="H237" s="64">
        <v>581602</v>
      </c>
      <c r="I237" s="65" t="s">
        <v>229</v>
      </c>
      <c r="J237" s="25">
        <v>0</v>
      </c>
    </row>
    <row r="238" spans="1:10" ht="15" customHeight="1" hidden="1">
      <c r="A238" s="21" t="str">
        <f t="shared" si="7"/>
        <v>6710581603</v>
      </c>
      <c r="B238" s="15"/>
      <c r="C238" s="15"/>
      <c r="D238" s="15"/>
      <c r="E238" s="15"/>
      <c r="F238" s="15"/>
      <c r="G238" s="22"/>
      <c r="H238" s="64">
        <v>581603</v>
      </c>
      <c r="I238" s="65" t="s">
        <v>274</v>
      </c>
      <c r="J238" s="25">
        <v>0</v>
      </c>
    </row>
    <row r="239" spans="1:10" ht="16.5" customHeight="1">
      <c r="A239" s="14" t="str">
        <f t="shared" si="7"/>
        <v>671059</v>
      </c>
      <c r="B239" s="15"/>
      <c r="C239" s="15"/>
      <c r="D239" s="15"/>
      <c r="E239" s="15" t="s">
        <v>113</v>
      </c>
      <c r="F239" s="15"/>
      <c r="G239" s="15"/>
      <c r="H239" s="66">
        <v>59</v>
      </c>
      <c r="I239" s="20" t="s">
        <v>114</v>
      </c>
      <c r="J239" s="18">
        <f>J240+J242</f>
        <v>2497</v>
      </c>
    </row>
    <row r="240" spans="1:10" ht="12" customHeight="1" hidden="1">
      <c r="A240" s="21" t="str">
        <f t="shared" si="7"/>
        <v>67105901</v>
      </c>
      <c r="B240" s="15"/>
      <c r="C240" s="15"/>
      <c r="D240" s="15"/>
      <c r="E240" s="15"/>
      <c r="F240" s="15" t="s">
        <v>69</v>
      </c>
      <c r="G240" s="22"/>
      <c r="H240" s="23" t="s">
        <v>275</v>
      </c>
      <c r="I240" s="24" t="s">
        <v>276</v>
      </c>
      <c r="J240" s="25">
        <v>60</v>
      </c>
    </row>
    <row r="241" spans="1:10" ht="12" customHeight="1" hidden="1">
      <c r="A241" s="21" t="str">
        <f t="shared" si="7"/>
        <v>67105917</v>
      </c>
      <c r="B241" s="15"/>
      <c r="C241" s="15"/>
      <c r="D241" s="15"/>
      <c r="E241" s="15"/>
      <c r="F241" s="15"/>
      <c r="G241" s="22"/>
      <c r="H241" s="23" t="s">
        <v>277</v>
      </c>
      <c r="I241" s="24" t="s">
        <v>278</v>
      </c>
      <c r="J241" s="25"/>
    </row>
    <row r="242" spans="1:10" ht="14.25" customHeight="1" hidden="1">
      <c r="A242" s="21" t="str">
        <f t="shared" si="7"/>
        <v>67105922</v>
      </c>
      <c r="B242" s="15"/>
      <c r="C242" s="15"/>
      <c r="D242" s="15"/>
      <c r="E242" s="15"/>
      <c r="F242" s="15" t="s">
        <v>236</v>
      </c>
      <c r="G242" s="22"/>
      <c r="H242" s="23" t="s">
        <v>237</v>
      </c>
      <c r="I242" s="30" t="s">
        <v>238</v>
      </c>
      <c r="J242" s="25">
        <v>2437</v>
      </c>
    </row>
    <row r="243" spans="1:10" ht="17.25" customHeight="1">
      <c r="A243" s="14" t="str">
        <f t="shared" si="7"/>
        <v>671070</v>
      </c>
      <c r="B243" s="15"/>
      <c r="C243" s="15"/>
      <c r="D243" s="15"/>
      <c r="E243" s="15" t="s">
        <v>115</v>
      </c>
      <c r="F243" s="15"/>
      <c r="G243" s="15"/>
      <c r="H243" s="16" t="s">
        <v>115</v>
      </c>
      <c r="I243" s="20" t="s">
        <v>116</v>
      </c>
      <c r="J243" s="18">
        <f>J244</f>
        <v>2690</v>
      </c>
    </row>
    <row r="244" spans="1:10" ht="15.75" customHeight="1">
      <c r="A244" s="14" t="str">
        <f t="shared" si="7"/>
        <v>671071</v>
      </c>
      <c r="B244" s="15"/>
      <c r="C244" s="15"/>
      <c r="D244" s="15"/>
      <c r="E244" s="15" t="s">
        <v>117</v>
      </c>
      <c r="F244" s="15"/>
      <c r="G244" s="15"/>
      <c r="H244" s="16" t="s">
        <v>117</v>
      </c>
      <c r="I244" s="20" t="s">
        <v>118</v>
      </c>
      <c r="J244" s="18">
        <f>J245+J250</f>
        <v>2690</v>
      </c>
    </row>
    <row r="245" spans="1:10" ht="18.75" customHeight="1" hidden="1">
      <c r="A245" s="14" t="str">
        <f t="shared" si="7"/>
        <v>67107101</v>
      </c>
      <c r="B245" s="15"/>
      <c r="C245" s="15"/>
      <c r="D245" s="15"/>
      <c r="E245" s="15"/>
      <c r="F245" s="15" t="s">
        <v>69</v>
      </c>
      <c r="G245" s="15"/>
      <c r="H245" s="16">
        <v>7101</v>
      </c>
      <c r="I245" s="20" t="s">
        <v>239</v>
      </c>
      <c r="J245" s="18">
        <f>SUM(J246:J249)</f>
        <v>2660</v>
      </c>
    </row>
    <row r="246" spans="1:10" ht="11.25" customHeight="1" hidden="1">
      <c r="A246" s="21" t="str">
        <f t="shared" si="7"/>
        <v>6710710101</v>
      </c>
      <c r="B246" s="15"/>
      <c r="C246" s="15"/>
      <c r="D246" s="15"/>
      <c r="E246" s="15"/>
      <c r="F246" s="15"/>
      <c r="G246" s="22" t="s">
        <v>69</v>
      </c>
      <c r="H246" s="23" t="s">
        <v>279</v>
      </c>
      <c r="I246" s="28" t="s">
        <v>280</v>
      </c>
      <c r="J246" s="25">
        <v>0</v>
      </c>
    </row>
    <row r="247" spans="1:10" ht="17.25" customHeight="1" hidden="1">
      <c r="A247" s="21" t="str">
        <f t="shared" si="7"/>
        <v>6710710102</v>
      </c>
      <c r="B247" s="15"/>
      <c r="C247" s="15"/>
      <c r="D247" s="15"/>
      <c r="E247" s="15"/>
      <c r="F247" s="15"/>
      <c r="G247" s="22" t="s">
        <v>91</v>
      </c>
      <c r="H247" s="23" t="s">
        <v>240</v>
      </c>
      <c r="I247" s="24" t="s">
        <v>241</v>
      </c>
      <c r="J247" s="25">
        <v>2550</v>
      </c>
    </row>
    <row r="248" spans="1:10" ht="18" customHeight="1" hidden="1">
      <c r="A248" s="21" t="str">
        <f t="shared" si="7"/>
        <v>6710710103</v>
      </c>
      <c r="B248" s="15"/>
      <c r="C248" s="15"/>
      <c r="D248" s="15"/>
      <c r="E248" s="15"/>
      <c r="F248" s="15"/>
      <c r="G248" s="22" t="s">
        <v>24</v>
      </c>
      <c r="H248" s="23" t="s">
        <v>242</v>
      </c>
      <c r="I248" s="24" t="s">
        <v>243</v>
      </c>
      <c r="J248" s="25">
        <v>25</v>
      </c>
    </row>
    <row r="249" spans="1:10" ht="15" customHeight="1" hidden="1">
      <c r="A249" s="21" t="str">
        <f t="shared" si="7"/>
        <v>6710710130</v>
      </c>
      <c r="B249" s="15"/>
      <c r="C249" s="15"/>
      <c r="D249" s="15"/>
      <c r="E249" s="15"/>
      <c r="F249" s="15"/>
      <c r="G249" s="22" t="s">
        <v>149</v>
      </c>
      <c r="H249" s="23" t="s">
        <v>244</v>
      </c>
      <c r="I249" s="24" t="s">
        <v>245</v>
      </c>
      <c r="J249" s="25">
        <v>85</v>
      </c>
    </row>
    <row r="250" spans="1:10" ht="17.25" customHeight="1" hidden="1">
      <c r="A250" s="21" t="str">
        <f t="shared" si="7"/>
        <v>67107103</v>
      </c>
      <c r="B250" s="22"/>
      <c r="C250" s="22"/>
      <c r="D250" s="22"/>
      <c r="E250" s="22"/>
      <c r="F250" s="22" t="s">
        <v>24</v>
      </c>
      <c r="G250" s="22"/>
      <c r="H250" s="23" t="s">
        <v>246</v>
      </c>
      <c r="I250" s="24" t="s">
        <v>247</v>
      </c>
      <c r="J250" s="25">
        <v>30</v>
      </c>
    </row>
    <row r="251" spans="1:10" ht="15.75" customHeight="1">
      <c r="A251" s="14" t="str">
        <f t="shared" si="7"/>
        <v>6710671050</v>
      </c>
      <c r="B251" s="15"/>
      <c r="C251" s="15" t="s">
        <v>56</v>
      </c>
      <c r="D251" s="15"/>
      <c r="E251" s="15"/>
      <c r="F251" s="15"/>
      <c r="G251" s="15"/>
      <c r="H251" s="16" t="s">
        <v>281</v>
      </c>
      <c r="I251" s="20" t="s">
        <v>282</v>
      </c>
      <c r="J251" s="18">
        <f>J152</f>
        <v>21573</v>
      </c>
    </row>
    <row r="252" ht="5.25" customHeight="1">
      <c r="H252" s="68"/>
    </row>
    <row r="253" spans="1:10" s="73" customFormat="1" ht="19.5" customHeight="1">
      <c r="A253" s="69"/>
      <c r="B253" s="70"/>
      <c r="C253" s="70"/>
      <c r="D253" s="70"/>
      <c r="E253" s="70"/>
      <c r="F253" s="70"/>
      <c r="G253" s="71"/>
      <c r="H253" s="72"/>
      <c r="I253" s="69"/>
      <c r="J253" s="69"/>
    </row>
    <row r="254" spans="2:10" s="74" customFormat="1" ht="10.5" customHeight="1">
      <c r="B254" s="75"/>
      <c r="C254" s="75"/>
      <c r="D254" s="75"/>
      <c r="E254" s="75"/>
      <c r="F254" s="75"/>
      <c r="G254" s="75"/>
      <c r="H254" s="137"/>
      <c r="I254" s="137"/>
      <c r="J254" s="137"/>
    </row>
    <row r="255" spans="2:10" s="19" customFormat="1" ht="9" customHeight="1">
      <c r="B255" s="73"/>
      <c r="C255" s="73"/>
      <c r="D255" s="73"/>
      <c r="E255" s="73"/>
      <c r="F255" s="73"/>
      <c r="G255" s="73"/>
      <c r="H255" s="136"/>
      <c r="I255" s="136"/>
      <c r="J255" s="136"/>
    </row>
    <row r="256" spans="2:28" s="73" customFormat="1" ht="21" customHeight="1">
      <c r="B256" s="76"/>
      <c r="C256" s="76"/>
      <c r="D256" s="76"/>
      <c r="E256" s="76"/>
      <c r="F256" s="76"/>
      <c r="G256" s="77"/>
      <c r="H256" s="10"/>
      <c r="I256" s="1"/>
      <c r="J256" s="5"/>
      <c r="W256" s="8"/>
      <c r="X256" s="8"/>
      <c r="Y256" s="8"/>
      <c r="Z256" s="8"/>
      <c r="AA256" s="8"/>
      <c r="AB256" s="8"/>
    </row>
    <row r="258" spans="1:10" s="82" customFormat="1" ht="15" customHeight="1">
      <c r="A258" s="78"/>
      <c r="B258" s="79"/>
      <c r="C258" s="79"/>
      <c r="D258" s="79"/>
      <c r="E258" s="79"/>
      <c r="F258" s="79"/>
      <c r="G258" s="79"/>
      <c r="H258" s="10"/>
      <c r="I258" s="1"/>
      <c r="J258" s="5"/>
    </row>
    <row r="259" spans="2:10" s="83" customFormat="1" ht="17.25" customHeight="1">
      <c r="B259" s="84"/>
      <c r="C259" s="84"/>
      <c r="D259" s="84"/>
      <c r="E259" s="84"/>
      <c r="F259" s="84"/>
      <c r="G259" s="84"/>
      <c r="H259" s="81"/>
      <c r="I259" s="85"/>
      <c r="J259" s="80"/>
    </row>
    <row r="260" ht="11.25">
      <c r="I260" s="6"/>
    </row>
    <row r="261" ht="11.25">
      <c r="I261" s="6"/>
    </row>
    <row r="262" ht="11.25">
      <c r="I262" s="6"/>
    </row>
    <row r="263" ht="11.25">
      <c r="I263" s="6"/>
    </row>
    <row r="264" ht="11.25">
      <c r="I264" s="6"/>
    </row>
    <row r="265" ht="11.25">
      <c r="I265" s="6"/>
    </row>
    <row r="266" ht="11.25">
      <c r="I266" s="6"/>
    </row>
    <row r="267" ht="11.25">
      <c r="I267" s="6"/>
    </row>
  </sheetData>
  <sheetProtection/>
  <mergeCells count="13">
    <mergeCell ref="I7:I8"/>
    <mergeCell ref="H255:J255"/>
    <mergeCell ref="H254:J254"/>
    <mergeCell ref="H4:J4"/>
    <mergeCell ref="A7:A8"/>
    <mergeCell ref="J7:J8"/>
    <mergeCell ref="H7:H8"/>
    <mergeCell ref="B7:B8"/>
    <mergeCell ref="C7:C8"/>
    <mergeCell ref="F7:F8"/>
    <mergeCell ref="D7:D8"/>
    <mergeCell ref="E7:E8"/>
    <mergeCell ref="G7:G8"/>
  </mergeCells>
  <printOptions horizontalCentered="1"/>
  <pageMargins left="0.2362204724409449" right="0.2362204724409449" top="0.27" bottom="0.24" header="0.2362204724409449" footer="0.15748031496062992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N251"/>
  <sheetViews>
    <sheetView workbookViewId="0" topLeftCell="A1">
      <selection activeCell="J6" sqref="J6"/>
    </sheetView>
  </sheetViews>
  <sheetFormatPr defaultColWidth="9.33203125" defaultRowHeight="11.25"/>
  <cols>
    <col min="1" max="1" width="11.83203125" style="1" customWidth="1"/>
    <col min="2" max="2" width="11" style="6" customWidth="1"/>
    <col min="3" max="3" width="42.16015625" style="1" customWidth="1"/>
    <col min="4" max="4" width="10.83203125" style="5" customWidth="1"/>
    <col min="5" max="8" width="9.5" style="5" customWidth="1"/>
    <col min="9" max="9" width="9.5" style="5" hidden="1" customWidth="1"/>
    <col min="10" max="10" width="9.5" style="5" customWidth="1"/>
    <col min="11" max="16384" width="9.33203125" style="1" customWidth="1"/>
  </cols>
  <sheetData>
    <row r="1" ht="17.25" customHeight="1">
      <c r="B1" s="87" t="s">
        <v>0</v>
      </c>
    </row>
    <row r="2" spans="2:10" ht="12" customHeight="1">
      <c r="B2" s="88"/>
      <c r="E2" s="7"/>
      <c r="F2" s="7"/>
      <c r="G2" s="7"/>
      <c r="H2" s="7"/>
      <c r="I2" s="7"/>
      <c r="J2" s="7"/>
    </row>
    <row r="3" spans="1:10" s="89" customFormat="1" ht="21" customHeight="1">
      <c r="A3" s="138" t="s">
        <v>309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21.75" customHeight="1">
      <c r="A4" s="139" t="s">
        <v>308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2:4" ht="3.75" customHeight="1">
      <c r="B5" s="90"/>
      <c r="C5" s="90"/>
      <c r="D5" s="91"/>
    </row>
    <row r="6" spans="3:10" ht="13.5" customHeight="1">
      <c r="C6" s="11" t="s">
        <v>310</v>
      </c>
      <c r="D6" s="92"/>
      <c r="E6" s="92"/>
      <c r="F6" s="92"/>
      <c r="G6" s="92"/>
      <c r="H6" s="92"/>
      <c r="I6" s="12" t="s">
        <v>2</v>
      </c>
      <c r="J6" s="118" t="s">
        <v>2</v>
      </c>
    </row>
    <row r="7" spans="1:31" s="13" customFormat="1" ht="24" customHeight="1">
      <c r="A7" s="142" t="s">
        <v>3</v>
      </c>
      <c r="B7" s="142" t="s">
        <v>3</v>
      </c>
      <c r="C7" s="144" t="s">
        <v>10</v>
      </c>
      <c r="D7" s="146" t="s">
        <v>284</v>
      </c>
      <c r="E7" s="140"/>
      <c r="F7" s="140"/>
      <c r="G7" s="140"/>
      <c r="H7" s="140"/>
      <c r="I7" s="140"/>
      <c r="J7" s="141"/>
      <c r="AE7" s="13" t="s">
        <v>285</v>
      </c>
    </row>
    <row r="8" spans="1:10" s="13" customFormat="1" ht="30" customHeight="1">
      <c r="A8" s="143"/>
      <c r="B8" s="143"/>
      <c r="C8" s="145"/>
      <c r="D8" s="147"/>
      <c r="E8" s="116" t="s">
        <v>303</v>
      </c>
      <c r="F8" s="116" t="s">
        <v>286</v>
      </c>
      <c r="G8" s="116" t="s">
        <v>287</v>
      </c>
      <c r="H8" s="116" t="s">
        <v>288</v>
      </c>
      <c r="I8" s="116" t="s">
        <v>289</v>
      </c>
      <c r="J8" s="116" t="s">
        <v>290</v>
      </c>
    </row>
    <row r="9" spans="1:40" s="19" customFormat="1" ht="17.25" customHeight="1">
      <c r="A9" s="14" t="str">
        <f aca="true" t="shared" si="0" ref="A9:A40">CONCATENATE("5010",B9)</f>
        <v>5010000110</v>
      </c>
      <c r="B9" s="93" t="s">
        <v>13</v>
      </c>
      <c r="C9" s="17" t="s">
        <v>14</v>
      </c>
      <c r="D9" s="18">
        <f aca="true" t="shared" si="1" ref="D9:J9">D10+D35+D38+D41+D57</f>
        <v>40521</v>
      </c>
      <c r="E9" s="18">
        <f t="shared" si="1"/>
        <v>18948</v>
      </c>
      <c r="F9" s="18">
        <f t="shared" si="1"/>
        <v>1895</v>
      </c>
      <c r="G9" s="18">
        <f t="shared" si="1"/>
        <v>4277</v>
      </c>
      <c r="H9" s="18">
        <f t="shared" si="1"/>
        <v>2801</v>
      </c>
      <c r="I9" s="18">
        <f t="shared" si="1"/>
        <v>0</v>
      </c>
      <c r="J9" s="18">
        <f t="shared" si="1"/>
        <v>12600</v>
      </c>
      <c r="K9" s="8"/>
      <c r="L9" s="8"/>
      <c r="M9" s="94"/>
      <c r="AI9" s="8"/>
      <c r="AJ9" s="8"/>
      <c r="AK9" s="8"/>
      <c r="AL9" s="8"/>
      <c r="AM9" s="8"/>
      <c r="AN9" s="8"/>
    </row>
    <row r="10" spans="1:40" s="19" customFormat="1" ht="11.25">
      <c r="A10" s="14" t="str">
        <f t="shared" si="0"/>
        <v>5010000210</v>
      </c>
      <c r="B10" s="95" t="s">
        <v>16</v>
      </c>
      <c r="C10" s="20" t="s">
        <v>17</v>
      </c>
      <c r="D10" s="18">
        <f aca="true" t="shared" si="2" ref="D10:J10">D11+D15</f>
        <v>19971</v>
      </c>
      <c r="E10" s="18">
        <f t="shared" si="2"/>
        <v>16948</v>
      </c>
      <c r="F10" s="18">
        <f t="shared" si="2"/>
        <v>395</v>
      </c>
      <c r="G10" s="18">
        <f t="shared" si="2"/>
        <v>27</v>
      </c>
      <c r="H10" s="18">
        <f t="shared" si="2"/>
        <v>1</v>
      </c>
      <c r="I10" s="18">
        <f t="shared" si="2"/>
        <v>0</v>
      </c>
      <c r="J10" s="18">
        <f t="shared" si="2"/>
        <v>2600</v>
      </c>
      <c r="K10" s="8"/>
      <c r="L10" s="8"/>
      <c r="M10" s="94"/>
      <c r="AI10" s="8"/>
      <c r="AJ10" s="8"/>
      <c r="AK10" s="8"/>
      <c r="AL10" s="8"/>
      <c r="AM10" s="8"/>
      <c r="AN10" s="8"/>
    </row>
    <row r="11" spans="1:40" s="19" customFormat="1" ht="11.25">
      <c r="A11" s="14" t="str">
        <f t="shared" si="0"/>
        <v>50100003</v>
      </c>
      <c r="B11" s="95" t="s">
        <v>18</v>
      </c>
      <c r="C11" s="20" t="s">
        <v>19</v>
      </c>
      <c r="D11" s="18">
        <f aca="true" t="shared" si="3" ref="D11:J13">D12</f>
        <v>16882</v>
      </c>
      <c r="E11" s="18">
        <f t="shared" si="3"/>
        <v>16882</v>
      </c>
      <c r="F11" s="18">
        <f t="shared" si="3"/>
        <v>0</v>
      </c>
      <c r="G11" s="18">
        <f t="shared" si="3"/>
        <v>0</v>
      </c>
      <c r="H11" s="18">
        <f t="shared" si="3"/>
        <v>0</v>
      </c>
      <c r="I11" s="18">
        <f t="shared" si="3"/>
        <v>0</v>
      </c>
      <c r="J11" s="18">
        <f t="shared" si="3"/>
        <v>0</v>
      </c>
      <c r="K11" s="8"/>
      <c r="L11" s="8"/>
      <c r="M11" s="94"/>
      <c r="AI11" s="8"/>
      <c r="AJ11" s="8"/>
      <c r="AK11" s="8"/>
      <c r="AL11" s="8"/>
      <c r="AM11" s="8"/>
      <c r="AN11" s="8"/>
    </row>
    <row r="12" spans="1:40" s="19" customFormat="1" ht="11.25">
      <c r="A12" s="14" t="str">
        <f t="shared" si="0"/>
        <v>50100004</v>
      </c>
      <c r="B12" s="95" t="s">
        <v>20</v>
      </c>
      <c r="C12" s="20" t="s">
        <v>21</v>
      </c>
      <c r="D12" s="18">
        <f t="shared" si="3"/>
        <v>16882</v>
      </c>
      <c r="E12" s="18">
        <f t="shared" si="3"/>
        <v>16882</v>
      </c>
      <c r="F12" s="18">
        <f t="shared" si="3"/>
        <v>0</v>
      </c>
      <c r="G12" s="18">
        <f t="shared" si="3"/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8"/>
      <c r="L12" s="8"/>
      <c r="M12" s="94"/>
      <c r="AI12" s="8"/>
      <c r="AJ12" s="8"/>
      <c r="AK12" s="8"/>
      <c r="AL12" s="8"/>
      <c r="AM12" s="8"/>
      <c r="AN12" s="8"/>
    </row>
    <row r="13" spans="1:40" s="19" customFormat="1" ht="33.75">
      <c r="A13" s="14" t="str">
        <f t="shared" si="0"/>
        <v>50101610</v>
      </c>
      <c r="B13" s="95" t="s">
        <v>22</v>
      </c>
      <c r="C13" s="20" t="s">
        <v>23</v>
      </c>
      <c r="D13" s="18">
        <f t="shared" si="3"/>
        <v>16882</v>
      </c>
      <c r="E13" s="18">
        <f t="shared" si="3"/>
        <v>16882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8"/>
      <c r="L13" s="8"/>
      <c r="M13" s="94"/>
      <c r="AI13" s="8"/>
      <c r="AJ13" s="8"/>
      <c r="AK13" s="8"/>
      <c r="AL13" s="8"/>
      <c r="AM13" s="8"/>
      <c r="AN13" s="8"/>
    </row>
    <row r="14" spans="1:40" ht="22.5">
      <c r="A14" s="21" t="str">
        <f t="shared" si="0"/>
        <v>5010161003</v>
      </c>
      <c r="B14" s="63" t="s">
        <v>25</v>
      </c>
      <c r="C14" s="24" t="s">
        <v>26</v>
      </c>
      <c r="D14" s="25">
        <v>16882</v>
      </c>
      <c r="E14" s="25">
        <v>16882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8"/>
      <c r="L14" s="8"/>
      <c r="M14" s="94"/>
      <c r="AI14" s="8"/>
      <c r="AJ14" s="8"/>
      <c r="AK14" s="8"/>
      <c r="AL14" s="8"/>
      <c r="AM14" s="8"/>
      <c r="AN14" s="8"/>
    </row>
    <row r="15" spans="1:40" s="19" customFormat="1" ht="11.25">
      <c r="A15" s="14" t="str">
        <f t="shared" si="0"/>
        <v>5010290010</v>
      </c>
      <c r="B15" s="95" t="s">
        <v>28</v>
      </c>
      <c r="C15" s="20" t="s">
        <v>29</v>
      </c>
      <c r="D15" s="18">
        <f aca="true" t="shared" si="4" ref="D15:J15">D16+D19</f>
        <v>3089</v>
      </c>
      <c r="E15" s="18">
        <f t="shared" si="4"/>
        <v>66</v>
      </c>
      <c r="F15" s="18">
        <f t="shared" si="4"/>
        <v>395</v>
      </c>
      <c r="G15" s="18">
        <f t="shared" si="4"/>
        <v>27</v>
      </c>
      <c r="H15" s="18">
        <f t="shared" si="4"/>
        <v>1</v>
      </c>
      <c r="I15" s="18">
        <f t="shared" si="4"/>
        <v>0</v>
      </c>
      <c r="J15" s="18">
        <f t="shared" si="4"/>
        <v>2600</v>
      </c>
      <c r="K15" s="8"/>
      <c r="L15" s="8"/>
      <c r="M15" s="94"/>
      <c r="AI15" s="8"/>
      <c r="AJ15" s="8"/>
      <c r="AK15" s="8"/>
      <c r="AL15" s="8"/>
      <c r="AM15" s="8"/>
      <c r="AN15" s="8"/>
    </row>
    <row r="16" spans="1:40" s="26" customFormat="1" ht="11.25" hidden="1">
      <c r="A16" s="14" t="str">
        <f t="shared" si="0"/>
        <v>5010300010</v>
      </c>
      <c r="B16" s="95" t="s">
        <v>30</v>
      </c>
      <c r="C16" s="20" t="s">
        <v>31</v>
      </c>
      <c r="D16" s="18">
        <f aca="true" t="shared" si="5" ref="D16:J17">D17</f>
        <v>0</v>
      </c>
      <c r="E16" s="18">
        <f t="shared" si="5"/>
        <v>0</v>
      </c>
      <c r="F16" s="18">
        <f t="shared" si="5"/>
        <v>0</v>
      </c>
      <c r="G16" s="18">
        <f t="shared" si="5"/>
        <v>0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8"/>
      <c r="L16" s="8"/>
      <c r="M16" s="94"/>
      <c r="AI16" s="8"/>
      <c r="AJ16" s="8"/>
      <c r="AK16" s="8"/>
      <c r="AL16" s="8"/>
      <c r="AM16" s="8"/>
      <c r="AN16" s="8"/>
    </row>
    <row r="17" spans="1:40" s="26" customFormat="1" ht="11.25" hidden="1">
      <c r="A17" s="14" t="str">
        <f t="shared" si="0"/>
        <v>50103110</v>
      </c>
      <c r="B17" s="95">
        <v>3110</v>
      </c>
      <c r="C17" s="17" t="s">
        <v>32</v>
      </c>
      <c r="D17" s="18">
        <f t="shared" si="5"/>
        <v>0</v>
      </c>
      <c r="E17" s="18">
        <f t="shared" si="5"/>
        <v>0</v>
      </c>
      <c r="F17" s="18">
        <f t="shared" si="5"/>
        <v>0</v>
      </c>
      <c r="G17" s="18">
        <f t="shared" si="5"/>
        <v>0</v>
      </c>
      <c r="H17" s="18">
        <f t="shared" si="5"/>
        <v>0</v>
      </c>
      <c r="I17" s="18">
        <f t="shared" si="5"/>
        <v>0</v>
      </c>
      <c r="J17" s="18">
        <f t="shared" si="5"/>
        <v>0</v>
      </c>
      <c r="K17" s="8"/>
      <c r="L17" s="8"/>
      <c r="M17" s="94"/>
      <c r="AI17" s="8"/>
      <c r="AJ17" s="8"/>
      <c r="AK17" s="8"/>
      <c r="AL17" s="8"/>
      <c r="AM17" s="8"/>
      <c r="AN17" s="8"/>
    </row>
    <row r="18" spans="1:40" s="29" customFormat="1" ht="11.25" hidden="1">
      <c r="A18" s="21" t="str">
        <f t="shared" si="0"/>
        <v>5010311003</v>
      </c>
      <c r="B18" s="96">
        <v>311003</v>
      </c>
      <c r="C18" s="28" t="s">
        <v>33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8"/>
      <c r="L18" s="8"/>
      <c r="M18" s="94"/>
      <c r="AI18" s="8"/>
      <c r="AJ18" s="8"/>
      <c r="AK18" s="8"/>
      <c r="AL18" s="8"/>
      <c r="AM18" s="8"/>
      <c r="AN18" s="8"/>
    </row>
    <row r="19" spans="1:40" s="19" customFormat="1" ht="15" customHeight="1">
      <c r="A19" s="14" t="str">
        <f t="shared" si="0"/>
        <v>5010330010</v>
      </c>
      <c r="B19" s="95" t="s">
        <v>35</v>
      </c>
      <c r="C19" s="20" t="s">
        <v>36</v>
      </c>
      <c r="D19" s="18">
        <f aca="true" t="shared" si="6" ref="D19:J19">D20+D28+D30+D32</f>
        <v>3089</v>
      </c>
      <c r="E19" s="18">
        <f t="shared" si="6"/>
        <v>66</v>
      </c>
      <c r="F19" s="18">
        <f t="shared" si="6"/>
        <v>395</v>
      </c>
      <c r="G19" s="18">
        <f t="shared" si="6"/>
        <v>27</v>
      </c>
      <c r="H19" s="18">
        <f t="shared" si="6"/>
        <v>1</v>
      </c>
      <c r="I19" s="18">
        <f t="shared" si="6"/>
        <v>0</v>
      </c>
      <c r="J19" s="18">
        <f t="shared" si="6"/>
        <v>2600</v>
      </c>
      <c r="K19" s="8"/>
      <c r="L19" s="8"/>
      <c r="M19" s="94"/>
      <c r="AI19" s="8"/>
      <c r="AJ19" s="8"/>
      <c r="AK19" s="8"/>
      <c r="AL19" s="8"/>
      <c r="AM19" s="8"/>
      <c r="AN19" s="8"/>
    </row>
    <row r="20" spans="1:40" s="19" customFormat="1" ht="24.75" customHeight="1">
      <c r="A20" s="14" t="str">
        <f t="shared" si="0"/>
        <v>50103310</v>
      </c>
      <c r="B20" s="95">
        <v>3310</v>
      </c>
      <c r="C20" s="17" t="s">
        <v>38</v>
      </c>
      <c r="D20" s="18">
        <f aca="true" t="shared" si="7" ref="D20:J20">SUM(D21:D27)</f>
        <v>2587</v>
      </c>
      <c r="E20" s="18">
        <f t="shared" si="7"/>
        <v>66</v>
      </c>
      <c r="F20" s="18">
        <f t="shared" si="7"/>
        <v>0</v>
      </c>
      <c r="G20" s="18">
        <f t="shared" si="7"/>
        <v>20</v>
      </c>
      <c r="H20" s="18">
        <f t="shared" si="7"/>
        <v>1</v>
      </c>
      <c r="I20" s="18">
        <f t="shared" si="7"/>
        <v>0</v>
      </c>
      <c r="J20" s="18">
        <f t="shared" si="7"/>
        <v>2500</v>
      </c>
      <c r="K20" s="8"/>
      <c r="L20" s="8"/>
      <c r="M20" s="94"/>
      <c r="AI20" s="8"/>
      <c r="AJ20" s="8"/>
      <c r="AK20" s="8"/>
      <c r="AL20" s="8"/>
      <c r="AM20" s="8"/>
      <c r="AN20" s="8"/>
    </row>
    <row r="21" spans="1:40" ht="24.75" customHeight="1">
      <c r="A21" s="21" t="str">
        <f t="shared" si="0"/>
        <v>5010331004</v>
      </c>
      <c r="B21" s="63" t="s">
        <v>40</v>
      </c>
      <c r="C21" s="30" t="s">
        <v>41</v>
      </c>
      <c r="D21" s="25">
        <v>2300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2300</v>
      </c>
      <c r="K21" s="8"/>
      <c r="L21" s="8"/>
      <c r="M21" s="94"/>
      <c r="AI21" s="8"/>
      <c r="AJ21" s="8"/>
      <c r="AK21" s="8"/>
      <c r="AL21" s="8"/>
      <c r="AM21" s="8"/>
      <c r="AN21" s="8"/>
    </row>
    <row r="22" spans="1:40" ht="13.5" customHeight="1">
      <c r="A22" s="21" t="str">
        <f t="shared" si="0"/>
        <v>5010331008</v>
      </c>
      <c r="B22" s="63">
        <v>331008</v>
      </c>
      <c r="C22" s="24" t="s">
        <v>43</v>
      </c>
      <c r="D22" s="25">
        <v>20</v>
      </c>
      <c r="E22" s="25">
        <v>0</v>
      </c>
      <c r="F22" s="25">
        <v>0</v>
      </c>
      <c r="G22" s="25">
        <v>20</v>
      </c>
      <c r="H22" s="25">
        <v>0</v>
      </c>
      <c r="I22" s="25">
        <v>0</v>
      </c>
      <c r="J22" s="25">
        <v>0</v>
      </c>
      <c r="K22" s="8"/>
      <c r="L22" s="8"/>
      <c r="M22" s="94"/>
      <c r="AI22" s="8"/>
      <c r="AJ22" s="8"/>
      <c r="AK22" s="8"/>
      <c r="AL22" s="8"/>
      <c r="AM22" s="8"/>
      <c r="AN22" s="8"/>
    </row>
    <row r="23" spans="1:40" ht="23.25" customHeight="1" hidden="1">
      <c r="A23" s="21" t="str">
        <f t="shared" si="0"/>
        <v>5010331016</v>
      </c>
      <c r="B23" s="63" t="s">
        <v>45</v>
      </c>
      <c r="C23" s="24" t="s">
        <v>46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8"/>
      <c r="L23" s="8"/>
      <c r="M23" s="94"/>
      <c r="AI23" s="8"/>
      <c r="AJ23" s="8"/>
      <c r="AK23" s="8"/>
      <c r="AL23" s="8"/>
      <c r="AM23" s="8"/>
      <c r="AN23" s="8"/>
    </row>
    <row r="24" spans="1:40" ht="35.25" customHeight="1" hidden="1">
      <c r="A24" s="21" t="str">
        <f t="shared" si="0"/>
        <v>5010331017</v>
      </c>
      <c r="B24" s="63" t="s">
        <v>48</v>
      </c>
      <c r="C24" s="24" t="s">
        <v>49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8"/>
      <c r="L24" s="8"/>
      <c r="M24" s="94"/>
      <c r="AI24" s="8"/>
      <c r="AJ24" s="8"/>
      <c r="AK24" s="8"/>
      <c r="AL24" s="8"/>
      <c r="AM24" s="8"/>
      <c r="AN24" s="8"/>
    </row>
    <row r="25" spans="1:40" ht="15.75" customHeight="1">
      <c r="A25" s="21" t="str">
        <f t="shared" si="0"/>
        <v>5010331019</v>
      </c>
      <c r="B25" s="23" t="s">
        <v>51</v>
      </c>
      <c r="C25" s="24" t="s">
        <v>291</v>
      </c>
      <c r="D25" s="25">
        <v>1</v>
      </c>
      <c r="E25" s="25">
        <v>0</v>
      </c>
      <c r="F25" s="25">
        <v>0</v>
      </c>
      <c r="G25" s="25">
        <v>0</v>
      </c>
      <c r="H25" s="25">
        <v>1</v>
      </c>
      <c r="I25" s="25">
        <v>0</v>
      </c>
      <c r="J25" s="25">
        <v>0</v>
      </c>
      <c r="K25" s="8"/>
      <c r="L25" s="8"/>
      <c r="M25" s="94"/>
      <c r="AI25" s="8"/>
      <c r="AJ25" s="8"/>
      <c r="AK25" s="8"/>
      <c r="AL25" s="8"/>
      <c r="AM25" s="8"/>
      <c r="AN25" s="8"/>
    </row>
    <row r="26" spans="1:40" ht="15.75" customHeight="1" hidden="1">
      <c r="A26" s="21" t="str">
        <f t="shared" si="0"/>
        <v>5010331020</v>
      </c>
      <c r="B26" s="23" t="s">
        <v>54</v>
      </c>
      <c r="C26" s="24" t="s">
        <v>55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8"/>
      <c r="L26" s="8"/>
      <c r="M26" s="94"/>
      <c r="AI26" s="8"/>
      <c r="AJ26" s="8"/>
      <c r="AK26" s="8"/>
      <c r="AL26" s="8"/>
      <c r="AM26" s="8"/>
      <c r="AN26" s="8"/>
    </row>
    <row r="27" spans="1:40" ht="13.5" customHeight="1">
      <c r="A27" s="21" t="str">
        <f t="shared" si="0"/>
        <v>5010331050</v>
      </c>
      <c r="B27" s="63" t="s">
        <v>57</v>
      </c>
      <c r="C27" s="28" t="s">
        <v>58</v>
      </c>
      <c r="D27" s="25">
        <v>266</v>
      </c>
      <c r="E27" s="25">
        <v>66</v>
      </c>
      <c r="F27" s="25">
        <v>0</v>
      </c>
      <c r="G27" s="25">
        <v>0</v>
      </c>
      <c r="H27" s="25">
        <v>0</v>
      </c>
      <c r="I27" s="25">
        <v>0</v>
      </c>
      <c r="J27" s="25">
        <v>200</v>
      </c>
      <c r="K27" s="8"/>
      <c r="L27" s="8"/>
      <c r="M27" s="94"/>
      <c r="AI27" s="8"/>
      <c r="AJ27" s="8"/>
      <c r="AK27" s="8"/>
      <c r="AL27" s="8"/>
      <c r="AM27" s="8"/>
      <c r="AN27" s="8"/>
    </row>
    <row r="28" spans="1:40" s="19" customFormat="1" ht="13.5" customHeight="1" hidden="1">
      <c r="A28" s="21" t="str">
        <f t="shared" si="0"/>
        <v>50103510</v>
      </c>
      <c r="B28" s="95" t="s">
        <v>59</v>
      </c>
      <c r="C28" s="31" t="s">
        <v>60</v>
      </c>
      <c r="D28" s="18">
        <f aca="true" t="shared" si="8" ref="D28:J28">D29</f>
        <v>0</v>
      </c>
      <c r="E28" s="18">
        <f t="shared" si="8"/>
        <v>0</v>
      </c>
      <c r="F28" s="18">
        <f t="shared" si="8"/>
        <v>0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32"/>
      <c r="L28" s="32"/>
      <c r="M28" s="97"/>
      <c r="O28" s="19">
        <f>O29</f>
        <v>0</v>
      </c>
      <c r="AI28" s="32"/>
      <c r="AJ28" s="32"/>
      <c r="AK28" s="32"/>
      <c r="AL28" s="32"/>
      <c r="AM28" s="32"/>
      <c r="AN28" s="32"/>
    </row>
    <row r="29" spans="1:40" ht="19.5" customHeight="1" hidden="1">
      <c r="A29" s="21" t="str">
        <f t="shared" si="0"/>
        <v>5010351001</v>
      </c>
      <c r="B29" s="63" t="s">
        <v>61</v>
      </c>
      <c r="C29" s="33" t="s">
        <v>62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8"/>
      <c r="L29" s="8"/>
      <c r="M29" s="94"/>
      <c r="AI29" s="8"/>
      <c r="AJ29" s="8"/>
      <c r="AK29" s="8"/>
      <c r="AL29" s="8"/>
      <c r="AM29" s="8"/>
      <c r="AN29" s="8"/>
    </row>
    <row r="30" spans="1:40" s="19" customFormat="1" ht="19.5" customHeight="1">
      <c r="A30" s="21" t="str">
        <f t="shared" si="0"/>
        <v>50103610</v>
      </c>
      <c r="B30" s="16" t="s">
        <v>63</v>
      </c>
      <c r="C30" s="31" t="s">
        <v>64</v>
      </c>
      <c r="D30" s="18">
        <f aca="true" t="shared" si="9" ref="D30:J30">D31</f>
        <v>395</v>
      </c>
      <c r="E30" s="18">
        <f t="shared" si="9"/>
        <v>0</v>
      </c>
      <c r="F30" s="18">
        <f t="shared" si="9"/>
        <v>395</v>
      </c>
      <c r="G30" s="18">
        <f t="shared" si="9"/>
        <v>0</v>
      </c>
      <c r="H30" s="18">
        <f t="shared" si="9"/>
        <v>0</v>
      </c>
      <c r="I30" s="18">
        <f t="shared" si="9"/>
        <v>0</v>
      </c>
      <c r="J30" s="18">
        <f t="shared" si="9"/>
        <v>0</v>
      </c>
      <c r="K30" s="32"/>
      <c r="L30" s="32"/>
      <c r="M30" s="97"/>
      <c r="AI30" s="32"/>
      <c r="AJ30" s="32"/>
      <c r="AK30" s="32"/>
      <c r="AL30" s="32"/>
      <c r="AM30" s="32"/>
      <c r="AN30" s="32"/>
    </row>
    <row r="31" spans="1:40" ht="19.5" customHeight="1">
      <c r="A31" s="21" t="str">
        <f t="shared" si="0"/>
        <v>5010361050</v>
      </c>
      <c r="B31" s="23" t="s">
        <v>65</v>
      </c>
      <c r="C31" s="33" t="s">
        <v>66</v>
      </c>
      <c r="D31" s="25">
        <v>395</v>
      </c>
      <c r="E31" s="25">
        <v>0</v>
      </c>
      <c r="F31" s="25">
        <v>395</v>
      </c>
      <c r="G31" s="25">
        <v>0</v>
      </c>
      <c r="H31" s="25">
        <v>0</v>
      </c>
      <c r="I31" s="25">
        <v>0</v>
      </c>
      <c r="J31" s="25">
        <v>0</v>
      </c>
      <c r="K31" s="8"/>
      <c r="L31" s="8"/>
      <c r="M31" s="94"/>
      <c r="AI31" s="8"/>
      <c r="AJ31" s="8"/>
      <c r="AK31" s="8"/>
      <c r="AL31" s="8"/>
      <c r="AM31" s="8"/>
      <c r="AN31" s="8"/>
    </row>
    <row r="32" spans="1:40" s="29" customFormat="1" ht="22.5">
      <c r="A32" s="14" t="str">
        <f t="shared" si="0"/>
        <v>50103710</v>
      </c>
      <c r="B32" s="95" t="s">
        <v>67</v>
      </c>
      <c r="C32" s="34" t="s">
        <v>68</v>
      </c>
      <c r="D32" s="18">
        <f aca="true" t="shared" si="10" ref="D32:J32">SUM(D33:D34)</f>
        <v>107</v>
      </c>
      <c r="E32" s="18">
        <f t="shared" si="10"/>
        <v>0</v>
      </c>
      <c r="F32" s="18">
        <f t="shared" si="10"/>
        <v>0</v>
      </c>
      <c r="G32" s="18">
        <f t="shared" si="10"/>
        <v>7</v>
      </c>
      <c r="H32" s="18">
        <f t="shared" si="10"/>
        <v>0</v>
      </c>
      <c r="I32" s="18">
        <f t="shared" si="10"/>
        <v>0</v>
      </c>
      <c r="J32" s="18">
        <f t="shared" si="10"/>
        <v>100</v>
      </c>
      <c r="K32" s="8"/>
      <c r="L32" s="8"/>
      <c r="M32" s="94"/>
      <c r="AI32" s="8"/>
      <c r="AJ32" s="8"/>
      <c r="AK32" s="8"/>
      <c r="AL32" s="8"/>
      <c r="AM32" s="8"/>
      <c r="AN32" s="8"/>
    </row>
    <row r="33" spans="1:40" s="29" customFormat="1" ht="11.25">
      <c r="A33" s="21" t="str">
        <f t="shared" si="0"/>
        <v>5010371001</v>
      </c>
      <c r="B33" s="96" t="s">
        <v>70</v>
      </c>
      <c r="C33" s="28" t="s">
        <v>71</v>
      </c>
      <c r="D33" s="25">
        <v>107</v>
      </c>
      <c r="E33" s="25">
        <v>0</v>
      </c>
      <c r="F33" s="25">
        <v>0</v>
      </c>
      <c r="G33" s="25">
        <v>7</v>
      </c>
      <c r="H33" s="25">
        <v>0</v>
      </c>
      <c r="I33" s="25">
        <v>0</v>
      </c>
      <c r="J33" s="25">
        <v>100</v>
      </c>
      <c r="K33" s="8"/>
      <c r="L33" s="8"/>
      <c r="M33" s="94"/>
      <c r="AI33" s="8"/>
      <c r="AJ33" s="8"/>
      <c r="AK33" s="8"/>
      <c r="AL33" s="8"/>
      <c r="AM33" s="8"/>
      <c r="AN33" s="8"/>
    </row>
    <row r="34" spans="1:40" s="29" customFormat="1" ht="11.25" hidden="1">
      <c r="A34" s="21" t="str">
        <f t="shared" si="0"/>
        <v>5010371050</v>
      </c>
      <c r="B34" s="96" t="s">
        <v>72</v>
      </c>
      <c r="C34" s="24" t="s">
        <v>73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8"/>
      <c r="L34" s="8"/>
      <c r="M34" s="94"/>
      <c r="AI34" s="8"/>
      <c r="AJ34" s="8"/>
      <c r="AK34" s="8"/>
      <c r="AL34" s="8"/>
      <c r="AM34" s="8"/>
      <c r="AN34" s="8"/>
    </row>
    <row r="35" spans="1:40" s="29" customFormat="1" ht="22.5" hidden="1">
      <c r="A35" s="21" t="str">
        <f t="shared" si="0"/>
        <v>50104010</v>
      </c>
      <c r="B35" s="16" t="s">
        <v>74</v>
      </c>
      <c r="C35" s="20" t="s">
        <v>75</v>
      </c>
      <c r="D35" s="18">
        <f>D36</f>
        <v>0</v>
      </c>
      <c r="E35" s="18">
        <f>E36</f>
        <v>0</v>
      </c>
      <c r="F35" s="25"/>
      <c r="G35" s="18">
        <f>G36</f>
        <v>0</v>
      </c>
      <c r="H35" s="25"/>
      <c r="I35" s="18">
        <f>I36</f>
        <v>0</v>
      </c>
      <c r="J35" s="18">
        <f>J36</f>
        <v>0</v>
      </c>
      <c r="K35" s="8"/>
      <c r="L35" s="8"/>
      <c r="M35" s="94"/>
      <c r="AI35" s="8"/>
      <c r="AJ35" s="8"/>
      <c r="AK35" s="8"/>
      <c r="AL35" s="8"/>
      <c r="AM35" s="8"/>
      <c r="AN35" s="8"/>
    </row>
    <row r="36" spans="1:40" s="29" customFormat="1" ht="22.5" hidden="1">
      <c r="A36" s="21" t="str">
        <f t="shared" si="0"/>
        <v>50104015</v>
      </c>
      <c r="B36" s="23" t="s">
        <v>77</v>
      </c>
      <c r="C36" s="24" t="s">
        <v>78</v>
      </c>
      <c r="D36" s="25">
        <f>D37</f>
        <v>0</v>
      </c>
      <c r="E36" s="25">
        <f>E37</f>
        <v>0</v>
      </c>
      <c r="F36" s="25"/>
      <c r="G36" s="25">
        <f>G37</f>
        <v>0</v>
      </c>
      <c r="H36" s="25"/>
      <c r="I36" s="25">
        <f>I37</f>
        <v>0</v>
      </c>
      <c r="J36" s="25">
        <f>J37</f>
        <v>0</v>
      </c>
      <c r="K36" s="8"/>
      <c r="L36" s="8"/>
      <c r="M36" s="94"/>
      <c r="AI36" s="8"/>
      <c r="AJ36" s="8"/>
      <c r="AK36" s="8"/>
      <c r="AL36" s="8"/>
      <c r="AM36" s="8"/>
      <c r="AN36" s="8"/>
    </row>
    <row r="37" spans="1:40" s="29" customFormat="1" ht="22.5" hidden="1">
      <c r="A37" s="21" t="str">
        <f t="shared" si="0"/>
        <v>501040101503</v>
      </c>
      <c r="B37" s="23" t="s">
        <v>79</v>
      </c>
      <c r="C37" s="24" t="s">
        <v>80</v>
      </c>
      <c r="D37" s="25">
        <v>0</v>
      </c>
      <c r="E37" s="25">
        <v>0</v>
      </c>
      <c r="F37" s="25"/>
      <c r="G37" s="25">
        <v>0</v>
      </c>
      <c r="H37" s="25"/>
      <c r="I37" s="25">
        <v>0</v>
      </c>
      <c r="J37" s="25">
        <v>0</v>
      </c>
      <c r="K37" s="8"/>
      <c r="L37" s="8"/>
      <c r="M37" s="94"/>
      <c r="AI37" s="8"/>
      <c r="AJ37" s="8"/>
      <c r="AK37" s="8"/>
      <c r="AL37" s="8"/>
      <c r="AM37" s="8"/>
      <c r="AN37" s="8"/>
    </row>
    <row r="38" spans="1:40" s="26" customFormat="1" ht="11.25">
      <c r="A38" s="14" t="str">
        <f t="shared" si="0"/>
        <v>501043</v>
      </c>
      <c r="B38" s="95" t="s">
        <v>82</v>
      </c>
      <c r="C38" s="20" t="s">
        <v>83</v>
      </c>
      <c r="D38" s="18">
        <f aca="true" t="shared" si="11" ref="D38:J39">D39</f>
        <v>18800</v>
      </c>
      <c r="E38" s="18">
        <f t="shared" si="11"/>
        <v>2000</v>
      </c>
      <c r="F38" s="18">
        <f t="shared" si="11"/>
        <v>1500</v>
      </c>
      <c r="G38" s="18">
        <f t="shared" si="11"/>
        <v>2500</v>
      </c>
      <c r="H38" s="18">
        <f t="shared" si="11"/>
        <v>2800</v>
      </c>
      <c r="I38" s="18">
        <f t="shared" si="11"/>
        <v>0</v>
      </c>
      <c r="J38" s="18">
        <f t="shared" si="11"/>
        <v>10000</v>
      </c>
      <c r="K38" s="8"/>
      <c r="L38" s="8"/>
      <c r="M38" s="94"/>
      <c r="AI38" s="8"/>
      <c r="AJ38" s="8"/>
      <c r="AK38" s="8"/>
      <c r="AL38" s="8"/>
      <c r="AM38" s="8"/>
      <c r="AN38" s="8"/>
    </row>
    <row r="39" spans="1:40" s="26" customFormat="1" ht="11.25">
      <c r="A39" s="14" t="str">
        <f t="shared" si="0"/>
        <v>50104310</v>
      </c>
      <c r="B39" s="95" t="s">
        <v>84</v>
      </c>
      <c r="C39" s="20" t="s">
        <v>85</v>
      </c>
      <c r="D39" s="18">
        <f t="shared" si="11"/>
        <v>18800</v>
      </c>
      <c r="E39" s="18">
        <f t="shared" si="11"/>
        <v>2000</v>
      </c>
      <c r="F39" s="18">
        <f t="shared" si="11"/>
        <v>1500</v>
      </c>
      <c r="G39" s="18">
        <f t="shared" si="11"/>
        <v>2500</v>
      </c>
      <c r="H39" s="18">
        <f t="shared" si="11"/>
        <v>2800</v>
      </c>
      <c r="I39" s="18">
        <f t="shared" si="11"/>
        <v>0</v>
      </c>
      <c r="J39" s="18">
        <f t="shared" si="11"/>
        <v>10000</v>
      </c>
      <c r="K39" s="8"/>
      <c r="L39" s="8"/>
      <c r="M39" s="94"/>
      <c r="AI39" s="8"/>
      <c r="AJ39" s="8"/>
      <c r="AK39" s="8"/>
      <c r="AL39" s="8"/>
      <c r="AM39" s="8"/>
      <c r="AN39" s="8"/>
    </row>
    <row r="40" spans="1:40" s="29" customFormat="1" ht="15" customHeight="1">
      <c r="A40" s="21" t="str">
        <f t="shared" si="0"/>
        <v>5010431009</v>
      </c>
      <c r="B40" s="96" t="s">
        <v>87</v>
      </c>
      <c r="C40" s="24" t="s">
        <v>88</v>
      </c>
      <c r="D40" s="25">
        <v>18800</v>
      </c>
      <c r="E40" s="25">
        <v>2000</v>
      </c>
      <c r="F40" s="25">
        <v>1500</v>
      </c>
      <c r="G40" s="25">
        <v>2500</v>
      </c>
      <c r="H40" s="25">
        <v>2800</v>
      </c>
      <c r="I40" s="25">
        <v>0</v>
      </c>
      <c r="J40" s="25">
        <v>10000</v>
      </c>
      <c r="K40" s="8"/>
      <c r="L40" s="8"/>
      <c r="M40" s="94"/>
      <c r="AI40" s="8"/>
      <c r="AJ40" s="8"/>
      <c r="AK40" s="8"/>
      <c r="AL40" s="8"/>
      <c r="AM40" s="8"/>
      <c r="AN40" s="8"/>
    </row>
    <row r="41" spans="1:40" s="26" customFormat="1" ht="43.5" customHeight="1">
      <c r="A41" s="21" t="str">
        <f aca="true" t="shared" si="12" ref="A41:A59">CONCATENATE("5010",B41)</f>
        <v>50104510</v>
      </c>
      <c r="B41" s="16" t="s">
        <v>89</v>
      </c>
      <c r="C41" s="20" t="s">
        <v>90</v>
      </c>
      <c r="D41" s="18">
        <f aca="true" t="shared" si="13" ref="D41:J41">D42+D44+D48+D52+D55</f>
        <v>1750</v>
      </c>
      <c r="E41" s="18">
        <f t="shared" si="13"/>
        <v>0</v>
      </c>
      <c r="F41" s="18">
        <f t="shared" si="13"/>
        <v>0</v>
      </c>
      <c r="G41" s="18">
        <f t="shared" si="13"/>
        <v>1750</v>
      </c>
      <c r="H41" s="18">
        <f t="shared" si="13"/>
        <v>0</v>
      </c>
      <c r="I41" s="18">
        <f t="shared" si="13"/>
        <v>0</v>
      </c>
      <c r="J41" s="18">
        <f t="shared" si="13"/>
        <v>0</v>
      </c>
      <c r="K41" s="32"/>
      <c r="L41" s="32"/>
      <c r="M41" s="97"/>
      <c r="AI41" s="32"/>
      <c r="AJ41" s="32"/>
      <c r="AK41" s="32"/>
      <c r="AL41" s="32"/>
      <c r="AM41" s="32"/>
      <c r="AN41" s="32"/>
    </row>
    <row r="42" spans="1:40" s="29" customFormat="1" ht="15" customHeight="1" hidden="1">
      <c r="A42" s="21" t="str">
        <f t="shared" si="12"/>
        <v>5010451002</v>
      </c>
      <c r="B42" s="35">
        <v>451002</v>
      </c>
      <c r="C42" s="24" t="s">
        <v>92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8"/>
      <c r="L42" s="8"/>
      <c r="M42" s="94"/>
      <c r="AI42" s="8"/>
      <c r="AJ42" s="8"/>
      <c r="AK42" s="8"/>
      <c r="AL42" s="8"/>
      <c r="AM42" s="8"/>
      <c r="AN42" s="8"/>
    </row>
    <row r="43" spans="1:40" s="29" customFormat="1" ht="15" customHeight="1" hidden="1">
      <c r="A43" s="21" t="str">
        <f t="shared" si="12"/>
        <v>501045100202</v>
      </c>
      <c r="B43" s="35">
        <v>45100202</v>
      </c>
      <c r="C43" s="24" t="s">
        <v>93</v>
      </c>
      <c r="D43" s="25">
        <v>0</v>
      </c>
      <c r="E43" s="25"/>
      <c r="F43" s="25"/>
      <c r="G43" s="25">
        <v>0</v>
      </c>
      <c r="H43" s="25"/>
      <c r="I43" s="25"/>
      <c r="J43" s="25"/>
      <c r="K43" s="8"/>
      <c r="L43" s="8"/>
      <c r="M43" s="94"/>
      <c r="AI43" s="8"/>
      <c r="AJ43" s="8"/>
      <c r="AK43" s="8"/>
      <c r="AL43" s="8"/>
      <c r="AM43" s="8"/>
      <c r="AN43" s="8"/>
    </row>
    <row r="44" spans="1:40" s="29" customFormat="1" ht="27.75" customHeight="1">
      <c r="A44" s="21" t="str">
        <f t="shared" si="12"/>
        <v>5010451015</v>
      </c>
      <c r="B44" s="35">
        <v>451015</v>
      </c>
      <c r="C44" s="24" t="s">
        <v>94</v>
      </c>
      <c r="D44" s="25">
        <v>25</v>
      </c>
      <c r="E44" s="25">
        <v>0</v>
      </c>
      <c r="F44" s="25">
        <v>0</v>
      </c>
      <c r="G44" s="25">
        <v>25</v>
      </c>
      <c r="H44" s="25">
        <v>0</v>
      </c>
      <c r="I44" s="25">
        <v>0</v>
      </c>
      <c r="J44" s="25">
        <v>0</v>
      </c>
      <c r="K44" s="8"/>
      <c r="L44" s="8"/>
      <c r="M44" s="94"/>
      <c r="AI44" s="8"/>
      <c r="AJ44" s="8"/>
      <c r="AK44" s="8"/>
      <c r="AL44" s="8"/>
      <c r="AM44" s="8"/>
      <c r="AN44" s="8"/>
    </row>
    <row r="45" spans="1:40" s="29" customFormat="1" ht="15" customHeight="1" hidden="1">
      <c r="A45" s="21" t="str">
        <f t="shared" si="12"/>
        <v>501045101501</v>
      </c>
      <c r="B45" s="35">
        <v>45101501</v>
      </c>
      <c r="C45" s="24" t="s">
        <v>95</v>
      </c>
      <c r="D45" s="25">
        <v>0</v>
      </c>
      <c r="E45" s="25"/>
      <c r="F45" s="25"/>
      <c r="G45" s="25">
        <v>0</v>
      </c>
      <c r="H45" s="25"/>
      <c r="I45" s="25"/>
      <c r="J45" s="25"/>
      <c r="K45" s="8"/>
      <c r="L45" s="8"/>
      <c r="M45" s="94"/>
      <c r="AI45" s="8"/>
      <c r="AJ45" s="8"/>
      <c r="AK45" s="8"/>
      <c r="AL45" s="8"/>
      <c r="AM45" s="8"/>
      <c r="AN45" s="8"/>
    </row>
    <row r="46" spans="1:40" s="29" customFormat="1" ht="15" customHeight="1" hidden="1">
      <c r="A46" s="21" t="str">
        <f t="shared" si="12"/>
        <v>501045101502</v>
      </c>
      <c r="B46" s="35">
        <v>45101502</v>
      </c>
      <c r="C46" s="24" t="s">
        <v>93</v>
      </c>
      <c r="D46" s="25">
        <v>0</v>
      </c>
      <c r="E46" s="25"/>
      <c r="F46" s="25"/>
      <c r="G46" s="25">
        <v>0</v>
      </c>
      <c r="H46" s="25"/>
      <c r="I46" s="25"/>
      <c r="J46" s="25"/>
      <c r="K46" s="8"/>
      <c r="L46" s="8"/>
      <c r="M46" s="94"/>
      <c r="AI46" s="8"/>
      <c r="AJ46" s="8"/>
      <c r="AK46" s="8"/>
      <c r="AL46" s="8"/>
      <c r="AM46" s="8"/>
      <c r="AN46" s="8"/>
    </row>
    <row r="47" spans="1:40" s="29" customFormat="1" ht="15" customHeight="1">
      <c r="A47" s="21" t="str">
        <f t="shared" si="12"/>
        <v>501045101503</v>
      </c>
      <c r="B47" s="35">
        <v>45101503</v>
      </c>
      <c r="C47" s="24" t="s">
        <v>96</v>
      </c>
      <c r="D47" s="25">
        <v>25</v>
      </c>
      <c r="E47" s="25"/>
      <c r="F47" s="25"/>
      <c r="G47" s="25">
        <v>25</v>
      </c>
      <c r="H47" s="25"/>
      <c r="I47" s="25"/>
      <c r="J47" s="25"/>
      <c r="K47" s="8"/>
      <c r="L47" s="8"/>
      <c r="M47" s="94"/>
      <c r="AI47" s="8"/>
      <c r="AJ47" s="8"/>
      <c r="AK47" s="8"/>
      <c r="AL47" s="8"/>
      <c r="AM47" s="8"/>
      <c r="AN47" s="8"/>
    </row>
    <row r="48" spans="1:40" s="29" customFormat="1" ht="15" customHeight="1">
      <c r="A48" s="21" t="str">
        <f t="shared" si="12"/>
        <v>5010451016</v>
      </c>
      <c r="B48" s="35">
        <v>451016</v>
      </c>
      <c r="C48" s="24" t="s">
        <v>97</v>
      </c>
      <c r="D48" s="25">
        <v>10</v>
      </c>
      <c r="E48" s="25">
        <v>0</v>
      </c>
      <c r="F48" s="25">
        <v>0</v>
      </c>
      <c r="G48" s="25">
        <v>10</v>
      </c>
      <c r="H48" s="25">
        <v>0</v>
      </c>
      <c r="I48" s="25">
        <v>0</v>
      </c>
      <c r="J48" s="25">
        <v>0</v>
      </c>
      <c r="K48" s="8"/>
      <c r="L48" s="8"/>
      <c r="M48" s="94"/>
      <c r="AI48" s="8"/>
      <c r="AJ48" s="8"/>
      <c r="AK48" s="8"/>
      <c r="AL48" s="8"/>
      <c r="AM48" s="8"/>
      <c r="AN48" s="8"/>
    </row>
    <row r="49" spans="1:40" s="29" customFormat="1" ht="28.5" customHeight="1" hidden="1">
      <c r="A49" s="21" t="str">
        <f t="shared" si="12"/>
        <v>501045101601</v>
      </c>
      <c r="B49" s="35">
        <v>45101601</v>
      </c>
      <c r="C49" s="24" t="s">
        <v>95</v>
      </c>
      <c r="D49" s="25">
        <v>0</v>
      </c>
      <c r="E49" s="25"/>
      <c r="F49" s="25"/>
      <c r="G49" s="25">
        <v>0</v>
      </c>
      <c r="H49" s="25"/>
      <c r="I49" s="25"/>
      <c r="J49" s="25"/>
      <c r="K49" s="8"/>
      <c r="L49" s="8"/>
      <c r="M49" s="94"/>
      <c r="AI49" s="8"/>
      <c r="AJ49" s="8"/>
      <c r="AK49" s="8"/>
      <c r="AL49" s="8"/>
      <c r="AM49" s="8"/>
      <c r="AN49" s="8"/>
    </row>
    <row r="50" spans="1:40" s="29" customFormat="1" ht="24" customHeight="1" hidden="1">
      <c r="A50" s="21" t="str">
        <f t="shared" si="12"/>
        <v>501045101602</v>
      </c>
      <c r="B50" s="35">
        <v>45101602</v>
      </c>
      <c r="C50" s="24" t="s">
        <v>93</v>
      </c>
      <c r="D50" s="25">
        <v>0</v>
      </c>
      <c r="E50" s="25"/>
      <c r="F50" s="25"/>
      <c r="G50" s="25">
        <v>0</v>
      </c>
      <c r="H50" s="25"/>
      <c r="I50" s="25"/>
      <c r="J50" s="25"/>
      <c r="K50" s="8"/>
      <c r="L50" s="8"/>
      <c r="M50" s="94"/>
      <c r="AI50" s="8"/>
      <c r="AJ50" s="8"/>
      <c r="AK50" s="8"/>
      <c r="AL50" s="8"/>
      <c r="AM50" s="8"/>
      <c r="AN50" s="8"/>
    </row>
    <row r="51" spans="1:40" s="29" customFormat="1" ht="15" customHeight="1">
      <c r="A51" s="21" t="str">
        <f t="shared" si="12"/>
        <v>501045101603</v>
      </c>
      <c r="B51" s="35">
        <v>45101603</v>
      </c>
      <c r="C51" s="24" t="s">
        <v>96</v>
      </c>
      <c r="D51" s="25">
        <v>10</v>
      </c>
      <c r="E51" s="25">
        <v>0</v>
      </c>
      <c r="F51" s="25">
        <v>0</v>
      </c>
      <c r="G51" s="25">
        <v>10</v>
      </c>
      <c r="H51" s="25">
        <v>0</v>
      </c>
      <c r="I51" s="25">
        <v>0</v>
      </c>
      <c r="J51" s="25">
        <v>0</v>
      </c>
      <c r="K51" s="8"/>
      <c r="L51" s="8"/>
      <c r="M51" s="94"/>
      <c r="AI51" s="8"/>
      <c r="AJ51" s="8"/>
      <c r="AK51" s="8"/>
      <c r="AL51" s="8"/>
      <c r="AM51" s="8"/>
      <c r="AN51" s="8"/>
    </row>
    <row r="52" spans="1:40" s="29" customFormat="1" ht="15" customHeight="1" hidden="1">
      <c r="A52" s="21" t="str">
        <f t="shared" si="12"/>
        <v>5010451017</v>
      </c>
      <c r="B52" s="35">
        <v>451017</v>
      </c>
      <c r="C52" s="24" t="s">
        <v>98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8"/>
      <c r="L52" s="8"/>
      <c r="M52" s="94"/>
      <c r="AI52" s="8"/>
      <c r="AJ52" s="8"/>
      <c r="AK52" s="8"/>
      <c r="AL52" s="8"/>
      <c r="AM52" s="8"/>
      <c r="AN52" s="8"/>
    </row>
    <row r="53" spans="1:40" s="29" customFormat="1" ht="15" customHeight="1" hidden="1">
      <c r="A53" s="21" t="str">
        <f t="shared" si="12"/>
        <v>501045101701</v>
      </c>
      <c r="B53" s="35">
        <v>45101701</v>
      </c>
      <c r="C53" s="24"/>
      <c r="D53" s="25">
        <v>0</v>
      </c>
      <c r="E53" s="25"/>
      <c r="F53" s="25"/>
      <c r="G53" s="25">
        <v>0</v>
      </c>
      <c r="H53" s="25"/>
      <c r="I53" s="25"/>
      <c r="J53" s="25"/>
      <c r="K53" s="8"/>
      <c r="L53" s="8"/>
      <c r="M53" s="94"/>
      <c r="AI53" s="8"/>
      <c r="AJ53" s="8"/>
      <c r="AK53" s="8"/>
      <c r="AL53" s="8"/>
      <c r="AM53" s="8"/>
      <c r="AN53" s="8"/>
    </row>
    <row r="54" spans="1:40" s="43" customFormat="1" ht="9.75" customHeight="1" hidden="1">
      <c r="A54" s="21" t="str">
        <f t="shared" si="12"/>
        <v>501045101702</v>
      </c>
      <c r="B54" s="35">
        <v>45101702</v>
      </c>
      <c r="C54" s="24" t="s">
        <v>93</v>
      </c>
      <c r="D54" s="25">
        <v>0</v>
      </c>
      <c r="E54" s="42"/>
      <c r="F54" s="42"/>
      <c r="G54" s="25">
        <v>0</v>
      </c>
      <c r="H54" s="42"/>
      <c r="I54" s="42"/>
      <c r="J54" s="42"/>
      <c r="K54" s="8"/>
      <c r="L54" s="44"/>
      <c r="M54" s="98"/>
      <c r="AI54" s="44"/>
      <c r="AJ54" s="44"/>
      <c r="AK54" s="44"/>
      <c r="AL54" s="44"/>
      <c r="AM54" s="44"/>
      <c r="AN54" s="44"/>
    </row>
    <row r="55" spans="1:40" s="43" customFormat="1" ht="20.25" customHeight="1">
      <c r="A55" s="21" t="str">
        <f t="shared" si="12"/>
        <v>5010451018</v>
      </c>
      <c r="B55" s="35">
        <v>451018</v>
      </c>
      <c r="C55" s="24" t="s">
        <v>99</v>
      </c>
      <c r="D55" s="25">
        <f aca="true" t="shared" si="14" ref="D55:J55">D56</f>
        <v>1715</v>
      </c>
      <c r="E55" s="25">
        <f t="shared" si="14"/>
        <v>0</v>
      </c>
      <c r="F55" s="25">
        <f t="shared" si="14"/>
        <v>0</v>
      </c>
      <c r="G55" s="25">
        <f t="shared" si="14"/>
        <v>1715</v>
      </c>
      <c r="H55" s="25">
        <f t="shared" si="14"/>
        <v>0</v>
      </c>
      <c r="I55" s="25">
        <f t="shared" si="14"/>
        <v>0</v>
      </c>
      <c r="J55" s="25">
        <f t="shared" si="14"/>
        <v>0</v>
      </c>
      <c r="K55" s="8"/>
      <c r="L55" s="44"/>
      <c r="M55" s="98"/>
      <c r="AI55" s="44"/>
      <c r="AJ55" s="44"/>
      <c r="AK55" s="44"/>
      <c r="AL55" s="44"/>
      <c r="AM55" s="44"/>
      <c r="AN55" s="44"/>
    </row>
    <row r="56" spans="1:40" s="43" customFormat="1" ht="18.75" customHeight="1">
      <c r="A56" s="21" t="str">
        <f t="shared" si="12"/>
        <v>501045101803</v>
      </c>
      <c r="B56" s="35">
        <v>45101803</v>
      </c>
      <c r="C56" s="24" t="s">
        <v>96</v>
      </c>
      <c r="D56" s="25">
        <v>1715</v>
      </c>
      <c r="E56" s="25">
        <v>0</v>
      </c>
      <c r="F56" s="25">
        <v>0</v>
      </c>
      <c r="G56" s="25">
        <v>1715</v>
      </c>
      <c r="H56" s="25">
        <v>0</v>
      </c>
      <c r="I56" s="25">
        <v>0</v>
      </c>
      <c r="J56" s="25">
        <v>0</v>
      </c>
      <c r="K56" s="8"/>
      <c r="L56" s="44"/>
      <c r="M56" s="98"/>
      <c r="AI56" s="44"/>
      <c r="AJ56" s="44"/>
      <c r="AK56" s="44"/>
      <c r="AL56" s="44"/>
      <c r="AM56" s="44"/>
      <c r="AN56" s="44"/>
    </row>
    <row r="57" spans="1:40" s="43" customFormat="1" ht="18.75" customHeight="1" hidden="1">
      <c r="A57" s="21" t="str">
        <f t="shared" si="12"/>
        <v>50104810</v>
      </c>
      <c r="B57" s="36">
        <v>4810</v>
      </c>
      <c r="C57" s="20" t="s">
        <v>101</v>
      </c>
      <c r="D57" s="18">
        <f aca="true" t="shared" si="15" ref="D57:J58">D58</f>
        <v>0</v>
      </c>
      <c r="E57" s="18">
        <f t="shared" si="15"/>
        <v>0</v>
      </c>
      <c r="F57" s="18">
        <f t="shared" si="15"/>
        <v>0</v>
      </c>
      <c r="G57" s="18">
        <f t="shared" si="15"/>
        <v>0</v>
      </c>
      <c r="H57" s="18">
        <f t="shared" si="15"/>
        <v>0</v>
      </c>
      <c r="I57" s="18">
        <f t="shared" si="15"/>
        <v>0</v>
      </c>
      <c r="J57" s="18">
        <f t="shared" si="15"/>
        <v>0</v>
      </c>
      <c r="K57" s="8"/>
      <c r="L57" s="44"/>
      <c r="M57" s="98"/>
      <c r="AI57" s="44"/>
      <c r="AJ57" s="44"/>
      <c r="AK57" s="44"/>
      <c r="AL57" s="44"/>
      <c r="AM57" s="44"/>
      <c r="AN57" s="44"/>
    </row>
    <row r="58" spans="1:40" s="43" customFormat="1" ht="15" customHeight="1" hidden="1">
      <c r="A58" s="21" t="str">
        <f t="shared" si="12"/>
        <v>5010481016</v>
      </c>
      <c r="B58" s="35">
        <v>481016</v>
      </c>
      <c r="C58" s="24" t="s">
        <v>97</v>
      </c>
      <c r="D58" s="25">
        <f t="shared" si="15"/>
        <v>0</v>
      </c>
      <c r="E58" s="25">
        <f t="shared" si="15"/>
        <v>0</v>
      </c>
      <c r="F58" s="25">
        <f t="shared" si="15"/>
        <v>0</v>
      </c>
      <c r="G58" s="25">
        <f t="shared" si="15"/>
        <v>0</v>
      </c>
      <c r="H58" s="25">
        <f t="shared" si="15"/>
        <v>0</v>
      </c>
      <c r="I58" s="25">
        <f t="shared" si="15"/>
        <v>0</v>
      </c>
      <c r="J58" s="25">
        <f t="shared" si="15"/>
        <v>0</v>
      </c>
      <c r="K58" s="8"/>
      <c r="L58" s="44"/>
      <c r="M58" s="98"/>
      <c r="AI58" s="44"/>
      <c r="AJ58" s="44"/>
      <c r="AK58" s="44"/>
      <c r="AL58" s="44"/>
      <c r="AM58" s="44"/>
      <c r="AN58" s="44"/>
    </row>
    <row r="59" spans="1:40" s="43" customFormat="1" ht="20.25" customHeight="1" hidden="1">
      <c r="A59" s="21" t="str">
        <f t="shared" si="12"/>
        <v>501048101603</v>
      </c>
      <c r="B59" s="35">
        <v>48101603</v>
      </c>
      <c r="C59" s="24" t="s">
        <v>96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8"/>
      <c r="L59" s="44"/>
      <c r="M59" s="98"/>
      <c r="AI59" s="44"/>
      <c r="AJ59" s="44"/>
      <c r="AK59" s="44"/>
      <c r="AL59" s="44"/>
      <c r="AM59" s="44"/>
      <c r="AN59" s="44"/>
    </row>
    <row r="60" spans="1:40" s="43" customFormat="1" ht="9.75" customHeight="1">
      <c r="A60" s="99"/>
      <c r="B60" s="100"/>
      <c r="C60" s="40"/>
      <c r="D60" s="42"/>
      <c r="E60" s="42"/>
      <c r="F60" s="42"/>
      <c r="G60" s="42"/>
      <c r="H60" s="42"/>
      <c r="I60" s="42"/>
      <c r="J60" s="42"/>
      <c r="K60" s="8"/>
      <c r="L60" s="44"/>
      <c r="M60" s="98"/>
      <c r="AI60" s="44"/>
      <c r="AJ60" s="44"/>
      <c r="AK60" s="44"/>
      <c r="AL60" s="44"/>
      <c r="AM60" s="44"/>
      <c r="AN60" s="44"/>
    </row>
    <row r="61" spans="1:40" s="19" customFormat="1" ht="11.25">
      <c r="A61" s="14" t="str">
        <f aca="true" t="shared" si="16" ref="A61:A70">CONCATENATE("5010",B61)</f>
        <v>50105010</v>
      </c>
      <c r="B61" s="93" t="s">
        <v>102</v>
      </c>
      <c r="C61" s="20" t="s">
        <v>103</v>
      </c>
      <c r="D61" s="18">
        <f aca="true" t="shared" si="17" ref="D61:J61">D62+D69</f>
        <v>40521</v>
      </c>
      <c r="E61" s="18">
        <f t="shared" si="17"/>
        <v>18948</v>
      </c>
      <c r="F61" s="18">
        <f t="shared" si="17"/>
        <v>1895</v>
      </c>
      <c r="G61" s="18">
        <f t="shared" si="17"/>
        <v>4277</v>
      </c>
      <c r="H61" s="18">
        <f t="shared" si="17"/>
        <v>2801</v>
      </c>
      <c r="I61" s="18">
        <f t="shared" si="17"/>
        <v>0</v>
      </c>
      <c r="J61" s="18">
        <f t="shared" si="17"/>
        <v>12600</v>
      </c>
      <c r="K61" s="8"/>
      <c r="L61" s="8"/>
      <c r="M61" s="94"/>
      <c r="AI61" s="8"/>
      <c r="AJ61" s="8"/>
      <c r="AK61" s="8"/>
      <c r="AL61" s="8"/>
      <c r="AM61" s="8"/>
      <c r="AN61" s="8"/>
    </row>
    <row r="62" spans="1:40" s="19" customFormat="1" ht="11.25">
      <c r="A62" s="14" t="str">
        <f t="shared" si="16"/>
        <v>501001</v>
      </c>
      <c r="B62" s="95" t="s">
        <v>69</v>
      </c>
      <c r="C62" s="20" t="s">
        <v>104</v>
      </c>
      <c r="D62" s="18">
        <f aca="true" t="shared" si="18" ref="D62:J62">SUM(D63:D68)</f>
        <v>37631</v>
      </c>
      <c r="E62" s="18">
        <f t="shared" si="18"/>
        <v>18748</v>
      </c>
      <c r="F62" s="18">
        <f t="shared" si="18"/>
        <v>1890</v>
      </c>
      <c r="G62" s="18">
        <f t="shared" si="18"/>
        <v>4092</v>
      </c>
      <c r="H62" s="18">
        <f t="shared" si="18"/>
        <v>2801</v>
      </c>
      <c r="I62" s="18">
        <f t="shared" si="18"/>
        <v>0</v>
      </c>
      <c r="J62" s="18">
        <f t="shared" si="18"/>
        <v>10100</v>
      </c>
      <c r="K62" s="8"/>
      <c r="L62" s="8"/>
      <c r="M62" s="94"/>
      <c r="AI62" s="8"/>
      <c r="AJ62" s="8"/>
      <c r="AK62" s="8"/>
      <c r="AL62" s="8"/>
      <c r="AM62" s="8"/>
      <c r="AN62" s="8"/>
    </row>
    <row r="63" spans="1:40" s="19" customFormat="1" ht="11.25">
      <c r="A63" s="14" t="str">
        <f t="shared" si="16"/>
        <v>501010</v>
      </c>
      <c r="B63" s="95" t="s">
        <v>12</v>
      </c>
      <c r="C63" s="20" t="s">
        <v>105</v>
      </c>
      <c r="D63" s="18">
        <f aca="true" t="shared" si="19" ref="D63:J63">D73+D154</f>
        <v>14755</v>
      </c>
      <c r="E63" s="18">
        <f t="shared" si="19"/>
        <v>6061</v>
      </c>
      <c r="F63" s="18">
        <f t="shared" si="19"/>
        <v>698</v>
      </c>
      <c r="G63" s="18">
        <f t="shared" si="19"/>
        <v>1401</v>
      </c>
      <c r="H63" s="18">
        <f t="shared" si="19"/>
        <v>1255</v>
      </c>
      <c r="I63" s="18">
        <f t="shared" si="19"/>
        <v>0</v>
      </c>
      <c r="J63" s="18">
        <f t="shared" si="19"/>
        <v>5340</v>
      </c>
      <c r="K63" s="8"/>
      <c r="L63" s="8"/>
      <c r="M63" s="94"/>
      <c r="AI63" s="8"/>
      <c r="AJ63" s="8"/>
      <c r="AK63" s="8"/>
      <c r="AL63" s="8"/>
      <c r="AM63" s="8"/>
      <c r="AN63" s="8"/>
    </row>
    <row r="64" spans="1:40" s="19" customFormat="1" ht="11.25">
      <c r="A64" s="14" t="str">
        <f t="shared" si="16"/>
        <v>501020</v>
      </c>
      <c r="B64" s="95" t="s">
        <v>53</v>
      </c>
      <c r="C64" s="20" t="s">
        <v>106</v>
      </c>
      <c r="D64" s="18">
        <f aca="true" t="shared" si="20" ref="D64:J64">D101+D181</f>
        <v>18952</v>
      </c>
      <c r="E64" s="18">
        <f t="shared" si="20"/>
        <v>12680</v>
      </c>
      <c r="F64" s="18">
        <f t="shared" si="20"/>
        <v>719</v>
      </c>
      <c r="G64" s="18">
        <f t="shared" si="20"/>
        <v>877</v>
      </c>
      <c r="H64" s="18">
        <f t="shared" si="20"/>
        <v>446</v>
      </c>
      <c r="I64" s="18">
        <f t="shared" si="20"/>
        <v>0</v>
      </c>
      <c r="J64" s="18">
        <f t="shared" si="20"/>
        <v>4230</v>
      </c>
      <c r="K64" s="8"/>
      <c r="L64" s="8"/>
      <c r="M64" s="94"/>
      <c r="AI64" s="8"/>
      <c r="AJ64" s="8"/>
      <c r="AK64" s="8"/>
      <c r="AL64" s="8"/>
      <c r="AM64" s="8"/>
      <c r="AN64" s="8"/>
    </row>
    <row r="65" spans="1:40" s="19" customFormat="1" ht="11.25">
      <c r="A65" s="14" t="str">
        <f t="shared" si="16"/>
        <v>501055</v>
      </c>
      <c r="B65" s="95" t="s">
        <v>107</v>
      </c>
      <c r="C65" s="17" t="s">
        <v>108</v>
      </c>
      <c r="D65" s="18">
        <f aca="true" t="shared" si="21" ref="D65:J65">D131+D217</f>
        <v>237</v>
      </c>
      <c r="E65" s="18">
        <f t="shared" si="21"/>
        <v>7</v>
      </c>
      <c r="F65" s="18">
        <f t="shared" si="21"/>
        <v>0</v>
      </c>
      <c r="G65" s="18">
        <f t="shared" si="21"/>
        <v>0</v>
      </c>
      <c r="H65" s="18">
        <f t="shared" si="21"/>
        <v>0</v>
      </c>
      <c r="I65" s="18">
        <f t="shared" si="21"/>
        <v>0</v>
      </c>
      <c r="J65" s="18">
        <f t="shared" si="21"/>
        <v>230</v>
      </c>
      <c r="K65" s="8"/>
      <c r="L65" s="8"/>
      <c r="M65" s="94"/>
      <c r="AI65" s="8"/>
      <c r="AJ65" s="8"/>
      <c r="AK65" s="8"/>
      <c r="AL65" s="8"/>
      <c r="AM65" s="8"/>
      <c r="AN65" s="8"/>
    </row>
    <row r="66" spans="1:40" s="19" customFormat="1" ht="33.75">
      <c r="A66" s="14" t="str">
        <f t="shared" si="16"/>
        <v>501056</v>
      </c>
      <c r="B66" s="95" t="s">
        <v>109</v>
      </c>
      <c r="C66" s="17" t="s">
        <v>110</v>
      </c>
      <c r="D66" s="18">
        <f aca="true" t="shared" si="22" ref="D66:J66">D220+D135</f>
        <v>1190</v>
      </c>
      <c r="E66" s="18">
        <f t="shared" si="22"/>
        <v>0</v>
      </c>
      <c r="F66" s="18">
        <f t="shared" si="22"/>
        <v>0</v>
      </c>
      <c r="G66" s="18">
        <f t="shared" si="22"/>
        <v>1190</v>
      </c>
      <c r="H66" s="18">
        <f t="shared" si="22"/>
        <v>0</v>
      </c>
      <c r="I66" s="18">
        <f t="shared" si="22"/>
        <v>0</v>
      </c>
      <c r="J66" s="18">
        <f t="shared" si="22"/>
        <v>0</v>
      </c>
      <c r="K66" s="8"/>
      <c r="L66" s="8"/>
      <c r="M66" s="94"/>
      <c r="AI66" s="8"/>
      <c r="AJ66" s="8"/>
      <c r="AK66" s="8"/>
      <c r="AL66" s="8"/>
      <c r="AM66" s="8"/>
      <c r="AN66" s="8"/>
    </row>
    <row r="67" spans="1:40" s="19" customFormat="1" ht="22.5" hidden="1">
      <c r="A67" s="14" t="str">
        <f t="shared" si="16"/>
        <v>501058</v>
      </c>
      <c r="B67" s="95" t="s">
        <v>111</v>
      </c>
      <c r="C67" s="17" t="s">
        <v>112</v>
      </c>
      <c r="D67" s="18">
        <f aca="true" t="shared" si="23" ref="D67:J67">D234</f>
        <v>0</v>
      </c>
      <c r="E67" s="18">
        <f t="shared" si="23"/>
        <v>0</v>
      </c>
      <c r="F67" s="18">
        <f t="shared" si="23"/>
        <v>0</v>
      </c>
      <c r="G67" s="18">
        <f t="shared" si="23"/>
        <v>0</v>
      </c>
      <c r="H67" s="18">
        <f t="shared" si="23"/>
        <v>0</v>
      </c>
      <c r="I67" s="18">
        <f t="shared" si="23"/>
        <v>0</v>
      </c>
      <c r="J67" s="18">
        <f t="shared" si="23"/>
        <v>0</v>
      </c>
      <c r="K67" s="8"/>
      <c r="L67" s="8"/>
      <c r="M67" s="94"/>
      <c r="AI67" s="8"/>
      <c r="AJ67" s="8"/>
      <c r="AK67" s="8"/>
      <c r="AL67" s="8"/>
      <c r="AM67" s="8"/>
      <c r="AN67" s="8"/>
    </row>
    <row r="68" spans="1:40" s="19" customFormat="1" ht="11.25">
      <c r="A68" s="14" t="str">
        <f t="shared" si="16"/>
        <v>501059</v>
      </c>
      <c r="B68" s="95" t="s">
        <v>113</v>
      </c>
      <c r="C68" s="20" t="s">
        <v>292</v>
      </c>
      <c r="D68" s="18">
        <f aca="true" t="shared" si="24" ref="D68:J68">D140+D239</f>
        <v>2497</v>
      </c>
      <c r="E68" s="18">
        <f t="shared" si="24"/>
        <v>0</v>
      </c>
      <c r="F68" s="18">
        <f t="shared" si="24"/>
        <v>473</v>
      </c>
      <c r="G68" s="18">
        <f t="shared" si="24"/>
        <v>624</v>
      </c>
      <c r="H68" s="18">
        <f t="shared" si="24"/>
        <v>1100</v>
      </c>
      <c r="I68" s="18">
        <f t="shared" si="24"/>
        <v>0</v>
      </c>
      <c r="J68" s="18">
        <f t="shared" si="24"/>
        <v>300</v>
      </c>
      <c r="K68" s="8"/>
      <c r="L68" s="8"/>
      <c r="M68" s="94"/>
      <c r="AI68" s="8"/>
      <c r="AJ68" s="8"/>
      <c r="AK68" s="8"/>
      <c r="AL68" s="8"/>
      <c r="AM68" s="8"/>
      <c r="AN68" s="8"/>
    </row>
    <row r="69" spans="1:40" s="19" customFormat="1" ht="11.25">
      <c r="A69" s="14" t="str">
        <f t="shared" si="16"/>
        <v>501070</v>
      </c>
      <c r="B69" s="95" t="s">
        <v>115</v>
      </c>
      <c r="C69" s="20" t="s">
        <v>116</v>
      </c>
      <c r="D69" s="18">
        <f aca="true" t="shared" si="25" ref="D69:J69">D70</f>
        <v>2890</v>
      </c>
      <c r="E69" s="18">
        <f t="shared" si="25"/>
        <v>200</v>
      </c>
      <c r="F69" s="18">
        <f t="shared" si="25"/>
        <v>5</v>
      </c>
      <c r="G69" s="18">
        <f t="shared" si="25"/>
        <v>185</v>
      </c>
      <c r="H69" s="18">
        <f t="shared" si="25"/>
        <v>0</v>
      </c>
      <c r="I69" s="18">
        <f t="shared" si="25"/>
        <v>0</v>
      </c>
      <c r="J69" s="18">
        <f t="shared" si="25"/>
        <v>2500</v>
      </c>
      <c r="K69" s="8"/>
      <c r="L69" s="8"/>
      <c r="M69" s="94"/>
      <c r="AI69" s="8"/>
      <c r="AJ69" s="8"/>
      <c r="AK69" s="8"/>
      <c r="AL69" s="8"/>
      <c r="AM69" s="8"/>
      <c r="AN69" s="8"/>
    </row>
    <row r="70" spans="1:40" s="26" customFormat="1" ht="11.25">
      <c r="A70" s="14" t="str">
        <f t="shared" si="16"/>
        <v>501071</v>
      </c>
      <c r="B70" s="95" t="s">
        <v>117</v>
      </c>
      <c r="C70" s="20" t="s">
        <v>293</v>
      </c>
      <c r="D70" s="18">
        <f aca="true" t="shared" si="26" ref="D70:J70">D144+D244</f>
        <v>2890</v>
      </c>
      <c r="E70" s="18">
        <f t="shared" si="26"/>
        <v>200</v>
      </c>
      <c r="F70" s="18">
        <f t="shared" si="26"/>
        <v>5</v>
      </c>
      <c r="G70" s="18">
        <f t="shared" si="26"/>
        <v>185</v>
      </c>
      <c r="H70" s="18">
        <f t="shared" si="26"/>
        <v>0</v>
      </c>
      <c r="I70" s="18">
        <f t="shared" si="26"/>
        <v>0</v>
      </c>
      <c r="J70" s="18">
        <f t="shared" si="26"/>
        <v>2500</v>
      </c>
      <c r="K70" s="8"/>
      <c r="L70" s="8"/>
      <c r="M70" s="94"/>
      <c r="AI70" s="8"/>
      <c r="AJ70" s="8"/>
      <c r="AK70" s="8"/>
      <c r="AL70" s="8"/>
      <c r="AM70" s="8"/>
      <c r="AN70" s="8"/>
    </row>
    <row r="71" spans="1:40" s="19" customFormat="1" ht="15" customHeight="1">
      <c r="A71" s="14" t="str">
        <f aca="true" t="shared" si="27" ref="A71:A102">CONCATENATE("5110",B71)</f>
        <v>51105110</v>
      </c>
      <c r="B71" s="93" t="s">
        <v>119</v>
      </c>
      <c r="C71" s="20" t="s">
        <v>120</v>
      </c>
      <c r="D71" s="18">
        <f>D72+D143</f>
        <v>18948</v>
      </c>
      <c r="E71" s="18">
        <f aca="true" t="shared" si="28" ref="E71:J71">+E72+E143</f>
        <v>18948</v>
      </c>
      <c r="F71" s="18">
        <f t="shared" si="28"/>
        <v>0</v>
      </c>
      <c r="G71" s="18">
        <f t="shared" si="28"/>
        <v>0</v>
      </c>
      <c r="H71" s="18">
        <f t="shared" si="28"/>
        <v>0</v>
      </c>
      <c r="I71" s="18">
        <f t="shared" si="28"/>
        <v>0</v>
      </c>
      <c r="J71" s="18">
        <f t="shared" si="28"/>
        <v>0</v>
      </c>
      <c r="K71" s="8"/>
      <c r="L71" s="8"/>
      <c r="M71" s="94"/>
      <c r="AI71" s="8"/>
      <c r="AJ71" s="8"/>
      <c r="AK71" s="8"/>
      <c r="AL71" s="8"/>
      <c r="AM71" s="8"/>
      <c r="AN71" s="8"/>
    </row>
    <row r="72" spans="1:40" s="19" customFormat="1" ht="11.25">
      <c r="A72" s="14" t="str">
        <f t="shared" si="27"/>
        <v>511001</v>
      </c>
      <c r="B72" s="95" t="s">
        <v>69</v>
      </c>
      <c r="C72" s="20" t="s">
        <v>104</v>
      </c>
      <c r="D72" s="18">
        <f>D73+D101+D131+D135+D140</f>
        <v>18748</v>
      </c>
      <c r="E72" s="18">
        <f>E73+E101+E131+E135+E140</f>
        <v>18748</v>
      </c>
      <c r="F72" s="18">
        <f>+F73+F101+F140</f>
        <v>0</v>
      </c>
      <c r="G72" s="18">
        <f>+G73+G101+G140</f>
        <v>0</v>
      </c>
      <c r="H72" s="18">
        <f>+H73+H101+H140</f>
        <v>0</v>
      </c>
      <c r="I72" s="18">
        <f>+I73+I101+I140</f>
        <v>0</v>
      </c>
      <c r="J72" s="18">
        <f>+J73+J101+J140</f>
        <v>0</v>
      </c>
      <c r="K72" s="8"/>
      <c r="L72" s="8"/>
      <c r="M72" s="94"/>
      <c r="AI72" s="8"/>
      <c r="AJ72" s="8"/>
      <c r="AK72" s="8"/>
      <c r="AL72" s="8"/>
      <c r="AM72" s="8"/>
      <c r="AN72" s="8"/>
    </row>
    <row r="73" spans="1:40" s="19" customFormat="1" ht="11.25">
      <c r="A73" s="14" t="str">
        <f t="shared" si="27"/>
        <v>511010</v>
      </c>
      <c r="B73" s="95" t="s">
        <v>12</v>
      </c>
      <c r="C73" s="20" t="s">
        <v>105</v>
      </c>
      <c r="D73" s="18">
        <f aca="true" t="shared" si="29" ref="D73:J73">+D74+D92+D94</f>
        <v>6061</v>
      </c>
      <c r="E73" s="18">
        <f t="shared" si="29"/>
        <v>6061</v>
      </c>
      <c r="F73" s="18">
        <f t="shared" si="29"/>
        <v>0</v>
      </c>
      <c r="G73" s="18">
        <f t="shared" si="29"/>
        <v>0</v>
      </c>
      <c r="H73" s="18">
        <f t="shared" si="29"/>
        <v>0</v>
      </c>
      <c r="I73" s="18">
        <f t="shared" si="29"/>
        <v>0</v>
      </c>
      <c r="J73" s="18">
        <f t="shared" si="29"/>
        <v>0</v>
      </c>
      <c r="K73" s="8"/>
      <c r="L73" s="8"/>
      <c r="M73" s="94"/>
      <c r="AI73" s="8"/>
      <c r="AJ73" s="8"/>
      <c r="AK73" s="8"/>
      <c r="AL73" s="8"/>
      <c r="AM73" s="8"/>
      <c r="AN73" s="8"/>
    </row>
    <row r="74" spans="1:40" s="19" customFormat="1" ht="11.25">
      <c r="A74" s="14" t="str">
        <f t="shared" si="27"/>
        <v>51101001</v>
      </c>
      <c r="B74" s="95">
        <v>1001</v>
      </c>
      <c r="C74" s="45" t="s">
        <v>121</v>
      </c>
      <c r="D74" s="18">
        <f aca="true" t="shared" si="30" ref="D74:J74">SUM(D75:D91)</f>
        <v>5030</v>
      </c>
      <c r="E74" s="18">
        <f t="shared" si="30"/>
        <v>5030</v>
      </c>
      <c r="F74" s="18">
        <f t="shared" si="30"/>
        <v>0</v>
      </c>
      <c r="G74" s="18">
        <f t="shared" si="30"/>
        <v>0</v>
      </c>
      <c r="H74" s="18">
        <f t="shared" si="30"/>
        <v>0</v>
      </c>
      <c r="I74" s="18">
        <f t="shared" si="30"/>
        <v>0</v>
      </c>
      <c r="J74" s="18">
        <f t="shared" si="30"/>
        <v>0</v>
      </c>
      <c r="K74" s="8"/>
      <c r="L74" s="8"/>
      <c r="M74" s="94"/>
      <c r="AI74" s="8"/>
      <c r="AJ74" s="8"/>
      <c r="AK74" s="8"/>
      <c r="AL74" s="8"/>
      <c r="AM74" s="8"/>
      <c r="AN74" s="8"/>
    </row>
    <row r="75" spans="1:40" ht="11.25">
      <c r="A75" s="21" t="str">
        <f t="shared" si="27"/>
        <v>5110100101</v>
      </c>
      <c r="B75" s="63">
        <v>100101</v>
      </c>
      <c r="C75" s="46" t="s">
        <v>122</v>
      </c>
      <c r="D75" s="25">
        <v>4630</v>
      </c>
      <c r="E75" s="25">
        <v>4630</v>
      </c>
      <c r="F75" s="25"/>
      <c r="G75" s="25"/>
      <c r="H75" s="25"/>
      <c r="I75" s="25"/>
      <c r="J75" s="25"/>
      <c r="K75" s="8"/>
      <c r="L75" s="8"/>
      <c r="M75" s="94"/>
      <c r="AI75" s="8"/>
      <c r="AJ75" s="8"/>
      <c r="AK75" s="8"/>
      <c r="AL75" s="8"/>
      <c r="AM75" s="8"/>
      <c r="AN75" s="8"/>
    </row>
    <row r="76" spans="1:40" ht="11.25" hidden="1">
      <c r="A76" s="21" t="str">
        <f t="shared" si="27"/>
        <v>5110100102</v>
      </c>
      <c r="B76" s="63">
        <v>100102</v>
      </c>
      <c r="C76" s="46" t="s">
        <v>123</v>
      </c>
      <c r="D76" s="25">
        <v>0</v>
      </c>
      <c r="E76" s="25">
        <v>0</v>
      </c>
      <c r="F76" s="25"/>
      <c r="G76" s="25"/>
      <c r="H76" s="25"/>
      <c r="I76" s="25"/>
      <c r="J76" s="25"/>
      <c r="K76" s="8"/>
      <c r="L76" s="8"/>
      <c r="M76" s="94"/>
      <c r="AI76" s="8"/>
      <c r="AJ76" s="8"/>
      <c r="AK76" s="8"/>
      <c r="AL76" s="8"/>
      <c r="AM76" s="8"/>
      <c r="AN76" s="8"/>
    </row>
    <row r="77" spans="1:40" ht="11.25" hidden="1">
      <c r="A77" s="21" t="str">
        <f t="shared" si="27"/>
        <v>5110100103</v>
      </c>
      <c r="B77" s="63">
        <v>100103</v>
      </c>
      <c r="C77" s="46" t="s">
        <v>124</v>
      </c>
      <c r="D77" s="25">
        <v>0</v>
      </c>
      <c r="E77" s="25">
        <v>0</v>
      </c>
      <c r="F77" s="25"/>
      <c r="G77" s="25"/>
      <c r="H77" s="25"/>
      <c r="I77" s="25"/>
      <c r="J77" s="25"/>
      <c r="K77" s="8"/>
      <c r="L77" s="8"/>
      <c r="M77" s="94"/>
      <c r="AI77" s="8"/>
      <c r="AJ77" s="8"/>
      <c r="AK77" s="8"/>
      <c r="AL77" s="8"/>
      <c r="AM77" s="8"/>
      <c r="AN77" s="8"/>
    </row>
    <row r="78" spans="1:40" ht="11.25" hidden="1">
      <c r="A78" s="21" t="str">
        <f t="shared" si="27"/>
        <v>5110100104</v>
      </c>
      <c r="B78" s="63">
        <v>100104</v>
      </c>
      <c r="C78" s="46" t="s">
        <v>125</v>
      </c>
      <c r="D78" s="25">
        <v>0</v>
      </c>
      <c r="E78" s="25">
        <v>0</v>
      </c>
      <c r="F78" s="25"/>
      <c r="G78" s="25"/>
      <c r="H78" s="25"/>
      <c r="I78" s="25"/>
      <c r="J78" s="25"/>
      <c r="K78" s="8"/>
      <c r="L78" s="8"/>
      <c r="M78" s="94"/>
      <c r="AI78" s="8"/>
      <c r="AJ78" s="8"/>
      <c r="AK78" s="8"/>
      <c r="AL78" s="8"/>
      <c r="AM78" s="8"/>
      <c r="AN78" s="8"/>
    </row>
    <row r="79" spans="1:40" ht="11.25" hidden="1">
      <c r="A79" s="21" t="str">
        <f t="shared" si="27"/>
        <v>5110100105</v>
      </c>
      <c r="B79" s="63" t="s">
        <v>126</v>
      </c>
      <c r="C79" s="46" t="s">
        <v>127</v>
      </c>
      <c r="D79" s="25">
        <v>0</v>
      </c>
      <c r="E79" s="25">
        <v>0</v>
      </c>
      <c r="F79" s="25"/>
      <c r="G79" s="25"/>
      <c r="H79" s="25"/>
      <c r="I79" s="25"/>
      <c r="J79" s="25"/>
      <c r="K79" s="8"/>
      <c r="L79" s="8"/>
      <c r="M79" s="94"/>
      <c r="AI79" s="8"/>
      <c r="AJ79" s="8"/>
      <c r="AK79" s="8"/>
      <c r="AL79" s="8"/>
      <c r="AM79" s="8"/>
      <c r="AN79" s="8"/>
    </row>
    <row r="80" spans="1:40" ht="11.25" hidden="1">
      <c r="A80" s="21" t="str">
        <f t="shared" si="27"/>
        <v>5110100106</v>
      </c>
      <c r="B80" s="63" t="s">
        <v>128</v>
      </c>
      <c r="C80" s="46" t="s">
        <v>129</v>
      </c>
      <c r="D80" s="25">
        <v>0</v>
      </c>
      <c r="E80" s="25">
        <v>0</v>
      </c>
      <c r="F80" s="25"/>
      <c r="G80" s="25"/>
      <c r="H80" s="25"/>
      <c r="I80" s="25"/>
      <c r="J80" s="25"/>
      <c r="K80" s="8"/>
      <c r="L80" s="8"/>
      <c r="M80" s="94"/>
      <c r="AI80" s="8"/>
      <c r="AJ80" s="8"/>
      <c r="AK80" s="8"/>
      <c r="AL80" s="8"/>
      <c r="AM80" s="8"/>
      <c r="AN80" s="8"/>
    </row>
    <row r="81" spans="1:40" ht="11.25" hidden="1">
      <c r="A81" s="21" t="str">
        <f t="shared" si="27"/>
        <v>5110100107</v>
      </c>
      <c r="B81" s="63">
        <v>100107</v>
      </c>
      <c r="C81" s="46" t="s">
        <v>130</v>
      </c>
      <c r="D81" s="25">
        <v>0</v>
      </c>
      <c r="E81" s="25">
        <v>0</v>
      </c>
      <c r="F81" s="25"/>
      <c r="G81" s="25"/>
      <c r="H81" s="25"/>
      <c r="I81" s="25"/>
      <c r="J81" s="25"/>
      <c r="K81" s="8"/>
      <c r="L81" s="8"/>
      <c r="M81" s="94"/>
      <c r="AI81" s="8"/>
      <c r="AJ81" s="8"/>
      <c r="AK81" s="8"/>
      <c r="AL81" s="8"/>
      <c r="AM81" s="8"/>
      <c r="AN81" s="8"/>
    </row>
    <row r="82" spans="1:40" ht="11.25" hidden="1">
      <c r="A82" s="21" t="str">
        <f t="shared" si="27"/>
        <v>5110100108</v>
      </c>
      <c r="B82" s="63">
        <v>100108</v>
      </c>
      <c r="C82" s="46" t="s">
        <v>131</v>
      </c>
      <c r="D82" s="25">
        <v>0</v>
      </c>
      <c r="E82" s="25">
        <v>0</v>
      </c>
      <c r="F82" s="25"/>
      <c r="G82" s="25"/>
      <c r="H82" s="25"/>
      <c r="I82" s="25"/>
      <c r="J82" s="25"/>
      <c r="K82" s="8"/>
      <c r="L82" s="8"/>
      <c r="M82" s="94"/>
      <c r="AI82" s="8"/>
      <c r="AJ82" s="8"/>
      <c r="AK82" s="8"/>
      <c r="AL82" s="8"/>
      <c r="AM82" s="8"/>
      <c r="AN82" s="8"/>
    </row>
    <row r="83" spans="1:40" ht="11.25" hidden="1">
      <c r="A83" s="21" t="str">
        <f t="shared" si="27"/>
        <v>5110100109</v>
      </c>
      <c r="B83" s="63" t="s">
        <v>132</v>
      </c>
      <c r="C83" s="46" t="s">
        <v>133</v>
      </c>
      <c r="D83" s="25">
        <v>0</v>
      </c>
      <c r="E83" s="25">
        <v>0</v>
      </c>
      <c r="F83" s="25"/>
      <c r="G83" s="25"/>
      <c r="H83" s="25"/>
      <c r="I83" s="25"/>
      <c r="J83" s="25"/>
      <c r="K83" s="8"/>
      <c r="L83" s="8"/>
      <c r="M83" s="94"/>
      <c r="AI83" s="8"/>
      <c r="AJ83" s="8"/>
      <c r="AK83" s="8"/>
      <c r="AL83" s="8"/>
      <c r="AM83" s="8"/>
      <c r="AN83" s="8"/>
    </row>
    <row r="84" spans="1:40" ht="11.25" hidden="1">
      <c r="A84" s="21" t="str">
        <f t="shared" si="27"/>
        <v>5110100110</v>
      </c>
      <c r="B84" s="63" t="s">
        <v>134</v>
      </c>
      <c r="C84" s="46" t="s">
        <v>135</v>
      </c>
      <c r="D84" s="25">
        <v>0</v>
      </c>
      <c r="E84" s="25">
        <v>0</v>
      </c>
      <c r="F84" s="25"/>
      <c r="G84" s="25"/>
      <c r="H84" s="25"/>
      <c r="I84" s="25"/>
      <c r="J84" s="25"/>
      <c r="K84" s="8"/>
      <c r="L84" s="8"/>
      <c r="M84" s="94"/>
      <c r="AI84" s="8"/>
      <c r="AJ84" s="8"/>
      <c r="AK84" s="8"/>
      <c r="AL84" s="8"/>
      <c r="AM84" s="8"/>
      <c r="AN84" s="8"/>
    </row>
    <row r="85" spans="1:40" ht="11.25" hidden="1">
      <c r="A85" s="21" t="str">
        <f t="shared" si="27"/>
        <v>5110100111</v>
      </c>
      <c r="B85" s="63" t="s">
        <v>136</v>
      </c>
      <c r="C85" s="46" t="s">
        <v>137</v>
      </c>
      <c r="D85" s="25">
        <v>0</v>
      </c>
      <c r="E85" s="25">
        <v>0</v>
      </c>
      <c r="F85" s="25"/>
      <c r="G85" s="25"/>
      <c r="H85" s="25"/>
      <c r="I85" s="25"/>
      <c r="J85" s="25"/>
      <c r="K85" s="8"/>
      <c r="L85" s="8"/>
      <c r="M85" s="94"/>
      <c r="AI85" s="8"/>
      <c r="AJ85" s="8"/>
      <c r="AK85" s="8"/>
      <c r="AL85" s="8"/>
      <c r="AM85" s="8"/>
      <c r="AN85" s="8"/>
    </row>
    <row r="86" spans="1:40" ht="11.25" customHeight="1" hidden="1">
      <c r="A86" s="21" t="str">
        <f t="shared" si="27"/>
        <v>5110100112</v>
      </c>
      <c r="B86" s="63" t="s">
        <v>139</v>
      </c>
      <c r="C86" s="46" t="s">
        <v>140</v>
      </c>
      <c r="D86" s="25">
        <v>0</v>
      </c>
      <c r="E86" s="25">
        <v>0</v>
      </c>
      <c r="F86" s="25"/>
      <c r="G86" s="25"/>
      <c r="H86" s="25"/>
      <c r="I86" s="25"/>
      <c r="J86" s="25"/>
      <c r="K86" s="8"/>
      <c r="L86" s="8"/>
      <c r="M86" s="94"/>
      <c r="AI86" s="8"/>
      <c r="AJ86" s="8"/>
      <c r="AK86" s="8"/>
      <c r="AL86" s="8"/>
      <c r="AM86" s="8"/>
      <c r="AN86" s="8"/>
    </row>
    <row r="87" spans="1:40" ht="11.25">
      <c r="A87" s="21" t="str">
        <f t="shared" si="27"/>
        <v>5110100113</v>
      </c>
      <c r="B87" s="63">
        <v>100113</v>
      </c>
      <c r="C87" s="46" t="s">
        <v>142</v>
      </c>
      <c r="D87" s="25">
        <v>200</v>
      </c>
      <c r="E87" s="25">
        <v>200</v>
      </c>
      <c r="F87" s="25"/>
      <c r="G87" s="25"/>
      <c r="H87" s="25"/>
      <c r="I87" s="25"/>
      <c r="J87" s="25"/>
      <c r="K87" s="8"/>
      <c r="L87" s="8"/>
      <c r="M87" s="94"/>
      <c r="AI87" s="8"/>
      <c r="AJ87" s="8"/>
      <c r="AK87" s="8"/>
      <c r="AL87" s="8"/>
      <c r="AM87" s="8"/>
      <c r="AN87" s="8"/>
    </row>
    <row r="88" spans="1:40" ht="11.25" hidden="1">
      <c r="A88" s="21" t="str">
        <f t="shared" si="27"/>
        <v>5110100114</v>
      </c>
      <c r="B88" s="63" t="s">
        <v>143</v>
      </c>
      <c r="C88" s="46" t="s">
        <v>144</v>
      </c>
      <c r="D88" s="25">
        <v>0</v>
      </c>
      <c r="E88" s="25">
        <v>0</v>
      </c>
      <c r="F88" s="25"/>
      <c r="G88" s="25"/>
      <c r="H88" s="25"/>
      <c r="I88" s="25"/>
      <c r="J88" s="25"/>
      <c r="K88" s="8"/>
      <c r="L88" s="8"/>
      <c r="M88" s="94"/>
      <c r="AI88" s="8"/>
      <c r="AJ88" s="8"/>
      <c r="AK88" s="8"/>
      <c r="AL88" s="8"/>
      <c r="AM88" s="8"/>
      <c r="AN88" s="8"/>
    </row>
    <row r="89" spans="1:40" ht="11.25" hidden="1">
      <c r="A89" s="21" t="str">
        <f t="shared" si="27"/>
        <v>5110100115</v>
      </c>
      <c r="B89" s="63" t="s">
        <v>145</v>
      </c>
      <c r="C89" s="46" t="s">
        <v>146</v>
      </c>
      <c r="D89" s="25">
        <v>0</v>
      </c>
      <c r="E89" s="25">
        <v>0</v>
      </c>
      <c r="F89" s="25"/>
      <c r="G89" s="25"/>
      <c r="H89" s="25"/>
      <c r="I89" s="25"/>
      <c r="J89" s="25"/>
      <c r="K89" s="8"/>
      <c r="L89" s="8"/>
      <c r="M89" s="94"/>
      <c r="AI89" s="8"/>
      <c r="AJ89" s="8"/>
      <c r="AK89" s="8"/>
      <c r="AL89" s="8"/>
      <c r="AM89" s="8"/>
      <c r="AN89" s="8"/>
    </row>
    <row r="90" spans="1:40" ht="11.25" hidden="1">
      <c r="A90" s="21" t="str">
        <f t="shared" si="27"/>
        <v>5110100116</v>
      </c>
      <c r="B90" s="63" t="s">
        <v>147</v>
      </c>
      <c r="C90" s="46" t="s">
        <v>148</v>
      </c>
      <c r="D90" s="25">
        <v>0</v>
      </c>
      <c r="E90" s="25">
        <v>0</v>
      </c>
      <c r="F90" s="25"/>
      <c r="G90" s="25"/>
      <c r="H90" s="25"/>
      <c r="I90" s="25"/>
      <c r="J90" s="25"/>
      <c r="K90" s="8"/>
      <c r="L90" s="8"/>
      <c r="M90" s="94"/>
      <c r="AI90" s="8"/>
      <c r="AJ90" s="8"/>
      <c r="AK90" s="8"/>
      <c r="AL90" s="8"/>
      <c r="AM90" s="8"/>
      <c r="AN90" s="8"/>
    </row>
    <row r="91" spans="1:40" ht="11.25">
      <c r="A91" s="21" t="str">
        <f t="shared" si="27"/>
        <v>5110100130</v>
      </c>
      <c r="B91" s="63">
        <v>100130</v>
      </c>
      <c r="C91" s="46" t="s">
        <v>150</v>
      </c>
      <c r="D91" s="25">
        <v>200</v>
      </c>
      <c r="E91" s="25">
        <v>200</v>
      </c>
      <c r="F91" s="25"/>
      <c r="G91" s="25"/>
      <c r="H91" s="25"/>
      <c r="I91" s="25"/>
      <c r="J91" s="25"/>
      <c r="K91" s="8"/>
      <c r="L91" s="8"/>
      <c r="M91" s="94"/>
      <c r="AI91" s="8"/>
      <c r="AJ91" s="8"/>
      <c r="AK91" s="8"/>
      <c r="AL91" s="8"/>
      <c r="AM91" s="8"/>
      <c r="AN91" s="8"/>
    </row>
    <row r="92" spans="1:40" s="19" customFormat="1" ht="11.25">
      <c r="A92" s="14" t="str">
        <f t="shared" si="27"/>
        <v>51101002</v>
      </c>
      <c r="B92" s="95" t="s">
        <v>151</v>
      </c>
      <c r="C92" s="45" t="s">
        <v>152</v>
      </c>
      <c r="D92" s="18">
        <f>D93</f>
        <v>60</v>
      </c>
      <c r="E92" s="18">
        <f>E93</f>
        <v>60</v>
      </c>
      <c r="F92" s="18"/>
      <c r="G92" s="18"/>
      <c r="H92" s="18"/>
      <c r="I92" s="18"/>
      <c r="J92" s="18"/>
      <c r="K92" s="8"/>
      <c r="L92" s="8"/>
      <c r="M92" s="94"/>
      <c r="AI92" s="8"/>
      <c r="AJ92" s="8"/>
      <c r="AK92" s="8"/>
      <c r="AL92" s="8"/>
      <c r="AM92" s="8"/>
      <c r="AN92" s="8"/>
    </row>
    <row r="93" spans="1:40" ht="22.5">
      <c r="A93" s="21" t="str">
        <f t="shared" si="27"/>
        <v>5110100204</v>
      </c>
      <c r="B93" s="63" t="s">
        <v>153</v>
      </c>
      <c r="C93" s="46" t="s">
        <v>154</v>
      </c>
      <c r="D93" s="25">
        <v>60</v>
      </c>
      <c r="E93" s="25">
        <v>60</v>
      </c>
      <c r="F93" s="25"/>
      <c r="G93" s="25"/>
      <c r="H93" s="25"/>
      <c r="I93" s="25"/>
      <c r="J93" s="25"/>
      <c r="K93" s="8"/>
      <c r="L93" s="8"/>
      <c r="M93" s="94"/>
      <c r="AI93" s="8"/>
      <c r="AJ93" s="8"/>
      <c r="AK93" s="8"/>
      <c r="AL93" s="8"/>
      <c r="AM93" s="8"/>
      <c r="AN93" s="8"/>
    </row>
    <row r="94" spans="1:40" s="19" customFormat="1" ht="11.25">
      <c r="A94" s="14" t="str">
        <f t="shared" si="27"/>
        <v>51101003</v>
      </c>
      <c r="B94" s="95">
        <v>1003</v>
      </c>
      <c r="C94" s="45" t="s">
        <v>155</v>
      </c>
      <c r="D94" s="18">
        <f>SUM(D95:D100)</f>
        <v>971</v>
      </c>
      <c r="E94" s="18">
        <f>SUM(E95:E100)</f>
        <v>971</v>
      </c>
      <c r="F94" s="18"/>
      <c r="G94" s="18"/>
      <c r="H94" s="18"/>
      <c r="I94" s="18"/>
      <c r="J94" s="18"/>
      <c r="K94" s="8"/>
      <c r="L94" s="8"/>
      <c r="M94" s="94"/>
      <c r="AI94" s="8"/>
      <c r="AJ94" s="8"/>
      <c r="AK94" s="8"/>
      <c r="AL94" s="8"/>
      <c r="AM94" s="8"/>
      <c r="AN94" s="8"/>
    </row>
    <row r="95" spans="1:40" ht="12" customHeight="1">
      <c r="A95" s="21" t="str">
        <f t="shared" si="27"/>
        <v>5110100301</v>
      </c>
      <c r="B95" s="63">
        <v>100301</v>
      </c>
      <c r="C95" s="30" t="s">
        <v>156</v>
      </c>
      <c r="D95" s="25">
        <v>680</v>
      </c>
      <c r="E95" s="25">
        <v>680</v>
      </c>
      <c r="F95" s="25"/>
      <c r="G95" s="25"/>
      <c r="H95" s="25"/>
      <c r="I95" s="25"/>
      <c r="J95" s="25"/>
      <c r="K95" s="8"/>
      <c r="L95" s="8"/>
      <c r="M95" s="94"/>
      <c r="AI95" s="8"/>
      <c r="AJ95" s="8"/>
      <c r="AK95" s="8"/>
      <c r="AL95" s="8"/>
      <c r="AM95" s="8"/>
      <c r="AN95" s="8"/>
    </row>
    <row r="96" spans="1:40" ht="12.75" customHeight="1">
      <c r="A96" s="21" t="str">
        <f t="shared" si="27"/>
        <v>5110100302</v>
      </c>
      <c r="B96" s="63">
        <v>100302</v>
      </c>
      <c r="C96" s="30" t="s">
        <v>157</v>
      </c>
      <c r="D96" s="25">
        <v>22</v>
      </c>
      <c r="E96" s="25">
        <v>22</v>
      </c>
      <c r="F96" s="25"/>
      <c r="G96" s="25"/>
      <c r="H96" s="25"/>
      <c r="I96" s="25"/>
      <c r="J96" s="25"/>
      <c r="K96" s="8"/>
      <c r="L96" s="8"/>
      <c r="M96" s="94"/>
      <c r="AI96" s="8"/>
      <c r="AJ96" s="8"/>
      <c r="AK96" s="8"/>
      <c r="AL96" s="8"/>
      <c r="AM96" s="8"/>
      <c r="AN96" s="8"/>
    </row>
    <row r="97" spans="1:40" ht="12" customHeight="1">
      <c r="A97" s="21" t="str">
        <f t="shared" si="27"/>
        <v>5110100303</v>
      </c>
      <c r="B97" s="63">
        <v>100303</v>
      </c>
      <c r="C97" s="30" t="s">
        <v>158</v>
      </c>
      <c r="D97" s="25">
        <v>225</v>
      </c>
      <c r="E97" s="25">
        <v>225</v>
      </c>
      <c r="F97" s="25"/>
      <c r="G97" s="25"/>
      <c r="H97" s="25"/>
      <c r="I97" s="25"/>
      <c r="J97" s="25"/>
      <c r="K97" s="8"/>
      <c r="L97" s="8"/>
      <c r="M97" s="94"/>
      <c r="AI97" s="8"/>
      <c r="AJ97" s="8"/>
      <c r="AK97" s="8"/>
      <c r="AL97" s="8"/>
      <c r="AM97" s="8"/>
      <c r="AN97" s="8"/>
    </row>
    <row r="98" spans="1:40" ht="21.75" customHeight="1">
      <c r="A98" s="21" t="str">
        <f t="shared" si="27"/>
        <v>5110100304</v>
      </c>
      <c r="B98" s="63">
        <v>100304</v>
      </c>
      <c r="C98" s="30" t="s">
        <v>159</v>
      </c>
      <c r="D98" s="25">
        <v>7</v>
      </c>
      <c r="E98" s="25">
        <v>7</v>
      </c>
      <c r="F98" s="25"/>
      <c r="G98" s="25"/>
      <c r="H98" s="25"/>
      <c r="I98" s="25"/>
      <c r="J98" s="25"/>
      <c r="K98" s="8"/>
      <c r="L98" s="8"/>
      <c r="M98" s="94"/>
      <c r="AI98" s="8"/>
      <c r="AJ98" s="8"/>
      <c r="AK98" s="8"/>
      <c r="AL98" s="8"/>
      <c r="AM98" s="8"/>
      <c r="AN98" s="8"/>
    </row>
    <row r="99" spans="1:40" ht="12" customHeight="1">
      <c r="A99" s="21" t="str">
        <f t="shared" si="27"/>
        <v>5110100306</v>
      </c>
      <c r="B99" s="63" t="s">
        <v>161</v>
      </c>
      <c r="C99" s="30" t="s">
        <v>162</v>
      </c>
      <c r="D99" s="25">
        <v>37</v>
      </c>
      <c r="E99" s="25">
        <v>37</v>
      </c>
      <c r="F99" s="25"/>
      <c r="G99" s="25"/>
      <c r="H99" s="25"/>
      <c r="I99" s="25"/>
      <c r="J99" s="25"/>
      <c r="K99" s="8"/>
      <c r="L99" s="8"/>
      <c r="M99" s="94"/>
      <c r="AI99" s="8"/>
      <c r="AJ99" s="8"/>
      <c r="AK99" s="8"/>
      <c r="AL99" s="8"/>
      <c r="AM99" s="8"/>
      <c r="AN99" s="8"/>
    </row>
    <row r="100" spans="1:40" ht="22.5" customHeight="1" hidden="1">
      <c r="A100" s="21" t="str">
        <f t="shared" si="27"/>
        <v>5110100307</v>
      </c>
      <c r="B100" s="63" t="s">
        <v>163</v>
      </c>
      <c r="C100" s="30" t="s">
        <v>164</v>
      </c>
      <c r="D100" s="25">
        <v>0</v>
      </c>
      <c r="E100" s="25">
        <v>0</v>
      </c>
      <c r="F100" s="25"/>
      <c r="G100" s="25"/>
      <c r="H100" s="25"/>
      <c r="I100" s="25"/>
      <c r="J100" s="25"/>
      <c r="K100" s="8"/>
      <c r="L100" s="8"/>
      <c r="M100" s="94"/>
      <c r="AI100" s="8"/>
      <c r="AJ100" s="8"/>
      <c r="AK100" s="8"/>
      <c r="AL100" s="8"/>
      <c r="AM100" s="8"/>
      <c r="AN100" s="8"/>
    </row>
    <row r="101" spans="1:40" s="19" customFormat="1" ht="11.25">
      <c r="A101" s="14" t="str">
        <f t="shared" si="27"/>
        <v>511020</v>
      </c>
      <c r="B101" s="95" t="s">
        <v>53</v>
      </c>
      <c r="C101" s="20" t="s">
        <v>106</v>
      </c>
      <c r="D101" s="18">
        <f>D102+D113+D114+D116+SUM(D119:D125)</f>
        <v>12680</v>
      </c>
      <c r="E101" s="18">
        <f>E102+E113+E114+E116+SUM(E119:E125)</f>
        <v>12680</v>
      </c>
      <c r="F101" s="18"/>
      <c r="G101" s="18"/>
      <c r="H101" s="18"/>
      <c r="I101" s="18"/>
      <c r="J101" s="18"/>
      <c r="K101" s="8"/>
      <c r="L101" s="8"/>
      <c r="M101" s="94"/>
      <c r="AI101" s="8"/>
      <c r="AJ101" s="8"/>
      <c r="AK101" s="8"/>
      <c r="AL101" s="8"/>
      <c r="AM101" s="8"/>
      <c r="AN101" s="8"/>
    </row>
    <row r="102" spans="1:40" s="19" customFormat="1" ht="11.25">
      <c r="A102" s="14" t="str">
        <f t="shared" si="27"/>
        <v>51102001</v>
      </c>
      <c r="B102" s="95">
        <v>2001</v>
      </c>
      <c r="C102" s="17" t="s">
        <v>165</v>
      </c>
      <c r="D102" s="18">
        <f>SUM(D103:D112)</f>
        <v>12170</v>
      </c>
      <c r="E102" s="18">
        <f>SUM(E103:E112)</f>
        <v>12170</v>
      </c>
      <c r="F102" s="18"/>
      <c r="G102" s="18"/>
      <c r="H102" s="18"/>
      <c r="I102" s="18"/>
      <c r="J102" s="18"/>
      <c r="K102" s="8"/>
      <c r="L102" s="8"/>
      <c r="M102" s="94"/>
      <c r="AI102" s="8"/>
      <c r="AJ102" s="8"/>
      <c r="AK102" s="8"/>
      <c r="AL102" s="8"/>
      <c r="AM102" s="8"/>
      <c r="AN102" s="8"/>
    </row>
    <row r="103" spans="1:40" s="19" customFormat="1" ht="11.25">
      <c r="A103" s="21" t="str">
        <f aca="true" t="shared" si="31" ref="A103:A130">CONCATENATE("5110",B103)</f>
        <v>5110200101</v>
      </c>
      <c r="B103" s="63" t="s">
        <v>166</v>
      </c>
      <c r="C103" s="30" t="s">
        <v>167</v>
      </c>
      <c r="D103" s="25">
        <v>20</v>
      </c>
      <c r="E103" s="25">
        <v>20</v>
      </c>
      <c r="F103" s="25"/>
      <c r="G103" s="25"/>
      <c r="H103" s="25"/>
      <c r="I103" s="25"/>
      <c r="J103" s="25"/>
      <c r="K103" s="8"/>
      <c r="L103" s="8"/>
      <c r="M103" s="94"/>
      <c r="AI103" s="8"/>
      <c r="AJ103" s="8"/>
      <c r="AK103" s="8"/>
      <c r="AL103" s="8"/>
      <c r="AM103" s="8"/>
      <c r="AN103" s="8"/>
    </row>
    <row r="104" spans="1:40" s="19" customFormat="1" ht="11.25">
      <c r="A104" s="21" t="str">
        <f t="shared" si="31"/>
        <v>5110200102</v>
      </c>
      <c r="B104" s="63" t="s">
        <v>168</v>
      </c>
      <c r="C104" s="30" t="s">
        <v>169</v>
      </c>
      <c r="D104" s="25">
        <v>10</v>
      </c>
      <c r="E104" s="25">
        <v>10</v>
      </c>
      <c r="F104" s="25"/>
      <c r="G104" s="25"/>
      <c r="H104" s="25"/>
      <c r="I104" s="25"/>
      <c r="J104" s="25"/>
      <c r="K104" s="8"/>
      <c r="L104" s="8"/>
      <c r="M104" s="94"/>
      <c r="AI104" s="8"/>
      <c r="AJ104" s="8"/>
      <c r="AK104" s="8"/>
      <c r="AL104" s="8"/>
      <c r="AM104" s="8"/>
      <c r="AN104" s="8"/>
    </row>
    <row r="105" spans="1:40" s="19" customFormat="1" ht="11.25">
      <c r="A105" s="21" t="str">
        <f t="shared" si="31"/>
        <v>5110200103</v>
      </c>
      <c r="B105" s="63" t="s">
        <v>170</v>
      </c>
      <c r="C105" s="30" t="s">
        <v>171</v>
      </c>
      <c r="D105" s="25">
        <v>250</v>
      </c>
      <c r="E105" s="25">
        <v>250</v>
      </c>
      <c r="F105" s="25"/>
      <c r="G105" s="25"/>
      <c r="H105" s="25"/>
      <c r="I105" s="25"/>
      <c r="J105" s="25"/>
      <c r="K105" s="8"/>
      <c r="L105" s="8"/>
      <c r="M105" s="94"/>
      <c r="AI105" s="8"/>
      <c r="AJ105" s="8"/>
      <c r="AK105" s="8"/>
      <c r="AL105" s="8"/>
      <c r="AM105" s="8"/>
      <c r="AN105" s="8"/>
    </row>
    <row r="106" spans="1:40" s="19" customFormat="1" ht="11.25">
      <c r="A106" s="21" t="str">
        <f t="shared" si="31"/>
        <v>5110200104</v>
      </c>
      <c r="B106" s="63" t="s">
        <v>172</v>
      </c>
      <c r="C106" s="30" t="s">
        <v>173</v>
      </c>
      <c r="D106" s="25">
        <v>150</v>
      </c>
      <c r="E106" s="25">
        <v>150</v>
      </c>
      <c r="F106" s="25"/>
      <c r="G106" s="25"/>
      <c r="H106" s="25"/>
      <c r="I106" s="25"/>
      <c r="J106" s="25"/>
      <c r="K106" s="8"/>
      <c r="L106" s="8"/>
      <c r="M106" s="94"/>
      <c r="AI106" s="8"/>
      <c r="AJ106" s="8"/>
      <c r="AK106" s="8"/>
      <c r="AL106" s="8"/>
      <c r="AM106" s="8"/>
      <c r="AN106" s="8"/>
    </row>
    <row r="107" spans="1:40" s="19" customFormat="1" ht="11.25">
      <c r="A107" s="21" t="str">
        <f t="shared" si="31"/>
        <v>5110200105</v>
      </c>
      <c r="B107" s="63" t="s">
        <v>175</v>
      </c>
      <c r="C107" s="30" t="s">
        <v>176</v>
      </c>
      <c r="D107" s="25">
        <v>50</v>
      </c>
      <c r="E107" s="25">
        <v>50</v>
      </c>
      <c r="F107" s="25"/>
      <c r="G107" s="25"/>
      <c r="H107" s="25"/>
      <c r="I107" s="25"/>
      <c r="J107" s="25"/>
      <c r="K107" s="8"/>
      <c r="L107" s="8"/>
      <c r="M107" s="94"/>
      <c r="AI107" s="8"/>
      <c r="AJ107" s="8"/>
      <c r="AK107" s="8"/>
      <c r="AL107" s="8"/>
      <c r="AM107" s="8"/>
      <c r="AN107" s="8"/>
    </row>
    <row r="108" spans="1:40" s="19" customFormat="1" ht="11.25">
      <c r="A108" s="21" t="str">
        <f t="shared" si="31"/>
        <v>5110200106</v>
      </c>
      <c r="B108" s="63" t="s">
        <v>177</v>
      </c>
      <c r="C108" s="30" t="s">
        <v>178</v>
      </c>
      <c r="D108" s="25">
        <v>20</v>
      </c>
      <c r="E108" s="25">
        <v>20</v>
      </c>
      <c r="F108" s="25"/>
      <c r="G108" s="25"/>
      <c r="H108" s="25"/>
      <c r="I108" s="25"/>
      <c r="J108" s="25"/>
      <c r="K108" s="8"/>
      <c r="L108" s="8"/>
      <c r="M108" s="94"/>
      <c r="AI108" s="8"/>
      <c r="AJ108" s="8"/>
      <c r="AK108" s="8"/>
      <c r="AL108" s="8"/>
      <c r="AM108" s="8"/>
      <c r="AN108" s="8"/>
    </row>
    <row r="109" spans="1:40" s="19" customFormat="1" ht="11.25" hidden="1">
      <c r="A109" s="21" t="str">
        <f t="shared" si="31"/>
        <v>5110200107</v>
      </c>
      <c r="B109" s="63" t="s">
        <v>179</v>
      </c>
      <c r="C109" s="30" t="s">
        <v>180</v>
      </c>
      <c r="D109" s="25">
        <v>0</v>
      </c>
      <c r="E109" s="25">
        <v>0</v>
      </c>
      <c r="F109" s="25"/>
      <c r="G109" s="25"/>
      <c r="H109" s="25"/>
      <c r="I109" s="25"/>
      <c r="J109" s="25"/>
      <c r="K109" s="8"/>
      <c r="L109" s="8"/>
      <c r="M109" s="94"/>
      <c r="AI109" s="8"/>
      <c r="AJ109" s="8"/>
      <c r="AK109" s="8"/>
      <c r="AL109" s="8"/>
      <c r="AM109" s="8"/>
      <c r="AN109" s="8"/>
    </row>
    <row r="110" spans="1:40" s="19" customFormat="1" ht="11.25">
      <c r="A110" s="21" t="str">
        <f t="shared" si="31"/>
        <v>5110200108</v>
      </c>
      <c r="B110" s="63" t="s">
        <v>181</v>
      </c>
      <c r="C110" s="30" t="s">
        <v>182</v>
      </c>
      <c r="D110" s="25">
        <v>120</v>
      </c>
      <c r="E110" s="25">
        <v>120</v>
      </c>
      <c r="F110" s="25"/>
      <c r="G110" s="25"/>
      <c r="H110" s="25"/>
      <c r="I110" s="25"/>
      <c r="J110" s="25"/>
      <c r="K110" s="8"/>
      <c r="L110" s="8"/>
      <c r="M110" s="94"/>
      <c r="AI110" s="8"/>
      <c r="AJ110" s="8"/>
      <c r="AK110" s="8"/>
      <c r="AL110" s="8"/>
      <c r="AM110" s="8"/>
      <c r="AN110" s="8"/>
    </row>
    <row r="111" spans="1:40" s="19" customFormat="1" ht="22.5">
      <c r="A111" s="21" t="str">
        <f t="shared" si="31"/>
        <v>5110200109</v>
      </c>
      <c r="B111" s="63" t="s">
        <v>183</v>
      </c>
      <c r="C111" s="30" t="s">
        <v>184</v>
      </c>
      <c r="D111" s="25">
        <v>11530</v>
      </c>
      <c r="E111" s="25">
        <v>11530</v>
      </c>
      <c r="F111" s="25"/>
      <c r="G111" s="25"/>
      <c r="H111" s="25"/>
      <c r="I111" s="25"/>
      <c r="J111" s="25"/>
      <c r="K111" s="8"/>
      <c r="L111" s="8"/>
      <c r="M111" s="94"/>
      <c r="AI111" s="8"/>
      <c r="AJ111" s="8"/>
      <c r="AK111" s="8"/>
      <c r="AL111" s="8"/>
      <c r="AM111" s="8"/>
      <c r="AN111" s="8"/>
    </row>
    <row r="112" spans="1:40" ht="22.5">
      <c r="A112" s="21" t="str">
        <f t="shared" si="31"/>
        <v>5110200130</v>
      </c>
      <c r="B112" s="63" t="s">
        <v>185</v>
      </c>
      <c r="C112" s="30" t="s">
        <v>186</v>
      </c>
      <c r="D112" s="25">
        <v>20</v>
      </c>
      <c r="E112" s="25">
        <v>20</v>
      </c>
      <c r="F112" s="25"/>
      <c r="G112" s="25"/>
      <c r="H112" s="25"/>
      <c r="I112" s="25"/>
      <c r="J112" s="25"/>
      <c r="K112" s="8"/>
      <c r="L112" s="8"/>
      <c r="M112" s="94"/>
      <c r="AI112" s="8"/>
      <c r="AJ112" s="8"/>
      <c r="AK112" s="8"/>
      <c r="AL112" s="8"/>
      <c r="AM112" s="8"/>
      <c r="AN112" s="8"/>
    </row>
    <row r="113" spans="1:40" s="19" customFormat="1" ht="11.25" hidden="1">
      <c r="A113" s="14" t="str">
        <f t="shared" si="31"/>
        <v>51102002</v>
      </c>
      <c r="B113" s="95">
        <v>2002</v>
      </c>
      <c r="C113" s="17" t="s">
        <v>187</v>
      </c>
      <c r="D113" s="25">
        <v>0</v>
      </c>
      <c r="E113" s="25">
        <v>0</v>
      </c>
      <c r="F113" s="18"/>
      <c r="G113" s="18"/>
      <c r="H113" s="18"/>
      <c r="I113" s="18"/>
      <c r="J113" s="18"/>
      <c r="K113" s="32"/>
      <c r="L113" s="32"/>
      <c r="M113" s="97"/>
      <c r="AI113" s="32"/>
      <c r="AJ113" s="32"/>
      <c r="AK113" s="32"/>
      <c r="AL113" s="32"/>
      <c r="AM113" s="32"/>
      <c r="AN113" s="32"/>
    </row>
    <row r="114" spans="1:40" s="19" customFormat="1" ht="11.25">
      <c r="A114" s="14" t="str">
        <f t="shared" si="31"/>
        <v>51102005</v>
      </c>
      <c r="B114" s="95">
        <v>2005</v>
      </c>
      <c r="C114" s="17" t="s">
        <v>188</v>
      </c>
      <c r="D114" s="18">
        <f>D115</f>
        <v>70</v>
      </c>
      <c r="E114" s="18">
        <f>E115</f>
        <v>70</v>
      </c>
      <c r="F114" s="18"/>
      <c r="G114" s="18"/>
      <c r="H114" s="18"/>
      <c r="I114" s="18"/>
      <c r="J114" s="18"/>
      <c r="K114" s="8"/>
      <c r="L114" s="8"/>
      <c r="M114" s="94"/>
      <c r="AI114" s="8"/>
      <c r="AJ114" s="8"/>
      <c r="AK114" s="8"/>
      <c r="AL114" s="8"/>
      <c r="AM114" s="8"/>
      <c r="AN114" s="8"/>
    </row>
    <row r="115" spans="1:40" ht="11.25">
      <c r="A115" s="21" t="str">
        <f t="shared" si="31"/>
        <v>5110200530</v>
      </c>
      <c r="B115" s="63" t="s">
        <v>189</v>
      </c>
      <c r="C115" s="30" t="s">
        <v>190</v>
      </c>
      <c r="D115" s="25">
        <v>70</v>
      </c>
      <c r="E115" s="25">
        <v>70</v>
      </c>
      <c r="F115" s="25"/>
      <c r="G115" s="25"/>
      <c r="H115" s="25"/>
      <c r="I115" s="25"/>
      <c r="J115" s="25"/>
      <c r="K115" s="8"/>
      <c r="L115" s="8"/>
      <c r="M115" s="94"/>
      <c r="AI115" s="8"/>
      <c r="AJ115" s="8"/>
      <c r="AK115" s="8"/>
      <c r="AL115" s="8"/>
      <c r="AM115" s="8"/>
      <c r="AN115" s="8"/>
    </row>
    <row r="116" spans="1:40" s="19" customFormat="1" ht="11.25">
      <c r="A116" s="14" t="str">
        <f t="shared" si="31"/>
        <v>51102006</v>
      </c>
      <c r="B116" s="95">
        <v>2006</v>
      </c>
      <c r="C116" s="17" t="s">
        <v>191</v>
      </c>
      <c r="D116" s="18">
        <f>D117+D118</f>
        <v>270</v>
      </c>
      <c r="E116" s="18">
        <f>E117+E118</f>
        <v>270</v>
      </c>
      <c r="F116" s="18"/>
      <c r="G116" s="18"/>
      <c r="H116" s="18"/>
      <c r="I116" s="18"/>
      <c r="J116" s="18"/>
      <c r="K116" s="8"/>
      <c r="L116" s="8"/>
      <c r="M116" s="94"/>
      <c r="AI116" s="8"/>
      <c r="AJ116" s="8"/>
      <c r="AK116" s="8"/>
      <c r="AL116" s="8"/>
      <c r="AM116" s="8"/>
      <c r="AN116" s="8"/>
    </row>
    <row r="117" spans="1:40" s="29" customFormat="1" ht="11.25">
      <c r="A117" s="21" t="str">
        <f t="shared" si="31"/>
        <v>5110200601</v>
      </c>
      <c r="B117" s="63" t="s">
        <v>192</v>
      </c>
      <c r="C117" s="30" t="s">
        <v>193</v>
      </c>
      <c r="D117" s="25">
        <v>150</v>
      </c>
      <c r="E117" s="25">
        <v>150</v>
      </c>
      <c r="F117" s="25"/>
      <c r="G117" s="25"/>
      <c r="H117" s="25"/>
      <c r="I117" s="25"/>
      <c r="J117" s="25"/>
      <c r="K117" s="8"/>
      <c r="L117" s="8"/>
      <c r="M117" s="94"/>
      <c r="AI117" s="8"/>
      <c r="AJ117" s="8"/>
      <c r="AK117" s="8"/>
      <c r="AL117" s="8"/>
      <c r="AM117" s="8"/>
      <c r="AN117" s="8"/>
    </row>
    <row r="118" spans="1:40" s="29" customFormat="1" ht="11.25">
      <c r="A118" s="21" t="str">
        <f t="shared" si="31"/>
        <v>5110200602</v>
      </c>
      <c r="B118" s="63" t="s">
        <v>194</v>
      </c>
      <c r="C118" s="30" t="s">
        <v>195</v>
      </c>
      <c r="D118" s="25">
        <v>120</v>
      </c>
      <c r="E118" s="25">
        <v>120</v>
      </c>
      <c r="F118" s="25"/>
      <c r="G118" s="25"/>
      <c r="H118" s="25"/>
      <c r="I118" s="25"/>
      <c r="J118" s="25"/>
      <c r="K118" s="8"/>
      <c r="L118" s="8"/>
      <c r="M118" s="94"/>
      <c r="AI118" s="8"/>
      <c r="AJ118" s="8"/>
      <c r="AK118" s="8"/>
      <c r="AL118" s="8"/>
      <c r="AM118" s="8"/>
      <c r="AN118" s="8"/>
    </row>
    <row r="119" spans="1:40" s="19" customFormat="1" ht="11.25" hidden="1">
      <c r="A119" s="14" t="str">
        <f t="shared" si="31"/>
        <v>51102011</v>
      </c>
      <c r="B119" s="95">
        <v>2011</v>
      </c>
      <c r="C119" s="17" t="s">
        <v>197</v>
      </c>
      <c r="D119" s="25">
        <v>0</v>
      </c>
      <c r="E119" s="25">
        <v>0</v>
      </c>
      <c r="F119" s="18"/>
      <c r="G119" s="18"/>
      <c r="H119" s="18"/>
      <c r="I119" s="18"/>
      <c r="J119" s="18"/>
      <c r="K119" s="32"/>
      <c r="L119" s="32"/>
      <c r="M119" s="97"/>
      <c r="AI119" s="32"/>
      <c r="AJ119" s="32"/>
      <c r="AK119" s="32"/>
      <c r="AL119" s="32"/>
      <c r="AM119" s="32"/>
      <c r="AN119" s="32"/>
    </row>
    <row r="120" spans="1:40" s="19" customFormat="1" ht="11.25" hidden="1">
      <c r="A120" s="14" t="str">
        <f t="shared" si="31"/>
        <v>51102012</v>
      </c>
      <c r="B120" s="95" t="s">
        <v>198</v>
      </c>
      <c r="C120" s="17" t="s">
        <v>199</v>
      </c>
      <c r="D120" s="25">
        <v>0</v>
      </c>
      <c r="E120" s="25">
        <v>0</v>
      </c>
      <c r="F120" s="18"/>
      <c r="G120" s="18"/>
      <c r="H120" s="18"/>
      <c r="I120" s="18"/>
      <c r="J120" s="18"/>
      <c r="K120" s="32"/>
      <c r="L120" s="32"/>
      <c r="M120" s="97"/>
      <c r="AI120" s="32"/>
      <c r="AJ120" s="32"/>
      <c r="AK120" s="32"/>
      <c r="AL120" s="32"/>
      <c r="AM120" s="32"/>
      <c r="AN120" s="32"/>
    </row>
    <row r="121" spans="1:40" s="19" customFormat="1" ht="11.25">
      <c r="A121" s="14" t="str">
        <f t="shared" si="31"/>
        <v>51102013</v>
      </c>
      <c r="B121" s="95" t="s">
        <v>200</v>
      </c>
      <c r="C121" s="17" t="s">
        <v>201</v>
      </c>
      <c r="D121" s="25">
        <v>100</v>
      </c>
      <c r="E121" s="25">
        <v>100</v>
      </c>
      <c r="F121" s="18"/>
      <c r="G121" s="18"/>
      <c r="H121" s="18"/>
      <c r="I121" s="18"/>
      <c r="J121" s="18"/>
      <c r="K121" s="32"/>
      <c r="L121" s="32"/>
      <c r="M121" s="97"/>
      <c r="AI121" s="32"/>
      <c r="AJ121" s="32"/>
      <c r="AK121" s="32"/>
      <c r="AL121" s="32"/>
      <c r="AM121" s="32"/>
      <c r="AN121" s="32"/>
    </row>
    <row r="122" spans="1:40" s="19" customFormat="1" ht="11.25" hidden="1">
      <c r="A122" s="14" t="str">
        <f t="shared" si="31"/>
        <v>51102014</v>
      </c>
      <c r="B122" s="95">
        <v>2014</v>
      </c>
      <c r="C122" s="17" t="s">
        <v>203</v>
      </c>
      <c r="D122" s="25">
        <v>0</v>
      </c>
      <c r="E122" s="25">
        <v>0</v>
      </c>
      <c r="F122" s="18"/>
      <c r="G122" s="18"/>
      <c r="H122" s="18"/>
      <c r="I122" s="18"/>
      <c r="J122" s="18"/>
      <c r="K122" s="32"/>
      <c r="L122" s="32"/>
      <c r="M122" s="97"/>
      <c r="AI122" s="32"/>
      <c r="AJ122" s="32"/>
      <c r="AK122" s="32"/>
      <c r="AL122" s="32"/>
      <c r="AM122" s="32"/>
      <c r="AN122" s="32"/>
    </row>
    <row r="123" spans="1:40" s="19" customFormat="1" ht="11.25" hidden="1">
      <c r="A123" s="14" t="str">
        <f t="shared" si="31"/>
        <v>51102016</v>
      </c>
      <c r="B123" s="95" t="s">
        <v>204</v>
      </c>
      <c r="C123" s="17" t="s">
        <v>205</v>
      </c>
      <c r="D123" s="25">
        <v>0</v>
      </c>
      <c r="E123" s="25">
        <v>0</v>
      </c>
      <c r="F123" s="18"/>
      <c r="G123" s="18"/>
      <c r="H123" s="18"/>
      <c r="I123" s="18"/>
      <c r="J123" s="18"/>
      <c r="K123" s="32"/>
      <c r="L123" s="32"/>
      <c r="M123" s="97"/>
      <c r="AI123" s="32"/>
      <c r="AJ123" s="32"/>
      <c r="AK123" s="32"/>
      <c r="AL123" s="32"/>
      <c r="AM123" s="32"/>
      <c r="AN123" s="32"/>
    </row>
    <row r="124" spans="1:40" s="19" customFormat="1" ht="27">
      <c r="A124" s="14" t="str">
        <f t="shared" si="31"/>
        <v>51102025</v>
      </c>
      <c r="B124" s="95" t="s">
        <v>207</v>
      </c>
      <c r="C124" s="47" t="s">
        <v>208</v>
      </c>
      <c r="D124" s="25">
        <v>10</v>
      </c>
      <c r="E124" s="25">
        <v>10</v>
      </c>
      <c r="F124" s="18"/>
      <c r="G124" s="18"/>
      <c r="H124" s="18"/>
      <c r="I124" s="18"/>
      <c r="J124" s="18"/>
      <c r="K124" s="32"/>
      <c r="L124" s="32"/>
      <c r="M124" s="97"/>
      <c r="AI124" s="32"/>
      <c r="AJ124" s="32"/>
      <c r="AK124" s="32"/>
      <c r="AL124" s="32"/>
      <c r="AM124" s="32"/>
      <c r="AN124" s="32"/>
    </row>
    <row r="125" spans="1:40" s="26" customFormat="1" ht="11.25">
      <c r="A125" s="14" t="str">
        <f t="shared" si="31"/>
        <v>51102030</v>
      </c>
      <c r="B125" s="95">
        <v>2030</v>
      </c>
      <c r="C125" s="17" t="s">
        <v>209</v>
      </c>
      <c r="D125" s="18">
        <f>SUM(D126:D130)</f>
        <v>60</v>
      </c>
      <c r="E125" s="18">
        <f>SUM(E126:E130)</f>
        <v>60</v>
      </c>
      <c r="F125" s="18"/>
      <c r="G125" s="18"/>
      <c r="H125" s="18"/>
      <c r="I125" s="18"/>
      <c r="J125" s="18"/>
      <c r="K125" s="8"/>
      <c r="L125" s="8"/>
      <c r="M125" s="94"/>
      <c r="AI125" s="8"/>
      <c r="AJ125" s="8"/>
      <c r="AK125" s="8"/>
      <c r="AL125" s="8"/>
      <c r="AM125" s="8"/>
      <c r="AN125" s="8"/>
    </row>
    <row r="126" spans="1:40" s="29" customFormat="1" ht="11.25" hidden="1">
      <c r="A126" s="21" t="str">
        <f t="shared" si="31"/>
        <v>5110203001</v>
      </c>
      <c r="B126" s="63" t="s">
        <v>210</v>
      </c>
      <c r="C126" s="30" t="s">
        <v>211</v>
      </c>
      <c r="D126" s="25">
        <v>0</v>
      </c>
      <c r="E126" s="25">
        <v>0</v>
      </c>
      <c r="F126" s="25"/>
      <c r="G126" s="25"/>
      <c r="H126" s="25"/>
      <c r="I126" s="25"/>
      <c r="J126" s="25"/>
      <c r="K126" s="8"/>
      <c r="L126" s="8"/>
      <c r="M126" s="94"/>
      <c r="AI126" s="8"/>
      <c r="AJ126" s="8"/>
      <c r="AK126" s="8"/>
      <c r="AL126" s="8"/>
      <c r="AM126" s="8"/>
      <c r="AN126" s="8"/>
    </row>
    <row r="127" spans="1:40" s="29" customFormat="1" ht="11.25">
      <c r="A127" s="21" t="str">
        <f t="shared" si="31"/>
        <v>5110203002</v>
      </c>
      <c r="B127" s="63" t="s">
        <v>212</v>
      </c>
      <c r="C127" s="30" t="s">
        <v>213</v>
      </c>
      <c r="D127" s="25">
        <v>50</v>
      </c>
      <c r="E127" s="25">
        <v>50</v>
      </c>
      <c r="F127" s="25"/>
      <c r="G127" s="25"/>
      <c r="H127" s="25"/>
      <c r="I127" s="25"/>
      <c r="J127" s="25"/>
      <c r="K127" s="8"/>
      <c r="L127" s="8"/>
      <c r="M127" s="94"/>
      <c r="AI127" s="8"/>
      <c r="AJ127" s="8"/>
      <c r="AK127" s="8"/>
      <c r="AL127" s="8"/>
      <c r="AM127" s="8"/>
      <c r="AN127" s="8"/>
    </row>
    <row r="128" spans="1:40" s="29" customFormat="1" ht="11.25" hidden="1">
      <c r="A128" s="21" t="str">
        <f t="shared" si="31"/>
        <v>5110203003</v>
      </c>
      <c r="B128" s="63" t="s">
        <v>214</v>
      </c>
      <c r="C128" s="48" t="s">
        <v>215</v>
      </c>
      <c r="D128" s="25">
        <v>0</v>
      </c>
      <c r="E128" s="25">
        <v>0</v>
      </c>
      <c r="F128" s="25"/>
      <c r="G128" s="25"/>
      <c r="H128" s="25"/>
      <c r="I128" s="25"/>
      <c r="J128" s="25"/>
      <c r="K128" s="8"/>
      <c r="L128" s="8"/>
      <c r="M128" s="94"/>
      <c r="AI128" s="8"/>
      <c r="AJ128" s="8"/>
      <c r="AK128" s="8"/>
      <c r="AL128" s="8"/>
      <c r="AM128" s="8"/>
      <c r="AN128" s="8"/>
    </row>
    <row r="129" spans="1:40" s="29" customFormat="1" ht="11.25" hidden="1">
      <c r="A129" s="21" t="str">
        <f t="shared" si="31"/>
        <v>5110203004</v>
      </c>
      <c r="B129" s="63" t="s">
        <v>216</v>
      </c>
      <c r="C129" s="48" t="s">
        <v>217</v>
      </c>
      <c r="D129" s="25">
        <v>0</v>
      </c>
      <c r="E129" s="25">
        <v>0</v>
      </c>
      <c r="F129" s="25"/>
      <c r="G129" s="25"/>
      <c r="H129" s="25"/>
      <c r="I129" s="25"/>
      <c r="J129" s="25"/>
      <c r="K129" s="8"/>
      <c r="L129" s="8"/>
      <c r="M129" s="94"/>
      <c r="AI129" s="8"/>
      <c r="AJ129" s="8"/>
      <c r="AK129" s="8"/>
      <c r="AL129" s="8"/>
      <c r="AM129" s="8"/>
      <c r="AN129" s="8"/>
    </row>
    <row r="130" spans="1:40" s="29" customFormat="1" ht="11.25">
      <c r="A130" s="21" t="str">
        <f t="shared" si="31"/>
        <v>5110203030</v>
      </c>
      <c r="B130" s="63" t="s">
        <v>218</v>
      </c>
      <c r="C130" s="30" t="s">
        <v>219</v>
      </c>
      <c r="D130" s="25">
        <v>10</v>
      </c>
      <c r="E130" s="25">
        <v>10</v>
      </c>
      <c r="F130" s="25"/>
      <c r="G130" s="25"/>
      <c r="H130" s="25"/>
      <c r="I130" s="25"/>
      <c r="J130" s="25"/>
      <c r="K130" s="8"/>
      <c r="L130" s="8"/>
      <c r="M130" s="94"/>
      <c r="AI130" s="8"/>
      <c r="AJ130" s="8"/>
      <c r="AK130" s="8"/>
      <c r="AL130" s="8"/>
      <c r="AM130" s="8"/>
      <c r="AN130" s="8"/>
    </row>
    <row r="131" spans="1:40" s="26" customFormat="1" ht="11.25">
      <c r="A131" s="14"/>
      <c r="B131" s="95" t="s">
        <v>107</v>
      </c>
      <c r="C131" s="17" t="s">
        <v>108</v>
      </c>
      <c r="D131" s="18">
        <f>D132</f>
        <v>7</v>
      </c>
      <c r="E131" s="18">
        <f>E132</f>
        <v>7</v>
      </c>
      <c r="F131" s="18"/>
      <c r="G131" s="18"/>
      <c r="H131" s="18"/>
      <c r="I131" s="18"/>
      <c r="J131" s="18"/>
      <c r="K131" s="32"/>
      <c r="L131" s="32"/>
      <c r="M131" s="97"/>
      <c r="AI131" s="32"/>
      <c r="AJ131" s="32"/>
      <c r="AK131" s="32"/>
      <c r="AL131" s="32"/>
      <c r="AM131" s="32"/>
      <c r="AN131" s="32"/>
    </row>
    <row r="132" spans="1:40" s="29" customFormat="1" ht="11.25">
      <c r="A132" s="21"/>
      <c r="B132" s="63" t="s">
        <v>220</v>
      </c>
      <c r="C132" s="30" t="s">
        <v>221</v>
      </c>
      <c r="D132" s="25">
        <f>D133</f>
        <v>7</v>
      </c>
      <c r="E132" s="25">
        <f>E133</f>
        <v>7</v>
      </c>
      <c r="F132" s="25"/>
      <c r="G132" s="25"/>
      <c r="H132" s="25"/>
      <c r="I132" s="25"/>
      <c r="J132" s="25"/>
      <c r="K132" s="8"/>
      <c r="L132" s="8"/>
      <c r="M132" s="94"/>
      <c r="AI132" s="8"/>
      <c r="AJ132" s="8"/>
      <c r="AK132" s="8"/>
      <c r="AL132" s="8"/>
      <c r="AM132" s="8"/>
      <c r="AN132" s="8"/>
    </row>
    <row r="133" spans="1:40" s="29" customFormat="1" ht="11.25">
      <c r="A133" s="21"/>
      <c r="B133" s="63" t="s">
        <v>222</v>
      </c>
      <c r="C133" s="30" t="s">
        <v>223</v>
      </c>
      <c r="D133" s="25">
        <v>7</v>
      </c>
      <c r="E133" s="25">
        <v>7</v>
      </c>
      <c r="F133" s="25"/>
      <c r="G133" s="25"/>
      <c r="H133" s="25"/>
      <c r="I133" s="25"/>
      <c r="J133" s="25"/>
      <c r="K133" s="8"/>
      <c r="L133" s="8"/>
      <c r="M133" s="94"/>
      <c r="AI133" s="8"/>
      <c r="AJ133" s="8"/>
      <c r="AK133" s="8"/>
      <c r="AL133" s="8"/>
      <c r="AM133" s="8"/>
      <c r="AN133" s="8"/>
    </row>
    <row r="134" spans="1:40" s="29" customFormat="1" ht="11.25" hidden="1">
      <c r="A134" s="21"/>
      <c r="B134" s="63"/>
      <c r="C134" s="30"/>
      <c r="D134" s="25"/>
      <c r="E134" s="25"/>
      <c r="F134" s="25"/>
      <c r="G134" s="25"/>
      <c r="H134" s="25"/>
      <c r="I134" s="25"/>
      <c r="J134" s="25"/>
      <c r="K134" s="8"/>
      <c r="L134" s="8"/>
      <c r="M134" s="94"/>
      <c r="AI134" s="8"/>
      <c r="AJ134" s="8"/>
      <c r="AK134" s="8"/>
      <c r="AL134" s="8"/>
      <c r="AM134" s="8"/>
      <c r="AN134" s="8"/>
    </row>
    <row r="135" spans="1:40" s="29" customFormat="1" ht="33.75" hidden="1">
      <c r="A135" s="14" t="str">
        <f>CONCATENATE("5110",B135)</f>
        <v>511056</v>
      </c>
      <c r="B135" s="95" t="s">
        <v>109</v>
      </c>
      <c r="C135" s="17" t="s">
        <v>110</v>
      </c>
      <c r="D135" s="18">
        <f>SUM(D136:D139)</f>
        <v>0</v>
      </c>
      <c r="E135" s="18">
        <f>SUM(E136:E139)</f>
        <v>0</v>
      </c>
      <c r="F135" s="25"/>
      <c r="G135" s="25"/>
      <c r="H135" s="25"/>
      <c r="I135" s="25"/>
      <c r="J135" s="25"/>
      <c r="K135" s="8"/>
      <c r="L135" s="8"/>
      <c r="M135" s="94"/>
      <c r="AI135" s="8"/>
      <c r="AJ135" s="8"/>
      <c r="AK135" s="8"/>
      <c r="AL135" s="8"/>
      <c r="AM135" s="8"/>
      <c r="AN135" s="8"/>
    </row>
    <row r="136" spans="1:40" s="29" customFormat="1" ht="11.25" hidden="1">
      <c r="A136" s="21" t="str">
        <f>CONCATENATE("5110",B136)</f>
        <v>51105601</v>
      </c>
      <c r="B136" s="63" t="s">
        <v>224</v>
      </c>
      <c r="C136" s="30" t="s">
        <v>225</v>
      </c>
      <c r="D136" s="25">
        <v>0</v>
      </c>
      <c r="E136" s="25">
        <v>0</v>
      </c>
      <c r="F136" s="25"/>
      <c r="G136" s="25"/>
      <c r="H136" s="25"/>
      <c r="I136" s="25"/>
      <c r="J136" s="25"/>
      <c r="K136" s="8"/>
      <c r="L136" s="8"/>
      <c r="M136" s="94"/>
      <c r="AI136" s="8"/>
      <c r="AJ136" s="8"/>
      <c r="AK136" s="8"/>
      <c r="AL136" s="8"/>
      <c r="AM136" s="8"/>
      <c r="AN136" s="8"/>
    </row>
    <row r="137" spans="1:40" s="29" customFormat="1" ht="11.25" hidden="1">
      <c r="A137" s="21" t="str">
        <f>CONCATENATE("5110",B137)</f>
        <v>51105602</v>
      </c>
      <c r="B137" s="63" t="s">
        <v>226</v>
      </c>
      <c r="C137" s="48" t="s">
        <v>227</v>
      </c>
      <c r="D137" s="25">
        <v>0</v>
      </c>
      <c r="E137" s="25">
        <v>0</v>
      </c>
      <c r="F137" s="25"/>
      <c r="G137" s="25"/>
      <c r="H137" s="25"/>
      <c r="I137" s="25"/>
      <c r="J137" s="25"/>
      <c r="K137" s="8"/>
      <c r="L137" s="8"/>
      <c r="M137" s="94"/>
      <c r="AI137" s="8"/>
      <c r="AJ137" s="8"/>
      <c r="AK137" s="8"/>
      <c r="AL137" s="8"/>
      <c r="AM137" s="8"/>
      <c r="AN137" s="8"/>
    </row>
    <row r="138" spans="1:40" s="29" customFormat="1" ht="11.25" hidden="1">
      <c r="A138" s="21"/>
      <c r="B138" s="63"/>
      <c r="C138" s="48"/>
      <c r="D138" s="25"/>
      <c r="E138" s="25"/>
      <c r="F138" s="25"/>
      <c r="G138" s="25"/>
      <c r="H138" s="25"/>
      <c r="I138" s="25"/>
      <c r="J138" s="25"/>
      <c r="K138" s="8"/>
      <c r="L138" s="8"/>
      <c r="M138" s="94"/>
      <c r="AI138" s="8"/>
      <c r="AJ138" s="8"/>
      <c r="AK138" s="8"/>
      <c r="AL138" s="8"/>
      <c r="AM138" s="8"/>
      <c r="AN138" s="8"/>
    </row>
    <row r="139" spans="1:40" s="29" customFormat="1" ht="22.5" hidden="1">
      <c r="A139" s="21" t="str">
        <f aca="true" t="shared" si="32" ref="A139:A149">CONCATENATE("5110",B139)</f>
        <v>51105619</v>
      </c>
      <c r="B139" s="23" t="s">
        <v>230</v>
      </c>
      <c r="C139" s="30" t="s">
        <v>231</v>
      </c>
      <c r="D139" s="25">
        <v>0</v>
      </c>
      <c r="E139" s="25">
        <v>0</v>
      </c>
      <c r="F139" s="25"/>
      <c r="G139" s="25"/>
      <c r="H139" s="25"/>
      <c r="I139" s="25"/>
      <c r="J139" s="25"/>
      <c r="K139" s="8"/>
      <c r="L139" s="8"/>
      <c r="M139" s="94"/>
      <c r="AI139" s="8"/>
      <c r="AJ139" s="8"/>
      <c r="AK139" s="8"/>
      <c r="AL139" s="8"/>
      <c r="AM139" s="8"/>
      <c r="AN139" s="8"/>
    </row>
    <row r="140" spans="1:40" s="26" customFormat="1" ht="11.25" hidden="1">
      <c r="A140" s="14" t="str">
        <f t="shared" si="32"/>
        <v>511059</v>
      </c>
      <c r="B140" s="95" t="s">
        <v>113</v>
      </c>
      <c r="C140" s="17" t="s">
        <v>232</v>
      </c>
      <c r="D140" s="18">
        <f>D141+D142</f>
        <v>0</v>
      </c>
      <c r="E140" s="18">
        <f>E141+E142</f>
        <v>0</v>
      </c>
      <c r="F140" s="18"/>
      <c r="G140" s="18"/>
      <c r="H140" s="18"/>
      <c r="I140" s="18"/>
      <c r="J140" s="18"/>
      <c r="K140" s="8"/>
      <c r="L140" s="8"/>
      <c r="M140" s="94"/>
      <c r="AI140" s="8"/>
      <c r="AJ140" s="8"/>
      <c r="AK140" s="8"/>
      <c r="AL140" s="8"/>
      <c r="AM140" s="8"/>
      <c r="AN140" s="8"/>
    </row>
    <row r="141" spans="1:40" s="29" customFormat="1" ht="11.25" hidden="1">
      <c r="A141" s="21" t="str">
        <f t="shared" si="32"/>
        <v>51105911</v>
      </c>
      <c r="B141" s="63" t="s">
        <v>235</v>
      </c>
      <c r="C141" s="30" t="s">
        <v>294</v>
      </c>
      <c r="D141" s="25">
        <v>0</v>
      </c>
      <c r="E141" s="25">
        <v>0</v>
      </c>
      <c r="F141" s="25"/>
      <c r="G141" s="25"/>
      <c r="H141" s="25"/>
      <c r="I141" s="25"/>
      <c r="J141" s="25"/>
      <c r="K141" s="8"/>
      <c r="L141" s="8"/>
      <c r="M141" s="94"/>
      <c r="AI141" s="8"/>
      <c r="AJ141" s="8"/>
      <c r="AK141" s="8"/>
      <c r="AL141" s="8"/>
      <c r="AM141" s="8"/>
      <c r="AN141" s="8"/>
    </row>
    <row r="142" spans="1:40" s="29" customFormat="1" ht="11.25" hidden="1">
      <c r="A142" s="21" t="str">
        <f t="shared" si="32"/>
        <v>51105922</v>
      </c>
      <c r="B142" s="63" t="s">
        <v>237</v>
      </c>
      <c r="C142" s="30" t="s">
        <v>238</v>
      </c>
      <c r="D142" s="25">
        <v>0</v>
      </c>
      <c r="E142" s="25">
        <v>0</v>
      </c>
      <c r="F142" s="25"/>
      <c r="G142" s="25"/>
      <c r="H142" s="25"/>
      <c r="I142" s="25"/>
      <c r="J142" s="25"/>
      <c r="K142" s="8"/>
      <c r="L142" s="8"/>
      <c r="M142" s="94"/>
      <c r="AI142" s="8"/>
      <c r="AJ142" s="8"/>
      <c r="AK142" s="8"/>
      <c r="AL142" s="8"/>
      <c r="AM142" s="8"/>
      <c r="AN142" s="8"/>
    </row>
    <row r="143" spans="1:40" s="19" customFormat="1" ht="11.25">
      <c r="A143" s="14" t="str">
        <f t="shared" si="32"/>
        <v>511070</v>
      </c>
      <c r="B143" s="95" t="s">
        <v>115</v>
      </c>
      <c r="C143" s="20" t="s">
        <v>116</v>
      </c>
      <c r="D143" s="18">
        <f>D144</f>
        <v>200</v>
      </c>
      <c r="E143" s="18">
        <f>E144</f>
        <v>200</v>
      </c>
      <c r="F143" s="18"/>
      <c r="G143" s="18"/>
      <c r="H143" s="18"/>
      <c r="I143" s="18"/>
      <c r="J143" s="18"/>
      <c r="K143" s="8"/>
      <c r="L143" s="8"/>
      <c r="M143" s="94"/>
      <c r="AI143" s="8"/>
      <c r="AJ143" s="8"/>
      <c r="AK143" s="8"/>
      <c r="AL143" s="8"/>
      <c r="AM143" s="8"/>
      <c r="AN143" s="8"/>
    </row>
    <row r="144" spans="1:40" s="19" customFormat="1" ht="11.25">
      <c r="A144" s="14" t="str">
        <f t="shared" si="32"/>
        <v>511071</v>
      </c>
      <c r="B144" s="95" t="s">
        <v>117</v>
      </c>
      <c r="C144" s="20" t="s">
        <v>293</v>
      </c>
      <c r="D144" s="18">
        <f>D145+D149</f>
        <v>200</v>
      </c>
      <c r="E144" s="18">
        <f>E145+E149</f>
        <v>200</v>
      </c>
      <c r="F144" s="18"/>
      <c r="G144" s="18"/>
      <c r="H144" s="18"/>
      <c r="I144" s="18"/>
      <c r="J144" s="18"/>
      <c r="K144" s="8"/>
      <c r="L144" s="8"/>
      <c r="M144" s="94"/>
      <c r="AI144" s="8"/>
      <c r="AJ144" s="8"/>
      <c r="AK144" s="8"/>
      <c r="AL144" s="8"/>
      <c r="AM144" s="8"/>
      <c r="AN144" s="8"/>
    </row>
    <row r="145" spans="1:40" s="19" customFormat="1" ht="13.5" customHeight="1">
      <c r="A145" s="14" t="str">
        <f t="shared" si="32"/>
        <v>51107101</v>
      </c>
      <c r="B145" s="95">
        <v>7101</v>
      </c>
      <c r="C145" s="20" t="s">
        <v>239</v>
      </c>
      <c r="D145" s="18">
        <f>SUM(D146:D148)</f>
        <v>200</v>
      </c>
      <c r="E145" s="18">
        <f>SUM(E146:E148)</f>
        <v>200</v>
      </c>
      <c r="F145" s="18"/>
      <c r="G145" s="18"/>
      <c r="H145" s="18"/>
      <c r="I145" s="18"/>
      <c r="J145" s="18"/>
      <c r="K145" s="8"/>
      <c r="L145" s="8"/>
      <c r="M145" s="94"/>
      <c r="AI145" s="8"/>
      <c r="AJ145" s="8"/>
      <c r="AK145" s="8"/>
      <c r="AL145" s="8"/>
      <c r="AM145" s="8"/>
      <c r="AN145" s="8"/>
    </row>
    <row r="146" spans="1:40" ht="13.5" customHeight="1">
      <c r="A146" s="21" t="str">
        <f t="shared" si="32"/>
        <v>5110710102</v>
      </c>
      <c r="B146" s="63" t="s">
        <v>240</v>
      </c>
      <c r="C146" s="24" t="s">
        <v>241</v>
      </c>
      <c r="D146" s="25">
        <v>150</v>
      </c>
      <c r="E146" s="25">
        <v>150</v>
      </c>
      <c r="F146" s="25"/>
      <c r="G146" s="25"/>
      <c r="H146" s="25"/>
      <c r="I146" s="25"/>
      <c r="J146" s="25"/>
      <c r="K146" s="8"/>
      <c r="L146" s="8"/>
      <c r="M146" s="94"/>
      <c r="AI146" s="8"/>
      <c r="AJ146" s="8"/>
      <c r="AK146" s="8"/>
      <c r="AL146" s="8"/>
      <c r="AM146" s="8"/>
      <c r="AN146" s="8"/>
    </row>
    <row r="147" spans="1:40" s="29" customFormat="1" ht="11.25" hidden="1">
      <c r="A147" s="21" t="str">
        <f t="shared" si="32"/>
        <v>5110710103</v>
      </c>
      <c r="B147" s="63" t="s">
        <v>242</v>
      </c>
      <c r="C147" s="24" t="s">
        <v>243</v>
      </c>
      <c r="D147" s="25">
        <v>0</v>
      </c>
      <c r="E147" s="25">
        <v>0</v>
      </c>
      <c r="F147" s="25"/>
      <c r="G147" s="25"/>
      <c r="H147" s="25"/>
      <c r="I147" s="25"/>
      <c r="J147" s="25"/>
      <c r="K147" s="8"/>
      <c r="L147" s="8"/>
      <c r="M147" s="94"/>
      <c r="AI147" s="8"/>
      <c r="AJ147" s="8"/>
      <c r="AK147" s="8"/>
      <c r="AL147" s="8"/>
      <c r="AM147" s="8"/>
      <c r="AN147" s="8"/>
    </row>
    <row r="148" spans="1:40" s="29" customFormat="1" ht="11.25">
      <c r="A148" s="21" t="str">
        <f t="shared" si="32"/>
        <v>5110710130</v>
      </c>
      <c r="B148" s="63" t="s">
        <v>244</v>
      </c>
      <c r="C148" s="24" t="s">
        <v>245</v>
      </c>
      <c r="D148" s="25">
        <v>50</v>
      </c>
      <c r="E148" s="25">
        <v>50</v>
      </c>
      <c r="F148" s="25"/>
      <c r="G148" s="25"/>
      <c r="H148" s="25"/>
      <c r="I148" s="25"/>
      <c r="J148" s="25"/>
      <c r="K148" s="8"/>
      <c r="L148" s="8"/>
      <c r="M148" s="94"/>
      <c r="AI148" s="8"/>
      <c r="AJ148" s="8"/>
      <c r="AK148" s="8"/>
      <c r="AL148" s="8"/>
      <c r="AM148" s="8"/>
      <c r="AN148" s="8"/>
    </row>
    <row r="149" spans="1:40" s="26" customFormat="1" ht="11.25" hidden="1">
      <c r="A149" s="14" t="str">
        <f t="shared" si="32"/>
        <v>51107103</v>
      </c>
      <c r="B149" s="95" t="s">
        <v>246</v>
      </c>
      <c r="C149" s="20" t="s">
        <v>247</v>
      </c>
      <c r="D149" s="25">
        <v>0</v>
      </c>
      <c r="E149" s="25">
        <v>0</v>
      </c>
      <c r="F149" s="18"/>
      <c r="G149" s="18"/>
      <c r="H149" s="18"/>
      <c r="I149" s="18"/>
      <c r="J149" s="18"/>
      <c r="K149" s="32"/>
      <c r="L149" s="32"/>
      <c r="M149" s="97"/>
      <c r="AI149" s="32"/>
      <c r="AJ149" s="32"/>
      <c r="AK149" s="32"/>
      <c r="AL149" s="32"/>
      <c r="AM149" s="32"/>
      <c r="AN149" s="32"/>
    </row>
    <row r="150" spans="1:40" s="19" customFormat="1" ht="13.5" customHeight="1">
      <c r="A150" s="14"/>
      <c r="B150" s="95" t="s">
        <v>248</v>
      </c>
      <c r="C150" s="20" t="s">
        <v>249</v>
      </c>
      <c r="D150" s="18">
        <f>D71</f>
        <v>18948</v>
      </c>
      <c r="E150" s="18">
        <f>E71</f>
        <v>18948</v>
      </c>
      <c r="F150" s="18"/>
      <c r="G150" s="18"/>
      <c r="H150" s="18"/>
      <c r="I150" s="18"/>
      <c r="J150" s="18"/>
      <c r="K150" s="8"/>
      <c r="L150" s="8"/>
      <c r="M150" s="94"/>
      <c r="AI150" s="8"/>
      <c r="AJ150" s="8"/>
      <c r="AK150" s="8"/>
      <c r="AL150" s="8"/>
      <c r="AM150" s="8"/>
      <c r="AN150" s="8"/>
    </row>
    <row r="151" spans="1:40" s="19" customFormat="1" ht="12.75" customHeight="1">
      <c r="A151" s="14"/>
      <c r="B151" s="95" t="s">
        <v>250</v>
      </c>
      <c r="C151" s="20" t="s">
        <v>251</v>
      </c>
      <c r="D151" s="18">
        <f>D150</f>
        <v>18948</v>
      </c>
      <c r="E151" s="18">
        <f>E71</f>
        <v>18948</v>
      </c>
      <c r="F151" s="18"/>
      <c r="G151" s="18"/>
      <c r="H151" s="18"/>
      <c r="I151" s="18"/>
      <c r="J151" s="18"/>
      <c r="K151" s="8"/>
      <c r="L151" s="8"/>
      <c r="M151" s="94"/>
      <c r="AI151" s="8"/>
      <c r="AJ151" s="8"/>
      <c r="AK151" s="8"/>
      <c r="AL151" s="8"/>
      <c r="AM151" s="8"/>
      <c r="AN151" s="8"/>
    </row>
    <row r="152" spans="1:12" ht="11.25">
      <c r="A152" s="14" t="str">
        <f>CONCATENATE("5110",B152)</f>
        <v>51106710</v>
      </c>
      <c r="B152" s="93" t="s">
        <v>252</v>
      </c>
      <c r="C152" s="20" t="s">
        <v>253</v>
      </c>
      <c r="D152" s="18">
        <f>+D153+D243</f>
        <v>21573</v>
      </c>
      <c r="E152" s="18"/>
      <c r="F152" s="18">
        <f>+F153+F243</f>
        <v>1895</v>
      </c>
      <c r="G152" s="18">
        <f>+G153+G243</f>
        <v>4277</v>
      </c>
      <c r="H152" s="18">
        <f>+H153+H243</f>
        <v>2801</v>
      </c>
      <c r="I152" s="18">
        <f>+I153+I243</f>
        <v>0</v>
      </c>
      <c r="J152" s="18">
        <f>+J153+J243</f>
        <v>12600</v>
      </c>
      <c r="K152" s="8"/>
      <c r="L152" s="8"/>
    </row>
    <row r="153" spans="1:12" ht="11.25">
      <c r="A153" s="14" t="str">
        <f aca="true" t="shared" si="33" ref="A153:A172">CONCATENATE("6710",B153)</f>
        <v>671001</v>
      </c>
      <c r="B153" s="95" t="s">
        <v>69</v>
      </c>
      <c r="C153" s="20" t="s">
        <v>104</v>
      </c>
      <c r="D153" s="18">
        <f>D154+D181+D217+D220+D234+D239</f>
        <v>18883</v>
      </c>
      <c r="E153" s="18"/>
      <c r="F153" s="18">
        <f>F154+F181+F217+F220+F234+F239</f>
        <v>1890</v>
      </c>
      <c r="G153" s="18">
        <f>G154+G181+G217+G220+G234+G239</f>
        <v>4092</v>
      </c>
      <c r="H153" s="18">
        <f>H154+H181+H217+H220+H234+H239</f>
        <v>2801</v>
      </c>
      <c r="I153" s="18">
        <f>I154+I181+I217+I220+I234+I239</f>
        <v>0</v>
      </c>
      <c r="J153" s="18">
        <f>J154+J181+J217+J220+J234+J239</f>
        <v>10100</v>
      </c>
      <c r="K153" s="8"/>
      <c r="L153" s="8"/>
    </row>
    <row r="154" spans="1:12" ht="11.25">
      <c r="A154" s="14" t="str">
        <f t="shared" si="33"/>
        <v>671010</v>
      </c>
      <c r="B154" s="95" t="s">
        <v>12</v>
      </c>
      <c r="C154" s="20" t="s">
        <v>105</v>
      </c>
      <c r="D154" s="18">
        <f>+D155+D171+D174</f>
        <v>8694</v>
      </c>
      <c r="E154" s="18"/>
      <c r="F154" s="18">
        <f>+F155+F171+F174</f>
        <v>698</v>
      </c>
      <c r="G154" s="18">
        <f>+G155+G171+G174</f>
        <v>1401</v>
      </c>
      <c r="H154" s="18">
        <f>+H155+H171+H174</f>
        <v>1255</v>
      </c>
      <c r="I154" s="18">
        <f>+I155+I171+I174</f>
        <v>0</v>
      </c>
      <c r="J154" s="18">
        <f>+J155+J171+J174</f>
        <v>5340</v>
      </c>
      <c r="K154" s="8"/>
      <c r="L154" s="8"/>
    </row>
    <row r="155" spans="1:12" ht="11.25">
      <c r="A155" s="14" t="str">
        <f t="shared" si="33"/>
        <v>67101001</v>
      </c>
      <c r="B155" s="95">
        <v>1001</v>
      </c>
      <c r="C155" s="45" t="s">
        <v>121</v>
      </c>
      <c r="D155" s="18">
        <f>SUM(D156:D170)</f>
        <v>7195</v>
      </c>
      <c r="E155" s="18"/>
      <c r="F155" s="18">
        <f>SUM(F156:F170)</f>
        <v>564</v>
      </c>
      <c r="G155" s="18">
        <f>SUM(G156:G170)</f>
        <v>1135</v>
      </c>
      <c r="H155" s="18">
        <f>SUM(H156:H170)</f>
        <v>1037</v>
      </c>
      <c r="I155" s="18">
        <f>SUM(I156:I170)</f>
        <v>0</v>
      </c>
      <c r="J155" s="18">
        <f>SUM(J156:J170)</f>
        <v>4459</v>
      </c>
      <c r="K155" s="8"/>
      <c r="L155" s="8"/>
    </row>
    <row r="156" spans="1:12" ht="11.25">
      <c r="A156" s="21" t="str">
        <f t="shared" si="33"/>
        <v>6710100101</v>
      </c>
      <c r="B156" s="63">
        <v>100101</v>
      </c>
      <c r="C156" s="46" t="s">
        <v>122</v>
      </c>
      <c r="D156" s="25">
        <v>5997</v>
      </c>
      <c r="E156" s="25"/>
      <c r="F156" s="25">
        <v>559</v>
      </c>
      <c r="G156" s="25">
        <v>1020</v>
      </c>
      <c r="H156" s="25">
        <v>1034</v>
      </c>
      <c r="I156" s="25">
        <v>0</v>
      </c>
      <c r="J156" s="25">
        <v>3384</v>
      </c>
      <c r="K156" s="8"/>
      <c r="L156" s="8"/>
    </row>
    <row r="157" spans="1:12" ht="11.25" hidden="1">
      <c r="A157" s="21" t="str">
        <f t="shared" si="33"/>
        <v>6710100102</v>
      </c>
      <c r="B157" s="63">
        <v>100102</v>
      </c>
      <c r="C157" s="46" t="s">
        <v>123</v>
      </c>
      <c r="D157" s="25">
        <v>0</v>
      </c>
      <c r="E157" s="25"/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8"/>
      <c r="L157" s="8"/>
    </row>
    <row r="158" spans="1:12" ht="11.25" hidden="1">
      <c r="A158" s="21" t="str">
        <f t="shared" si="33"/>
        <v>6710100103</v>
      </c>
      <c r="B158" s="63">
        <v>100103</v>
      </c>
      <c r="C158" s="46" t="s">
        <v>124</v>
      </c>
      <c r="D158" s="25">
        <v>0</v>
      </c>
      <c r="E158" s="25"/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8"/>
      <c r="L158" s="8"/>
    </row>
    <row r="159" spans="1:12" ht="11.25" hidden="1">
      <c r="A159" s="21" t="str">
        <f t="shared" si="33"/>
        <v>6710100104</v>
      </c>
      <c r="B159" s="63">
        <v>100104</v>
      </c>
      <c r="C159" s="46" t="s">
        <v>125</v>
      </c>
      <c r="D159" s="25">
        <v>0</v>
      </c>
      <c r="E159" s="25"/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8"/>
      <c r="L159" s="8"/>
    </row>
    <row r="160" spans="1:12" ht="11.25" hidden="1">
      <c r="A160" s="21" t="str">
        <f t="shared" si="33"/>
        <v>6710100105</v>
      </c>
      <c r="B160" s="63" t="s">
        <v>126</v>
      </c>
      <c r="C160" s="46" t="s">
        <v>127</v>
      </c>
      <c r="D160" s="25">
        <v>0</v>
      </c>
      <c r="E160" s="25"/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8"/>
      <c r="L160" s="8"/>
    </row>
    <row r="161" spans="1:12" ht="11.25">
      <c r="A161" s="21" t="str">
        <f t="shared" si="33"/>
        <v>6710100106</v>
      </c>
      <c r="B161" s="63" t="s">
        <v>128</v>
      </c>
      <c r="C161" s="46" t="s">
        <v>129</v>
      </c>
      <c r="D161" s="25">
        <v>420</v>
      </c>
      <c r="E161" s="25"/>
      <c r="F161" s="25">
        <v>0</v>
      </c>
      <c r="G161" s="25">
        <v>0</v>
      </c>
      <c r="H161" s="25">
        <v>0</v>
      </c>
      <c r="I161" s="25">
        <v>0</v>
      </c>
      <c r="J161" s="25">
        <v>420</v>
      </c>
      <c r="K161" s="8"/>
      <c r="L161" s="8"/>
    </row>
    <row r="162" spans="1:12" ht="11.25" hidden="1">
      <c r="A162" s="21" t="str">
        <f t="shared" si="33"/>
        <v>6710100107</v>
      </c>
      <c r="B162" s="63">
        <v>100107</v>
      </c>
      <c r="C162" s="46" t="s">
        <v>130</v>
      </c>
      <c r="D162" s="25">
        <v>0</v>
      </c>
      <c r="E162" s="25"/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8"/>
      <c r="L162" s="8"/>
    </row>
    <row r="163" spans="1:12" ht="11.25" hidden="1">
      <c r="A163" s="21" t="str">
        <f t="shared" si="33"/>
        <v>6710100108</v>
      </c>
      <c r="B163" s="63">
        <v>100108</v>
      </c>
      <c r="C163" s="46" t="s">
        <v>131</v>
      </c>
      <c r="D163" s="25">
        <v>0</v>
      </c>
      <c r="E163" s="25"/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8"/>
      <c r="L163" s="8"/>
    </row>
    <row r="164" spans="1:12" ht="11.25" hidden="1">
      <c r="A164" s="21" t="str">
        <f t="shared" si="33"/>
        <v>6710100109</v>
      </c>
      <c r="B164" s="63" t="s">
        <v>132</v>
      </c>
      <c r="C164" s="46" t="s">
        <v>133</v>
      </c>
      <c r="D164" s="25">
        <v>0</v>
      </c>
      <c r="E164" s="25"/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8"/>
      <c r="L164" s="8"/>
    </row>
    <row r="165" spans="1:12" ht="11.25" hidden="1">
      <c r="A165" s="21" t="str">
        <f t="shared" si="33"/>
        <v>6710100110</v>
      </c>
      <c r="B165" s="63" t="s">
        <v>134</v>
      </c>
      <c r="C165" s="46" t="s">
        <v>254</v>
      </c>
      <c r="D165" s="25">
        <v>0</v>
      </c>
      <c r="E165" s="25"/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8"/>
      <c r="L165" s="8"/>
    </row>
    <row r="166" spans="1:12" ht="11.25">
      <c r="A166" s="21" t="str">
        <f t="shared" si="33"/>
        <v>6710100112</v>
      </c>
      <c r="B166" s="63" t="s">
        <v>139</v>
      </c>
      <c r="C166" s="46" t="s">
        <v>140</v>
      </c>
      <c r="D166" s="25">
        <v>340</v>
      </c>
      <c r="E166" s="25"/>
      <c r="F166" s="25">
        <v>0</v>
      </c>
      <c r="G166" s="25">
        <v>0</v>
      </c>
      <c r="H166" s="25">
        <v>0</v>
      </c>
      <c r="I166" s="25">
        <v>0</v>
      </c>
      <c r="J166" s="25">
        <v>340</v>
      </c>
      <c r="K166" s="8"/>
      <c r="L166" s="8"/>
    </row>
    <row r="167" spans="1:12" ht="11.25">
      <c r="A167" s="21" t="str">
        <f t="shared" si="33"/>
        <v>6710100113</v>
      </c>
      <c r="B167" s="63">
        <v>100113</v>
      </c>
      <c r="C167" s="46" t="s">
        <v>142</v>
      </c>
      <c r="D167" s="25">
        <v>98</v>
      </c>
      <c r="E167" s="25"/>
      <c r="F167" s="25">
        <v>5</v>
      </c>
      <c r="G167" s="25">
        <v>50</v>
      </c>
      <c r="H167" s="25">
        <v>3</v>
      </c>
      <c r="I167" s="25">
        <v>0</v>
      </c>
      <c r="J167" s="25">
        <v>40</v>
      </c>
      <c r="K167" s="8"/>
      <c r="L167" s="8"/>
    </row>
    <row r="168" spans="1:12" ht="11.25">
      <c r="A168" s="21" t="str">
        <f t="shared" si="33"/>
        <v>6710100115</v>
      </c>
      <c r="B168" s="63" t="s">
        <v>145</v>
      </c>
      <c r="C168" s="46" t="s">
        <v>146</v>
      </c>
      <c r="D168" s="25">
        <v>5</v>
      </c>
      <c r="E168" s="25"/>
      <c r="F168" s="25">
        <v>0</v>
      </c>
      <c r="G168" s="25">
        <v>0</v>
      </c>
      <c r="H168" s="25">
        <v>0</v>
      </c>
      <c r="I168" s="25">
        <v>0</v>
      </c>
      <c r="J168" s="25">
        <v>5</v>
      </c>
      <c r="K168" s="8"/>
      <c r="L168" s="8"/>
    </row>
    <row r="169" spans="1:12" ht="11.25" hidden="1">
      <c r="A169" s="21" t="str">
        <f t="shared" si="33"/>
        <v>6710100116</v>
      </c>
      <c r="B169" s="63" t="s">
        <v>147</v>
      </c>
      <c r="C169" s="46" t="s">
        <v>148</v>
      </c>
      <c r="D169" s="25">
        <v>0</v>
      </c>
      <c r="E169" s="25"/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8"/>
      <c r="L169" s="8"/>
    </row>
    <row r="170" spans="1:12" ht="11.25">
      <c r="A170" s="21" t="str">
        <f t="shared" si="33"/>
        <v>6710100130</v>
      </c>
      <c r="B170" s="63">
        <v>100130</v>
      </c>
      <c r="C170" s="46" t="s">
        <v>150</v>
      </c>
      <c r="D170" s="25">
        <v>335</v>
      </c>
      <c r="E170" s="25"/>
      <c r="F170" s="25">
        <v>0</v>
      </c>
      <c r="G170" s="25">
        <v>65</v>
      </c>
      <c r="H170" s="25">
        <v>0</v>
      </c>
      <c r="I170" s="25">
        <v>0</v>
      </c>
      <c r="J170" s="25">
        <v>270</v>
      </c>
      <c r="K170" s="8"/>
      <c r="L170" s="8"/>
    </row>
    <row r="171" spans="1:12" ht="11.25">
      <c r="A171" s="14" t="str">
        <f t="shared" si="33"/>
        <v>67101002</v>
      </c>
      <c r="B171" s="95" t="s">
        <v>151</v>
      </c>
      <c r="C171" s="45" t="s">
        <v>152</v>
      </c>
      <c r="D171" s="18">
        <f>D172</f>
        <v>30</v>
      </c>
      <c r="E171" s="18"/>
      <c r="F171" s="18">
        <f>F172</f>
        <v>0</v>
      </c>
      <c r="G171" s="18">
        <f>G172</f>
        <v>0</v>
      </c>
      <c r="H171" s="18">
        <f>H172</f>
        <v>0</v>
      </c>
      <c r="I171" s="18">
        <f>I172</f>
        <v>0</v>
      </c>
      <c r="J171" s="18">
        <f>J172</f>
        <v>30</v>
      </c>
      <c r="K171" s="8"/>
      <c r="L171" s="8"/>
    </row>
    <row r="172" spans="1:12" ht="22.5">
      <c r="A172" s="21" t="str">
        <f t="shared" si="33"/>
        <v>6710100204</v>
      </c>
      <c r="B172" s="63" t="s">
        <v>153</v>
      </c>
      <c r="C172" s="46" t="s">
        <v>154</v>
      </c>
      <c r="D172" s="25">
        <v>30</v>
      </c>
      <c r="E172" s="25"/>
      <c r="F172" s="25">
        <v>0</v>
      </c>
      <c r="G172" s="25">
        <v>0</v>
      </c>
      <c r="H172" s="25">
        <v>0</v>
      </c>
      <c r="I172" s="25">
        <v>0</v>
      </c>
      <c r="J172" s="25">
        <v>30</v>
      </c>
      <c r="K172" s="8"/>
      <c r="L172" s="8"/>
    </row>
    <row r="173" spans="1:12" ht="11.25">
      <c r="A173" s="21"/>
      <c r="B173" s="63"/>
      <c r="C173" s="46"/>
      <c r="D173" s="25"/>
      <c r="E173" s="25"/>
      <c r="F173" s="25"/>
      <c r="G173" s="25"/>
      <c r="H173" s="25"/>
      <c r="I173" s="25"/>
      <c r="J173" s="25"/>
      <c r="K173" s="8"/>
      <c r="L173" s="8"/>
    </row>
    <row r="174" spans="1:12" ht="11.25">
      <c r="A174" s="14" t="str">
        <f aca="true" t="shared" si="34" ref="A174:A205">CONCATENATE("6710",B174)</f>
        <v>67101003</v>
      </c>
      <c r="B174" s="95">
        <v>1003</v>
      </c>
      <c r="C174" s="45" t="s">
        <v>155</v>
      </c>
      <c r="D174" s="18">
        <f>SUM(D175:D180)</f>
        <v>1469</v>
      </c>
      <c r="E174" s="18"/>
      <c r="F174" s="18">
        <f>SUM(F175:F180)</f>
        <v>134</v>
      </c>
      <c r="G174" s="18">
        <f>SUM(G175:G180)</f>
        <v>266</v>
      </c>
      <c r="H174" s="18">
        <f>SUM(H175:H180)</f>
        <v>218</v>
      </c>
      <c r="I174" s="18">
        <f>SUM(I175:I180)</f>
        <v>0</v>
      </c>
      <c r="J174" s="18">
        <f>SUM(J175:J180)</f>
        <v>851</v>
      </c>
      <c r="K174" s="8"/>
      <c r="L174" s="8"/>
    </row>
    <row r="175" spans="1:12" ht="11.25">
      <c r="A175" s="21" t="str">
        <f t="shared" si="34"/>
        <v>6710100301</v>
      </c>
      <c r="B175" s="63">
        <v>100301</v>
      </c>
      <c r="C175" s="30" t="s">
        <v>156</v>
      </c>
      <c r="D175" s="25">
        <v>1019</v>
      </c>
      <c r="E175" s="25"/>
      <c r="F175" s="25">
        <v>93</v>
      </c>
      <c r="G175" s="25">
        <v>178</v>
      </c>
      <c r="H175" s="25">
        <v>148</v>
      </c>
      <c r="I175" s="25">
        <v>0</v>
      </c>
      <c r="J175" s="25">
        <v>600</v>
      </c>
      <c r="K175" s="8"/>
      <c r="L175" s="8"/>
    </row>
    <row r="176" spans="1:12" ht="11.25">
      <c r="A176" s="21" t="str">
        <f t="shared" si="34"/>
        <v>6710100302</v>
      </c>
      <c r="B176" s="63">
        <v>100302</v>
      </c>
      <c r="C176" s="30" t="s">
        <v>157</v>
      </c>
      <c r="D176" s="25">
        <v>36</v>
      </c>
      <c r="E176" s="25"/>
      <c r="F176" s="25">
        <v>3</v>
      </c>
      <c r="G176" s="25">
        <v>8</v>
      </c>
      <c r="H176" s="25">
        <v>5</v>
      </c>
      <c r="I176" s="25">
        <v>0</v>
      </c>
      <c r="J176" s="25">
        <v>20</v>
      </c>
      <c r="K176" s="8"/>
      <c r="L176" s="8"/>
    </row>
    <row r="177" spans="1:12" ht="11.25">
      <c r="A177" s="21" t="str">
        <f t="shared" si="34"/>
        <v>6710100303</v>
      </c>
      <c r="B177" s="63">
        <v>100303</v>
      </c>
      <c r="C177" s="30" t="s">
        <v>158</v>
      </c>
      <c r="D177" s="25">
        <v>341</v>
      </c>
      <c r="E177" s="25"/>
      <c r="F177" s="25">
        <v>30</v>
      </c>
      <c r="G177" s="25">
        <v>62</v>
      </c>
      <c r="H177" s="25">
        <v>49</v>
      </c>
      <c r="I177" s="25">
        <v>0</v>
      </c>
      <c r="J177" s="25">
        <v>200</v>
      </c>
      <c r="K177" s="8"/>
      <c r="L177" s="8"/>
    </row>
    <row r="178" spans="1:12" ht="22.5">
      <c r="A178" s="21" t="str">
        <f t="shared" si="34"/>
        <v>6710100304</v>
      </c>
      <c r="B178" s="63">
        <v>100304</v>
      </c>
      <c r="C178" s="30" t="s">
        <v>159</v>
      </c>
      <c r="D178" s="25">
        <v>15</v>
      </c>
      <c r="E178" s="25"/>
      <c r="F178" s="25">
        <v>2</v>
      </c>
      <c r="G178" s="25">
        <v>3</v>
      </c>
      <c r="H178" s="25">
        <v>4</v>
      </c>
      <c r="I178" s="25">
        <v>0</v>
      </c>
      <c r="J178" s="25">
        <v>6</v>
      </c>
      <c r="K178" s="8"/>
      <c r="L178" s="8"/>
    </row>
    <row r="179" spans="1:12" ht="11.25">
      <c r="A179" s="21" t="str">
        <f t="shared" si="34"/>
        <v>6710100306</v>
      </c>
      <c r="B179" s="63" t="s">
        <v>161</v>
      </c>
      <c r="C179" s="30" t="s">
        <v>162</v>
      </c>
      <c r="D179" s="25">
        <v>58</v>
      </c>
      <c r="E179" s="25"/>
      <c r="F179" s="25">
        <v>6</v>
      </c>
      <c r="G179" s="25">
        <v>15</v>
      </c>
      <c r="H179" s="25">
        <v>12</v>
      </c>
      <c r="I179" s="25">
        <v>0</v>
      </c>
      <c r="J179" s="25">
        <v>25</v>
      </c>
      <c r="K179" s="8"/>
      <c r="L179" s="8"/>
    </row>
    <row r="180" spans="1:12" ht="22.5" hidden="1">
      <c r="A180" s="21" t="str">
        <f t="shared" si="34"/>
        <v>6710100307</v>
      </c>
      <c r="B180" s="63" t="s">
        <v>163</v>
      </c>
      <c r="C180" s="30" t="s">
        <v>164</v>
      </c>
      <c r="D180" s="25">
        <v>0</v>
      </c>
      <c r="E180" s="25"/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8"/>
      <c r="L180" s="8"/>
    </row>
    <row r="181" spans="1:12" ht="11.25">
      <c r="A181" s="14" t="str">
        <f t="shared" si="34"/>
        <v>671020</v>
      </c>
      <c r="B181" s="95" t="s">
        <v>53</v>
      </c>
      <c r="C181" s="20" t="s">
        <v>106</v>
      </c>
      <c r="D181" s="18">
        <f>+D182+D192+D193+D198+D201+SUM(D204:D212)</f>
        <v>6272</v>
      </c>
      <c r="E181" s="18"/>
      <c r="F181" s="18">
        <f>+F182+F192+F193+F198+F201+SUM(F204:F212)</f>
        <v>719</v>
      </c>
      <c r="G181" s="18">
        <f>+G182+G192+G193+G198+G201+SUM(G204:G212)</f>
        <v>877</v>
      </c>
      <c r="H181" s="18">
        <f>+H182+H192+H193+H198+H201+SUM(H204:H212)</f>
        <v>446</v>
      </c>
      <c r="I181" s="18">
        <f>+I182+I192+I193+I198+I201+SUM(I204:I212)</f>
        <v>0</v>
      </c>
      <c r="J181" s="18">
        <f>+J182+J192+J193+J198+J201+SUM(J204:J212)</f>
        <v>4230</v>
      </c>
      <c r="K181" s="8"/>
      <c r="L181" s="8"/>
    </row>
    <row r="182" spans="1:12" ht="11.25">
      <c r="A182" s="14" t="str">
        <f t="shared" si="34"/>
        <v>67102001</v>
      </c>
      <c r="B182" s="95">
        <v>2001</v>
      </c>
      <c r="C182" s="17" t="s">
        <v>165</v>
      </c>
      <c r="D182" s="18">
        <f>SUM(D183:D191)</f>
        <v>3784</v>
      </c>
      <c r="E182" s="18"/>
      <c r="F182" s="18">
        <f>SUM(F183:F191)</f>
        <v>646</v>
      </c>
      <c r="G182" s="18">
        <f>SUM(G183:G191)</f>
        <v>298</v>
      </c>
      <c r="H182" s="18">
        <f>SUM(H183:H191)</f>
        <v>375</v>
      </c>
      <c r="I182" s="18">
        <f>SUM(I183:I191)</f>
        <v>0</v>
      </c>
      <c r="J182" s="18">
        <f>SUM(J183:J191)</f>
        <v>2465</v>
      </c>
      <c r="K182" s="8"/>
      <c r="L182" s="8"/>
    </row>
    <row r="183" spans="1:12" ht="11.25">
      <c r="A183" s="21" t="str">
        <f t="shared" si="34"/>
        <v>6710200101</v>
      </c>
      <c r="B183" s="63" t="s">
        <v>166</v>
      </c>
      <c r="C183" s="30" t="s">
        <v>167</v>
      </c>
      <c r="D183" s="25">
        <v>35</v>
      </c>
      <c r="E183" s="25"/>
      <c r="F183" s="25">
        <v>4</v>
      </c>
      <c r="G183" s="25">
        <v>18</v>
      </c>
      <c r="H183" s="25">
        <v>3</v>
      </c>
      <c r="I183" s="25">
        <v>0</v>
      </c>
      <c r="J183" s="25">
        <v>10</v>
      </c>
      <c r="K183" s="8"/>
      <c r="L183" s="8"/>
    </row>
    <row r="184" spans="1:12" ht="11.25">
      <c r="A184" s="21" t="str">
        <f t="shared" si="34"/>
        <v>6710200102</v>
      </c>
      <c r="B184" s="63" t="s">
        <v>168</v>
      </c>
      <c r="C184" s="30" t="s">
        <v>169</v>
      </c>
      <c r="D184" s="25">
        <v>24</v>
      </c>
      <c r="E184" s="25"/>
      <c r="F184" s="25">
        <v>4</v>
      </c>
      <c r="G184" s="25">
        <v>10</v>
      </c>
      <c r="H184" s="25">
        <v>0</v>
      </c>
      <c r="I184" s="25">
        <v>0</v>
      </c>
      <c r="J184" s="25">
        <v>10</v>
      </c>
      <c r="K184" s="8"/>
      <c r="L184" s="8"/>
    </row>
    <row r="185" spans="1:12" ht="11.25">
      <c r="A185" s="21" t="str">
        <f t="shared" si="34"/>
        <v>6710200103</v>
      </c>
      <c r="B185" s="63" t="s">
        <v>170</v>
      </c>
      <c r="C185" s="30" t="s">
        <v>171</v>
      </c>
      <c r="D185" s="25">
        <v>295</v>
      </c>
      <c r="E185" s="25"/>
      <c r="F185" s="25">
        <v>70</v>
      </c>
      <c r="G185" s="25">
        <v>45</v>
      </c>
      <c r="H185" s="25">
        <v>0</v>
      </c>
      <c r="I185" s="25">
        <v>0</v>
      </c>
      <c r="J185" s="25">
        <v>180</v>
      </c>
      <c r="K185" s="8"/>
      <c r="L185" s="8"/>
    </row>
    <row r="186" spans="1:12" ht="11.25">
      <c r="A186" s="21" t="str">
        <f t="shared" si="34"/>
        <v>6710200104</v>
      </c>
      <c r="B186" s="63" t="s">
        <v>172</v>
      </c>
      <c r="C186" s="30" t="s">
        <v>173</v>
      </c>
      <c r="D186" s="25">
        <v>37</v>
      </c>
      <c r="E186" s="25"/>
      <c r="F186" s="25">
        <v>5</v>
      </c>
      <c r="G186" s="25">
        <v>6</v>
      </c>
      <c r="H186" s="25">
        <v>1</v>
      </c>
      <c r="I186" s="25">
        <v>0</v>
      </c>
      <c r="J186" s="25">
        <v>25</v>
      </c>
      <c r="K186" s="8"/>
      <c r="L186" s="8"/>
    </row>
    <row r="187" spans="1:12" ht="11.25">
      <c r="A187" s="21" t="str">
        <f t="shared" si="34"/>
        <v>6710200105</v>
      </c>
      <c r="B187" s="63" t="s">
        <v>175</v>
      </c>
      <c r="C187" s="30" t="s">
        <v>176</v>
      </c>
      <c r="D187" s="25">
        <v>175</v>
      </c>
      <c r="E187" s="25"/>
      <c r="F187" s="25">
        <v>14</v>
      </c>
      <c r="G187" s="25">
        <v>16</v>
      </c>
      <c r="H187" s="25">
        <v>5</v>
      </c>
      <c r="I187" s="25">
        <v>0</v>
      </c>
      <c r="J187" s="25">
        <v>140</v>
      </c>
      <c r="K187" s="8"/>
      <c r="L187" s="8"/>
    </row>
    <row r="188" spans="1:12" ht="11.25">
      <c r="A188" s="21" t="str">
        <f t="shared" si="34"/>
        <v>6710200106</v>
      </c>
      <c r="B188" s="63" t="s">
        <v>177</v>
      </c>
      <c r="C188" s="30" t="s">
        <v>178</v>
      </c>
      <c r="D188" s="25">
        <v>125</v>
      </c>
      <c r="E188" s="25"/>
      <c r="F188" s="25">
        <v>0</v>
      </c>
      <c r="G188" s="25">
        <v>25</v>
      </c>
      <c r="H188" s="25">
        <v>0</v>
      </c>
      <c r="I188" s="25">
        <v>0</v>
      </c>
      <c r="J188" s="25">
        <v>100</v>
      </c>
      <c r="K188" s="8"/>
      <c r="L188" s="8"/>
    </row>
    <row r="189" spans="1:12" ht="11.25">
      <c r="A189" s="21" t="str">
        <f t="shared" si="34"/>
        <v>6710200108</v>
      </c>
      <c r="B189" s="63" t="s">
        <v>181</v>
      </c>
      <c r="C189" s="30" t="s">
        <v>182</v>
      </c>
      <c r="D189" s="25">
        <v>239</v>
      </c>
      <c r="E189" s="25"/>
      <c r="F189" s="25">
        <v>16</v>
      </c>
      <c r="G189" s="25">
        <v>58</v>
      </c>
      <c r="H189" s="25">
        <v>15</v>
      </c>
      <c r="I189" s="25">
        <v>0</v>
      </c>
      <c r="J189" s="25">
        <v>150</v>
      </c>
      <c r="K189" s="8"/>
      <c r="L189" s="8"/>
    </row>
    <row r="190" spans="1:12" ht="22.5">
      <c r="A190" s="21" t="str">
        <f t="shared" si="34"/>
        <v>6710200109</v>
      </c>
      <c r="B190" s="63" t="s">
        <v>183</v>
      </c>
      <c r="C190" s="30" t="s">
        <v>184</v>
      </c>
      <c r="D190" s="25">
        <v>1294</v>
      </c>
      <c r="E190" s="25"/>
      <c r="F190" s="25">
        <v>328</v>
      </c>
      <c r="G190" s="25">
        <v>60</v>
      </c>
      <c r="H190" s="25">
        <v>56</v>
      </c>
      <c r="I190" s="25">
        <v>0</v>
      </c>
      <c r="J190" s="25">
        <v>850</v>
      </c>
      <c r="K190" s="8"/>
      <c r="L190" s="8"/>
    </row>
    <row r="191" spans="1:12" ht="22.5">
      <c r="A191" s="21" t="str">
        <f t="shared" si="34"/>
        <v>6710200130</v>
      </c>
      <c r="B191" s="63" t="s">
        <v>185</v>
      </c>
      <c r="C191" s="30" t="s">
        <v>186</v>
      </c>
      <c r="D191" s="25">
        <v>1560</v>
      </c>
      <c r="E191" s="25"/>
      <c r="F191" s="25">
        <v>205</v>
      </c>
      <c r="G191" s="25">
        <v>60</v>
      </c>
      <c r="H191" s="25">
        <v>295</v>
      </c>
      <c r="I191" s="25">
        <v>0</v>
      </c>
      <c r="J191" s="25">
        <v>1000</v>
      </c>
      <c r="K191" s="8"/>
      <c r="L191" s="8"/>
    </row>
    <row r="192" spans="1:12" ht="11.25">
      <c r="A192" s="14" t="str">
        <f t="shared" si="34"/>
        <v>67102002</v>
      </c>
      <c r="B192" s="95">
        <v>2002</v>
      </c>
      <c r="C192" s="17" t="s">
        <v>187</v>
      </c>
      <c r="D192" s="25">
        <v>80</v>
      </c>
      <c r="E192" s="25"/>
      <c r="F192" s="25">
        <v>0</v>
      </c>
      <c r="G192" s="25">
        <v>60</v>
      </c>
      <c r="H192" s="25">
        <v>10</v>
      </c>
      <c r="I192" s="25">
        <v>0</v>
      </c>
      <c r="J192" s="25">
        <v>10</v>
      </c>
      <c r="K192" s="8"/>
      <c r="L192" s="8"/>
    </row>
    <row r="193" spans="1:12" ht="11.25">
      <c r="A193" s="14" t="str">
        <f t="shared" si="34"/>
        <v>67102004</v>
      </c>
      <c r="B193" s="95" t="s">
        <v>257</v>
      </c>
      <c r="C193" s="17" t="s">
        <v>258</v>
      </c>
      <c r="D193" s="18">
        <f aca="true" t="shared" si="35" ref="D193:J193">SUM(D194:D197)</f>
        <v>316</v>
      </c>
      <c r="E193" s="18">
        <f t="shared" si="35"/>
        <v>0</v>
      </c>
      <c r="F193" s="18">
        <f t="shared" si="35"/>
        <v>0</v>
      </c>
      <c r="G193" s="18">
        <f t="shared" si="35"/>
        <v>0</v>
      </c>
      <c r="H193" s="18">
        <f t="shared" si="35"/>
        <v>0</v>
      </c>
      <c r="I193" s="18">
        <f t="shared" si="35"/>
        <v>0</v>
      </c>
      <c r="J193" s="18">
        <f t="shared" si="35"/>
        <v>316</v>
      </c>
      <c r="K193" s="8"/>
      <c r="L193" s="8"/>
    </row>
    <row r="194" spans="1:12" ht="11.25">
      <c r="A194" s="21" t="str">
        <f t="shared" si="34"/>
        <v>6710200401</v>
      </c>
      <c r="B194" s="63" t="s">
        <v>259</v>
      </c>
      <c r="C194" s="30" t="s">
        <v>258</v>
      </c>
      <c r="D194" s="25">
        <v>2</v>
      </c>
      <c r="E194" s="25"/>
      <c r="F194" s="25">
        <v>0</v>
      </c>
      <c r="G194" s="25">
        <v>0</v>
      </c>
      <c r="H194" s="25">
        <v>0</v>
      </c>
      <c r="I194" s="25">
        <v>0</v>
      </c>
      <c r="J194" s="25">
        <v>2</v>
      </c>
      <c r="K194" s="8"/>
      <c r="L194" s="8"/>
    </row>
    <row r="195" spans="1:12" ht="11.25">
      <c r="A195" s="21" t="str">
        <f t="shared" si="34"/>
        <v>6710200402</v>
      </c>
      <c r="B195" s="63" t="s">
        <v>260</v>
      </c>
      <c r="C195" s="30" t="s">
        <v>261</v>
      </c>
      <c r="D195" s="25">
        <v>4</v>
      </c>
      <c r="E195" s="25"/>
      <c r="F195" s="25">
        <v>0</v>
      </c>
      <c r="G195" s="25">
        <v>0</v>
      </c>
      <c r="H195" s="25">
        <v>0</v>
      </c>
      <c r="I195" s="25">
        <v>0</v>
      </c>
      <c r="J195" s="25">
        <v>4</v>
      </c>
      <c r="K195" s="8"/>
      <c r="L195" s="8"/>
    </row>
    <row r="196" spans="1:12" ht="11.25">
      <c r="A196" s="21" t="str">
        <f t="shared" si="34"/>
        <v>6710200403</v>
      </c>
      <c r="B196" s="63" t="s">
        <v>262</v>
      </c>
      <c r="C196" s="30" t="s">
        <v>263</v>
      </c>
      <c r="D196" s="25">
        <v>300</v>
      </c>
      <c r="E196" s="25"/>
      <c r="F196" s="25">
        <v>0</v>
      </c>
      <c r="G196" s="25">
        <v>0</v>
      </c>
      <c r="H196" s="25">
        <v>0</v>
      </c>
      <c r="I196" s="25">
        <v>0</v>
      </c>
      <c r="J196" s="25">
        <v>300</v>
      </c>
      <c r="K196" s="8"/>
      <c r="L196" s="8"/>
    </row>
    <row r="197" spans="1:40" s="19" customFormat="1" ht="11.25">
      <c r="A197" s="21" t="str">
        <f t="shared" si="34"/>
        <v>6710200404</v>
      </c>
      <c r="B197" s="63" t="s">
        <v>264</v>
      </c>
      <c r="C197" s="30" t="s">
        <v>265</v>
      </c>
      <c r="D197" s="25">
        <v>10</v>
      </c>
      <c r="E197" s="25"/>
      <c r="F197" s="25">
        <v>0</v>
      </c>
      <c r="G197" s="25">
        <v>0</v>
      </c>
      <c r="H197" s="25">
        <v>0</v>
      </c>
      <c r="I197" s="25">
        <v>0</v>
      </c>
      <c r="J197" s="25">
        <v>10</v>
      </c>
      <c r="K197" s="8"/>
      <c r="L197" s="8"/>
      <c r="M197" s="94"/>
      <c r="AI197" s="8"/>
      <c r="AJ197" s="8"/>
      <c r="AK197" s="8"/>
      <c r="AL197" s="8"/>
      <c r="AM197" s="8"/>
      <c r="AN197" s="8"/>
    </row>
    <row r="198" spans="1:12" ht="11.25">
      <c r="A198" s="14" t="str">
        <f t="shared" si="34"/>
        <v>67102005</v>
      </c>
      <c r="B198" s="95">
        <v>2005</v>
      </c>
      <c r="C198" s="17" t="s">
        <v>188</v>
      </c>
      <c r="D198" s="18">
        <f aca="true" t="shared" si="36" ref="D198:J198">D199+D200</f>
        <v>96</v>
      </c>
      <c r="E198" s="18">
        <f t="shared" si="36"/>
        <v>0</v>
      </c>
      <c r="F198" s="18">
        <f t="shared" si="36"/>
        <v>10</v>
      </c>
      <c r="G198" s="18">
        <f t="shared" si="36"/>
        <v>30</v>
      </c>
      <c r="H198" s="18">
        <f t="shared" si="36"/>
        <v>6</v>
      </c>
      <c r="I198" s="18">
        <f t="shared" si="36"/>
        <v>0</v>
      </c>
      <c r="J198" s="18">
        <f t="shared" si="36"/>
        <v>50</v>
      </c>
      <c r="K198" s="8"/>
      <c r="L198" s="8"/>
    </row>
    <row r="199" spans="1:12" ht="11.25">
      <c r="A199" s="21" t="str">
        <f t="shared" si="34"/>
        <v>6710200501</v>
      </c>
      <c r="B199" s="63" t="s">
        <v>266</v>
      </c>
      <c r="C199" s="30" t="s">
        <v>267</v>
      </c>
      <c r="D199" s="25">
        <v>10</v>
      </c>
      <c r="E199" s="25"/>
      <c r="F199" s="25">
        <v>0</v>
      </c>
      <c r="G199" s="25">
        <v>0</v>
      </c>
      <c r="H199" s="25">
        <v>0</v>
      </c>
      <c r="I199" s="25">
        <v>0</v>
      </c>
      <c r="J199" s="25">
        <v>10</v>
      </c>
      <c r="K199" s="8"/>
      <c r="L199" s="8"/>
    </row>
    <row r="200" spans="1:12" ht="11.25">
      <c r="A200" s="21" t="str">
        <f t="shared" si="34"/>
        <v>6710200530</v>
      </c>
      <c r="B200" s="63" t="s">
        <v>189</v>
      </c>
      <c r="C200" s="30" t="s">
        <v>190</v>
      </c>
      <c r="D200" s="25">
        <v>86</v>
      </c>
      <c r="E200" s="25"/>
      <c r="F200" s="25">
        <v>10</v>
      </c>
      <c r="G200" s="25">
        <v>30</v>
      </c>
      <c r="H200" s="25">
        <v>6</v>
      </c>
      <c r="I200" s="25">
        <v>0</v>
      </c>
      <c r="J200" s="25">
        <v>40</v>
      </c>
      <c r="K200" s="8"/>
      <c r="L200" s="8"/>
    </row>
    <row r="201" spans="1:12" ht="11.25">
      <c r="A201" s="14" t="str">
        <f t="shared" si="34"/>
        <v>67102006</v>
      </c>
      <c r="B201" s="95">
        <v>2006</v>
      </c>
      <c r="C201" s="17" t="s">
        <v>191</v>
      </c>
      <c r="D201" s="18">
        <f>D202+D203</f>
        <v>426</v>
      </c>
      <c r="E201" s="18"/>
      <c r="F201" s="18">
        <f>F202+F203</f>
        <v>18</v>
      </c>
      <c r="G201" s="18">
        <f>G202+G203</f>
        <v>155</v>
      </c>
      <c r="H201" s="18">
        <f>H202+H203</f>
        <v>43</v>
      </c>
      <c r="I201" s="18">
        <f>I202+I203</f>
        <v>0</v>
      </c>
      <c r="J201" s="18">
        <f>J202+J203</f>
        <v>210</v>
      </c>
      <c r="K201" s="8"/>
      <c r="L201" s="8"/>
    </row>
    <row r="202" spans="1:12" ht="11.25">
      <c r="A202" s="21" t="str">
        <f t="shared" si="34"/>
        <v>6710200601</v>
      </c>
      <c r="B202" s="63" t="s">
        <v>192</v>
      </c>
      <c r="C202" s="30" t="s">
        <v>193</v>
      </c>
      <c r="D202" s="25">
        <v>165</v>
      </c>
      <c r="E202" s="25"/>
      <c r="F202" s="25">
        <v>5</v>
      </c>
      <c r="G202" s="25">
        <v>60</v>
      </c>
      <c r="H202" s="25">
        <v>40</v>
      </c>
      <c r="I202" s="25">
        <v>0</v>
      </c>
      <c r="J202" s="25">
        <v>60</v>
      </c>
      <c r="K202" s="8"/>
      <c r="L202" s="8"/>
    </row>
    <row r="203" spans="1:12" ht="11.25">
      <c r="A203" s="21" t="str">
        <f t="shared" si="34"/>
        <v>6710200602</v>
      </c>
      <c r="B203" s="63" t="s">
        <v>194</v>
      </c>
      <c r="C203" s="30" t="s">
        <v>195</v>
      </c>
      <c r="D203" s="25">
        <v>261</v>
      </c>
      <c r="E203" s="25"/>
      <c r="F203" s="25">
        <v>13</v>
      </c>
      <c r="G203" s="25">
        <v>95</v>
      </c>
      <c r="H203" s="25">
        <v>3</v>
      </c>
      <c r="I203" s="25">
        <v>0</v>
      </c>
      <c r="J203" s="25">
        <v>150</v>
      </c>
      <c r="K203" s="8"/>
      <c r="L203" s="8"/>
    </row>
    <row r="204" spans="1:12" ht="11.25">
      <c r="A204" s="14" t="str">
        <f t="shared" si="34"/>
        <v>67102009</v>
      </c>
      <c r="B204" s="95" t="s">
        <v>268</v>
      </c>
      <c r="C204" s="17" t="s">
        <v>269</v>
      </c>
      <c r="D204" s="25">
        <v>300</v>
      </c>
      <c r="E204" s="25"/>
      <c r="F204" s="25">
        <v>0</v>
      </c>
      <c r="G204" s="25">
        <v>0</v>
      </c>
      <c r="H204" s="25">
        <v>0</v>
      </c>
      <c r="I204" s="25">
        <v>0</v>
      </c>
      <c r="J204" s="25">
        <v>300</v>
      </c>
      <c r="K204" s="8"/>
      <c r="L204" s="8"/>
    </row>
    <row r="205" spans="1:12" ht="11.25">
      <c r="A205" s="14" t="str">
        <f t="shared" si="34"/>
        <v>67102010</v>
      </c>
      <c r="B205" s="95" t="s">
        <v>270</v>
      </c>
      <c r="C205" s="17" t="s">
        <v>271</v>
      </c>
      <c r="D205" s="25">
        <v>225</v>
      </c>
      <c r="E205" s="25"/>
      <c r="F205" s="25">
        <v>0</v>
      </c>
      <c r="G205" s="25">
        <v>25</v>
      </c>
      <c r="H205" s="25">
        <v>0</v>
      </c>
      <c r="I205" s="25">
        <v>0</v>
      </c>
      <c r="J205" s="25">
        <v>200</v>
      </c>
      <c r="K205" s="8"/>
      <c r="L205" s="8"/>
    </row>
    <row r="206" spans="1:12" ht="11.25">
      <c r="A206" s="14" t="str">
        <f aca="true" t="shared" si="37" ref="A206:A237">CONCATENATE("6710",B206)</f>
        <v>67102011</v>
      </c>
      <c r="B206" s="95">
        <v>2011</v>
      </c>
      <c r="C206" s="17" t="s">
        <v>197</v>
      </c>
      <c r="D206" s="25">
        <v>134</v>
      </c>
      <c r="E206" s="25"/>
      <c r="F206" s="25">
        <v>3</v>
      </c>
      <c r="G206" s="25">
        <v>130</v>
      </c>
      <c r="H206" s="25">
        <v>0</v>
      </c>
      <c r="I206" s="25">
        <v>0</v>
      </c>
      <c r="J206" s="25">
        <v>1</v>
      </c>
      <c r="K206" s="8"/>
      <c r="L206" s="8"/>
    </row>
    <row r="207" spans="1:12" ht="11.25">
      <c r="A207" s="14" t="str">
        <f t="shared" si="37"/>
        <v>67102012</v>
      </c>
      <c r="B207" s="95" t="s">
        <v>198</v>
      </c>
      <c r="C207" s="17" t="s">
        <v>199</v>
      </c>
      <c r="D207" s="25">
        <v>98</v>
      </c>
      <c r="E207" s="25"/>
      <c r="F207" s="25">
        <v>3</v>
      </c>
      <c r="G207" s="25">
        <v>25</v>
      </c>
      <c r="H207" s="25">
        <v>0</v>
      </c>
      <c r="I207" s="25">
        <v>0</v>
      </c>
      <c r="J207" s="25">
        <v>70</v>
      </c>
      <c r="K207" s="8"/>
      <c r="L207" s="8"/>
    </row>
    <row r="208" spans="1:12" ht="11.25">
      <c r="A208" s="14" t="str">
        <f t="shared" si="37"/>
        <v>67102013</v>
      </c>
      <c r="B208" s="95" t="s">
        <v>200</v>
      </c>
      <c r="C208" s="17" t="s">
        <v>201</v>
      </c>
      <c r="D208" s="25">
        <v>90</v>
      </c>
      <c r="E208" s="25"/>
      <c r="F208" s="25">
        <v>5</v>
      </c>
      <c r="G208" s="25">
        <v>35</v>
      </c>
      <c r="H208" s="25">
        <v>10</v>
      </c>
      <c r="I208" s="25">
        <v>0</v>
      </c>
      <c r="J208" s="25">
        <v>40</v>
      </c>
      <c r="K208" s="8"/>
      <c r="L208" s="8"/>
    </row>
    <row r="209" spans="1:12" ht="11.25">
      <c r="A209" s="14" t="str">
        <f t="shared" si="37"/>
        <v>67102014</v>
      </c>
      <c r="B209" s="95">
        <v>2014</v>
      </c>
      <c r="C209" s="17" t="s">
        <v>203</v>
      </c>
      <c r="D209" s="25">
        <v>65</v>
      </c>
      <c r="E209" s="25"/>
      <c r="F209" s="25">
        <v>3</v>
      </c>
      <c r="G209" s="25">
        <v>20</v>
      </c>
      <c r="H209" s="25">
        <v>2</v>
      </c>
      <c r="I209" s="25">
        <v>0</v>
      </c>
      <c r="J209" s="25">
        <v>40</v>
      </c>
      <c r="K209" s="8"/>
      <c r="L209" s="8"/>
    </row>
    <row r="210" spans="1:12" ht="11.25">
      <c r="A210" s="14" t="str">
        <f t="shared" si="37"/>
        <v>67102016</v>
      </c>
      <c r="B210" s="95" t="s">
        <v>204</v>
      </c>
      <c r="C210" s="17" t="s">
        <v>205</v>
      </c>
      <c r="D210" s="25">
        <v>65</v>
      </c>
      <c r="E210" s="25"/>
      <c r="F210" s="25">
        <v>0</v>
      </c>
      <c r="G210" s="25">
        <v>25</v>
      </c>
      <c r="H210" s="25">
        <v>0</v>
      </c>
      <c r="I210" s="25">
        <v>0</v>
      </c>
      <c r="J210" s="25">
        <v>40</v>
      </c>
      <c r="K210" s="8"/>
      <c r="L210" s="8"/>
    </row>
    <row r="211" spans="1:12" ht="27">
      <c r="A211" s="14" t="str">
        <f t="shared" si="37"/>
        <v>67102025</v>
      </c>
      <c r="B211" s="95" t="s">
        <v>207</v>
      </c>
      <c r="C211" s="47" t="s">
        <v>208</v>
      </c>
      <c r="D211" s="25">
        <v>51</v>
      </c>
      <c r="E211" s="25"/>
      <c r="F211" s="25">
        <v>1</v>
      </c>
      <c r="G211" s="25">
        <v>0</v>
      </c>
      <c r="H211" s="25">
        <v>0</v>
      </c>
      <c r="I211" s="25">
        <v>0</v>
      </c>
      <c r="J211" s="25">
        <v>50</v>
      </c>
      <c r="K211" s="8"/>
      <c r="L211" s="8"/>
    </row>
    <row r="212" spans="1:12" ht="11.25">
      <c r="A212" s="14" t="str">
        <f t="shared" si="37"/>
        <v>67102030</v>
      </c>
      <c r="B212" s="95">
        <v>2030</v>
      </c>
      <c r="C212" s="17" t="s">
        <v>209</v>
      </c>
      <c r="D212" s="18">
        <f>SUM(D213:D216)</f>
        <v>542</v>
      </c>
      <c r="E212" s="18"/>
      <c r="F212" s="18">
        <f>SUM(F213:F216)</f>
        <v>30</v>
      </c>
      <c r="G212" s="18">
        <f>SUM(G213:G216)</f>
        <v>74</v>
      </c>
      <c r="H212" s="18">
        <f>SUM(H213:H216)</f>
        <v>0</v>
      </c>
      <c r="I212" s="18">
        <f>SUM(I213:I216)</f>
        <v>0</v>
      </c>
      <c r="J212" s="18">
        <f>SUM(J213:J216)</f>
        <v>438</v>
      </c>
      <c r="K212" s="8"/>
      <c r="L212" s="8"/>
    </row>
    <row r="213" spans="1:12" ht="11.25">
      <c r="A213" s="21" t="str">
        <f t="shared" si="37"/>
        <v>6710203002</v>
      </c>
      <c r="B213" s="63" t="s">
        <v>212</v>
      </c>
      <c r="C213" s="30" t="s">
        <v>213</v>
      </c>
      <c r="D213" s="25">
        <v>26</v>
      </c>
      <c r="E213" s="25"/>
      <c r="F213" s="25">
        <v>0</v>
      </c>
      <c r="G213" s="25">
        <v>16</v>
      </c>
      <c r="H213" s="25">
        <v>0</v>
      </c>
      <c r="I213" s="25">
        <v>0</v>
      </c>
      <c r="J213" s="25">
        <v>10</v>
      </c>
      <c r="K213" s="8"/>
      <c r="L213" s="8"/>
    </row>
    <row r="214" spans="1:12" ht="11.25">
      <c r="A214" s="21" t="str">
        <f t="shared" si="37"/>
        <v>6710203003</v>
      </c>
      <c r="B214" s="63" t="s">
        <v>214</v>
      </c>
      <c r="C214" s="30" t="s">
        <v>215</v>
      </c>
      <c r="D214" s="25">
        <v>22</v>
      </c>
      <c r="E214" s="25"/>
      <c r="F214" s="25">
        <v>0</v>
      </c>
      <c r="G214" s="25">
        <v>22</v>
      </c>
      <c r="H214" s="25">
        <v>0</v>
      </c>
      <c r="I214" s="25">
        <v>0</v>
      </c>
      <c r="J214" s="25">
        <v>0</v>
      </c>
      <c r="K214" s="8"/>
      <c r="L214" s="8"/>
    </row>
    <row r="215" spans="1:12" ht="11.25" hidden="1">
      <c r="A215" s="21" t="str">
        <f t="shared" si="37"/>
        <v>6710203004</v>
      </c>
      <c r="B215" s="63" t="s">
        <v>216</v>
      </c>
      <c r="C215" s="30" t="s">
        <v>217</v>
      </c>
      <c r="D215" s="25">
        <v>0</v>
      </c>
      <c r="E215" s="25"/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8"/>
      <c r="L215" s="8"/>
    </row>
    <row r="216" spans="1:11" ht="11.25">
      <c r="A216" s="21" t="str">
        <f t="shared" si="37"/>
        <v>6710203030</v>
      </c>
      <c r="B216" s="63" t="s">
        <v>218</v>
      </c>
      <c r="C216" s="30" t="s">
        <v>219</v>
      </c>
      <c r="D216" s="25">
        <v>494</v>
      </c>
      <c r="E216" s="25"/>
      <c r="F216" s="25">
        <v>30</v>
      </c>
      <c r="G216" s="25">
        <v>36</v>
      </c>
      <c r="H216" s="25">
        <v>0</v>
      </c>
      <c r="I216" s="25">
        <v>0</v>
      </c>
      <c r="J216" s="25">
        <v>428</v>
      </c>
      <c r="K216" s="8"/>
    </row>
    <row r="217" spans="1:11" ht="11.25">
      <c r="A217" s="21" t="str">
        <f t="shared" si="37"/>
        <v>671055</v>
      </c>
      <c r="B217" s="95" t="s">
        <v>107</v>
      </c>
      <c r="C217" s="17" t="s">
        <v>108</v>
      </c>
      <c r="D217" s="18">
        <f>D218</f>
        <v>230</v>
      </c>
      <c r="E217" s="18"/>
      <c r="F217" s="18">
        <f aca="true" t="shared" si="38" ref="F217:J218">F218</f>
        <v>0</v>
      </c>
      <c r="G217" s="18">
        <f t="shared" si="38"/>
        <v>0</v>
      </c>
      <c r="H217" s="18">
        <f t="shared" si="38"/>
        <v>0</v>
      </c>
      <c r="I217" s="18">
        <f t="shared" si="38"/>
        <v>0</v>
      </c>
      <c r="J217" s="18">
        <f t="shared" si="38"/>
        <v>230</v>
      </c>
      <c r="K217" s="8"/>
    </row>
    <row r="218" spans="1:11" ht="11.25">
      <c r="A218" s="21" t="str">
        <f t="shared" si="37"/>
        <v>67105502</v>
      </c>
      <c r="B218" s="95" t="s">
        <v>220</v>
      </c>
      <c r="C218" s="17" t="s">
        <v>221</v>
      </c>
      <c r="D218" s="18">
        <f>D219</f>
        <v>230</v>
      </c>
      <c r="E218" s="18"/>
      <c r="F218" s="18">
        <f t="shared" si="38"/>
        <v>0</v>
      </c>
      <c r="G218" s="18">
        <f t="shared" si="38"/>
        <v>0</v>
      </c>
      <c r="H218" s="18">
        <f t="shared" si="38"/>
        <v>0</v>
      </c>
      <c r="I218" s="18">
        <f t="shared" si="38"/>
        <v>0</v>
      </c>
      <c r="J218" s="18">
        <f t="shared" si="38"/>
        <v>230</v>
      </c>
      <c r="K218" s="8"/>
    </row>
    <row r="219" spans="1:11" ht="11.25">
      <c r="A219" s="21" t="str">
        <f t="shared" si="37"/>
        <v>6710550201</v>
      </c>
      <c r="B219" s="63" t="s">
        <v>222</v>
      </c>
      <c r="C219" s="30" t="s">
        <v>223</v>
      </c>
      <c r="D219" s="25">
        <v>230</v>
      </c>
      <c r="E219" s="25"/>
      <c r="F219" s="25">
        <v>0</v>
      </c>
      <c r="G219" s="25">
        <v>0</v>
      </c>
      <c r="H219" s="25">
        <v>0</v>
      </c>
      <c r="I219" s="25">
        <v>0</v>
      </c>
      <c r="J219" s="25">
        <v>230</v>
      </c>
      <c r="K219" s="8"/>
    </row>
    <row r="220" spans="1:11" s="19" customFormat="1" ht="33.75">
      <c r="A220" s="21" t="str">
        <f t="shared" si="37"/>
        <v>671056</v>
      </c>
      <c r="B220" s="95" t="s">
        <v>109</v>
      </c>
      <c r="C220" s="17" t="s">
        <v>110</v>
      </c>
      <c r="D220" s="18">
        <f>D221+D223+D226+D229+D232</f>
        <v>1190</v>
      </c>
      <c r="E220" s="18"/>
      <c r="F220" s="18">
        <f>F221+F223+F226+F229+F232</f>
        <v>0</v>
      </c>
      <c r="G220" s="18">
        <f>G221+G223+G226+G229+G232</f>
        <v>1190</v>
      </c>
      <c r="H220" s="18">
        <f>H221+H223+H226+H229+H232</f>
        <v>0</v>
      </c>
      <c r="I220" s="18">
        <f>I221+I223+I226+I229+I232</f>
        <v>0</v>
      </c>
      <c r="J220" s="18">
        <f>J221+J223+J226+J229+J232</f>
        <v>0</v>
      </c>
      <c r="K220" s="32"/>
    </row>
    <row r="221" spans="1:11" ht="11.25" hidden="1">
      <c r="A221" s="21" t="str">
        <f t="shared" si="37"/>
        <v>67105602</v>
      </c>
      <c r="B221" s="64">
        <v>5602</v>
      </c>
      <c r="C221" s="48" t="s">
        <v>227</v>
      </c>
      <c r="D221" s="25">
        <v>0</v>
      </c>
      <c r="E221" s="25"/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8"/>
    </row>
    <row r="222" spans="1:11" ht="12.75" hidden="1">
      <c r="A222" s="21" t="str">
        <f t="shared" si="37"/>
        <v>6710560202</v>
      </c>
      <c r="B222" s="64">
        <v>560202</v>
      </c>
      <c r="C222" s="65" t="s">
        <v>229</v>
      </c>
      <c r="D222" s="25">
        <v>0</v>
      </c>
      <c r="E222" s="25"/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8"/>
    </row>
    <row r="223" spans="1:11" ht="22.5">
      <c r="A223" s="21" t="str">
        <f t="shared" si="37"/>
        <v>67105615</v>
      </c>
      <c r="B223" s="66">
        <v>5615</v>
      </c>
      <c r="C223" s="17" t="s">
        <v>272</v>
      </c>
      <c r="D223" s="18">
        <v>190</v>
      </c>
      <c r="E223" s="18"/>
      <c r="F223" s="18">
        <v>0</v>
      </c>
      <c r="G223" s="18">
        <v>190</v>
      </c>
      <c r="H223" s="18">
        <v>0</v>
      </c>
      <c r="I223" s="18">
        <v>0</v>
      </c>
      <c r="J223" s="18">
        <v>0</v>
      </c>
      <c r="K223" s="8"/>
    </row>
    <row r="224" spans="1:11" ht="11.25">
      <c r="A224" s="21" t="str">
        <f t="shared" si="37"/>
        <v>6710561501</v>
      </c>
      <c r="B224" s="64">
        <v>561501</v>
      </c>
      <c r="C224" s="30" t="s">
        <v>273</v>
      </c>
      <c r="D224" s="25">
        <v>47</v>
      </c>
      <c r="E224" s="25"/>
      <c r="F224" s="25">
        <v>0</v>
      </c>
      <c r="G224" s="25">
        <v>47</v>
      </c>
      <c r="H224" s="25">
        <v>0</v>
      </c>
      <c r="I224" s="25">
        <v>0</v>
      </c>
      <c r="J224" s="25">
        <v>0</v>
      </c>
      <c r="K224" s="8"/>
    </row>
    <row r="225" spans="1:11" ht="12.75">
      <c r="A225" s="21" t="str">
        <f t="shared" si="37"/>
        <v>6710561502</v>
      </c>
      <c r="B225" s="64">
        <v>561502</v>
      </c>
      <c r="C225" s="65" t="s">
        <v>229</v>
      </c>
      <c r="D225" s="25">
        <v>143</v>
      </c>
      <c r="E225" s="25"/>
      <c r="F225" s="25">
        <v>0</v>
      </c>
      <c r="G225" s="25">
        <v>143</v>
      </c>
      <c r="H225" s="25">
        <v>0</v>
      </c>
      <c r="I225" s="25">
        <v>0</v>
      </c>
      <c r="J225" s="25">
        <v>0</v>
      </c>
      <c r="K225" s="8"/>
    </row>
    <row r="226" spans="1:11" ht="12.75" hidden="1">
      <c r="A226" s="21" t="str">
        <f t="shared" si="37"/>
        <v>67105616</v>
      </c>
      <c r="B226" s="66">
        <v>5616</v>
      </c>
      <c r="C226" s="67" t="s">
        <v>97</v>
      </c>
      <c r="D226" s="18">
        <v>0</v>
      </c>
      <c r="E226" s="18"/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8"/>
    </row>
    <row r="227" spans="1:11" ht="11.25" hidden="1">
      <c r="A227" s="21" t="str">
        <f t="shared" si="37"/>
        <v>6710561601</v>
      </c>
      <c r="B227" s="64">
        <v>561601</v>
      </c>
      <c r="C227" s="30" t="s">
        <v>273</v>
      </c>
      <c r="D227" s="25">
        <v>0</v>
      </c>
      <c r="E227" s="25"/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8"/>
    </row>
    <row r="228" spans="1:11" ht="12.75" hidden="1">
      <c r="A228" s="21" t="str">
        <f t="shared" si="37"/>
        <v>6710561602</v>
      </c>
      <c r="B228" s="64">
        <v>561602</v>
      </c>
      <c r="C228" s="65" t="s">
        <v>229</v>
      </c>
      <c r="D228" s="25">
        <v>0</v>
      </c>
      <c r="E228" s="25"/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8"/>
    </row>
    <row r="229" spans="1:11" ht="11.25" hidden="1">
      <c r="A229" s="21" t="str">
        <f t="shared" si="37"/>
        <v>67105617</v>
      </c>
      <c r="B229" s="66">
        <v>5617</v>
      </c>
      <c r="C229" s="17" t="s">
        <v>98</v>
      </c>
      <c r="D229" s="18">
        <v>0</v>
      </c>
      <c r="E229" s="18"/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8"/>
    </row>
    <row r="230" spans="1:11" ht="11.25" hidden="1">
      <c r="A230" s="21" t="str">
        <f t="shared" si="37"/>
        <v>6710561701</v>
      </c>
      <c r="B230" s="64">
        <v>561701</v>
      </c>
      <c r="C230" s="30" t="s">
        <v>273</v>
      </c>
      <c r="D230" s="25">
        <v>0</v>
      </c>
      <c r="E230" s="25"/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8"/>
    </row>
    <row r="231" spans="1:11" ht="12.75" hidden="1">
      <c r="A231" s="21" t="str">
        <f t="shared" si="37"/>
        <v>6710561702</v>
      </c>
      <c r="B231" s="64">
        <v>561702</v>
      </c>
      <c r="C231" s="65" t="s">
        <v>229</v>
      </c>
      <c r="D231" s="25">
        <v>0</v>
      </c>
      <c r="E231" s="25"/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8"/>
    </row>
    <row r="232" spans="1:11" ht="11.25">
      <c r="A232" s="21" t="str">
        <f t="shared" si="37"/>
        <v>67105618</v>
      </c>
      <c r="B232" s="64">
        <v>5618</v>
      </c>
      <c r="C232" s="66" t="s">
        <v>99</v>
      </c>
      <c r="D232" s="18">
        <f>D233</f>
        <v>1000</v>
      </c>
      <c r="E232" s="25"/>
      <c r="F232" s="18">
        <f>F233</f>
        <v>0</v>
      </c>
      <c r="G232" s="18">
        <f>G233</f>
        <v>1000</v>
      </c>
      <c r="H232" s="18">
        <f>H233</f>
        <v>0</v>
      </c>
      <c r="I232" s="18">
        <f>I233</f>
        <v>0</v>
      </c>
      <c r="J232" s="18">
        <f>J233</f>
        <v>0</v>
      </c>
      <c r="K232" s="8"/>
    </row>
    <row r="233" spans="1:11" ht="12.75">
      <c r="A233" s="21" t="str">
        <f t="shared" si="37"/>
        <v>6710561802</v>
      </c>
      <c r="B233" s="64">
        <v>561802</v>
      </c>
      <c r="C233" s="65" t="s">
        <v>229</v>
      </c>
      <c r="D233" s="25">
        <v>1000</v>
      </c>
      <c r="E233" s="25"/>
      <c r="F233" s="25">
        <v>0</v>
      </c>
      <c r="G233" s="25">
        <v>1000</v>
      </c>
      <c r="H233" s="25">
        <v>0</v>
      </c>
      <c r="I233" s="25">
        <v>0</v>
      </c>
      <c r="J233" s="25">
        <v>0</v>
      </c>
      <c r="K233" s="8"/>
    </row>
    <row r="234" spans="1:11" ht="22.5" hidden="1">
      <c r="A234" s="21" t="str">
        <f t="shared" si="37"/>
        <v>671058</v>
      </c>
      <c r="B234" s="66">
        <v>58</v>
      </c>
      <c r="C234" s="17" t="s">
        <v>112</v>
      </c>
      <c r="D234" s="18">
        <f aca="true" t="shared" si="39" ref="D234:J234">D235</f>
        <v>0</v>
      </c>
      <c r="E234" s="18">
        <f t="shared" si="39"/>
        <v>0</v>
      </c>
      <c r="F234" s="18">
        <f t="shared" si="39"/>
        <v>0</v>
      </c>
      <c r="G234" s="18">
        <f t="shared" si="39"/>
        <v>0</v>
      </c>
      <c r="H234" s="18">
        <f t="shared" si="39"/>
        <v>0</v>
      </c>
      <c r="I234" s="18">
        <f t="shared" si="39"/>
        <v>0</v>
      </c>
      <c r="J234" s="18">
        <f t="shared" si="39"/>
        <v>0</v>
      </c>
      <c r="K234" s="8"/>
    </row>
    <row r="235" spans="1:11" ht="12.75" hidden="1">
      <c r="A235" s="21" t="str">
        <f t="shared" si="37"/>
        <v>67105816</v>
      </c>
      <c r="B235" s="64">
        <v>5816</v>
      </c>
      <c r="C235" s="67" t="s">
        <v>97</v>
      </c>
      <c r="D235" s="25">
        <f aca="true" t="shared" si="40" ref="D235:J235">D236+D237+D238</f>
        <v>0</v>
      </c>
      <c r="E235" s="25">
        <f t="shared" si="40"/>
        <v>0</v>
      </c>
      <c r="F235" s="25">
        <f t="shared" si="40"/>
        <v>0</v>
      </c>
      <c r="G235" s="25">
        <f t="shared" si="40"/>
        <v>0</v>
      </c>
      <c r="H235" s="25">
        <f t="shared" si="40"/>
        <v>0</v>
      </c>
      <c r="I235" s="25">
        <f t="shared" si="40"/>
        <v>0</v>
      </c>
      <c r="J235" s="25">
        <f t="shared" si="40"/>
        <v>0</v>
      </c>
      <c r="K235" s="8"/>
    </row>
    <row r="236" spans="1:11" ht="12.75" hidden="1">
      <c r="A236" s="21" t="str">
        <f t="shared" si="37"/>
        <v>6710581601</v>
      </c>
      <c r="B236" s="64">
        <v>581601</v>
      </c>
      <c r="C236" s="65" t="s">
        <v>273</v>
      </c>
      <c r="D236" s="25">
        <v>0</v>
      </c>
      <c r="E236" s="25"/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8"/>
    </row>
    <row r="237" spans="1:11" ht="12.75" hidden="1">
      <c r="A237" s="21" t="str">
        <f t="shared" si="37"/>
        <v>6710581602</v>
      </c>
      <c r="B237" s="64">
        <v>581602</v>
      </c>
      <c r="C237" s="65" t="s">
        <v>229</v>
      </c>
      <c r="D237" s="25">
        <v>0</v>
      </c>
      <c r="E237" s="25"/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8"/>
    </row>
    <row r="238" spans="1:11" ht="12.75" hidden="1">
      <c r="A238" s="21" t="str">
        <f>CONCATENATE("6710",B238)</f>
        <v>6710581603</v>
      </c>
      <c r="B238" s="64">
        <v>581603</v>
      </c>
      <c r="C238" s="65" t="s">
        <v>274</v>
      </c>
      <c r="D238" s="25">
        <v>0</v>
      </c>
      <c r="E238" s="25"/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8"/>
    </row>
    <row r="239" spans="1:11" ht="11.25">
      <c r="A239" s="14" t="str">
        <f>CONCATENATE("6710",B239)</f>
        <v>671059</v>
      </c>
      <c r="B239" s="95" t="s">
        <v>113</v>
      </c>
      <c r="C239" s="20" t="s">
        <v>295</v>
      </c>
      <c r="D239" s="18">
        <f>SUM(D240:D242)</f>
        <v>2497</v>
      </c>
      <c r="E239" s="18"/>
      <c r="F239" s="18">
        <f>SUM(F240:F242)</f>
        <v>473</v>
      </c>
      <c r="G239" s="18">
        <f>SUM(G240:G242)</f>
        <v>624</v>
      </c>
      <c r="H239" s="18">
        <f>SUM(H240:H242)</f>
        <v>1100</v>
      </c>
      <c r="I239" s="18">
        <f>SUM(I240:I242)</f>
        <v>0</v>
      </c>
      <c r="J239" s="18">
        <f>SUM(J240:J242)</f>
        <v>300</v>
      </c>
      <c r="K239" s="8"/>
    </row>
    <row r="240" spans="1:11" ht="11.25">
      <c r="A240" s="21" t="str">
        <f>CONCATENATE("6710",B240)</f>
        <v>67105901</v>
      </c>
      <c r="B240" s="63" t="s">
        <v>275</v>
      </c>
      <c r="C240" s="24" t="s">
        <v>276</v>
      </c>
      <c r="D240" s="25">
        <v>60</v>
      </c>
      <c r="E240" s="25"/>
      <c r="F240" s="25">
        <v>0</v>
      </c>
      <c r="G240" s="25">
        <v>60</v>
      </c>
      <c r="H240" s="25">
        <v>0</v>
      </c>
      <c r="I240" s="25">
        <v>0</v>
      </c>
      <c r="J240" s="25">
        <v>0</v>
      </c>
      <c r="K240" s="8"/>
    </row>
    <row r="241" spans="1:11" ht="11.25" hidden="1">
      <c r="A241" s="21" t="str">
        <f>CONCATENATE("6710",B241)</f>
        <v>67105917</v>
      </c>
      <c r="B241" s="23" t="s">
        <v>277</v>
      </c>
      <c r="C241" s="24" t="s">
        <v>278</v>
      </c>
      <c r="D241" s="25">
        <v>0</v>
      </c>
      <c r="E241" s="25"/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8"/>
    </row>
    <row r="242" spans="1:11" ht="11.25">
      <c r="A242" s="21" t="str">
        <f aca="true" t="shared" si="41" ref="A242:A251">CONCATENATE("6710",B242)</f>
        <v>67105922</v>
      </c>
      <c r="B242" s="63" t="s">
        <v>237</v>
      </c>
      <c r="C242" s="30" t="s">
        <v>238</v>
      </c>
      <c r="D242" s="25">
        <v>2437</v>
      </c>
      <c r="E242" s="25"/>
      <c r="F242" s="25">
        <v>473</v>
      </c>
      <c r="G242" s="25">
        <v>564</v>
      </c>
      <c r="H242" s="25">
        <v>1100</v>
      </c>
      <c r="I242" s="25">
        <v>0</v>
      </c>
      <c r="J242" s="25">
        <v>300</v>
      </c>
      <c r="K242" s="8"/>
    </row>
    <row r="243" spans="1:11" ht="11.25">
      <c r="A243" s="14" t="str">
        <f t="shared" si="41"/>
        <v>671070</v>
      </c>
      <c r="B243" s="95" t="s">
        <v>115</v>
      </c>
      <c r="C243" s="20" t="s">
        <v>116</v>
      </c>
      <c r="D243" s="18">
        <f>D244</f>
        <v>2690</v>
      </c>
      <c r="E243" s="18"/>
      <c r="F243" s="18">
        <f>F244</f>
        <v>5</v>
      </c>
      <c r="G243" s="18">
        <f>G244</f>
        <v>185</v>
      </c>
      <c r="H243" s="18">
        <f>H244</f>
        <v>0</v>
      </c>
      <c r="I243" s="18">
        <f>I244</f>
        <v>0</v>
      </c>
      <c r="J243" s="18">
        <f>J244</f>
        <v>2500</v>
      </c>
      <c r="K243" s="8"/>
    </row>
    <row r="244" spans="1:11" ht="11.25">
      <c r="A244" s="14" t="str">
        <f t="shared" si="41"/>
        <v>671071</v>
      </c>
      <c r="B244" s="95" t="s">
        <v>117</v>
      </c>
      <c r="C244" s="20" t="s">
        <v>293</v>
      </c>
      <c r="D244" s="18">
        <f>D245+D250</f>
        <v>2690</v>
      </c>
      <c r="E244" s="18"/>
      <c r="F244" s="18">
        <f>F245+F250</f>
        <v>5</v>
      </c>
      <c r="G244" s="18">
        <f>G245+G250</f>
        <v>185</v>
      </c>
      <c r="H244" s="18">
        <f>H245+H250</f>
        <v>0</v>
      </c>
      <c r="I244" s="18">
        <f>I245+I250</f>
        <v>0</v>
      </c>
      <c r="J244" s="18">
        <f>J245+J250</f>
        <v>2500</v>
      </c>
      <c r="K244" s="8"/>
    </row>
    <row r="245" spans="1:11" ht="11.25">
      <c r="A245" s="14" t="str">
        <f t="shared" si="41"/>
        <v>67107101</v>
      </c>
      <c r="B245" s="95">
        <v>7101</v>
      </c>
      <c r="C245" s="20" t="s">
        <v>239</v>
      </c>
      <c r="D245" s="18">
        <f>SUM(D246:D249)</f>
        <v>2660</v>
      </c>
      <c r="E245" s="18"/>
      <c r="F245" s="18">
        <f>SUM(F246:F249)</f>
        <v>5</v>
      </c>
      <c r="G245" s="18">
        <f>SUM(G246:G249)</f>
        <v>155</v>
      </c>
      <c r="H245" s="18">
        <f>SUM(H246:H249)</f>
        <v>0</v>
      </c>
      <c r="I245" s="18">
        <f>SUM(I246:I249)</f>
        <v>0</v>
      </c>
      <c r="J245" s="18">
        <f>SUM(J246:J249)</f>
        <v>2500</v>
      </c>
      <c r="K245" s="8"/>
    </row>
    <row r="246" spans="1:11" ht="11.25" hidden="1">
      <c r="A246" s="21" t="str">
        <f t="shared" si="41"/>
        <v>6710710101</v>
      </c>
      <c r="B246" s="63" t="s">
        <v>279</v>
      </c>
      <c r="C246" s="28" t="s">
        <v>280</v>
      </c>
      <c r="D246" s="25">
        <v>0</v>
      </c>
      <c r="E246" s="25"/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8"/>
    </row>
    <row r="247" spans="1:11" ht="11.25">
      <c r="A247" s="21" t="str">
        <f t="shared" si="41"/>
        <v>6710710102</v>
      </c>
      <c r="B247" s="63" t="s">
        <v>240</v>
      </c>
      <c r="C247" s="24" t="s">
        <v>241</v>
      </c>
      <c r="D247" s="25">
        <v>2550</v>
      </c>
      <c r="E247" s="25"/>
      <c r="F247" s="25">
        <v>0</v>
      </c>
      <c r="G247" s="25">
        <v>50</v>
      </c>
      <c r="H247" s="25">
        <v>0</v>
      </c>
      <c r="I247" s="25">
        <v>0</v>
      </c>
      <c r="J247" s="25">
        <v>2500</v>
      </c>
      <c r="K247" s="8"/>
    </row>
    <row r="248" spans="1:11" ht="11.25">
      <c r="A248" s="21" t="str">
        <f t="shared" si="41"/>
        <v>6710710103</v>
      </c>
      <c r="B248" s="63" t="s">
        <v>242</v>
      </c>
      <c r="C248" s="24" t="s">
        <v>243</v>
      </c>
      <c r="D248" s="25">
        <v>25</v>
      </c>
      <c r="E248" s="25"/>
      <c r="F248" s="25">
        <v>0</v>
      </c>
      <c r="G248" s="25">
        <v>25</v>
      </c>
      <c r="H248" s="25">
        <v>0</v>
      </c>
      <c r="I248" s="25">
        <v>0</v>
      </c>
      <c r="J248" s="25">
        <v>0</v>
      </c>
      <c r="K248" s="8"/>
    </row>
    <row r="249" spans="1:11" ht="11.25">
      <c r="A249" s="21" t="str">
        <f t="shared" si="41"/>
        <v>6710710130</v>
      </c>
      <c r="B249" s="63" t="s">
        <v>244</v>
      </c>
      <c r="C249" s="24" t="s">
        <v>245</v>
      </c>
      <c r="D249" s="25">
        <v>85</v>
      </c>
      <c r="E249" s="25"/>
      <c r="F249" s="25">
        <v>5</v>
      </c>
      <c r="G249" s="25">
        <v>80</v>
      </c>
      <c r="H249" s="25">
        <v>0</v>
      </c>
      <c r="I249" s="25">
        <v>0</v>
      </c>
      <c r="J249" s="25">
        <v>0</v>
      </c>
      <c r="K249" s="8"/>
    </row>
    <row r="250" spans="1:11" ht="11.25">
      <c r="A250" s="101" t="str">
        <f t="shared" si="41"/>
        <v>67107103</v>
      </c>
      <c r="B250" s="95" t="s">
        <v>246</v>
      </c>
      <c r="C250" s="20" t="s">
        <v>247</v>
      </c>
      <c r="D250" s="25">
        <v>30</v>
      </c>
      <c r="E250" s="25"/>
      <c r="F250" s="25">
        <v>0</v>
      </c>
      <c r="G250" s="25">
        <v>30</v>
      </c>
      <c r="H250" s="25">
        <v>0</v>
      </c>
      <c r="I250" s="25">
        <v>0</v>
      </c>
      <c r="J250" s="25">
        <v>0</v>
      </c>
      <c r="K250" s="8"/>
    </row>
    <row r="251" spans="1:11" ht="22.5">
      <c r="A251" s="14" t="str">
        <f t="shared" si="41"/>
        <v>6710671050</v>
      </c>
      <c r="B251" s="95" t="s">
        <v>281</v>
      </c>
      <c r="C251" s="20" t="s">
        <v>282</v>
      </c>
      <c r="D251" s="18">
        <f>D152</f>
        <v>21573</v>
      </c>
      <c r="E251" s="18"/>
      <c r="F251" s="18">
        <f>F152</f>
        <v>1895</v>
      </c>
      <c r="G251" s="18">
        <f>G152</f>
        <v>4277</v>
      </c>
      <c r="H251" s="18">
        <f>H152</f>
        <v>2801</v>
      </c>
      <c r="I251" s="18">
        <f>I152</f>
        <v>0</v>
      </c>
      <c r="J251" s="18">
        <f>J152</f>
        <v>12600</v>
      </c>
      <c r="K251" s="8"/>
    </row>
  </sheetData>
  <sheetProtection/>
  <mergeCells count="7">
    <mergeCell ref="A3:J3"/>
    <mergeCell ref="A4:J4"/>
    <mergeCell ref="E7:J7"/>
    <mergeCell ref="A7:A8"/>
    <mergeCell ref="B7:B8"/>
    <mergeCell ref="C7:C8"/>
    <mergeCell ref="D7:D8"/>
  </mergeCells>
  <printOptions horizontalCentered="1"/>
  <pageMargins left="0.2362204724409449" right="0.2362204724409449" top="0.1968503937007874" bottom="0.2362204724409449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P251"/>
  <sheetViews>
    <sheetView workbookViewId="0" topLeftCell="A1">
      <selection activeCell="D7" sqref="D7:D8"/>
    </sheetView>
  </sheetViews>
  <sheetFormatPr defaultColWidth="9.33203125" defaultRowHeight="11.25"/>
  <cols>
    <col min="1" max="1" width="11.83203125" style="1" customWidth="1"/>
    <col min="2" max="2" width="11" style="6" customWidth="1"/>
    <col min="3" max="3" width="45.83203125" style="1" customWidth="1"/>
    <col min="4" max="4" width="17" style="5" customWidth="1"/>
    <col min="5" max="8" width="9.5" style="5" customWidth="1"/>
    <col min="9" max="9" width="9.5" style="5" hidden="1" customWidth="1"/>
    <col min="10" max="10" width="9.5" style="5" customWidth="1"/>
    <col min="11" max="16384" width="9.33203125" style="1" customWidth="1"/>
  </cols>
  <sheetData>
    <row r="1" ht="17.25" customHeight="1">
      <c r="B1" s="87" t="s">
        <v>0</v>
      </c>
    </row>
    <row r="2" spans="2:10" ht="12" customHeight="1">
      <c r="B2" s="88"/>
      <c r="E2" s="7"/>
      <c r="F2" s="7"/>
      <c r="G2" s="7"/>
      <c r="H2" s="7"/>
      <c r="I2" s="7"/>
      <c r="J2" s="7"/>
    </row>
    <row r="3" spans="1:10" s="89" customFormat="1" ht="24.75" customHeight="1">
      <c r="A3" s="138" t="s">
        <v>311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29.25" customHeight="1">
      <c r="A4" s="139" t="s">
        <v>308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2:4" ht="13.5" customHeight="1">
      <c r="B5" s="90"/>
      <c r="C5" s="90"/>
      <c r="D5" s="91"/>
    </row>
    <row r="6" spans="3:10" ht="13.5" customHeight="1">
      <c r="C6" s="11" t="s">
        <v>310</v>
      </c>
      <c r="D6" s="92"/>
      <c r="E6" s="92"/>
      <c r="F6" s="92"/>
      <c r="G6" s="92"/>
      <c r="H6" s="92"/>
      <c r="I6" s="12"/>
      <c r="J6" s="118" t="s">
        <v>2</v>
      </c>
    </row>
    <row r="7" spans="1:33" s="117" customFormat="1" ht="24" customHeight="1">
      <c r="A7" s="142" t="s">
        <v>3</v>
      </c>
      <c r="B7" s="142" t="s">
        <v>3</v>
      </c>
      <c r="C7" s="144" t="s">
        <v>10</v>
      </c>
      <c r="D7" s="146" t="s">
        <v>315</v>
      </c>
      <c r="E7" s="148"/>
      <c r="F7" s="148"/>
      <c r="G7" s="148"/>
      <c r="H7" s="148"/>
      <c r="I7" s="148"/>
      <c r="J7" s="149"/>
      <c r="AG7" s="117" t="s">
        <v>285</v>
      </c>
    </row>
    <row r="8" spans="1:10" s="117" customFormat="1" ht="30" customHeight="1">
      <c r="A8" s="143"/>
      <c r="B8" s="143"/>
      <c r="C8" s="145"/>
      <c r="D8" s="147"/>
      <c r="E8" s="116" t="s">
        <v>303</v>
      </c>
      <c r="F8" s="116" t="s">
        <v>286</v>
      </c>
      <c r="G8" s="116" t="s">
        <v>287</v>
      </c>
      <c r="H8" s="116" t="s">
        <v>288</v>
      </c>
      <c r="I8" s="116" t="s">
        <v>289</v>
      </c>
      <c r="J8" s="116" t="s">
        <v>290</v>
      </c>
    </row>
    <row r="9" spans="1:42" s="19" customFormat="1" ht="17.25" customHeight="1">
      <c r="A9" s="14" t="str">
        <f aca="true" t="shared" si="0" ref="A9:A40">CONCATENATE("5010",B9)</f>
        <v>5010000110</v>
      </c>
      <c r="B9" s="93" t="s">
        <v>13</v>
      </c>
      <c r="C9" s="17" t="s">
        <v>14</v>
      </c>
      <c r="D9" s="18">
        <f aca="true" t="shared" si="1" ref="D9:J9">D10+D35+D38+D41+D57</f>
        <v>33562</v>
      </c>
      <c r="E9" s="18">
        <f t="shared" si="1"/>
        <v>11561</v>
      </c>
      <c r="F9" s="18">
        <f t="shared" si="1"/>
        <v>2127</v>
      </c>
      <c r="G9" s="18">
        <f t="shared" si="1"/>
        <v>4402</v>
      </c>
      <c r="H9" s="18">
        <f t="shared" si="1"/>
        <v>2801</v>
      </c>
      <c r="I9" s="18">
        <f t="shared" si="1"/>
        <v>0</v>
      </c>
      <c r="J9" s="18">
        <f t="shared" si="1"/>
        <v>12671</v>
      </c>
      <c r="K9" s="8"/>
      <c r="L9" s="8"/>
      <c r="M9" s="8"/>
      <c r="N9" s="8"/>
      <c r="O9" s="94"/>
      <c r="AK9" s="8"/>
      <c r="AL9" s="8"/>
      <c r="AM9" s="8"/>
      <c r="AN9" s="8"/>
      <c r="AO9" s="8"/>
      <c r="AP9" s="8"/>
    </row>
    <row r="10" spans="1:42" s="19" customFormat="1" ht="11.25">
      <c r="A10" s="14" t="str">
        <f t="shared" si="0"/>
        <v>5010000210</v>
      </c>
      <c r="B10" s="95" t="s">
        <v>16</v>
      </c>
      <c r="C10" s="20" t="s">
        <v>17</v>
      </c>
      <c r="D10" s="18">
        <f aca="true" t="shared" si="2" ref="D10:J10">D11+D15</f>
        <v>11788</v>
      </c>
      <c r="E10" s="18">
        <f t="shared" si="2"/>
        <v>8733</v>
      </c>
      <c r="F10" s="18">
        <f t="shared" si="2"/>
        <v>427</v>
      </c>
      <c r="G10" s="18">
        <f t="shared" si="2"/>
        <v>27</v>
      </c>
      <c r="H10" s="18">
        <f t="shared" si="2"/>
        <v>1</v>
      </c>
      <c r="I10" s="18">
        <f t="shared" si="2"/>
        <v>0</v>
      </c>
      <c r="J10" s="18">
        <f t="shared" si="2"/>
        <v>2600</v>
      </c>
      <c r="K10" s="8"/>
      <c r="L10" s="8"/>
      <c r="M10" s="8"/>
      <c r="N10" s="8"/>
      <c r="O10" s="94"/>
      <c r="AK10" s="8"/>
      <c r="AL10" s="8"/>
      <c r="AM10" s="8"/>
      <c r="AN10" s="8"/>
      <c r="AO10" s="8"/>
      <c r="AP10" s="8"/>
    </row>
    <row r="11" spans="1:42" s="19" customFormat="1" ht="11.25">
      <c r="A11" s="14" t="str">
        <f t="shared" si="0"/>
        <v>50100003</v>
      </c>
      <c r="B11" s="95" t="s">
        <v>18</v>
      </c>
      <c r="C11" s="20" t="s">
        <v>19</v>
      </c>
      <c r="D11" s="18">
        <f aca="true" t="shared" si="3" ref="D11:J13">D12</f>
        <v>8703</v>
      </c>
      <c r="E11" s="18">
        <f t="shared" si="3"/>
        <v>8703</v>
      </c>
      <c r="F11" s="18">
        <f t="shared" si="3"/>
        <v>0</v>
      </c>
      <c r="G11" s="18">
        <f t="shared" si="3"/>
        <v>0</v>
      </c>
      <c r="H11" s="18">
        <f t="shared" si="3"/>
        <v>0</v>
      </c>
      <c r="I11" s="18">
        <f t="shared" si="3"/>
        <v>0</v>
      </c>
      <c r="J11" s="18">
        <f t="shared" si="3"/>
        <v>0</v>
      </c>
      <c r="K11" s="8"/>
      <c r="L11" s="8"/>
      <c r="M11" s="8"/>
      <c r="N11" s="8"/>
      <c r="O11" s="94"/>
      <c r="AK11" s="8"/>
      <c r="AL11" s="8"/>
      <c r="AM11" s="8"/>
      <c r="AN11" s="8"/>
      <c r="AO11" s="8"/>
      <c r="AP11" s="8"/>
    </row>
    <row r="12" spans="1:42" s="19" customFormat="1" ht="11.25">
      <c r="A12" s="14" t="str">
        <f t="shared" si="0"/>
        <v>50100004</v>
      </c>
      <c r="B12" s="95" t="s">
        <v>20</v>
      </c>
      <c r="C12" s="20" t="s">
        <v>21</v>
      </c>
      <c r="D12" s="18">
        <f t="shared" si="3"/>
        <v>8703</v>
      </c>
      <c r="E12" s="18">
        <f t="shared" si="3"/>
        <v>8703</v>
      </c>
      <c r="F12" s="18">
        <f t="shared" si="3"/>
        <v>0</v>
      </c>
      <c r="G12" s="18">
        <f t="shared" si="3"/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8"/>
      <c r="L12" s="8"/>
      <c r="M12" s="8"/>
      <c r="N12" s="8"/>
      <c r="O12" s="94"/>
      <c r="AK12" s="8"/>
      <c r="AL12" s="8"/>
      <c r="AM12" s="8"/>
      <c r="AN12" s="8"/>
      <c r="AO12" s="8"/>
      <c r="AP12" s="8"/>
    </row>
    <row r="13" spans="1:42" s="19" customFormat="1" ht="33.75">
      <c r="A13" s="14" t="str">
        <f t="shared" si="0"/>
        <v>50101610</v>
      </c>
      <c r="B13" s="95" t="s">
        <v>22</v>
      </c>
      <c r="C13" s="20" t="s">
        <v>23</v>
      </c>
      <c r="D13" s="18">
        <f t="shared" si="3"/>
        <v>8703</v>
      </c>
      <c r="E13" s="18">
        <f t="shared" si="3"/>
        <v>8703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8"/>
      <c r="L13" s="8"/>
      <c r="M13" s="8"/>
      <c r="N13" s="8"/>
      <c r="O13" s="94"/>
      <c r="AK13" s="8"/>
      <c r="AL13" s="8"/>
      <c r="AM13" s="8"/>
      <c r="AN13" s="8"/>
      <c r="AO13" s="8"/>
      <c r="AP13" s="8"/>
    </row>
    <row r="14" spans="1:42" ht="22.5">
      <c r="A14" s="21" t="str">
        <f t="shared" si="0"/>
        <v>5010161003</v>
      </c>
      <c r="B14" s="63" t="s">
        <v>25</v>
      </c>
      <c r="C14" s="24" t="s">
        <v>26</v>
      </c>
      <c r="D14" s="25">
        <v>8703</v>
      </c>
      <c r="E14" s="25">
        <v>8703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8"/>
      <c r="L14" s="8"/>
      <c r="M14" s="8"/>
      <c r="N14" s="8"/>
      <c r="O14" s="94"/>
      <c r="AK14" s="8"/>
      <c r="AL14" s="8"/>
      <c r="AM14" s="8"/>
      <c r="AN14" s="8"/>
      <c r="AO14" s="8"/>
      <c r="AP14" s="8"/>
    </row>
    <row r="15" spans="1:42" s="19" customFormat="1" ht="11.25">
      <c r="A15" s="14" t="str">
        <f t="shared" si="0"/>
        <v>5010290010</v>
      </c>
      <c r="B15" s="95" t="s">
        <v>28</v>
      </c>
      <c r="C15" s="20" t="s">
        <v>29</v>
      </c>
      <c r="D15" s="18">
        <f aca="true" t="shared" si="4" ref="D15:J15">D16+D19</f>
        <v>3085</v>
      </c>
      <c r="E15" s="18">
        <f t="shared" si="4"/>
        <v>30</v>
      </c>
      <c r="F15" s="18">
        <f t="shared" si="4"/>
        <v>427</v>
      </c>
      <c r="G15" s="18">
        <f t="shared" si="4"/>
        <v>27</v>
      </c>
      <c r="H15" s="18">
        <f t="shared" si="4"/>
        <v>1</v>
      </c>
      <c r="I15" s="18">
        <f t="shared" si="4"/>
        <v>0</v>
      </c>
      <c r="J15" s="18">
        <f t="shared" si="4"/>
        <v>2600</v>
      </c>
      <c r="K15" s="8"/>
      <c r="L15" s="8"/>
      <c r="M15" s="8"/>
      <c r="N15" s="8"/>
      <c r="O15" s="94"/>
      <c r="AK15" s="8"/>
      <c r="AL15" s="8"/>
      <c r="AM15" s="8"/>
      <c r="AN15" s="8"/>
      <c r="AO15" s="8"/>
      <c r="AP15" s="8"/>
    </row>
    <row r="16" spans="1:42" s="26" customFormat="1" ht="11.25" hidden="1">
      <c r="A16" s="14" t="str">
        <f t="shared" si="0"/>
        <v>5010300010</v>
      </c>
      <c r="B16" s="95" t="s">
        <v>30</v>
      </c>
      <c r="C16" s="20" t="s">
        <v>31</v>
      </c>
      <c r="D16" s="18">
        <f aca="true" t="shared" si="5" ref="D16:J17">D17</f>
        <v>0</v>
      </c>
      <c r="E16" s="18">
        <f t="shared" si="5"/>
        <v>0</v>
      </c>
      <c r="F16" s="18">
        <f t="shared" si="5"/>
        <v>0</v>
      </c>
      <c r="G16" s="18">
        <f t="shared" si="5"/>
        <v>0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8"/>
      <c r="L16" s="8"/>
      <c r="M16" s="8"/>
      <c r="N16" s="8"/>
      <c r="O16" s="94"/>
      <c r="AK16" s="8"/>
      <c r="AL16" s="8"/>
      <c r="AM16" s="8"/>
      <c r="AN16" s="8"/>
      <c r="AO16" s="8"/>
      <c r="AP16" s="8"/>
    </row>
    <row r="17" spans="1:42" s="26" customFormat="1" ht="11.25" hidden="1">
      <c r="A17" s="14" t="str">
        <f t="shared" si="0"/>
        <v>50103110</v>
      </c>
      <c r="B17" s="95">
        <v>3110</v>
      </c>
      <c r="C17" s="17" t="s">
        <v>32</v>
      </c>
      <c r="D17" s="18">
        <f t="shared" si="5"/>
        <v>0</v>
      </c>
      <c r="E17" s="18">
        <f t="shared" si="5"/>
        <v>0</v>
      </c>
      <c r="F17" s="18">
        <f t="shared" si="5"/>
        <v>0</v>
      </c>
      <c r="G17" s="18">
        <f t="shared" si="5"/>
        <v>0</v>
      </c>
      <c r="H17" s="18">
        <f t="shared" si="5"/>
        <v>0</v>
      </c>
      <c r="I17" s="18">
        <f t="shared" si="5"/>
        <v>0</v>
      </c>
      <c r="J17" s="18">
        <f t="shared" si="5"/>
        <v>0</v>
      </c>
      <c r="K17" s="8"/>
      <c r="L17" s="8"/>
      <c r="M17" s="8"/>
      <c r="N17" s="8"/>
      <c r="O17" s="94"/>
      <c r="AK17" s="8"/>
      <c r="AL17" s="8"/>
      <c r="AM17" s="8"/>
      <c r="AN17" s="8"/>
      <c r="AO17" s="8"/>
      <c r="AP17" s="8"/>
    </row>
    <row r="18" spans="1:42" s="29" customFormat="1" ht="11.25" hidden="1">
      <c r="A18" s="21" t="str">
        <f t="shared" si="0"/>
        <v>5010311003</v>
      </c>
      <c r="B18" s="96">
        <v>311003</v>
      </c>
      <c r="C18" s="28" t="s">
        <v>33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8"/>
      <c r="L18" s="8"/>
      <c r="M18" s="8"/>
      <c r="N18" s="8"/>
      <c r="O18" s="94"/>
      <c r="AK18" s="8"/>
      <c r="AL18" s="8"/>
      <c r="AM18" s="8"/>
      <c r="AN18" s="8"/>
      <c r="AO18" s="8"/>
      <c r="AP18" s="8"/>
    </row>
    <row r="19" spans="1:42" s="19" customFormat="1" ht="15" customHeight="1">
      <c r="A19" s="14" t="str">
        <f t="shared" si="0"/>
        <v>5010330010</v>
      </c>
      <c r="B19" s="95" t="s">
        <v>35</v>
      </c>
      <c r="C19" s="20" t="s">
        <v>36</v>
      </c>
      <c r="D19" s="18">
        <f aca="true" t="shared" si="6" ref="D19:J19">D20+D28+D30+D32</f>
        <v>3085</v>
      </c>
      <c r="E19" s="18">
        <f t="shared" si="6"/>
        <v>30</v>
      </c>
      <c r="F19" s="18">
        <f t="shared" si="6"/>
        <v>427</v>
      </c>
      <c r="G19" s="18">
        <f t="shared" si="6"/>
        <v>27</v>
      </c>
      <c r="H19" s="18">
        <f t="shared" si="6"/>
        <v>1</v>
      </c>
      <c r="I19" s="18">
        <f t="shared" si="6"/>
        <v>0</v>
      </c>
      <c r="J19" s="18">
        <f t="shared" si="6"/>
        <v>2600</v>
      </c>
      <c r="K19" s="8"/>
      <c r="L19" s="8"/>
      <c r="M19" s="8"/>
      <c r="N19" s="8"/>
      <c r="O19" s="94"/>
      <c r="AK19" s="8"/>
      <c r="AL19" s="8"/>
      <c r="AM19" s="8"/>
      <c r="AN19" s="8"/>
      <c r="AO19" s="8"/>
      <c r="AP19" s="8"/>
    </row>
    <row r="20" spans="1:42" s="19" customFormat="1" ht="24.75" customHeight="1">
      <c r="A20" s="14" t="str">
        <f t="shared" si="0"/>
        <v>50103310</v>
      </c>
      <c r="B20" s="95">
        <v>3310</v>
      </c>
      <c r="C20" s="17" t="s">
        <v>38</v>
      </c>
      <c r="D20" s="18">
        <f aca="true" t="shared" si="7" ref="D20:J20">SUM(D21:D27)</f>
        <v>2551</v>
      </c>
      <c r="E20" s="18">
        <f t="shared" si="7"/>
        <v>30</v>
      </c>
      <c r="F20" s="18">
        <f t="shared" si="7"/>
        <v>0</v>
      </c>
      <c r="G20" s="18">
        <f t="shared" si="7"/>
        <v>20</v>
      </c>
      <c r="H20" s="18">
        <f t="shared" si="7"/>
        <v>1</v>
      </c>
      <c r="I20" s="18">
        <f t="shared" si="7"/>
        <v>0</v>
      </c>
      <c r="J20" s="18">
        <f t="shared" si="7"/>
        <v>2500</v>
      </c>
      <c r="K20" s="8"/>
      <c r="L20" s="8"/>
      <c r="M20" s="8"/>
      <c r="N20" s="8"/>
      <c r="O20" s="94"/>
      <c r="AK20" s="8"/>
      <c r="AL20" s="8"/>
      <c r="AM20" s="8"/>
      <c r="AN20" s="8"/>
      <c r="AO20" s="8"/>
      <c r="AP20" s="8"/>
    </row>
    <row r="21" spans="1:42" ht="24.75" customHeight="1">
      <c r="A21" s="21" t="str">
        <f t="shared" si="0"/>
        <v>5010331004</v>
      </c>
      <c r="B21" s="63" t="s">
        <v>40</v>
      </c>
      <c r="C21" s="30" t="s">
        <v>41</v>
      </c>
      <c r="D21" s="25">
        <v>2300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2300</v>
      </c>
      <c r="K21" s="8"/>
      <c r="L21" s="8"/>
      <c r="M21" s="8"/>
      <c r="N21" s="8"/>
      <c r="O21" s="94"/>
      <c r="AK21" s="8"/>
      <c r="AL21" s="8"/>
      <c r="AM21" s="8"/>
      <c r="AN21" s="8"/>
      <c r="AO21" s="8"/>
      <c r="AP21" s="8"/>
    </row>
    <row r="22" spans="1:42" ht="13.5" customHeight="1">
      <c r="A22" s="21" t="str">
        <f t="shared" si="0"/>
        <v>5010331008</v>
      </c>
      <c r="B22" s="63">
        <v>331008</v>
      </c>
      <c r="C22" s="24" t="s">
        <v>43</v>
      </c>
      <c r="D22" s="25">
        <v>20</v>
      </c>
      <c r="E22" s="25">
        <v>0</v>
      </c>
      <c r="F22" s="25">
        <v>0</v>
      </c>
      <c r="G22" s="25">
        <v>20</v>
      </c>
      <c r="H22" s="25">
        <v>0</v>
      </c>
      <c r="I22" s="25">
        <v>0</v>
      </c>
      <c r="J22" s="25">
        <v>0</v>
      </c>
      <c r="K22" s="8"/>
      <c r="L22" s="8"/>
      <c r="M22" s="8"/>
      <c r="N22" s="8"/>
      <c r="O22" s="94"/>
      <c r="AK22" s="8"/>
      <c r="AL22" s="8"/>
      <c r="AM22" s="8"/>
      <c r="AN22" s="8"/>
      <c r="AO22" s="8"/>
      <c r="AP22" s="8"/>
    </row>
    <row r="23" spans="1:42" ht="23.25" customHeight="1" hidden="1">
      <c r="A23" s="21" t="str">
        <f t="shared" si="0"/>
        <v>5010331016</v>
      </c>
      <c r="B23" s="63" t="s">
        <v>45</v>
      </c>
      <c r="C23" s="24" t="s">
        <v>46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8"/>
      <c r="L23" s="8"/>
      <c r="M23" s="8"/>
      <c r="N23" s="8"/>
      <c r="O23" s="94"/>
      <c r="AK23" s="8"/>
      <c r="AL23" s="8"/>
      <c r="AM23" s="8"/>
      <c r="AN23" s="8"/>
      <c r="AO23" s="8"/>
      <c r="AP23" s="8"/>
    </row>
    <row r="24" spans="1:42" ht="35.25" customHeight="1" hidden="1">
      <c r="A24" s="21" t="str">
        <f t="shared" si="0"/>
        <v>5010331017</v>
      </c>
      <c r="B24" s="63" t="s">
        <v>48</v>
      </c>
      <c r="C24" s="24" t="s">
        <v>49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8"/>
      <c r="L24" s="8"/>
      <c r="M24" s="8"/>
      <c r="N24" s="8"/>
      <c r="O24" s="94"/>
      <c r="AK24" s="8"/>
      <c r="AL24" s="8"/>
      <c r="AM24" s="8"/>
      <c r="AN24" s="8"/>
      <c r="AO24" s="8"/>
      <c r="AP24" s="8"/>
    </row>
    <row r="25" spans="1:42" ht="15.75" customHeight="1">
      <c r="A25" s="21" t="str">
        <f t="shared" si="0"/>
        <v>5010331019</v>
      </c>
      <c r="B25" s="23" t="s">
        <v>51</v>
      </c>
      <c r="C25" s="24" t="s">
        <v>291</v>
      </c>
      <c r="D25" s="25">
        <v>1</v>
      </c>
      <c r="E25" s="25">
        <v>0</v>
      </c>
      <c r="F25" s="25">
        <v>0</v>
      </c>
      <c r="G25" s="25">
        <v>0</v>
      </c>
      <c r="H25" s="25">
        <v>1</v>
      </c>
      <c r="I25" s="25">
        <v>0</v>
      </c>
      <c r="J25" s="25">
        <v>0</v>
      </c>
      <c r="K25" s="8"/>
      <c r="L25" s="8"/>
      <c r="M25" s="8"/>
      <c r="N25" s="8"/>
      <c r="O25" s="94"/>
      <c r="AK25" s="8"/>
      <c r="AL25" s="8"/>
      <c r="AM25" s="8"/>
      <c r="AN25" s="8"/>
      <c r="AO25" s="8"/>
      <c r="AP25" s="8"/>
    </row>
    <row r="26" spans="1:42" ht="15.75" customHeight="1" hidden="1">
      <c r="A26" s="21" t="str">
        <f t="shared" si="0"/>
        <v>5010331020</v>
      </c>
      <c r="B26" s="23" t="s">
        <v>54</v>
      </c>
      <c r="C26" s="24" t="s">
        <v>55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8"/>
      <c r="L26" s="8"/>
      <c r="M26" s="8"/>
      <c r="N26" s="8"/>
      <c r="O26" s="94"/>
      <c r="AK26" s="8"/>
      <c r="AL26" s="8"/>
      <c r="AM26" s="8"/>
      <c r="AN26" s="8"/>
      <c r="AO26" s="8"/>
      <c r="AP26" s="8"/>
    </row>
    <row r="27" spans="1:42" ht="13.5" customHeight="1">
      <c r="A27" s="21" t="str">
        <f t="shared" si="0"/>
        <v>5010331050</v>
      </c>
      <c r="B27" s="63" t="s">
        <v>57</v>
      </c>
      <c r="C27" s="28" t="s">
        <v>58</v>
      </c>
      <c r="D27" s="25">
        <v>230</v>
      </c>
      <c r="E27" s="25">
        <v>30</v>
      </c>
      <c r="F27" s="25">
        <v>0</v>
      </c>
      <c r="G27" s="25">
        <v>0</v>
      </c>
      <c r="H27" s="25">
        <v>0</v>
      </c>
      <c r="I27" s="25">
        <v>0</v>
      </c>
      <c r="J27" s="25">
        <v>200</v>
      </c>
      <c r="K27" s="8"/>
      <c r="L27" s="8"/>
      <c r="M27" s="8"/>
      <c r="N27" s="8"/>
      <c r="O27" s="94"/>
      <c r="AK27" s="8"/>
      <c r="AL27" s="8"/>
      <c r="AM27" s="8"/>
      <c r="AN27" s="8"/>
      <c r="AO27" s="8"/>
      <c r="AP27" s="8"/>
    </row>
    <row r="28" spans="1:42" s="19" customFormat="1" ht="13.5" customHeight="1" hidden="1">
      <c r="A28" s="21" t="str">
        <f t="shared" si="0"/>
        <v>50103510</v>
      </c>
      <c r="B28" s="95" t="s">
        <v>59</v>
      </c>
      <c r="C28" s="31" t="s">
        <v>60</v>
      </c>
      <c r="D28" s="18">
        <f aca="true" t="shared" si="8" ref="D28:J28">D29</f>
        <v>0</v>
      </c>
      <c r="E28" s="18">
        <f t="shared" si="8"/>
        <v>0</v>
      </c>
      <c r="F28" s="18">
        <f t="shared" si="8"/>
        <v>0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8"/>
      <c r="L28" s="32"/>
      <c r="M28" s="32"/>
      <c r="N28" s="32"/>
      <c r="O28" s="97"/>
      <c r="Q28" s="19">
        <f>Q29</f>
        <v>0</v>
      </c>
      <c r="AK28" s="32"/>
      <c r="AL28" s="32"/>
      <c r="AM28" s="32"/>
      <c r="AN28" s="32"/>
      <c r="AO28" s="32"/>
      <c r="AP28" s="32"/>
    </row>
    <row r="29" spans="1:42" ht="19.5" customHeight="1" hidden="1">
      <c r="A29" s="21" t="str">
        <f t="shared" si="0"/>
        <v>5010351001</v>
      </c>
      <c r="B29" s="63" t="s">
        <v>61</v>
      </c>
      <c r="C29" s="33" t="s">
        <v>62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8"/>
      <c r="L29" s="8"/>
      <c r="M29" s="8"/>
      <c r="N29" s="8"/>
      <c r="O29" s="94"/>
      <c r="AK29" s="8"/>
      <c r="AL29" s="8"/>
      <c r="AM29" s="8"/>
      <c r="AN29" s="8"/>
      <c r="AO29" s="8"/>
      <c r="AP29" s="8"/>
    </row>
    <row r="30" spans="1:42" s="19" customFormat="1" ht="19.5" customHeight="1">
      <c r="A30" s="21" t="str">
        <f t="shared" si="0"/>
        <v>50103610</v>
      </c>
      <c r="B30" s="16" t="s">
        <v>63</v>
      </c>
      <c r="C30" s="31" t="s">
        <v>64</v>
      </c>
      <c r="D30" s="18">
        <f aca="true" t="shared" si="9" ref="D30:J30">D31</f>
        <v>427</v>
      </c>
      <c r="E30" s="18">
        <f t="shared" si="9"/>
        <v>0</v>
      </c>
      <c r="F30" s="18">
        <f t="shared" si="9"/>
        <v>427</v>
      </c>
      <c r="G30" s="18">
        <f t="shared" si="9"/>
        <v>0</v>
      </c>
      <c r="H30" s="18">
        <f t="shared" si="9"/>
        <v>0</v>
      </c>
      <c r="I30" s="18">
        <f t="shared" si="9"/>
        <v>0</v>
      </c>
      <c r="J30" s="18">
        <f t="shared" si="9"/>
        <v>0</v>
      </c>
      <c r="K30" s="8"/>
      <c r="L30" s="32"/>
      <c r="M30" s="32"/>
      <c r="N30" s="32"/>
      <c r="O30" s="97"/>
      <c r="AK30" s="32"/>
      <c r="AL30" s="32"/>
      <c r="AM30" s="32"/>
      <c r="AN30" s="32"/>
      <c r="AO30" s="32"/>
      <c r="AP30" s="32"/>
    </row>
    <row r="31" spans="1:42" ht="19.5" customHeight="1">
      <c r="A31" s="21" t="str">
        <f t="shared" si="0"/>
        <v>5010361050</v>
      </c>
      <c r="B31" s="23" t="s">
        <v>65</v>
      </c>
      <c r="C31" s="33" t="s">
        <v>66</v>
      </c>
      <c r="D31" s="25">
        <v>427</v>
      </c>
      <c r="E31" s="25">
        <v>0</v>
      </c>
      <c r="F31" s="25">
        <v>427</v>
      </c>
      <c r="G31" s="25">
        <v>0</v>
      </c>
      <c r="H31" s="25">
        <v>0</v>
      </c>
      <c r="I31" s="25">
        <v>0</v>
      </c>
      <c r="J31" s="25">
        <v>0</v>
      </c>
      <c r="K31" s="8"/>
      <c r="L31" s="8"/>
      <c r="M31" s="8"/>
      <c r="N31" s="8"/>
      <c r="O31" s="94"/>
      <c r="AK31" s="8"/>
      <c r="AL31" s="8"/>
      <c r="AM31" s="8"/>
      <c r="AN31" s="8"/>
      <c r="AO31" s="8"/>
      <c r="AP31" s="8"/>
    </row>
    <row r="32" spans="1:42" s="29" customFormat="1" ht="22.5">
      <c r="A32" s="14" t="str">
        <f t="shared" si="0"/>
        <v>50103710</v>
      </c>
      <c r="B32" s="95" t="s">
        <v>67</v>
      </c>
      <c r="C32" s="34" t="s">
        <v>68</v>
      </c>
      <c r="D32" s="18">
        <f aca="true" t="shared" si="10" ref="D32:J32">SUM(D33:D34)</f>
        <v>107</v>
      </c>
      <c r="E32" s="18">
        <f t="shared" si="10"/>
        <v>0</v>
      </c>
      <c r="F32" s="18">
        <f t="shared" si="10"/>
        <v>0</v>
      </c>
      <c r="G32" s="18">
        <f t="shared" si="10"/>
        <v>7</v>
      </c>
      <c r="H32" s="18">
        <f t="shared" si="10"/>
        <v>0</v>
      </c>
      <c r="I32" s="18">
        <f t="shared" si="10"/>
        <v>0</v>
      </c>
      <c r="J32" s="18">
        <f t="shared" si="10"/>
        <v>100</v>
      </c>
      <c r="K32" s="8"/>
      <c r="L32" s="8"/>
      <c r="M32" s="8"/>
      <c r="N32" s="8"/>
      <c r="O32" s="94"/>
      <c r="AK32" s="8"/>
      <c r="AL32" s="8"/>
      <c r="AM32" s="8"/>
      <c r="AN32" s="8"/>
      <c r="AO32" s="8"/>
      <c r="AP32" s="8"/>
    </row>
    <row r="33" spans="1:42" s="29" customFormat="1" ht="11.25">
      <c r="A33" s="21" t="str">
        <f t="shared" si="0"/>
        <v>5010371001</v>
      </c>
      <c r="B33" s="96" t="s">
        <v>70</v>
      </c>
      <c r="C33" s="28" t="s">
        <v>71</v>
      </c>
      <c r="D33" s="25">
        <v>107</v>
      </c>
      <c r="E33" s="25">
        <v>0</v>
      </c>
      <c r="F33" s="25">
        <v>0</v>
      </c>
      <c r="G33" s="25">
        <v>7</v>
      </c>
      <c r="H33" s="25">
        <v>0</v>
      </c>
      <c r="I33" s="25">
        <v>0</v>
      </c>
      <c r="J33" s="25">
        <v>100</v>
      </c>
      <c r="K33" s="8"/>
      <c r="L33" s="8"/>
      <c r="M33" s="8"/>
      <c r="N33" s="8"/>
      <c r="O33" s="94"/>
      <c r="AK33" s="8"/>
      <c r="AL33" s="8"/>
      <c r="AM33" s="8"/>
      <c r="AN33" s="8"/>
      <c r="AO33" s="8"/>
      <c r="AP33" s="8"/>
    </row>
    <row r="34" spans="1:42" s="29" customFormat="1" ht="11.25" hidden="1">
      <c r="A34" s="21" t="str">
        <f t="shared" si="0"/>
        <v>5010371050</v>
      </c>
      <c r="B34" s="96" t="s">
        <v>72</v>
      </c>
      <c r="C34" s="24" t="s">
        <v>73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8"/>
      <c r="L34" s="8"/>
      <c r="M34" s="8"/>
      <c r="N34" s="8"/>
      <c r="O34" s="94"/>
      <c r="AK34" s="8"/>
      <c r="AL34" s="8"/>
      <c r="AM34" s="8"/>
      <c r="AN34" s="8"/>
      <c r="AO34" s="8"/>
      <c r="AP34" s="8"/>
    </row>
    <row r="35" spans="1:42" s="29" customFormat="1" ht="22.5">
      <c r="A35" s="21" t="str">
        <f t="shared" si="0"/>
        <v>50104010</v>
      </c>
      <c r="B35" s="16" t="s">
        <v>74</v>
      </c>
      <c r="C35" s="20" t="s">
        <v>75</v>
      </c>
      <c r="D35" s="18">
        <f>D36</f>
        <v>3299</v>
      </c>
      <c r="E35" s="18">
        <f>E36</f>
        <v>2728</v>
      </c>
      <c r="F35" s="25"/>
      <c r="G35" s="18">
        <f>G36</f>
        <v>571</v>
      </c>
      <c r="H35" s="25"/>
      <c r="I35" s="18">
        <f>I36</f>
        <v>0</v>
      </c>
      <c r="J35" s="18">
        <f>J36</f>
        <v>0</v>
      </c>
      <c r="K35" s="8"/>
      <c r="L35" s="8"/>
      <c r="M35" s="8"/>
      <c r="N35" s="8"/>
      <c r="O35" s="94"/>
      <c r="AK35" s="8"/>
      <c r="AL35" s="8"/>
      <c r="AM35" s="8"/>
      <c r="AN35" s="8"/>
      <c r="AO35" s="8"/>
      <c r="AP35" s="8"/>
    </row>
    <row r="36" spans="1:42" s="29" customFormat="1" ht="22.5">
      <c r="A36" s="21" t="str">
        <f t="shared" si="0"/>
        <v>50104015</v>
      </c>
      <c r="B36" s="23" t="s">
        <v>77</v>
      </c>
      <c r="C36" s="24" t="s">
        <v>78</v>
      </c>
      <c r="D36" s="25">
        <f>D37</f>
        <v>3299</v>
      </c>
      <c r="E36" s="25">
        <f>E37</f>
        <v>2728</v>
      </c>
      <c r="F36" s="25"/>
      <c r="G36" s="25">
        <f>G37</f>
        <v>571</v>
      </c>
      <c r="H36" s="25"/>
      <c r="I36" s="25">
        <f>I37</f>
        <v>0</v>
      </c>
      <c r="J36" s="25">
        <f>J37</f>
        <v>0</v>
      </c>
      <c r="K36" s="8"/>
      <c r="L36" s="8"/>
      <c r="M36" s="8"/>
      <c r="N36" s="8"/>
      <c r="O36" s="94"/>
      <c r="AK36" s="8"/>
      <c r="AL36" s="8"/>
      <c r="AM36" s="8"/>
      <c r="AN36" s="8"/>
      <c r="AO36" s="8"/>
      <c r="AP36" s="8"/>
    </row>
    <row r="37" spans="1:42" s="29" customFormat="1" ht="22.5">
      <c r="A37" s="21" t="str">
        <f t="shared" si="0"/>
        <v>501040101503</v>
      </c>
      <c r="B37" s="23" t="s">
        <v>79</v>
      </c>
      <c r="C37" s="24" t="s">
        <v>80</v>
      </c>
      <c r="D37" s="25">
        <v>3299</v>
      </c>
      <c r="E37" s="25">
        <v>2728</v>
      </c>
      <c r="F37" s="25"/>
      <c r="G37" s="25">
        <v>571</v>
      </c>
      <c r="H37" s="25"/>
      <c r="I37" s="25">
        <v>0</v>
      </c>
      <c r="J37" s="25">
        <v>0</v>
      </c>
      <c r="K37" s="8"/>
      <c r="L37" s="8"/>
      <c r="M37" s="8"/>
      <c r="N37" s="8"/>
      <c r="O37" s="94"/>
      <c r="AK37" s="8"/>
      <c r="AL37" s="8"/>
      <c r="AM37" s="8"/>
      <c r="AN37" s="8"/>
      <c r="AO37" s="8"/>
      <c r="AP37" s="8"/>
    </row>
    <row r="38" spans="1:42" s="26" customFormat="1" ht="11.25">
      <c r="A38" s="14" t="str">
        <f t="shared" si="0"/>
        <v>501043</v>
      </c>
      <c r="B38" s="95" t="s">
        <v>82</v>
      </c>
      <c r="C38" s="20" t="s">
        <v>83</v>
      </c>
      <c r="D38" s="18">
        <f aca="true" t="shared" si="11" ref="D38:J39">D39</f>
        <v>16900</v>
      </c>
      <c r="E38" s="18">
        <f t="shared" si="11"/>
        <v>100</v>
      </c>
      <c r="F38" s="18">
        <f t="shared" si="11"/>
        <v>1500</v>
      </c>
      <c r="G38" s="18">
        <f t="shared" si="11"/>
        <v>2500</v>
      </c>
      <c r="H38" s="18">
        <f t="shared" si="11"/>
        <v>2800</v>
      </c>
      <c r="I38" s="18">
        <f t="shared" si="11"/>
        <v>0</v>
      </c>
      <c r="J38" s="18">
        <f t="shared" si="11"/>
        <v>10000</v>
      </c>
      <c r="K38" s="8"/>
      <c r="L38" s="8"/>
      <c r="M38" s="8"/>
      <c r="N38" s="8"/>
      <c r="O38" s="94"/>
      <c r="AK38" s="8"/>
      <c r="AL38" s="8"/>
      <c r="AM38" s="8"/>
      <c r="AN38" s="8"/>
      <c r="AO38" s="8"/>
      <c r="AP38" s="8"/>
    </row>
    <row r="39" spans="1:42" s="26" customFormat="1" ht="11.25">
      <c r="A39" s="14" t="str">
        <f t="shared" si="0"/>
        <v>50104310</v>
      </c>
      <c r="B39" s="95" t="s">
        <v>84</v>
      </c>
      <c r="C39" s="20" t="s">
        <v>85</v>
      </c>
      <c r="D39" s="18">
        <f t="shared" si="11"/>
        <v>16900</v>
      </c>
      <c r="E39" s="18">
        <f t="shared" si="11"/>
        <v>100</v>
      </c>
      <c r="F39" s="18">
        <f t="shared" si="11"/>
        <v>1500</v>
      </c>
      <c r="G39" s="18">
        <f t="shared" si="11"/>
        <v>2500</v>
      </c>
      <c r="H39" s="18">
        <f t="shared" si="11"/>
        <v>2800</v>
      </c>
      <c r="I39" s="18">
        <f t="shared" si="11"/>
        <v>0</v>
      </c>
      <c r="J39" s="18">
        <f t="shared" si="11"/>
        <v>10000</v>
      </c>
      <c r="K39" s="8"/>
      <c r="L39" s="8"/>
      <c r="M39" s="8"/>
      <c r="N39" s="8"/>
      <c r="O39" s="94"/>
      <c r="AK39" s="8"/>
      <c r="AL39" s="8"/>
      <c r="AM39" s="8"/>
      <c r="AN39" s="8"/>
      <c r="AO39" s="8"/>
      <c r="AP39" s="8"/>
    </row>
    <row r="40" spans="1:42" s="29" customFormat="1" ht="15" customHeight="1">
      <c r="A40" s="21" t="str">
        <f t="shared" si="0"/>
        <v>5010431009</v>
      </c>
      <c r="B40" s="96" t="s">
        <v>87</v>
      </c>
      <c r="C40" s="24" t="s">
        <v>88</v>
      </c>
      <c r="D40" s="25">
        <v>16900</v>
      </c>
      <c r="E40" s="25">
        <v>100</v>
      </c>
      <c r="F40" s="25">
        <v>1500</v>
      </c>
      <c r="G40" s="25">
        <v>2500</v>
      </c>
      <c r="H40" s="25">
        <v>2800</v>
      </c>
      <c r="I40" s="25">
        <v>0</v>
      </c>
      <c r="J40" s="25">
        <v>10000</v>
      </c>
      <c r="K40" s="8"/>
      <c r="L40" s="8"/>
      <c r="M40" s="8"/>
      <c r="N40" s="8"/>
      <c r="O40" s="94"/>
      <c r="AK40" s="8"/>
      <c r="AL40" s="8"/>
      <c r="AM40" s="8"/>
      <c r="AN40" s="8"/>
      <c r="AO40" s="8"/>
      <c r="AP40" s="8"/>
    </row>
    <row r="41" spans="1:42" s="26" customFormat="1" ht="43.5" customHeight="1">
      <c r="A41" s="21" t="str">
        <f aca="true" t="shared" si="12" ref="A41:A59">CONCATENATE("5010",B41)</f>
        <v>50104510</v>
      </c>
      <c r="B41" s="16" t="s">
        <v>89</v>
      </c>
      <c r="C41" s="20" t="s">
        <v>90</v>
      </c>
      <c r="D41" s="18">
        <f aca="true" t="shared" si="13" ref="D41:J41">D42+D44+D48+D52+D55</f>
        <v>1436</v>
      </c>
      <c r="E41" s="18">
        <f t="shared" si="13"/>
        <v>0</v>
      </c>
      <c r="F41" s="18">
        <f t="shared" si="13"/>
        <v>132</v>
      </c>
      <c r="G41" s="18">
        <f t="shared" si="13"/>
        <v>1304</v>
      </c>
      <c r="H41" s="18">
        <f t="shared" si="13"/>
        <v>0</v>
      </c>
      <c r="I41" s="18">
        <f t="shared" si="13"/>
        <v>0</v>
      </c>
      <c r="J41" s="18">
        <f t="shared" si="13"/>
        <v>0</v>
      </c>
      <c r="K41" s="8"/>
      <c r="L41" s="32"/>
      <c r="M41" s="32"/>
      <c r="N41" s="32"/>
      <c r="O41" s="97"/>
      <c r="AK41" s="32"/>
      <c r="AL41" s="32"/>
      <c r="AM41" s="32"/>
      <c r="AN41" s="32"/>
      <c r="AO41" s="32"/>
      <c r="AP41" s="32"/>
    </row>
    <row r="42" spans="1:42" s="29" customFormat="1" ht="15" customHeight="1" hidden="1">
      <c r="A42" s="21" t="str">
        <f t="shared" si="12"/>
        <v>5010451002</v>
      </c>
      <c r="B42" s="35">
        <v>451002</v>
      </c>
      <c r="C42" s="24" t="s">
        <v>92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8"/>
      <c r="L42" s="8"/>
      <c r="M42" s="8"/>
      <c r="N42" s="8"/>
      <c r="O42" s="94"/>
      <c r="AK42" s="8"/>
      <c r="AL42" s="8"/>
      <c r="AM42" s="8"/>
      <c r="AN42" s="8"/>
      <c r="AO42" s="8"/>
      <c r="AP42" s="8"/>
    </row>
    <row r="43" spans="1:42" s="29" customFormat="1" ht="15" customHeight="1" hidden="1">
      <c r="A43" s="21" t="str">
        <f t="shared" si="12"/>
        <v>501045100202</v>
      </c>
      <c r="B43" s="35">
        <v>45100202</v>
      </c>
      <c r="C43" s="24" t="s">
        <v>93</v>
      </c>
      <c r="D43" s="25">
        <v>0</v>
      </c>
      <c r="E43" s="25"/>
      <c r="F43" s="25"/>
      <c r="G43" s="25">
        <v>0</v>
      </c>
      <c r="H43" s="25"/>
      <c r="I43" s="25"/>
      <c r="J43" s="25"/>
      <c r="K43" s="8"/>
      <c r="L43" s="8"/>
      <c r="M43" s="8"/>
      <c r="N43" s="8"/>
      <c r="O43" s="94"/>
      <c r="AK43" s="8"/>
      <c r="AL43" s="8"/>
      <c r="AM43" s="8"/>
      <c r="AN43" s="8"/>
      <c r="AO43" s="8"/>
      <c r="AP43" s="8"/>
    </row>
    <row r="44" spans="1:42" s="29" customFormat="1" ht="27.75" customHeight="1">
      <c r="A44" s="21" t="str">
        <f t="shared" si="12"/>
        <v>5010451015</v>
      </c>
      <c r="B44" s="35">
        <v>451015</v>
      </c>
      <c r="C44" s="24" t="s">
        <v>94</v>
      </c>
      <c r="D44" s="25">
        <v>35</v>
      </c>
      <c r="E44" s="25">
        <v>0</v>
      </c>
      <c r="F44" s="25">
        <v>0</v>
      </c>
      <c r="G44" s="25">
        <v>35</v>
      </c>
      <c r="H44" s="25">
        <v>0</v>
      </c>
      <c r="I44" s="25">
        <v>0</v>
      </c>
      <c r="J44" s="25">
        <v>0</v>
      </c>
      <c r="K44" s="8"/>
      <c r="L44" s="8"/>
      <c r="M44" s="8"/>
      <c r="N44" s="8"/>
      <c r="O44" s="94"/>
      <c r="AK44" s="8"/>
      <c r="AL44" s="8"/>
      <c r="AM44" s="8"/>
      <c r="AN44" s="8"/>
      <c r="AO44" s="8"/>
      <c r="AP44" s="8"/>
    </row>
    <row r="45" spans="1:42" s="29" customFormat="1" ht="15" customHeight="1" hidden="1">
      <c r="A45" s="21" t="str">
        <f t="shared" si="12"/>
        <v>501045101501</v>
      </c>
      <c r="B45" s="35">
        <v>45101501</v>
      </c>
      <c r="C45" s="24" t="s">
        <v>95</v>
      </c>
      <c r="D45" s="25">
        <v>35</v>
      </c>
      <c r="E45" s="25"/>
      <c r="F45" s="25"/>
      <c r="G45" s="25">
        <v>35</v>
      </c>
      <c r="H45" s="25"/>
      <c r="I45" s="25"/>
      <c r="J45" s="25"/>
      <c r="K45" s="8"/>
      <c r="L45" s="8"/>
      <c r="M45" s="8"/>
      <c r="N45" s="8"/>
      <c r="O45" s="94"/>
      <c r="AK45" s="8"/>
      <c r="AL45" s="8"/>
      <c r="AM45" s="8"/>
      <c r="AN45" s="8"/>
      <c r="AO45" s="8"/>
      <c r="AP45" s="8"/>
    </row>
    <row r="46" spans="1:42" s="29" customFormat="1" ht="15" customHeight="1" hidden="1">
      <c r="A46" s="21" t="str">
        <f t="shared" si="12"/>
        <v>501045101502</v>
      </c>
      <c r="B46" s="35">
        <v>45101502</v>
      </c>
      <c r="C46" s="24" t="s">
        <v>93</v>
      </c>
      <c r="D46" s="25">
        <v>0</v>
      </c>
      <c r="E46" s="25"/>
      <c r="F46" s="25"/>
      <c r="G46" s="25">
        <v>0</v>
      </c>
      <c r="H46" s="25"/>
      <c r="I46" s="25"/>
      <c r="J46" s="25"/>
      <c r="K46" s="8"/>
      <c r="L46" s="8"/>
      <c r="M46" s="8"/>
      <c r="N46" s="8"/>
      <c r="O46" s="94"/>
      <c r="AK46" s="8"/>
      <c r="AL46" s="8"/>
      <c r="AM46" s="8"/>
      <c r="AN46" s="8"/>
      <c r="AO46" s="8"/>
      <c r="AP46" s="8"/>
    </row>
    <row r="47" spans="1:42" s="29" customFormat="1" ht="15" customHeight="1">
      <c r="A47" s="21" t="str">
        <f t="shared" si="12"/>
        <v>501045101503</v>
      </c>
      <c r="B47" s="35">
        <v>45101503</v>
      </c>
      <c r="C47" s="24" t="s">
        <v>96</v>
      </c>
      <c r="D47" s="25">
        <v>0</v>
      </c>
      <c r="E47" s="25"/>
      <c r="F47" s="25"/>
      <c r="G47" s="25">
        <v>0</v>
      </c>
      <c r="H47" s="25"/>
      <c r="I47" s="25"/>
      <c r="J47" s="25"/>
      <c r="K47" s="8"/>
      <c r="L47" s="8"/>
      <c r="M47" s="8"/>
      <c r="N47" s="8"/>
      <c r="O47" s="94"/>
      <c r="AK47" s="8"/>
      <c r="AL47" s="8"/>
      <c r="AM47" s="8"/>
      <c r="AN47" s="8"/>
      <c r="AO47" s="8"/>
      <c r="AP47" s="8"/>
    </row>
    <row r="48" spans="1:42" s="29" customFormat="1" ht="15" customHeight="1">
      <c r="A48" s="21" t="str">
        <f t="shared" si="12"/>
        <v>5010451016</v>
      </c>
      <c r="B48" s="35">
        <v>451016</v>
      </c>
      <c r="C48" s="24" t="s">
        <v>97</v>
      </c>
      <c r="D48" s="25">
        <v>257</v>
      </c>
      <c r="E48" s="25">
        <v>0</v>
      </c>
      <c r="F48" s="25">
        <v>132</v>
      </c>
      <c r="G48" s="25">
        <v>125</v>
      </c>
      <c r="H48" s="25">
        <v>0</v>
      </c>
      <c r="I48" s="25">
        <v>0</v>
      </c>
      <c r="J48" s="25">
        <v>0</v>
      </c>
      <c r="K48" s="8"/>
      <c r="L48" s="8"/>
      <c r="M48" s="8"/>
      <c r="N48" s="8"/>
      <c r="O48" s="94"/>
      <c r="AK48" s="8"/>
      <c r="AL48" s="8"/>
      <c r="AM48" s="8"/>
      <c r="AN48" s="8"/>
      <c r="AO48" s="8"/>
      <c r="AP48" s="8"/>
    </row>
    <row r="49" spans="1:42" s="29" customFormat="1" ht="28.5" customHeight="1" hidden="1">
      <c r="A49" s="21" t="str">
        <f t="shared" si="12"/>
        <v>501045101601</v>
      </c>
      <c r="B49" s="35">
        <v>45101601</v>
      </c>
      <c r="C49" s="24" t="s">
        <v>95</v>
      </c>
      <c r="D49" s="25">
        <v>0</v>
      </c>
      <c r="E49" s="25"/>
      <c r="F49" s="25"/>
      <c r="G49" s="25">
        <v>0</v>
      </c>
      <c r="H49" s="25"/>
      <c r="I49" s="25"/>
      <c r="J49" s="25"/>
      <c r="K49" s="8"/>
      <c r="L49" s="8"/>
      <c r="M49" s="8"/>
      <c r="N49" s="8"/>
      <c r="O49" s="94"/>
      <c r="AK49" s="8"/>
      <c r="AL49" s="8"/>
      <c r="AM49" s="8"/>
      <c r="AN49" s="8"/>
      <c r="AO49" s="8"/>
      <c r="AP49" s="8"/>
    </row>
    <row r="50" spans="1:42" s="29" customFormat="1" ht="24" customHeight="1" hidden="1">
      <c r="A50" s="21" t="str">
        <f t="shared" si="12"/>
        <v>501045101602</v>
      </c>
      <c r="B50" s="35">
        <v>45101602</v>
      </c>
      <c r="C50" s="24" t="s">
        <v>93</v>
      </c>
      <c r="D50" s="25">
        <v>0</v>
      </c>
      <c r="E50" s="25"/>
      <c r="F50" s="25"/>
      <c r="G50" s="25">
        <v>0</v>
      </c>
      <c r="H50" s="25"/>
      <c r="I50" s="25"/>
      <c r="J50" s="25"/>
      <c r="K50" s="8"/>
      <c r="L50" s="8"/>
      <c r="M50" s="8"/>
      <c r="N50" s="8"/>
      <c r="O50" s="94"/>
      <c r="AK50" s="8"/>
      <c r="AL50" s="8"/>
      <c r="AM50" s="8"/>
      <c r="AN50" s="8"/>
      <c r="AO50" s="8"/>
      <c r="AP50" s="8"/>
    </row>
    <row r="51" spans="1:42" s="29" customFormat="1" ht="15" customHeight="1">
      <c r="A51" s="21" t="str">
        <f t="shared" si="12"/>
        <v>501045101603</v>
      </c>
      <c r="B51" s="35">
        <v>45101603</v>
      </c>
      <c r="C51" s="24" t="s">
        <v>96</v>
      </c>
      <c r="D51" s="25">
        <v>257</v>
      </c>
      <c r="E51" s="25">
        <v>0</v>
      </c>
      <c r="F51" s="25">
        <v>132</v>
      </c>
      <c r="G51" s="25">
        <v>125</v>
      </c>
      <c r="H51" s="25">
        <v>0</v>
      </c>
      <c r="I51" s="25">
        <v>0</v>
      </c>
      <c r="J51" s="25">
        <v>0</v>
      </c>
      <c r="K51" s="8"/>
      <c r="L51" s="8"/>
      <c r="M51" s="8"/>
      <c r="N51" s="8"/>
      <c r="O51" s="94"/>
      <c r="AK51" s="8"/>
      <c r="AL51" s="8"/>
      <c r="AM51" s="8"/>
      <c r="AN51" s="8"/>
      <c r="AO51" s="8"/>
      <c r="AP51" s="8"/>
    </row>
    <row r="52" spans="1:42" s="29" customFormat="1" ht="15" customHeight="1" hidden="1">
      <c r="A52" s="21" t="str">
        <f t="shared" si="12"/>
        <v>5010451017</v>
      </c>
      <c r="B52" s="35">
        <v>451017</v>
      </c>
      <c r="C52" s="24" t="s">
        <v>98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8"/>
      <c r="L52" s="8"/>
      <c r="M52" s="8"/>
      <c r="N52" s="8"/>
      <c r="O52" s="94"/>
      <c r="AK52" s="8"/>
      <c r="AL52" s="8"/>
      <c r="AM52" s="8"/>
      <c r="AN52" s="8"/>
      <c r="AO52" s="8"/>
      <c r="AP52" s="8"/>
    </row>
    <row r="53" spans="1:42" s="29" customFormat="1" ht="15" customHeight="1" hidden="1">
      <c r="A53" s="21" t="str">
        <f t="shared" si="12"/>
        <v>501045101701</v>
      </c>
      <c r="B53" s="35">
        <v>45101701</v>
      </c>
      <c r="C53" s="24"/>
      <c r="D53" s="25">
        <v>0</v>
      </c>
      <c r="E53" s="25"/>
      <c r="F53" s="25"/>
      <c r="G53" s="25">
        <v>0</v>
      </c>
      <c r="H53" s="25"/>
      <c r="I53" s="25"/>
      <c r="J53" s="25"/>
      <c r="K53" s="8"/>
      <c r="L53" s="8"/>
      <c r="M53" s="8"/>
      <c r="N53" s="8"/>
      <c r="O53" s="94"/>
      <c r="AK53" s="8"/>
      <c r="AL53" s="8"/>
      <c r="AM53" s="8"/>
      <c r="AN53" s="8"/>
      <c r="AO53" s="8"/>
      <c r="AP53" s="8"/>
    </row>
    <row r="54" spans="1:42" s="43" customFormat="1" ht="9.75" customHeight="1" hidden="1">
      <c r="A54" s="21" t="str">
        <f t="shared" si="12"/>
        <v>501045101702</v>
      </c>
      <c r="B54" s="35">
        <v>45101702</v>
      </c>
      <c r="C54" s="24" t="s">
        <v>93</v>
      </c>
      <c r="D54" s="25">
        <v>0</v>
      </c>
      <c r="E54" s="42"/>
      <c r="F54" s="42"/>
      <c r="G54" s="25">
        <v>0</v>
      </c>
      <c r="H54" s="42"/>
      <c r="I54" s="42"/>
      <c r="J54" s="42"/>
      <c r="K54" s="8"/>
      <c r="L54" s="8"/>
      <c r="M54" s="8"/>
      <c r="N54" s="44"/>
      <c r="O54" s="98"/>
      <c r="AK54" s="44"/>
      <c r="AL54" s="44"/>
      <c r="AM54" s="44"/>
      <c r="AN54" s="44"/>
      <c r="AO54" s="44"/>
      <c r="AP54" s="44"/>
    </row>
    <row r="55" spans="1:42" s="43" customFormat="1" ht="20.25" customHeight="1">
      <c r="A55" s="21" t="str">
        <f t="shared" si="12"/>
        <v>5010451018</v>
      </c>
      <c r="B55" s="35">
        <v>451018</v>
      </c>
      <c r="C55" s="24" t="s">
        <v>99</v>
      </c>
      <c r="D55" s="25">
        <f aca="true" t="shared" si="14" ref="D55:J55">D56</f>
        <v>1144</v>
      </c>
      <c r="E55" s="25">
        <f t="shared" si="14"/>
        <v>0</v>
      </c>
      <c r="F55" s="25">
        <f t="shared" si="14"/>
        <v>0</v>
      </c>
      <c r="G55" s="25">
        <f t="shared" si="14"/>
        <v>1144</v>
      </c>
      <c r="H55" s="25">
        <f t="shared" si="14"/>
        <v>0</v>
      </c>
      <c r="I55" s="25">
        <f t="shared" si="14"/>
        <v>0</v>
      </c>
      <c r="J55" s="25">
        <f t="shared" si="14"/>
        <v>0</v>
      </c>
      <c r="K55" s="8"/>
      <c r="L55" s="8"/>
      <c r="M55" s="8"/>
      <c r="N55" s="44"/>
      <c r="O55" s="98"/>
      <c r="AK55" s="44"/>
      <c r="AL55" s="44"/>
      <c r="AM55" s="44"/>
      <c r="AN55" s="44"/>
      <c r="AO55" s="44"/>
      <c r="AP55" s="44"/>
    </row>
    <row r="56" spans="1:42" s="43" customFormat="1" ht="18.75" customHeight="1">
      <c r="A56" s="21" t="str">
        <f t="shared" si="12"/>
        <v>501045101803</v>
      </c>
      <c r="B56" s="35">
        <v>45101803</v>
      </c>
      <c r="C56" s="24" t="s">
        <v>96</v>
      </c>
      <c r="D56" s="25">
        <v>1144</v>
      </c>
      <c r="E56" s="25">
        <v>0</v>
      </c>
      <c r="F56" s="25">
        <v>0</v>
      </c>
      <c r="G56" s="25">
        <v>1144</v>
      </c>
      <c r="H56" s="25">
        <v>0</v>
      </c>
      <c r="I56" s="25">
        <v>0</v>
      </c>
      <c r="J56" s="25">
        <v>0</v>
      </c>
      <c r="K56" s="8"/>
      <c r="L56" s="8"/>
      <c r="M56" s="8"/>
      <c r="N56" s="44"/>
      <c r="O56" s="98"/>
      <c r="AK56" s="44"/>
      <c r="AL56" s="44"/>
      <c r="AM56" s="44"/>
      <c r="AN56" s="44"/>
      <c r="AO56" s="44"/>
      <c r="AP56" s="44"/>
    </row>
    <row r="57" spans="1:42" s="43" customFormat="1" ht="18.75" customHeight="1">
      <c r="A57" s="21" t="str">
        <f t="shared" si="12"/>
        <v>50104810</v>
      </c>
      <c r="B57" s="36">
        <v>4810</v>
      </c>
      <c r="C57" s="20" t="s">
        <v>101</v>
      </c>
      <c r="D57" s="18">
        <f aca="true" t="shared" si="15" ref="D57:J58">D58</f>
        <v>139</v>
      </c>
      <c r="E57" s="18">
        <f t="shared" si="15"/>
        <v>0</v>
      </c>
      <c r="F57" s="18">
        <f t="shared" si="15"/>
        <v>68</v>
      </c>
      <c r="G57" s="18">
        <f t="shared" si="15"/>
        <v>0</v>
      </c>
      <c r="H57" s="18">
        <f t="shared" si="15"/>
        <v>0</v>
      </c>
      <c r="I57" s="18">
        <f t="shared" si="15"/>
        <v>0</v>
      </c>
      <c r="J57" s="18">
        <f t="shared" si="15"/>
        <v>71</v>
      </c>
      <c r="K57" s="8"/>
      <c r="L57" s="8"/>
      <c r="M57" s="8"/>
      <c r="N57" s="44"/>
      <c r="O57" s="98"/>
      <c r="AK57" s="44"/>
      <c r="AL57" s="44"/>
      <c r="AM57" s="44"/>
      <c r="AN57" s="44"/>
      <c r="AO57" s="44"/>
      <c r="AP57" s="44"/>
    </row>
    <row r="58" spans="1:42" s="43" customFormat="1" ht="15" customHeight="1">
      <c r="A58" s="21" t="str">
        <f t="shared" si="12"/>
        <v>5010481016</v>
      </c>
      <c r="B58" s="35">
        <v>481016</v>
      </c>
      <c r="C58" s="24" t="s">
        <v>97</v>
      </c>
      <c r="D58" s="25">
        <f t="shared" si="15"/>
        <v>139</v>
      </c>
      <c r="E58" s="25">
        <f t="shared" si="15"/>
        <v>0</v>
      </c>
      <c r="F58" s="25">
        <f t="shared" si="15"/>
        <v>68</v>
      </c>
      <c r="G58" s="25">
        <f t="shared" si="15"/>
        <v>0</v>
      </c>
      <c r="H58" s="25">
        <f t="shared" si="15"/>
        <v>0</v>
      </c>
      <c r="I58" s="25">
        <f t="shared" si="15"/>
        <v>0</v>
      </c>
      <c r="J58" s="25">
        <f t="shared" si="15"/>
        <v>71</v>
      </c>
      <c r="K58" s="8"/>
      <c r="L58" s="8"/>
      <c r="M58" s="8"/>
      <c r="N58" s="44"/>
      <c r="O58" s="98"/>
      <c r="AK58" s="44"/>
      <c r="AL58" s="44"/>
      <c r="AM58" s="44"/>
      <c r="AN58" s="44"/>
      <c r="AO58" s="44"/>
      <c r="AP58" s="44"/>
    </row>
    <row r="59" spans="1:42" s="43" customFormat="1" ht="20.25" customHeight="1">
      <c r="A59" s="21" t="str">
        <f t="shared" si="12"/>
        <v>501048101603</v>
      </c>
      <c r="B59" s="35">
        <v>48101603</v>
      </c>
      <c r="C59" s="24" t="s">
        <v>96</v>
      </c>
      <c r="D59" s="25">
        <v>139</v>
      </c>
      <c r="E59" s="25">
        <v>0</v>
      </c>
      <c r="F59" s="25">
        <v>68</v>
      </c>
      <c r="G59" s="25">
        <v>0</v>
      </c>
      <c r="H59" s="25">
        <v>0</v>
      </c>
      <c r="I59" s="25">
        <v>0</v>
      </c>
      <c r="J59" s="25">
        <v>71</v>
      </c>
      <c r="K59" s="8"/>
      <c r="L59" s="8"/>
      <c r="M59" s="8"/>
      <c r="N59" s="44"/>
      <c r="O59" s="98"/>
      <c r="AK59" s="44"/>
      <c r="AL59" s="44"/>
      <c r="AM59" s="44"/>
      <c r="AN59" s="44"/>
      <c r="AO59" s="44"/>
      <c r="AP59" s="44"/>
    </row>
    <row r="60" spans="1:42" s="43" customFormat="1" ht="9.75" customHeight="1">
      <c r="A60" s="99"/>
      <c r="B60" s="100"/>
      <c r="C60" s="40"/>
      <c r="D60" s="42">
        <f aca="true" t="shared" si="16" ref="D60:J60">D9-D61</f>
        <v>0</v>
      </c>
      <c r="E60" s="42">
        <f t="shared" si="16"/>
        <v>0</v>
      </c>
      <c r="F60" s="42">
        <f t="shared" si="16"/>
        <v>0</v>
      </c>
      <c r="G60" s="42">
        <f t="shared" si="16"/>
        <v>0</v>
      </c>
      <c r="H60" s="42">
        <f t="shared" si="16"/>
        <v>0</v>
      </c>
      <c r="I60" s="42">
        <f t="shared" si="16"/>
        <v>0</v>
      </c>
      <c r="J60" s="42">
        <f t="shared" si="16"/>
        <v>0</v>
      </c>
      <c r="K60" s="8"/>
      <c r="L60" s="8"/>
      <c r="M60" s="8"/>
      <c r="N60" s="44"/>
      <c r="O60" s="98"/>
      <c r="AK60" s="44"/>
      <c r="AL60" s="44"/>
      <c r="AM60" s="44"/>
      <c r="AN60" s="44"/>
      <c r="AO60" s="44"/>
      <c r="AP60" s="44"/>
    </row>
    <row r="61" spans="1:42" s="19" customFormat="1" ht="11.25">
      <c r="A61" s="14" t="str">
        <f aca="true" t="shared" si="17" ref="A61:A70">CONCATENATE("5010",B61)</f>
        <v>50105010</v>
      </c>
      <c r="B61" s="93" t="s">
        <v>102</v>
      </c>
      <c r="C61" s="20" t="s">
        <v>103</v>
      </c>
      <c r="D61" s="18">
        <f aca="true" t="shared" si="18" ref="D61:J61">D62+D69</f>
        <v>33562</v>
      </c>
      <c r="E61" s="18">
        <f t="shared" si="18"/>
        <v>11561</v>
      </c>
      <c r="F61" s="18">
        <f t="shared" si="18"/>
        <v>2127</v>
      </c>
      <c r="G61" s="18">
        <f t="shared" si="18"/>
        <v>4402</v>
      </c>
      <c r="H61" s="18">
        <f t="shared" si="18"/>
        <v>2801</v>
      </c>
      <c r="I61" s="18">
        <f t="shared" si="18"/>
        <v>0</v>
      </c>
      <c r="J61" s="18">
        <f t="shared" si="18"/>
        <v>12671</v>
      </c>
      <c r="K61" s="8"/>
      <c r="L61" s="8"/>
      <c r="M61" s="8"/>
      <c r="N61" s="8"/>
      <c r="O61" s="94"/>
      <c r="AK61" s="8"/>
      <c r="AL61" s="8"/>
      <c r="AM61" s="8"/>
      <c r="AN61" s="8"/>
      <c r="AO61" s="8"/>
      <c r="AP61" s="8"/>
    </row>
    <row r="62" spans="1:42" s="19" customFormat="1" ht="11.25">
      <c r="A62" s="14" t="str">
        <f t="shared" si="17"/>
        <v>501001</v>
      </c>
      <c r="B62" s="95" t="s">
        <v>69</v>
      </c>
      <c r="C62" s="20" t="s">
        <v>104</v>
      </c>
      <c r="D62" s="18">
        <f aca="true" t="shared" si="19" ref="D62:J62">SUM(D63:D68)</f>
        <v>30672</v>
      </c>
      <c r="E62" s="18">
        <f t="shared" si="19"/>
        <v>11361</v>
      </c>
      <c r="F62" s="18">
        <f t="shared" si="19"/>
        <v>2122</v>
      </c>
      <c r="G62" s="18">
        <f t="shared" si="19"/>
        <v>4217</v>
      </c>
      <c r="H62" s="18">
        <f t="shared" si="19"/>
        <v>2801</v>
      </c>
      <c r="I62" s="18">
        <f t="shared" si="19"/>
        <v>0</v>
      </c>
      <c r="J62" s="18">
        <f t="shared" si="19"/>
        <v>10171</v>
      </c>
      <c r="K62" s="8"/>
      <c r="L62" s="8"/>
      <c r="M62" s="8"/>
      <c r="N62" s="8"/>
      <c r="O62" s="94"/>
      <c r="AK62" s="8"/>
      <c r="AL62" s="8"/>
      <c r="AM62" s="8"/>
      <c r="AN62" s="8"/>
      <c r="AO62" s="8"/>
      <c r="AP62" s="8"/>
    </row>
    <row r="63" spans="1:42" s="19" customFormat="1" ht="11.25">
      <c r="A63" s="14" t="str">
        <f t="shared" si="17"/>
        <v>501010</v>
      </c>
      <c r="B63" s="95" t="s">
        <v>12</v>
      </c>
      <c r="C63" s="20" t="s">
        <v>105</v>
      </c>
      <c r="D63" s="18">
        <f aca="true" t="shared" si="20" ref="D63:J63">D73+D154</f>
        <v>12807</v>
      </c>
      <c r="E63" s="18">
        <f t="shared" si="20"/>
        <v>4373</v>
      </c>
      <c r="F63" s="18">
        <f t="shared" si="20"/>
        <v>705</v>
      </c>
      <c r="G63" s="18">
        <f t="shared" si="20"/>
        <v>1401</v>
      </c>
      <c r="H63" s="18">
        <f t="shared" si="20"/>
        <v>875</v>
      </c>
      <c r="I63" s="18">
        <f t="shared" si="20"/>
        <v>0</v>
      </c>
      <c r="J63" s="18">
        <f t="shared" si="20"/>
        <v>5453</v>
      </c>
      <c r="K63" s="8"/>
      <c r="L63" s="8"/>
      <c r="M63" s="8"/>
      <c r="N63" s="8"/>
      <c r="O63" s="94"/>
      <c r="AK63" s="8"/>
      <c r="AL63" s="8"/>
      <c r="AM63" s="8"/>
      <c r="AN63" s="8"/>
      <c r="AO63" s="8"/>
      <c r="AP63" s="8"/>
    </row>
    <row r="64" spans="1:42" s="19" customFormat="1" ht="11.25">
      <c r="A64" s="14" t="str">
        <f t="shared" si="17"/>
        <v>501020</v>
      </c>
      <c r="B64" s="95" t="s">
        <v>53</v>
      </c>
      <c r="C64" s="20" t="s">
        <v>106</v>
      </c>
      <c r="D64" s="18">
        <f aca="true" t="shared" si="21" ref="D64:J64">D101+D181</f>
        <v>13622</v>
      </c>
      <c r="E64" s="18">
        <f t="shared" si="21"/>
        <v>6973</v>
      </c>
      <c r="F64" s="18">
        <f t="shared" si="21"/>
        <v>664</v>
      </c>
      <c r="G64" s="18">
        <f t="shared" si="21"/>
        <v>882</v>
      </c>
      <c r="H64" s="18">
        <f t="shared" si="21"/>
        <v>826</v>
      </c>
      <c r="I64" s="18">
        <f t="shared" si="21"/>
        <v>0</v>
      </c>
      <c r="J64" s="18">
        <f t="shared" si="21"/>
        <v>4277</v>
      </c>
      <c r="K64" s="8"/>
      <c r="L64" s="8"/>
      <c r="M64" s="8"/>
      <c r="N64" s="8"/>
      <c r="O64" s="94"/>
      <c r="AK64" s="8"/>
      <c r="AL64" s="8"/>
      <c r="AM64" s="8"/>
      <c r="AN64" s="8"/>
      <c r="AO64" s="8"/>
      <c r="AP64" s="8"/>
    </row>
    <row r="65" spans="1:42" s="19" customFormat="1" ht="11.25">
      <c r="A65" s="14" t="str">
        <f t="shared" si="17"/>
        <v>501055</v>
      </c>
      <c r="B65" s="95" t="s">
        <v>107</v>
      </c>
      <c r="C65" s="17" t="s">
        <v>108</v>
      </c>
      <c r="D65" s="18">
        <f aca="true" t="shared" si="22" ref="D65:J65">D131+D217</f>
        <v>90</v>
      </c>
      <c r="E65" s="18">
        <f t="shared" si="22"/>
        <v>15</v>
      </c>
      <c r="F65" s="18">
        <f t="shared" si="22"/>
        <v>0</v>
      </c>
      <c r="G65" s="18">
        <f t="shared" si="22"/>
        <v>0</v>
      </c>
      <c r="H65" s="18">
        <f t="shared" si="22"/>
        <v>0</v>
      </c>
      <c r="I65" s="18">
        <f t="shared" si="22"/>
        <v>0</v>
      </c>
      <c r="J65" s="18">
        <f t="shared" si="22"/>
        <v>75</v>
      </c>
      <c r="K65" s="8"/>
      <c r="L65" s="8"/>
      <c r="M65" s="8"/>
      <c r="N65" s="8"/>
      <c r="O65" s="94"/>
      <c r="AK65" s="8"/>
      <c r="AL65" s="8"/>
      <c r="AM65" s="8"/>
      <c r="AN65" s="8"/>
      <c r="AO65" s="8"/>
      <c r="AP65" s="8"/>
    </row>
    <row r="66" spans="1:42" s="19" customFormat="1" ht="33.75">
      <c r="A66" s="14" t="str">
        <f t="shared" si="17"/>
        <v>501056</v>
      </c>
      <c r="B66" s="95" t="s">
        <v>109</v>
      </c>
      <c r="C66" s="17" t="s">
        <v>110</v>
      </c>
      <c r="D66" s="18">
        <f aca="true" t="shared" si="23" ref="D66:J66">D220+D135</f>
        <v>1447</v>
      </c>
      <c r="E66" s="18">
        <f t="shared" si="23"/>
        <v>0</v>
      </c>
      <c r="F66" s="18">
        <f t="shared" si="23"/>
        <v>132</v>
      </c>
      <c r="G66" s="18">
        <f t="shared" si="23"/>
        <v>1315</v>
      </c>
      <c r="H66" s="18">
        <f t="shared" si="23"/>
        <v>0</v>
      </c>
      <c r="I66" s="18">
        <f t="shared" si="23"/>
        <v>0</v>
      </c>
      <c r="J66" s="18">
        <f t="shared" si="23"/>
        <v>0</v>
      </c>
      <c r="K66" s="8"/>
      <c r="L66" s="8"/>
      <c r="M66" s="8"/>
      <c r="N66" s="8"/>
      <c r="O66" s="94"/>
      <c r="AK66" s="8"/>
      <c r="AL66" s="8"/>
      <c r="AM66" s="8"/>
      <c r="AN66" s="8"/>
      <c r="AO66" s="8"/>
      <c r="AP66" s="8"/>
    </row>
    <row r="67" spans="1:42" s="19" customFormat="1" ht="22.5">
      <c r="A67" s="14" t="str">
        <f t="shared" si="17"/>
        <v>501058</v>
      </c>
      <c r="B67" s="95" t="s">
        <v>111</v>
      </c>
      <c r="C67" s="17" t="s">
        <v>112</v>
      </c>
      <c r="D67" s="18">
        <f aca="true" t="shared" si="24" ref="D67:J67">D234</f>
        <v>139</v>
      </c>
      <c r="E67" s="18">
        <f t="shared" si="24"/>
        <v>0</v>
      </c>
      <c r="F67" s="18">
        <f t="shared" si="24"/>
        <v>68</v>
      </c>
      <c r="G67" s="18">
        <f t="shared" si="24"/>
        <v>0</v>
      </c>
      <c r="H67" s="18">
        <f t="shared" si="24"/>
        <v>0</v>
      </c>
      <c r="I67" s="18">
        <f t="shared" si="24"/>
        <v>0</v>
      </c>
      <c r="J67" s="18">
        <f t="shared" si="24"/>
        <v>71</v>
      </c>
      <c r="K67" s="8"/>
      <c r="L67" s="8"/>
      <c r="M67" s="8"/>
      <c r="N67" s="8"/>
      <c r="O67" s="94"/>
      <c r="AK67" s="8"/>
      <c r="AL67" s="8"/>
      <c r="AM67" s="8"/>
      <c r="AN67" s="8"/>
      <c r="AO67" s="8"/>
      <c r="AP67" s="8"/>
    </row>
    <row r="68" spans="1:42" s="19" customFormat="1" ht="11.25">
      <c r="A68" s="14" t="str">
        <f t="shared" si="17"/>
        <v>501059</v>
      </c>
      <c r="B68" s="95" t="s">
        <v>113</v>
      </c>
      <c r="C68" s="20" t="s">
        <v>292</v>
      </c>
      <c r="D68" s="18">
        <f aca="true" t="shared" si="25" ref="D68:J68">D140+D239</f>
        <v>2567</v>
      </c>
      <c r="E68" s="18">
        <f t="shared" si="25"/>
        <v>0</v>
      </c>
      <c r="F68" s="18">
        <f t="shared" si="25"/>
        <v>553</v>
      </c>
      <c r="G68" s="18">
        <f t="shared" si="25"/>
        <v>619</v>
      </c>
      <c r="H68" s="18">
        <f t="shared" si="25"/>
        <v>1100</v>
      </c>
      <c r="I68" s="18">
        <f t="shared" si="25"/>
        <v>0</v>
      </c>
      <c r="J68" s="18">
        <f t="shared" si="25"/>
        <v>295</v>
      </c>
      <c r="K68" s="8"/>
      <c r="L68" s="8"/>
      <c r="M68" s="8"/>
      <c r="N68" s="8"/>
      <c r="O68" s="94"/>
      <c r="AK68" s="8"/>
      <c r="AL68" s="8"/>
      <c r="AM68" s="8"/>
      <c r="AN68" s="8"/>
      <c r="AO68" s="8"/>
      <c r="AP68" s="8"/>
    </row>
    <row r="69" spans="1:42" s="19" customFormat="1" ht="11.25">
      <c r="A69" s="14" t="str">
        <f t="shared" si="17"/>
        <v>501070</v>
      </c>
      <c r="B69" s="95" t="s">
        <v>115</v>
      </c>
      <c r="C69" s="20" t="s">
        <v>116</v>
      </c>
      <c r="D69" s="18">
        <f aca="true" t="shared" si="26" ref="D69:J69">D70</f>
        <v>2890</v>
      </c>
      <c r="E69" s="18">
        <f t="shared" si="26"/>
        <v>200</v>
      </c>
      <c r="F69" s="18">
        <f t="shared" si="26"/>
        <v>5</v>
      </c>
      <c r="G69" s="18">
        <f t="shared" si="26"/>
        <v>185</v>
      </c>
      <c r="H69" s="18">
        <f t="shared" si="26"/>
        <v>0</v>
      </c>
      <c r="I69" s="18">
        <f t="shared" si="26"/>
        <v>0</v>
      </c>
      <c r="J69" s="18">
        <f t="shared" si="26"/>
        <v>2500</v>
      </c>
      <c r="K69" s="8"/>
      <c r="L69" s="8"/>
      <c r="M69" s="8"/>
      <c r="N69" s="8"/>
      <c r="O69" s="94"/>
      <c r="AK69" s="8"/>
      <c r="AL69" s="8"/>
      <c r="AM69" s="8"/>
      <c r="AN69" s="8"/>
      <c r="AO69" s="8"/>
      <c r="AP69" s="8"/>
    </row>
    <row r="70" spans="1:42" s="26" customFormat="1" ht="11.25">
      <c r="A70" s="14" t="str">
        <f t="shared" si="17"/>
        <v>501071</v>
      </c>
      <c r="B70" s="95" t="s">
        <v>117</v>
      </c>
      <c r="C70" s="20" t="s">
        <v>293</v>
      </c>
      <c r="D70" s="18">
        <f aca="true" t="shared" si="27" ref="D70:J70">D144+D244</f>
        <v>2890</v>
      </c>
      <c r="E70" s="18">
        <f t="shared" si="27"/>
        <v>200</v>
      </c>
      <c r="F70" s="18">
        <f t="shared" si="27"/>
        <v>5</v>
      </c>
      <c r="G70" s="18">
        <f t="shared" si="27"/>
        <v>185</v>
      </c>
      <c r="H70" s="18">
        <f t="shared" si="27"/>
        <v>0</v>
      </c>
      <c r="I70" s="18">
        <f t="shared" si="27"/>
        <v>0</v>
      </c>
      <c r="J70" s="18">
        <f t="shared" si="27"/>
        <v>2500</v>
      </c>
      <c r="K70" s="8"/>
      <c r="L70" s="8"/>
      <c r="M70" s="8"/>
      <c r="N70" s="8"/>
      <c r="O70" s="94"/>
      <c r="AK70" s="8"/>
      <c r="AL70" s="8"/>
      <c r="AM70" s="8"/>
      <c r="AN70" s="8"/>
      <c r="AO70" s="8"/>
      <c r="AP70" s="8"/>
    </row>
    <row r="71" spans="1:42" s="19" customFormat="1" ht="15" customHeight="1">
      <c r="A71" s="14" t="str">
        <f aca="true" t="shared" si="28" ref="A71:A102">CONCATENATE("5110",B71)</f>
        <v>51105110</v>
      </c>
      <c r="B71" s="93" t="s">
        <v>119</v>
      </c>
      <c r="C71" s="20" t="s">
        <v>120</v>
      </c>
      <c r="D71" s="18">
        <f>D72+D143</f>
        <v>11561</v>
      </c>
      <c r="E71" s="18">
        <f aca="true" t="shared" si="29" ref="E71:J71">+E72+E143</f>
        <v>11561</v>
      </c>
      <c r="F71" s="18">
        <f t="shared" si="29"/>
        <v>0</v>
      </c>
      <c r="G71" s="18">
        <f t="shared" si="29"/>
        <v>0</v>
      </c>
      <c r="H71" s="18">
        <f t="shared" si="29"/>
        <v>0</v>
      </c>
      <c r="I71" s="18">
        <f t="shared" si="29"/>
        <v>0</v>
      </c>
      <c r="J71" s="18">
        <f t="shared" si="29"/>
        <v>0</v>
      </c>
      <c r="K71" s="8"/>
      <c r="L71" s="8"/>
      <c r="M71" s="8"/>
      <c r="N71" s="8"/>
      <c r="O71" s="94"/>
      <c r="AK71" s="8"/>
      <c r="AL71" s="8"/>
      <c r="AM71" s="8"/>
      <c r="AN71" s="8"/>
      <c r="AO71" s="8"/>
      <c r="AP71" s="8"/>
    </row>
    <row r="72" spans="1:42" s="19" customFormat="1" ht="11.25">
      <c r="A72" s="14" t="str">
        <f t="shared" si="28"/>
        <v>511001</v>
      </c>
      <c r="B72" s="95" t="s">
        <v>69</v>
      </c>
      <c r="C72" s="20" t="s">
        <v>104</v>
      </c>
      <c r="D72" s="18">
        <f>D73+D101+D131+D135+D140</f>
        <v>11361</v>
      </c>
      <c r="E72" s="18">
        <f>E73+E101+E131+E135+E140</f>
        <v>11361</v>
      </c>
      <c r="F72" s="18">
        <f>+F73+F101+F140</f>
        <v>0</v>
      </c>
      <c r="G72" s="18">
        <f>+G73+G101+G140</f>
        <v>0</v>
      </c>
      <c r="H72" s="18">
        <f>+H73+H101+H140</f>
        <v>0</v>
      </c>
      <c r="I72" s="18">
        <f>+I73+I101+I140</f>
        <v>0</v>
      </c>
      <c r="J72" s="18">
        <f>+J73+J101+J140</f>
        <v>0</v>
      </c>
      <c r="K72" s="8"/>
      <c r="L72" s="8"/>
      <c r="M72" s="8"/>
      <c r="N72" s="8"/>
      <c r="O72" s="94"/>
      <c r="AK72" s="8"/>
      <c r="AL72" s="8"/>
      <c r="AM72" s="8"/>
      <c r="AN72" s="8"/>
      <c r="AO72" s="8"/>
      <c r="AP72" s="8"/>
    </row>
    <row r="73" spans="1:42" s="19" customFormat="1" ht="11.25">
      <c r="A73" s="14" t="str">
        <f t="shared" si="28"/>
        <v>511010</v>
      </c>
      <c r="B73" s="95" t="s">
        <v>12</v>
      </c>
      <c r="C73" s="20" t="s">
        <v>105</v>
      </c>
      <c r="D73" s="18">
        <f aca="true" t="shared" si="30" ref="D73:J73">+D74+D92+D94</f>
        <v>4373</v>
      </c>
      <c r="E73" s="18">
        <f t="shared" si="30"/>
        <v>4373</v>
      </c>
      <c r="F73" s="18">
        <f t="shared" si="30"/>
        <v>0</v>
      </c>
      <c r="G73" s="18">
        <f t="shared" si="30"/>
        <v>0</v>
      </c>
      <c r="H73" s="18">
        <f t="shared" si="30"/>
        <v>0</v>
      </c>
      <c r="I73" s="18">
        <f t="shared" si="30"/>
        <v>0</v>
      </c>
      <c r="J73" s="18">
        <f t="shared" si="30"/>
        <v>0</v>
      </c>
      <c r="K73" s="8"/>
      <c r="L73" s="8"/>
      <c r="M73" s="8"/>
      <c r="N73" s="8"/>
      <c r="O73" s="94"/>
      <c r="AK73" s="8"/>
      <c r="AL73" s="8"/>
      <c r="AM73" s="8"/>
      <c r="AN73" s="8"/>
      <c r="AO73" s="8"/>
      <c r="AP73" s="8"/>
    </row>
    <row r="74" spans="1:42" s="19" customFormat="1" ht="11.25">
      <c r="A74" s="14" t="str">
        <f t="shared" si="28"/>
        <v>51101001</v>
      </c>
      <c r="B74" s="95">
        <v>1001</v>
      </c>
      <c r="C74" s="45" t="s">
        <v>121</v>
      </c>
      <c r="D74" s="18">
        <f aca="true" t="shared" si="31" ref="D74:J74">SUM(D75:D91)</f>
        <v>3534</v>
      </c>
      <c r="E74" s="18">
        <f t="shared" si="31"/>
        <v>3534</v>
      </c>
      <c r="F74" s="18">
        <f t="shared" si="31"/>
        <v>0</v>
      </c>
      <c r="G74" s="18">
        <f t="shared" si="31"/>
        <v>0</v>
      </c>
      <c r="H74" s="18">
        <f t="shared" si="31"/>
        <v>0</v>
      </c>
      <c r="I74" s="18">
        <f t="shared" si="31"/>
        <v>0</v>
      </c>
      <c r="J74" s="18">
        <f t="shared" si="31"/>
        <v>0</v>
      </c>
      <c r="K74" s="8"/>
      <c r="L74" s="8"/>
      <c r="M74" s="8"/>
      <c r="N74" s="8"/>
      <c r="O74" s="94"/>
      <c r="AK74" s="8"/>
      <c r="AL74" s="8"/>
      <c r="AM74" s="8"/>
      <c r="AN74" s="8"/>
      <c r="AO74" s="8"/>
      <c r="AP74" s="8"/>
    </row>
    <row r="75" spans="1:42" ht="11.25">
      <c r="A75" s="21" t="str">
        <f t="shared" si="28"/>
        <v>5110100101</v>
      </c>
      <c r="B75" s="63">
        <v>100101</v>
      </c>
      <c r="C75" s="46" t="s">
        <v>122</v>
      </c>
      <c r="D75" s="25">
        <v>3422</v>
      </c>
      <c r="E75" s="25">
        <v>3422</v>
      </c>
      <c r="F75" s="25"/>
      <c r="G75" s="25"/>
      <c r="H75" s="25"/>
      <c r="I75" s="25"/>
      <c r="J75" s="25"/>
      <c r="K75" s="8"/>
      <c r="L75" s="8"/>
      <c r="M75" s="8"/>
      <c r="N75" s="8"/>
      <c r="O75" s="94"/>
      <c r="AK75" s="8"/>
      <c r="AL75" s="8"/>
      <c r="AM75" s="8"/>
      <c r="AN75" s="8"/>
      <c r="AO75" s="8"/>
      <c r="AP75" s="8"/>
    </row>
    <row r="76" spans="1:42" ht="11.25" hidden="1">
      <c r="A76" s="21" t="str">
        <f t="shared" si="28"/>
        <v>5110100102</v>
      </c>
      <c r="B76" s="63">
        <v>100102</v>
      </c>
      <c r="C76" s="46" t="s">
        <v>123</v>
      </c>
      <c r="D76" s="25">
        <v>0</v>
      </c>
      <c r="E76" s="25">
        <v>0</v>
      </c>
      <c r="F76" s="25"/>
      <c r="G76" s="25"/>
      <c r="H76" s="25"/>
      <c r="I76" s="25"/>
      <c r="J76" s="25"/>
      <c r="K76" s="8"/>
      <c r="L76" s="8"/>
      <c r="M76" s="8"/>
      <c r="N76" s="8"/>
      <c r="O76" s="94"/>
      <c r="AK76" s="8"/>
      <c r="AL76" s="8"/>
      <c r="AM76" s="8"/>
      <c r="AN76" s="8"/>
      <c r="AO76" s="8"/>
      <c r="AP76" s="8"/>
    </row>
    <row r="77" spans="1:42" ht="11.25" hidden="1">
      <c r="A77" s="21" t="str">
        <f t="shared" si="28"/>
        <v>5110100103</v>
      </c>
      <c r="B77" s="63">
        <v>100103</v>
      </c>
      <c r="C77" s="46" t="s">
        <v>124</v>
      </c>
      <c r="D77" s="25">
        <v>0</v>
      </c>
      <c r="E77" s="25">
        <v>0</v>
      </c>
      <c r="F77" s="25"/>
      <c r="G77" s="25"/>
      <c r="H77" s="25"/>
      <c r="I77" s="25"/>
      <c r="J77" s="25"/>
      <c r="K77" s="8"/>
      <c r="L77" s="8"/>
      <c r="M77" s="8"/>
      <c r="N77" s="8"/>
      <c r="O77" s="94"/>
      <c r="AK77" s="8"/>
      <c r="AL77" s="8"/>
      <c r="AM77" s="8"/>
      <c r="AN77" s="8"/>
      <c r="AO77" s="8"/>
      <c r="AP77" s="8"/>
    </row>
    <row r="78" spans="1:42" ht="11.25" hidden="1">
      <c r="A78" s="21" t="str">
        <f t="shared" si="28"/>
        <v>5110100104</v>
      </c>
      <c r="B78" s="63">
        <v>100104</v>
      </c>
      <c r="C78" s="46" t="s">
        <v>125</v>
      </c>
      <c r="D78" s="25">
        <v>0</v>
      </c>
      <c r="E78" s="25">
        <v>0</v>
      </c>
      <c r="F78" s="25"/>
      <c r="G78" s="25"/>
      <c r="H78" s="25"/>
      <c r="I78" s="25"/>
      <c r="J78" s="25"/>
      <c r="K78" s="8"/>
      <c r="L78" s="8"/>
      <c r="M78" s="8"/>
      <c r="N78" s="8"/>
      <c r="O78" s="94"/>
      <c r="AK78" s="8"/>
      <c r="AL78" s="8"/>
      <c r="AM78" s="8"/>
      <c r="AN78" s="8"/>
      <c r="AO78" s="8"/>
      <c r="AP78" s="8"/>
    </row>
    <row r="79" spans="1:42" ht="11.25" hidden="1">
      <c r="A79" s="21" t="str">
        <f t="shared" si="28"/>
        <v>5110100105</v>
      </c>
      <c r="B79" s="63" t="s">
        <v>126</v>
      </c>
      <c r="C79" s="46" t="s">
        <v>127</v>
      </c>
      <c r="D79" s="25">
        <v>0</v>
      </c>
      <c r="E79" s="25">
        <v>0</v>
      </c>
      <c r="F79" s="25"/>
      <c r="G79" s="25"/>
      <c r="H79" s="25"/>
      <c r="I79" s="25"/>
      <c r="J79" s="25"/>
      <c r="K79" s="8"/>
      <c r="L79" s="8"/>
      <c r="M79" s="8"/>
      <c r="N79" s="8"/>
      <c r="O79" s="94"/>
      <c r="AK79" s="8"/>
      <c r="AL79" s="8"/>
      <c r="AM79" s="8"/>
      <c r="AN79" s="8"/>
      <c r="AO79" s="8"/>
      <c r="AP79" s="8"/>
    </row>
    <row r="80" spans="1:42" ht="11.25" hidden="1">
      <c r="A80" s="21" t="str">
        <f t="shared" si="28"/>
        <v>5110100106</v>
      </c>
      <c r="B80" s="63" t="s">
        <v>128</v>
      </c>
      <c r="C80" s="46" t="s">
        <v>129</v>
      </c>
      <c r="D80" s="25">
        <v>0</v>
      </c>
      <c r="E80" s="25">
        <v>0</v>
      </c>
      <c r="F80" s="25"/>
      <c r="G80" s="25"/>
      <c r="H80" s="25"/>
      <c r="I80" s="25"/>
      <c r="J80" s="25"/>
      <c r="K80" s="8"/>
      <c r="L80" s="8"/>
      <c r="M80" s="8"/>
      <c r="N80" s="8"/>
      <c r="O80" s="94"/>
      <c r="AK80" s="8"/>
      <c r="AL80" s="8"/>
      <c r="AM80" s="8"/>
      <c r="AN80" s="8"/>
      <c r="AO80" s="8"/>
      <c r="AP80" s="8"/>
    </row>
    <row r="81" spans="1:42" ht="11.25" hidden="1">
      <c r="A81" s="21" t="str">
        <f t="shared" si="28"/>
        <v>5110100107</v>
      </c>
      <c r="B81" s="63">
        <v>100107</v>
      </c>
      <c r="C81" s="46" t="s">
        <v>130</v>
      </c>
      <c r="D81" s="25">
        <v>0</v>
      </c>
      <c r="E81" s="25">
        <v>0</v>
      </c>
      <c r="F81" s="25"/>
      <c r="G81" s="25"/>
      <c r="H81" s="25"/>
      <c r="I81" s="25"/>
      <c r="J81" s="25"/>
      <c r="K81" s="8"/>
      <c r="L81" s="8"/>
      <c r="M81" s="8"/>
      <c r="N81" s="8"/>
      <c r="O81" s="94"/>
      <c r="AK81" s="8"/>
      <c r="AL81" s="8"/>
      <c r="AM81" s="8"/>
      <c r="AN81" s="8"/>
      <c r="AO81" s="8"/>
      <c r="AP81" s="8"/>
    </row>
    <row r="82" spans="1:42" ht="11.25" hidden="1">
      <c r="A82" s="21" t="str">
        <f t="shared" si="28"/>
        <v>5110100108</v>
      </c>
      <c r="B82" s="63">
        <v>100108</v>
      </c>
      <c r="C82" s="46" t="s">
        <v>131</v>
      </c>
      <c r="D82" s="25">
        <v>0</v>
      </c>
      <c r="E82" s="25">
        <v>0</v>
      </c>
      <c r="F82" s="25"/>
      <c r="G82" s="25"/>
      <c r="H82" s="25"/>
      <c r="I82" s="25"/>
      <c r="J82" s="25"/>
      <c r="K82" s="8"/>
      <c r="L82" s="8"/>
      <c r="M82" s="8"/>
      <c r="N82" s="8"/>
      <c r="O82" s="94"/>
      <c r="AK82" s="8"/>
      <c r="AL82" s="8"/>
      <c r="AM82" s="8"/>
      <c r="AN82" s="8"/>
      <c r="AO82" s="8"/>
      <c r="AP82" s="8"/>
    </row>
    <row r="83" spans="1:42" ht="11.25" hidden="1">
      <c r="A83" s="21" t="str">
        <f t="shared" si="28"/>
        <v>5110100109</v>
      </c>
      <c r="B83" s="63" t="s">
        <v>132</v>
      </c>
      <c r="C83" s="46" t="s">
        <v>133</v>
      </c>
      <c r="D83" s="25">
        <v>0</v>
      </c>
      <c r="E83" s="25">
        <v>0</v>
      </c>
      <c r="F83" s="25"/>
      <c r="G83" s="25"/>
      <c r="H83" s="25"/>
      <c r="I83" s="25"/>
      <c r="J83" s="25"/>
      <c r="K83" s="8"/>
      <c r="L83" s="8"/>
      <c r="M83" s="8"/>
      <c r="N83" s="8"/>
      <c r="O83" s="94"/>
      <c r="AK83" s="8"/>
      <c r="AL83" s="8"/>
      <c r="AM83" s="8"/>
      <c r="AN83" s="8"/>
      <c r="AO83" s="8"/>
      <c r="AP83" s="8"/>
    </row>
    <row r="84" spans="1:42" ht="11.25" hidden="1">
      <c r="A84" s="21" t="str">
        <f t="shared" si="28"/>
        <v>5110100110</v>
      </c>
      <c r="B84" s="63" t="s">
        <v>134</v>
      </c>
      <c r="C84" s="46" t="s">
        <v>135</v>
      </c>
      <c r="D84" s="25">
        <v>0</v>
      </c>
      <c r="E84" s="25">
        <v>0</v>
      </c>
      <c r="F84" s="25"/>
      <c r="G84" s="25"/>
      <c r="H84" s="25"/>
      <c r="I84" s="25"/>
      <c r="J84" s="25"/>
      <c r="K84" s="8"/>
      <c r="L84" s="8"/>
      <c r="M84" s="8"/>
      <c r="N84" s="8"/>
      <c r="O84" s="94"/>
      <c r="AK84" s="8"/>
      <c r="AL84" s="8"/>
      <c r="AM84" s="8"/>
      <c r="AN84" s="8"/>
      <c r="AO84" s="8"/>
      <c r="AP84" s="8"/>
    </row>
    <row r="85" spans="1:42" ht="11.25" hidden="1">
      <c r="A85" s="21" t="str">
        <f t="shared" si="28"/>
        <v>5110100111</v>
      </c>
      <c r="B85" s="63" t="s">
        <v>136</v>
      </c>
      <c r="C85" s="46" t="s">
        <v>137</v>
      </c>
      <c r="D85" s="25">
        <v>0</v>
      </c>
      <c r="E85" s="25">
        <v>0</v>
      </c>
      <c r="F85" s="25"/>
      <c r="G85" s="25"/>
      <c r="H85" s="25"/>
      <c r="I85" s="25"/>
      <c r="J85" s="25"/>
      <c r="K85" s="8"/>
      <c r="L85" s="8"/>
      <c r="M85" s="8"/>
      <c r="N85" s="8"/>
      <c r="O85" s="94"/>
      <c r="AK85" s="8"/>
      <c r="AL85" s="8"/>
      <c r="AM85" s="8"/>
      <c r="AN85" s="8"/>
      <c r="AO85" s="8"/>
      <c r="AP85" s="8"/>
    </row>
    <row r="86" spans="1:42" ht="11.25" customHeight="1">
      <c r="A86" s="21" t="str">
        <f t="shared" si="28"/>
        <v>5110100112</v>
      </c>
      <c r="B86" s="63" t="s">
        <v>139</v>
      </c>
      <c r="C86" s="46" t="s">
        <v>140</v>
      </c>
      <c r="D86" s="25">
        <v>0</v>
      </c>
      <c r="E86" s="25">
        <v>0</v>
      </c>
      <c r="F86" s="25"/>
      <c r="G86" s="25"/>
      <c r="H86" s="25"/>
      <c r="I86" s="25"/>
      <c r="J86" s="25"/>
      <c r="K86" s="8"/>
      <c r="L86" s="8"/>
      <c r="M86" s="8"/>
      <c r="N86" s="8"/>
      <c r="O86" s="94"/>
      <c r="AK86" s="8"/>
      <c r="AL86" s="8"/>
      <c r="AM86" s="8"/>
      <c r="AN86" s="8"/>
      <c r="AO86" s="8"/>
      <c r="AP86" s="8"/>
    </row>
    <row r="87" spans="1:42" ht="11.25">
      <c r="A87" s="21" t="str">
        <f t="shared" si="28"/>
        <v>5110100113</v>
      </c>
      <c r="B87" s="63">
        <v>100113</v>
      </c>
      <c r="C87" s="46" t="s">
        <v>142</v>
      </c>
      <c r="D87" s="25">
        <v>15</v>
      </c>
      <c r="E87" s="25">
        <v>15</v>
      </c>
      <c r="F87" s="25"/>
      <c r="G87" s="25"/>
      <c r="H87" s="25"/>
      <c r="I87" s="25"/>
      <c r="J87" s="25"/>
      <c r="K87" s="8"/>
      <c r="L87" s="8"/>
      <c r="M87" s="8"/>
      <c r="N87" s="8"/>
      <c r="O87" s="94"/>
      <c r="AK87" s="8"/>
      <c r="AL87" s="8"/>
      <c r="AM87" s="8"/>
      <c r="AN87" s="8"/>
      <c r="AO87" s="8"/>
      <c r="AP87" s="8"/>
    </row>
    <row r="88" spans="1:42" ht="11.25" hidden="1">
      <c r="A88" s="21" t="str">
        <f t="shared" si="28"/>
        <v>5110100114</v>
      </c>
      <c r="B88" s="63" t="s">
        <v>143</v>
      </c>
      <c r="C88" s="46" t="s">
        <v>144</v>
      </c>
      <c r="D88" s="25">
        <v>0</v>
      </c>
      <c r="E88" s="25">
        <v>0</v>
      </c>
      <c r="F88" s="25"/>
      <c r="G88" s="25"/>
      <c r="H88" s="25"/>
      <c r="I88" s="25"/>
      <c r="J88" s="25"/>
      <c r="K88" s="8"/>
      <c r="L88" s="8"/>
      <c r="M88" s="8"/>
      <c r="N88" s="8"/>
      <c r="O88" s="94"/>
      <c r="AK88" s="8"/>
      <c r="AL88" s="8"/>
      <c r="AM88" s="8"/>
      <c r="AN88" s="8"/>
      <c r="AO88" s="8"/>
      <c r="AP88" s="8"/>
    </row>
    <row r="89" spans="1:42" ht="11.25" hidden="1">
      <c r="A89" s="21" t="str">
        <f t="shared" si="28"/>
        <v>5110100115</v>
      </c>
      <c r="B89" s="63" t="s">
        <v>145</v>
      </c>
      <c r="C89" s="46" t="s">
        <v>146</v>
      </c>
      <c r="D89" s="25">
        <v>0</v>
      </c>
      <c r="E89" s="25">
        <v>0</v>
      </c>
      <c r="F89" s="25"/>
      <c r="G89" s="25"/>
      <c r="H89" s="25"/>
      <c r="I89" s="25"/>
      <c r="J89" s="25"/>
      <c r="K89" s="8"/>
      <c r="L89" s="8"/>
      <c r="M89" s="8"/>
      <c r="N89" s="8"/>
      <c r="O89" s="94"/>
      <c r="AK89" s="8"/>
      <c r="AL89" s="8"/>
      <c r="AM89" s="8"/>
      <c r="AN89" s="8"/>
      <c r="AO89" s="8"/>
      <c r="AP89" s="8"/>
    </row>
    <row r="90" spans="1:42" ht="11.25" hidden="1">
      <c r="A90" s="21" t="str">
        <f t="shared" si="28"/>
        <v>5110100116</v>
      </c>
      <c r="B90" s="63" t="s">
        <v>147</v>
      </c>
      <c r="C90" s="46" t="s">
        <v>148</v>
      </c>
      <c r="D90" s="25">
        <v>0</v>
      </c>
      <c r="E90" s="25">
        <v>0</v>
      </c>
      <c r="F90" s="25"/>
      <c r="G90" s="25"/>
      <c r="H90" s="25"/>
      <c r="I90" s="25"/>
      <c r="J90" s="25"/>
      <c r="K90" s="8"/>
      <c r="L90" s="8"/>
      <c r="M90" s="8"/>
      <c r="N90" s="8"/>
      <c r="O90" s="94"/>
      <c r="AK90" s="8"/>
      <c r="AL90" s="8"/>
      <c r="AM90" s="8"/>
      <c r="AN90" s="8"/>
      <c r="AO90" s="8"/>
      <c r="AP90" s="8"/>
    </row>
    <row r="91" spans="1:42" ht="11.25">
      <c r="A91" s="21" t="str">
        <f t="shared" si="28"/>
        <v>5110100130</v>
      </c>
      <c r="B91" s="63">
        <v>100130</v>
      </c>
      <c r="C91" s="46" t="s">
        <v>150</v>
      </c>
      <c r="D91" s="25">
        <v>97</v>
      </c>
      <c r="E91" s="25">
        <v>97</v>
      </c>
      <c r="F91" s="25"/>
      <c r="G91" s="25"/>
      <c r="H91" s="25"/>
      <c r="I91" s="25"/>
      <c r="J91" s="25"/>
      <c r="K91" s="8"/>
      <c r="L91" s="8"/>
      <c r="M91" s="8"/>
      <c r="N91" s="8"/>
      <c r="O91" s="94"/>
      <c r="AK91" s="8"/>
      <c r="AL91" s="8"/>
      <c r="AM91" s="8"/>
      <c r="AN91" s="8"/>
      <c r="AO91" s="8"/>
      <c r="AP91" s="8"/>
    </row>
    <row r="92" spans="1:42" s="19" customFormat="1" ht="11.25">
      <c r="A92" s="14" t="str">
        <f t="shared" si="28"/>
        <v>51101002</v>
      </c>
      <c r="B92" s="95" t="s">
        <v>151</v>
      </c>
      <c r="C92" s="45" t="s">
        <v>152</v>
      </c>
      <c r="D92" s="18">
        <f>D93</f>
        <v>16</v>
      </c>
      <c r="E92" s="18">
        <f>E93</f>
        <v>16</v>
      </c>
      <c r="F92" s="18"/>
      <c r="G92" s="18"/>
      <c r="H92" s="18"/>
      <c r="I92" s="18"/>
      <c r="J92" s="18"/>
      <c r="K92" s="8"/>
      <c r="L92" s="8"/>
      <c r="M92" s="8"/>
      <c r="N92" s="8"/>
      <c r="O92" s="94"/>
      <c r="AK92" s="8"/>
      <c r="AL92" s="8"/>
      <c r="AM92" s="8"/>
      <c r="AN92" s="8"/>
      <c r="AO92" s="8"/>
      <c r="AP92" s="8"/>
    </row>
    <row r="93" spans="1:42" ht="11.25">
      <c r="A93" s="21" t="str">
        <f t="shared" si="28"/>
        <v>5110100204</v>
      </c>
      <c r="B93" s="63" t="s">
        <v>153</v>
      </c>
      <c r="C93" s="46" t="s">
        <v>154</v>
      </c>
      <c r="D93" s="25">
        <v>16</v>
      </c>
      <c r="E93" s="25">
        <v>16</v>
      </c>
      <c r="F93" s="25"/>
      <c r="G93" s="25"/>
      <c r="H93" s="25"/>
      <c r="I93" s="25"/>
      <c r="J93" s="25"/>
      <c r="K93" s="8"/>
      <c r="L93" s="8"/>
      <c r="M93" s="8"/>
      <c r="N93" s="8"/>
      <c r="O93" s="94"/>
      <c r="AK93" s="8"/>
      <c r="AL93" s="8"/>
      <c r="AM93" s="8"/>
      <c r="AN93" s="8"/>
      <c r="AO93" s="8"/>
      <c r="AP93" s="8"/>
    </row>
    <row r="94" spans="1:42" s="19" customFormat="1" ht="11.25">
      <c r="A94" s="14" t="str">
        <f t="shared" si="28"/>
        <v>51101003</v>
      </c>
      <c r="B94" s="95">
        <v>1003</v>
      </c>
      <c r="C94" s="45" t="s">
        <v>155</v>
      </c>
      <c r="D94" s="18">
        <f>SUM(D95:D100)</f>
        <v>823</v>
      </c>
      <c r="E94" s="18">
        <f>SUM(E95:E100)</f>
        <v>823</v>
      </c>
      <c r="F94" s="18"/>
      <c r="G94" s="18"/>
      <c r="H94" s="18"/>
      <c r="I94" s="18"/>
      <c r="J94" s="18"/>
      <c r="K94" s="8"/>
      <c r="L94" s="8"/>
      <c r="M94" s="8"/>
      <c r="N94" s="8"/>
      <c r="O94" s="94"/>
      <c r="AK94" s="8"/>
      <c r="AL94" s="8"/>
      <c r="AM94" s="8"/>
      <c r="AN94" s="8"/>
      <c r="AO94" s="8"/>
      <c r="AP94" s="8"/>
    </row>
    <row r="95" spans="1:42" ht="12" customHeight="1">
      <c r="A95" s="21" t="str">
        <f t="shared" si="28"/>
        <v>5110100301</v>
      </c>
      <c r="B95" s="63">
        <v>100301</v>
      </c>
      <c r="C95" s="30" t="s">
        <v>156</v>
      </c>
      <c r="D95" s="25">
        <v>558</v>
      </c>
      <c r="E95" s="25">
        <v>558</v>
      </c>
      <c r="F95" s="25"/>
      <c r="G95" s="25"/>
      <c r="H95" s="25"/>
      <c r="I95" s="25"/>
      <c r="J95" s="25"/>
      <c r="K95" s="8"/>
      <c r="L95" s="8"/>
      <c r="M95" s="8"/>
      <c r="N95" s="8"/>
      <c r="O95" s="94"/>
      <c r="AK95" s="8"/>
      <c r="AL95" s="8"/>
      <c r="AM95" s="8"/>
      <c r="AN95" s="8"/>
      <c r="AO95" s="8"/>
      <c r="AP95" s="8"/>
    </row>
    <row r="96" spans="1:42" ht="12.75" customHeight="1">
      <c r="A96" s="21" t="str">
        <f t="shared" si="28"/>
        <v>5110100302</v>
      </c>
      <c r="B96" s="63">
        <v>100302</v>
      </c>
      <c r="C96" s="30" t="s">
        <v>157</v>
      </c>
      <c r="D96" s="25">
        <v>19</v>
      </c>
      <c r="E96" s="25">
        <v>19</v>
      </c>
      <c r="F96" s="25"/>
      <c r="G96" s="25"/>
      <c r="H96" s="25"/>
      <c r="I96" s="25"/>
      <c r="J96" s="25"/>
      <c r="K96" s="8"/>
      <c r="L96" s="8"/>
      <c r="M96" s="8"/>
      <c r="N96" s="8"/>
      <c r="O96" s="94"/>
      <c r="AK96" s="8"/>
      <c r="AL96" s="8"/>
      <c r="AM96" s="8"/>
      <c r="AN96" s="8"/>
      <c r="AO96" s="8"/>
      <c r="AP96" s="8"/>
    </row>
    <row r="97" spans="1:42" ht="12" customHeight="1">
      <c r="A97" s="21" t="str">
        <f t="shared" si="28"/>
        <v>5110100303</v>
      </c>
      <c r="B97" s="63">
        <v>100303</v>
      </c>
      <c r="C97" s="30" t="s">
        <v>158</v>
      </c>
      <c r="D97" s="25">
        <v>185</v>
      </c>
      <c r="E97" s="25">
        <v>185</v>
      </c>
      <c r="F97" s="25"/>
      <c r="G97" s="25"/>
      <c r="H97" s="25"/>
      <c r="I97" s="25"/>
      <c r="J97" s="25"/>
      <c r="K97" s="8"/>
      <c r="L97" s="8"/>
      <c r="M97" s="8"/>
      <c r="N97" s="8"/>
      <c r="O97" s="94"/>
      <c r="AK97" s="8"/>
      <c r="AL97" s="8"/>
      <c r="AM97" s="8"/>
      <c r="AN97" s="8"/>
      <c r="AO97" s="8"/>
      <c r="AP97" s="8"/>
    </row>
    <row r="98" spans="1:42" ht="21.75" customHeight="1">
      <c r="A98" s="21" t="str">
        <f t="shared" si="28"/>
        <v>5110100304</v>
      </c>
      <c r="B98" s="63">
        <v>100304</v>
      </c>
      <c r="C98" s="30" t="s">
        <v>159</v>
      </c>
      <c r="D98" s="25">
        <v>9</v>
      </c>
      <c r="E98" s="25">
        <v>9</v>
      </c>
      <c r="F98" s="25"/>
      <c r="G98" s="25"/>
      <c r="H98" s="25"/>
      <c r="I98" s="25"/>
      <c r="J98" s="25"/>
      <c r="K98" s="8"/>
      <c r="L98" s="8"/>
      <c r="M98" s="8"/>
      <c r="N98" s="8"/>
      <c r="O98" s="94"/>
      <c r="AK98" s="8"/>
      <c r="AL98" s="8"/>
      <c r="AM98" s="8"/>
      <c r="AN98" s="8"/>
      <c r="AO98" s="8"/>
      <c r="AP98" s="8"/>
    </row>
    <row r="99" spans="1:42" ht="12" customHeight="1">
      <c r="A99" s="21" t="str">
        <f t="shared" si="28"/>
        <v>5110100306</v>
      </c>
      <c r="B99" s="63" t="s">
        <v>161</v>
      </c>
      <c r="C99" s="30" t="s">
        <v>162</v>
      </c>
      <c r="D99" s="25">
        <v>52</v>
      </c>
      <c r="E99" s="25">
        <v>52</v>
      </c>
      <c r="F99" s="25"/>
      <c r="G99" s="25"/>
      <c r="H99" s="25"/>
      <c r="I99" s="25"/>
      <c r="J99" s="25"/>
      <c r="K99" s="8"/>
      <c r="L99" s="8"/>
      <c r="M99" s="8"/>
      <c r="N99" s="8"/>
      <c r="O99" s="94"/>
      <c r="AK99" s="8"/>
      <c r="AL99" s="8"/>
      <c r="AM99" s="8"/>
      <c r="AN99" s="8"/>
      <c r="AO99" s="8"/>
      <c r="AP99" s="8"/>
    </row>
    <row r="100" spans="1:42" ht="22.5" customHeight="1" hidden="1">
      <c r="A100" s="21" t="str">
        <f t="shared" si="28"/>
        <v>5110100307</v>
      </c>
      <c r="B100" s="63" t="s">
        <v>163</v>
      </c>
      <c r="C100" s="30" t="s">
        <v>164</v>
      </c>
      <c r="D100" s="25">
        <v>0</v>
      </c>
      <c r="E100" s="25">
        <v>0</v>
      </c>
      <c r="F100" s="25"/>
      <c r="G100" s="25"/>
      <c r="H100" s="25"/>
      <c r="I100" s="25"/>
      <c r="J100" s="25"/>
      <c r="K100" s="8"/>
      <c r="L100" s="8"/>
      <c r="M100" s="8"/>
      <c r="N100" s="8"/>
      <c r="O100" s="94"/>
      <c r="AK100" s="8"/>
      <c r="AL100" s="8"/>
      <c r="AM100" s="8"/>
      <c r="AN100" s="8"/>
      <c r="AO100" s="8"/>
      <c r="AP100" s="8"/>
    </row>
    <row r="101" spans="1:42" s="19" customFormat="1" ht="11.25">
      <c r="A101" s="14" t="str">
        <f t="shared" si="28"/>
        <v>511020</v>
      </c>
      <c r="B101" s="95" t="s">
        <v>53</v>
      </c>
      <c r="C101" s="20" t="s">
        <v>106</v>
      </c>
      <c r="D101" s="18">
        <f>D102+D113+D114+D116+SUM(D119:D125)</f>
        <v>6973</v>
      </c>
      <c r="E101" s="18">
        <f>E102+E113+E114+E116+SUM(E119:E125)</f>
        <v>6973</v>
      </c>
      <c r="F101" s="18"/>
      <c r="G101" s="18"/>
      <c r="H101" s="18"/>
      <c r="I101" s="18"/>
      <c r="J101" s="18"/>
      <c r="K101" s="8"/>
      <c r="L101" s="8"/>
      <c r="M101" s="8"/>
      <c r="N101" s="8"/>
      <c r="O101" s="94"/>
      <c r="AK101" s="8"/>
      <c r="AL101" s="8"/>
      <c r="AM101" s="8"/>
      <c r="AN101" s="8"/>
      <c r="AO101" s="8"/>
      <c r="AP101" s="8"/>
    </row>
    <row r="102" spans="1:42" s="19" customFormat="1" ht="11.25">
      <c r="A102" s="14" t="str">
        <f t="shared" si="28"/>
        <v>51102001</v>
      </c>
      <c r="B102" s="95">
        <v>2001</v>
      </c>
      <c r="C102" s="17" t="s">
        <v>165</v>
      </c>
      <c r="D102" s="18">
        <f>SUM(D103:D112)</f>
        <v>6538</v>
      </c>
      <c r="E102" s="18">
        <f>SUM(E103:E112)</f>
        <v>6538</v>
      </c>
      <c r="F102" s="18"/>
      <c r="G102" s="18"/>
      <c r="H102" s="18"/>
      <c r="I102" s="18"/>
      <c r="J102" s="18"/>
      <c r="K102" s="8"/>
      <c r="L102" s="8"/>
      <c r="M102" s="8"/>
      <c r="N102" s="8"/>
      <c r="O102" s="94"/>
      <c r="AK102" s="8"/>
      <c r="AL102" s="8"/>
      <c r="AM102" s="8"/>
      <c r="AN102" s="8"/>
      <c r="AO102" s="8"/>
      <c r="AP102" s="8"/>
    </row>
    <row r="103" spans="1:42" s="19" customFormat="1" ht="11.25">
      <c r="A103" s="21" t="str">
        <f aca="true" t="shared" si="32" ref="A103:A130">CONCATENATE("5110",B103)</f>
        <v>5110200101</v>
      </c>
      <c r="B103" s="63" t="s">
        <v>166</v>
      </c>
      <c r="C103" s="30" t="s">
        <v>167</v>
      </c>
      <c r="D103" s="25">
        <v>25</v>
      </c>
      <c r="E103" s="25">
        <v>25</v>
      </c>
      <c r="F103" s="25"/>
      <c r="G103" s="25"/>
      <c r="H103" s="25"/>
      <c r="I103" s="25"/>
      <c r="J103" s="25"/>
      <c r="K103" s="8"/>
      <c r="L103" s="8"/>
      <c r="M103" s="8"/>
      <c r="N103" s="8"/>
      <c r="O103" s="94"/>
      <c r="AK103" s="8"/>
      <c r="AL103" s="8"/>
      <c r="AM103" s="8"/>
      <c r="AN103" s="8"/>
      <c r="AO103" s="8"/>
      <c r="AP103" s="8"/>
    </row>
    <row r="104" spans="1:42" s="19" customFormat="1" ht="11.25">
      <c r="A104" s="21" t="str">
        <f t="shared" si="32"/>
        <v>5110200102</v>
      </c>
      <c r="B104" s="63" t="s">
        <v>168</v>
      </c>
      <c r="C104" s="30" t="s">
        <v>169</v>
      </c>
      <c r="D104" s="25">
        <v>10</v>
      </c>
      <c r="E104" s="25">
        <v>10</v>
      </c>
      <c r="F104" s="25"/>
      <c r="G104" s="25"/>
      <c r="H104" s="25"/>
      <c r="I104" s="25"/>
      <c r="J104" s="25"/>
      <c r="K104" s="8"/>
      <c r="L104" s="8"/>
      <c r="M104" s="8"/>
      <c r="N104" s="8"/>
      <c r="O104" s="94"/>
      <c r="AK104" s="8"/>
      <c r="AL104" s="8"/>
      <c r="AM104" s="8"/>
      <c r="AN104" s="8"/>
      <c r="AO104" s="8"/>
      <c r="AP104" s="8"/>
    </row>
    <row r="105" spans="1:42" s="19" customFormat="1" ht="11.25">
      <c r="A105" s="21" t="str">
        <f t="shared" si="32"/>
        <v>5110200103</v>
      </c>
      <c r="B105" s="63" t="s">
        <v>170</v>
      </c>
      <c r="C105" s="30" t="s">
        <v>171</v>
      </c>
      <c r="D105" s="25">
        <v>153</v>
      </c>
      <c r="E105" s="25">
        <v>153</v>
      </c>
      <c r="F105" s="25"/>
      <c r="G105" s="25"/>
      <c r="H105" s="25"/>
      <c r="I105" s="25"/>
      <c r="J105" s="25"/>
      <c r="K105" s="8"/>
      <c r="L105" s="8"/>
      <c r="M105" s="8"/>
      <c r="N105" s="8"/>
      <c r="O105" s="94"/>
      <c r="AK105" s="8"/>
      <c r="AL105" s="8"/>
      <c r="AM105" s="8"/>
      <c r="AN105" s="8"/>
      <c r="AO105" s="8"/>
      <c r="AP105" s="8"/>
    </row>
    <row r="106" spans="1:42" s="19" customFormat="1" ht="11.25">
      <c r="A106" s="21" t="str">
        <f t="shared" si="32"/>
        <v>5110200104</v>
      </c>
      <c r="B106" s="63" t="s">
        <v>172</v>
      </c>
      <c r="C106" s="30" t="s">
        <v>173</v>
      </c>
      <c r="D106" s="25">
        <v>40</v>
      </c>
      <c r="E106" s="25">
        <v>40</v>
      </c>
      <c r="F106" s="25"/>
      <c r="G106" s="25"/>
      <c r="H106" s="25"/>
      <c r="I106" s="25"/>
      <c r="J106" s="25"/>
      <c r="K106" s="8"/>
      <c r="L106" s="8"/>
      <c r="M106" s="8"/>
      <c r="N106" s="8"/>
      <c r="O106" s="94"/>
      <c r="AK106" s="8"/>
      <c r="AL106" s="8"/>
      <c r="AM106" s="8"/>
      <c r="AN106" s="8"/>
      <c r="AO106" s="8"/>
      <c r="AP106" s="8"/>
    </row>
    <row r="107" spans="1:42" s="19" customFormat="1" ht="11.25">
      <c r="A107" s="21" t="str">
        <f t="shared" si="32"/>
        <v>5110200105</v>
      </c>
      <c r="B107" s="63" t="s">
        <v>175</v>
      </c>
      <c r="C107" s="30" t="s">
        <v>176</v>
      </c>
      <c r="D107" s="25">
        <v>50</v>
      </c>
      <c r="E107" s="25">
        <v>50</v>
      </c>
      <c r="F107" s="25"/>
      <c r="G107" s="25"/>
      <c r="H107" s="25"/>
      <c r="I107" s="25"/>
      <c r="J107" s="25"/>
      <c r="K107" s="8"/>
      <c r="L107" s="8"/>
      <c r="M107" s="8"/>
      <c r="N107" s="8"/>
      <c r="O107" s="94"/>
      <c r="AK107" s="8"/>
      <c r="AL107" s="8"/>
      <c r="AM107" s="8"/>
      <c r="AN107" s="8"/>
      <c r="AO107" s="8"/>
      <c r="AP107" s="8"/>
    </row>
    <row r="108" spans="1:42" s="19" customFormat="1" ht="11.25">
      <c r="A108" s="21" t="str">
        <f t="shared" si="32"/>
        <v>5110200106</v>
      </c>
      <c r="B108" s="63" t="s">
        <v>177</v>
      </c>
      <c r="C108" s="30" t="s">
        <v>178</v>
      </c>
      <c r="D108" s="25">
        <v>20</v>
      </c>
      <c r="E108" s="25">
        <v>20</v>
      </c>
      <c r="F108" s="25"/>
      <c r="G108" s="25"/>
      <c r="H108" s="25"/>
      <c r="I108" s="25"/>
      <c r="J108" s="25"/>
      <c r="K108" s="8"/>
      <c r="L108" s="8"/>
      <c r="M108" s="8"/>
      <c r="N108" s="8"/>
      <c r="O108" s="94"/>
      <c r="AK108" s="8"/>
      <c r="AL108" s="8"/>
      <c r="AM108" s="8"/>
      <c r="AN108" s="8"/>
      <c r="AO108" s="8"/>
      <c r="AP108" s="8"/>
    </row>
    <row r="109" spans="1:42" s="19" customFormat="1" ht="11.25">
      <c r="A109" s="21" t="str">
        <f t="shared" si="32"/>
        <v>5110200107</v>
      </c>
      <c r="B109" s="63" t="s">
        <v>179</v>
      </c>
      <c r="C109" s="30" t="s">
        <v>180</v>
      </c>
      <c r="D109" s="25">
        <v>0</v>
      </c>
      <c r="E109" s="25">
        <v>0</v>
      </c>
      <c r="F109" s="25"/>
      <c r="G109" s="25"/>
      <c r="H109" s="25"/>
      <c r="I109" s="25"/>
      <c r="J109" s="25"/>
      <c r="K109" s="8"/>
      <c r="L109" s="8"/>
      <c r="M109" s="8"/>
      <c r="N109" s="8"/>
      <c r="O109" s="94"/>
      <c r="AK109" s="8"/>
      <c r="AL109" s="8"/>
      <c r="AM109" s="8"/>
      <c r="AN109" s="8"/>
      <c r="AO109" s="8"/>
      <c r="AP109" s="8"/>
    </row>
    <row r="110" spans="1:42" s="19" customFormat="1" ht="11.25">
      <c r="A110" s="21" t="str">
        <f t="shared" si="32"/>
        <v>5110200108</v>
      </c>
      <c r="B110" s="63" t="s">
        <v>181</v>
      </c>
      <c r="C110" s="30" t="s">
        <v>182</v>
      </c>
      <c r="D110" s="25">
        <v>107</v>
      </c>
      <c r="E110" s="25">
        <v>107</v>
      </c>
      <c r="F110" s="25"/>
      <c r="G110" s="25"/>
      <c r="H110" s="25"/>
      <c r="I110" s="25"/>
      <c r="J110" s="25"/>
      <c r="K110" s="8"/>
      <c r="L110" s="8"/>
      <c r="M110" s="8"/>
      <c r="N110" s="8"/>
      <c r="O110" s="94"/>
      <c r="AK110" s="8"/>
      <c r="AL110" s="8"/>
      <c r="AM110" s="8"/>
      <c r="AN110" s="8"/>
      <c r="AO110" s="8"/>
      <c r="AP110" s="8"/>
    </row>
    <row r="111" spans="1:42" s="19" customFormat="1" ht="11.25">
      <c r="A111" s="21" t="str">
        <f t="shared" si="32"/>
        <v>5110200109</v>
      </c>
      <c r="B111" s="63" t="s">
        <v>183</v>
      </c>
      <c r="C111" s="30" t="s">
        <v>184</v>
      </c>
      <c r="D111" s="25">
        <v>5982</v>
      </c>
      <c r="E111" s="25">
        <v>5982</v>
      </c>
      <c r="F111" s="25"/>
      <c r="G111" s="25"/>
      <c r="H111" s="25"/>
      <c r="I111" s="25"/>
      <c r="J111" s="25"/>
      <c r="K111" s="8"/>
      <c r="L111" s="8"/>
      <c r="M111" s="8"/>
      <c r="N111" s="8"/>
      <c r="O111" s="94"/>
      <c r="AK111" s="8"/>
      <c r="AL111" s="8"/>
      <c r="AM111" s="8"/>
      <c r="AN111" s="8"/>
      <c r="AO111" s="8"/>
      <c r="AP111" s="8"/>
    </row>
    <row r="112" spans="1:42" ht="11.25">
      <c r="A112" s="21" t="str">
        <f t="shared" si="32"/>
        <v>5110200130</v>
      </c>
      <c r="B112" s="63" t="s">
        <v>185</v>
      </c>
      <c r="C112" s="30" t="s">
        <v>186</v>
      </c>
      <c r="D112" s="25">
        <v>151</v>
      </c>
      <c r="E112" s="25">
        <v>151</v>
      </c>
      <c r="F112" s="25"/>
      <c r="G112" s="25"/>
      <c r="H112" s="25"/>
      <c r="I112" s="25"/>
      <c r="J112" s="25"/>
      <c r="K112" s="8"/>
      <c r="L112" s="8"/>
      <c r="M112" s="8"/>
      <c r="N112" s="8"/>
      <c r="O112" s="94"/>
      <c r="AK112" s="8"/>
      <c r="AL112" s="8"/>
      <c r="AM112" s="8"/>
      <c r="AN112" s="8"/>
      <c r="AO112" s="8"/>
      <c r="AP112" s="8"/>
    </row>
    <row r="113" spans="1:42" s="19" customFormat="1" ht="11.25" hidden="1">
      <c r="A113" s="14" t="str">
        <f t="shared" si="32"/>
        <v>51102002</v>
      </c>
      <c r="B113" s="95">
        <v>2002</v>
      </c>
      <c r="C113" s="17" t="s">
        <v>187</v>
      </c>
      <c r="D113" s="25">
        <v>0</v>
      </c>
      <c r="E113" s="25">
        <v>0</v>
      </c>
      <c r="F113" s="18"/>
      <c r="G113" s="18"/>
      <c r="H113" s="18"/>
      <c r="I113" s="18"/>
      <c r="J113" s="18"/>
      <c r="K113" s="8"/>
      <c r="L113" s="8"/>
      <c r="M113" s="32"/>
      <c r="N113" s="32"/>
      <c r="O113" s="97"/>
      <c r="AK113" s="32"/>
      <c r="AL113" s="32"/>
      <c r="AM113" s="32"/>
      <c r="AN113" s="32"/>
      <c r="AO113" s="32"/>
      <c r="AP113" s="32"/>
    </row>
    <row r="114" spans="1:42" s="19" customFormat="1" ht="11.25">
      <c r="A114" s="14" t="str">
        <f t="shared" si="32"/>
        <v>51102005</v>
      </c>
      <c r="B114" s="95">
        <v>2005</v>
      </c>
      <c r="C114" s="17" t="s">
        <v>188</v>
      </c>
      <c r="D114" s="18">
        <f>D115</f>
        <v>70</v>
      </c>
      <c r="E114" s="18">
        <f>E115</f>
        <v>70</v>
      </c>
      <c r="F114" s="18"/>
      <c r="G114" s="18"/>
      <c r="H114" s="18"/>
      <c r="I114" s="18"/>
      <c r="J114" s="18"/>
      <c r="K114" s="8"/>
      <c r="L114" s="8"/>
      <c r="M114" s="8"/>
      <c r="N114" s="8"/>
      <c r="O114" s="94"/>
      <c r="AK114" s="8"/>
      <c r="AL114" s="8"/>
      <c r="AM114" s="8"/>
      <c r="AN114" s="8"/>
      <c r="AO114" s="8"/>
      <c r="AP114" s="8"/>
    </row>
    <row r="115" spans="1:42" ht="11.25">
      <c r="A115" s="21" t="str">
        <f t="shared" si="32"/>
        <v>5110200530</v>
      </c>
      <c r="B115" s="63" t="s">
        <v>189</v>
      </c>
      <c r="C115" s="30" t="s">
        <v>190</v>
      </c>
      <c r="D115" s="25">
        <v>70</v>
      </c>
      <c r="E115" s="25">
        <v>70</v>
      </c>
      <c r="F115" s="25"/>
      <c r="G115" s="25"/>
      <c r="H115" s="25"/>
      <c r="I115" s="25"/>
      <c r="J115" s="25"/>
      <c r="K115" s="8"/>
      <c r="L115" s="8"/>
      <c r="M115" s="8"/>
      <c r="N115" s="8"/>
      <c r="O115" s="94"/>
      <c r="AK115" s="8"/>
      <c r="AL115" s="8"/>
      <c r="AM115" s="8"/>
      <c r="AN115" s="8"/>
      <c r="AO115" s="8"/>
      <c r="AP115" s="8"/>
    </row>
    <row r="116" spans="1:42" s="19" customFormat="1" ht="11.25">
      <c r="A116" s="14" t="str">
        <f t="shared" si="32"/>
        <v>51102006</v>
      </c>
      <c r="B116" s="95">
        <v>2006</v>
      </c>
      <c r="C116" s="17" t="s">
        <v>191</v>
      </c>
      <c r="D116" s="18">
        <f>D117+D118</f>
        <v>221</v>
      </c>
      <c r="E116" s="18">
        <f>E117+E118</f>
        <v>221</v>
      </c>
      <c r="F116" s="18"/>
      <c r="G116" s="18"/>
      <c r="H116" s="18"/>
      <c r="I116" s="18"/>
      <c r="J116" s="18"/>
      <c r="K116" s="8"/>
      <c r="L116" s="8"/>
      <c r="M116" s="8"/>
      <c r="N116" s="8"/>
      <c r="O116" s="94"/>
      <c r="AK116" s="8"/>
      <c r="AL116" s="8"/>
      <c r="AM116" s="8"/>
      <c r="AN116" s="8"/>
      <c r="AO116" s="8"/>
      <c r="AP116" s="8"/>
    </row>
    <row r="117" spans="1:42" s="29" customFormat="1" ht="11.25">
      <c r="A117" s="21" t="str">
        <f t="shared" si="32"/>
        <v>5110200601</v>
      </c>
      <c r="B117" s="63" t="s">
        <v>192</v>
      </c>
      <c r="C117" s="30" t="s">
        <v>193</v>
      </c>
      <c r="D117" s="25">
        <v>193</v>
      </c>
      <c r="E117" s="25">
        <v>193</v>
      </c>
      <c r="F117" s="25"/>
      <c r="G117" s="25"/>
      <c r="H117" s="25"/>
      <c r="I117" s="25"/>
      <c r="J117" s="25"/>
      <c r="K117" s="8"/>
      <c r="L117" s="8"/>
      <c r="M117" s="8"/>
      <c r="N117" s="8"/>
      <c r="O117" s="94"/>
      <c r="AK117" s="8"/>
      <c r="AL117" s="8"/>
      <c r="AM117" s="8"/>
      <c r="AN117" s="8"/>
      <c r="AO117" s="8"/>
      <c r="AP117" s="8"/>
    </row>
    <row r="118" spans="1:42" s="29" customFormat="1" ht="11.25">
      <c r="A118" s="21" t="str">
        <f t="shared" si="32"/>
        <v>5110200602</v>
      </c>
      <c r="B118" s="63" t="s">
        <v>194</v>
      </c>
      <c r="C118" s="30" t="s">
        <v>195</v>
      </c>
      <c r="D118" s="25">
        <v>28</v>
      </c>
      <c r="E118" s="25">
        <v>28</v>
      </c>
      <c r="F118" s="25"/>
      <c r="G118" s="25"/>
      <c r="H118" s="25"/>
      <c r="I118" s="25"/>
      <c r="J118" s="25"/>
      <c r="K118" s="8"/>
      <c r="L118" s="8"/>
      <c r="M118" s="8"/>
      <c r="N118" s="8"/>
      <c r="O118" s="94"/>
      <c r="AK118" s="8"/>
      <c r="AL118" s="8"/>
      <c r="AM118" s="8"/>
      <c r="AN118" s="8"/>
      <c r="AO118" s="8"/>
      <c r="AP118" s="8"/>
    </row>
    <row r="119" spans="1:42" s="19" customFormat="1" ht="11.25" hidden="1">
      <c r="A119" s="14" t="str">
        <f t="shared" si="32"/>
        <v>51102011</v>
      </c>
      <c r="B119" s="95">
        <v>2011</v>
      </c>
      <c r="C119" s="17" t="s">
        <v>197</v>
      </c>
      <c r="D119" s="25">
        <v>0</v>
      </c>
      <c r="E119" s="25">
        <v>0</v>
      </c>
      <c r="F119" s="18"/>
      <c r="G119" s="18"/>
      <c r="H119" s="18"/>
      <c r="I119" s="18"/>
      <c r="J119" s="18"/>
      <c r="K119" s="8"/>
      <c r="L119" s="8"/>
      <c r="M119" s="32"/>
      <c r="N119" s="32"/>
      <c r="O119" s="97"/>
      <c r="AK119" s="32"/>
      <c r="AL119" s="32"/>
      <c r="AM119" s="32"/>
      <c r="AN119" s="32"/>
      <c r="AO119" s="32"/>
      <c r="AP119" s="32"/>
    </row>
    <row r="120" spans="1:42" s="19" customFormat="1" ht="11.25" hidden="1">
      <c r="A120" s="14" t="str">
        <f t="shared" si="32"/>
        <v>51102012</v>
      </c>
      <c r="B120" s="95" t="s">
        <v>198</v>
      </c>
      <c r="C120" s="17" t="s">
        <v>199</v>
      </c>
      <c r="D120" s="25">
        <v>0</v>
      </c>
      <c r="E120" s="25">
        <v>0</v>
      </c>
      <c r="F120" s="18"/>
      <c r="G120" s="18"/>
      <c r="H120" s="18"/>
      <c r="I120" s="18"/>
      <c r="J120" s="18"/>
      <c r="K120" s="8"/>
      <c r="L120" s="8"/>
      <c r="M120" s="32"/>
      <c r="N120" s="32"/>
      <c r="O120" s="97"/>
      <c r="AK120" s="32"/>
      <c r="AL120" s="32"/>
      <c r="AM120" s="32"/>
      <c r="AN120" s="32"/>
      <c r="AO120" s="32"/>
      <c r="AP120" s="32"/>
    </row>
    <row r="121" spans="1:42" s="19" customFormat="1" ht="11.25">
      <c r="A121" s="14" t="str">
        <f t="shared" si="32"/>
        <v>51102013</v>
      </c>
      <c r="B121" s="95" t="s">
        <v>200</v>
      </c>
      <c r="C121" s="17" t="s">
        <v>201</v>
      </c>
      <c r="D121" s="25">
        <v>88</v>
      </c>
      <c r="E121" s="25">
        <v>88</v>
      </c>
      <c r="F121" s="18"/>
      <c r="G121" s="18"/>
      <c r="H121" s="18"/>
      <c r="I121" s="18"/>
      <c r="J121" s="18"/>
      <c r="K121" s="8"/>
      <c r="L121" s="8"/>
      <c r="M121" s="32"/>
      <c r="N121" s="32"/>
      <c r="O121" s="97"/>
      <c r="AK121" s="32"/>
      <c r="AL121" s="32"/>
      <c r="AM121" s="32"/>
      <c r="AN121" s="32"/>
      <c r="AO121" s="32"/>
      <c r="AP121" s="32"/>
    </row>
    <row r="122" spans="1:42" s="19" customFormat="1" ht="11.25" hidden="1">
      <c r="A122" s="14" t="str">
        <f t="shared" si="32"/>
        <v>51102014</v>
      </c>
      <c r="B122" s="95">
        <v>2014</v>
      </c>
      <c r="C122" s="17" t="s">
        <v>203</v>
      </c>
      <c r="D122" s="25">
        <v>0</v>
      </c>
      <c r="E122" s="25">
        <v>0</v>
      </c>
      <c r="F122" s="18"/>
      <c r="G122" s="18"/>
      <c r="H122" s="18"/>
      <c r="I122" s="18"/>
      <c r="J122" s="18"/>
      <c r="K122" s="8"/>
      <c r="L122" s="8"/>
      <c r="M122" s="32"/>
      <c r="N122" s="32"/>
      <c r="O122" s="97"/>
      <c r="AK122" s="32"/>
      <c r="AL122" s="32"/>
      <c r="AM122" s="32"/>
      <c r="AN122" s="32"/>
      <c r="AO122" s="32"/>
      <c r="AP122" s="32"/>
    </row>
    <row r="123" spans="1:42" s="19" customFormat="1" ht="11.25" hidden="1">
      <c r="A123" s="14" t="str">
        <f t="shared" si="32"/>
        <v>51102016</v>
      </c>
      <c r="B123" s="95" t="s">
        <v>204</v>
      </c>
      <c r="C123" s="17" t="s">
        <v>205</v>
      </c>
      <c r="D123" s="25">
        <v>0</v>
      </c>
      <c r="E123" s="25">
        <v>0</v>
      </c>
      <c r="F123" s="18"/>
      <c r="G123" s="18"/>
      <c r="H123" s="18"/>
      <c r="I123" s="18"/>
      <c r="J123" s="18"/>
      <c r="K123" s="8"/>
      <c r="L123" s="8"/>
      <c r="M123" s="32"/>
      <c r="N123" s="32"/>
      <c r="O123" s="97"/>
      <c r="AK123" s="32"/>
      <c r="AL123" s="32"/>
      <c r="AM123" s="32"/>
      <c r="AN123" s="32"/>
      <c r="AO123" s="32"/>
      <c r="AP123" s="32"/>
    </row>
    <row r="124" spans="1:42" s="19" customFormat="1" ht="27">
      <c r="A124" s="14" t="str">
        <f t="shared" si="32"/>
        <v>51102025</v>
      </c>
      <c r="B124" s="95" t="s">
        <v>207</v>
      </c>
      <c r="C124" s="47" t="s">
        <v>208</v>
      </c>
      <c r="D124" s="25">
        <v>10</v>
      </c>
      <c r="E124" s="25">
        <v>10</v>
      </c>
      <c r="F124" s="18"/>
      <c r="G124" s="18"/>
      <c r="H124" s="18"/>
      <c r="I124" s="18"/>
      <c r="J124" s="18"/>
      <c r="K124" s="8"/>
      <c r="L124" s="8"/>
      <c r="M124" s="32"/>
      <c r="N124" s="32"/>
      <c r="O124" s="97"/>
      <c r="AK124" s="32"/>
      <c r="AL124" s="32"/>
      <c r="AM124" s="32"/>
      <c r="AN124" s="32"/>
      <c r="AO124" s="32"/>
      <c r="AP124" s="32"/>
    </row>
    <row r="125" spans="1:42" s="26" customFormat="1" ht="11.25">
      <c r="A125" s="14" t="str">
        <f t="shared" si="32"/>
        <v>51102030</v>
      </c>
      <c r="B125" s="95">
        <v>2030</v>
      </c>
      <c r="C125" s="17" t="s">
        <v>209</v>
      </c>
      <c r="D125" s="18">
        <f>SUM(D126:D130)</f>
        <v>46</v>
      </c>
      <c r="E125" s="18">
        <f>SUM(E126:E130)</f>
        <v>46</v>
      </c>
      <c r="F125" s="18"/>
      <c r="G125" s="18"/>
      <c r="H125" s="18"/>
      <c r="I125" s="18"/>
      <c r="J125" s="18"/>
      <c r="K125" s="8"/>
      <c r="L125" s="8"/>
      <c r="M125" s="8"/>
      <c r="N125" s="8"/>
      <c r="O125" s="94"/>
      <c r="AK125" s="8"/>
      <c r="AL125" s="8"/>
      <c r="AM125" s="8"/>
      <c r="AN125" s="8"/>
      <c r="AO125" s="8"/>
      <c r="AP125" s="8"/>
    </row>
    <row r="126" spans="1:42" s="29" customFormat="1" ht="11.25" hidden="1">
      <c r="A126" s="21" t="str">
        <f t="shared" si="32"/>
        <v>5110203001</v>
      </c>
      <c r="B126" s="63" t="s">
        <v>210</v>
      </c>
      <c r="C126" s="30" t="s">
        <v>211</v>
      </c>
      <c r="D126" s="25">
        <v>0</v>
      </c>
      <c r="E126" s="25">
        <v>0</v>
      </c>
      <c r="F126" s="25"/>
      <c r="G126" s="25"/>
      <c r="H126" s="25"/>
      <c r="I126" s="25"/>
      <c r="J126" s="25"/>
      <c r="K126" s="8"/>
      <c r="L126" s="8"/>
      <c r="M126" s="8"/>
      <c r="N126" s="8"/>
      <c r="O126" s="94"/>
      <c r="AK126" s="8"/>
      <c r="AL126" s="8"/>
      <c r="AM126" s="8"/>
      <c r="AN126" s="8"/>
      <c r="AO126" s="8"/>
      <c r="AP126" s="8"/>
    </row>
    <row r="127" spans="1:42" s="29" customFormat="1" ht="11.25">
      <c r="A127" s="21" t="str">
        <f t="shared" si="32"/>
        <v>5110203002</v>
      </c>
      <c r="B127" s="63" t="s">
        <v>212</v>
      </c>
      <c r="C127" s="30" t="s">
        <v>213</v>
      </c>
      <c r="D127" s="25">
        <v>22</v>
      </c>
      <c r="E127" s="25">
        <v>22</v>
      </c>
      <c r="F127" s="25"/>
      <c r="G127" s="25"/>
      <c r="H127" s="25"/>
      <c r="I127" s="25"/>
      <c r="J127" s="25"/>
      <c r="K127" s="8"/>
      <c r="L127" s="8"/>
      <c r="M127" s="8"/>
      <c r="N127" s="8"/>
      <c r="O127" s="94"/>
      <c r="AK127" s="8"/>
      <c r="AL127" s="8"/>
      <c r="AM127" s="8"/>
      <c r="AN127" s="8"/>
      <c r="AO127" s="8"/>
      <c r="AP127" s="8"/>
    </row>
    <row r="128" spans="1:42" s="29" customFormat="1" ht="11.25" hidden="1">
      <c r="A128" s="21" t="str">
        <f t="shared" si="32"/>
        <v>5110203003</v>
      </c>
      <c r="B128" s="63" t="s">
        <v>214</v>
      </c>
      <c r="C128" s="48" t="s">
        <v>215</v>
      </c>
      <c r="D128" s="25">
        <v>0</v>
      </c>
      <c r="E128" s="25">
        <v>0</v>
      </c>
      <c r="F128" s="25"/>
      <c r="G128" s="25"/>
      <c r="H128" s="25"/>
      <c r="I128" s="25"/>
      <c r="J128" s="25"/>
      <c r="K128" s="8"/>
      <c r="L128" s="8"/>
      <c r="M128" s="8"/>
      <c r="N128" s="8"/>
      <c r="O128" s="94"/>
      <c r="AK128" s="8"/>
      <c r="AL128" s="8"/>
      <c r="AM128" s="8"/>
      <c r="AN128" s="8"/>
      <c r="AO128" s="8"/>
      <c r="AP128" s="8"/>
    </row>
    <row r="129" spans="1:42" s="29" customFormat="1" ht="11.25" hidden="1">
      <c r="A129" s="21" t="str">
        <f t="shared" si="32"/>
        <v>5110203004</v>
      </c>
      <c r="B129" s="63" t="s">
        <v>216</v>
      </c>
      <c r="C129" s="48" t="s">
        <v>217</v>
      </c>
      <c r="D129" s="25">
        <v>0</v>
      </c>
      <c r="E129" s="25">
        <v>0</v>
      </c>
      <c r="F129" s="25"/>
      <c r="G129" s="25"/>
      <c r="H129" s="25"/>
      <c r="I129" s="25"/>
      <c r="J129" s="25"/>
      <c r="K129" s="8"/>
      <c r="L129" s="8"/>
      <c r="M129" s="8"/>
      <c r="N129" s="8"/>
      <c r="O129" s="94"/>
      <c r="AK129" s="8"/>
      <c r="AL129" s="8"/>
      <c r="AM129" s="8"/>
      <c r="AN129" s="8"/>
      <c r="AO129" s="8"/>
      <c r="AP129" s="8"/>
    </row>
    <row r="130" spans="1:42" s="29" customFormat="1" ht="11.25">
      <c r="A130" s="21" t="str">
        <f t="shared" si="32"/>
        <v>5110203030</v>
      </c>
      <c r="B130" s="63" t="s">
        <v>218</v>
      </c>
      <c r="C130" s="30" t="s">
        <v>219</v>
      </c>
      <c r="D130" s="25">
        <v>24</v>
      </c>
      <c r="E130" s="25">
        <v>24</v>
      </c>
      <c r="F130" s="25"/>
      <c r="G130" s="25"/>
      <c r="H130" s="25"/>
      <c r="I130" s="25"/>
      <c r="J130" s="25"/>
      <c r="K130" s="8"/>
      <c r="L130" s="8"/>
      <c r="M130" s="8"/>
      <c r="N130" s="8"/>
      <c r="O130" s="94"/>
      <c r="AK130" s="8"/>
      <c r="AL130" s="8"/>
      <c r="AM130" s="8"/>
      <c r="AN130" s="8"/>
      <c r="AO130" s="8"/>
      <c r="AP130" s="8"/>
    </row>
    <row r="131" spans="1:42" s="26" customFormat="1" ht="11.25">
      <c r="A131" s="14"/>
      <c r="B131" s="95" t="s">
        <v>107</v>
      </c>
      <c r="C131" s="17" t="s">
        <v>108</v>
      </c>
      <c r="D131" s="18">
        <f>D132</f>
        <v>15</v>
      </c>
      <c r="E131" s="18">
        <f>E132</f>
        <v>15</v>
      </c>
      <c r="F131" s="18"/>
      <c r="G131" s="18"/>
      <c r="H131" s="18"/>
      <c r="I131" s="18"/>
      <c r="J131" s="18"/>
      <c r="K131" s="32"/>
      <c r="L131" s="32"/>
      <c r="M131" s="32"/>
      <c r="N131" s="32"/>
      <c r="O131" s="97"/>
      <c r="AK131" s="32"/>
      <c r="AL131" s="32"/>
      <c r="AM131" s="32"/>
      <c r="AN131" s="32"/>
      <c r="AO131" s="32"/>
      <c r="AP131" s="32"/>
    </row>
    <row r="132" spans="1:42" s="29" customFormat="1" ht="11.25">
      <c r="A132" s="21"/>
      <c r="B132" s="63" t="s">
        <v>220</v>
      </c>
      <c r="C132" s="30" t="s">
        <v>221</v>
      </c>
      <c r="D132" s="25">
        <f>D133</f>
        <v>15</v>
      </c>
      <c r="E132" s="25">
        <f>E133</f>
        <v>15</v>
      </c>
      <c r="F132" s="25"/>
      <c r="G132" s="25"/>
      <c r="H132" s="25"/>
      <c r="I132" s="25"/>
      <c r="J132" s="25"/>
      <c r="K132" s="8"/>
      <c r="L132" s="8"/>
      <c r="M132" s="8"/>
      <c r="N132" s="8"/>
      <c r="O132" s="94"/>
      <c r="AK132" s="8"/>
      <c r="AL132" s="8"/>
      <c r="AM132" s="8"/>
      <c r="AN132" s="8"/>
      <c r="AO132" s="8"/>
      <c r="AP132" s="8"/>
    </row>
    <row r="133" spans="1:42" s="29" customFormat="1" ht="11.25">
      <c r="A133" s="21"/>
      <c r="B133" s="63" t="s">
        <v>222</v>
      </c>
      <c r="C133" s="30" t="s">
        <v>223</v>
      </c>
      <c r="D133" s="25">
        <v>15</v>
      </c>
      <c r="E133" s="25">
        <v>15</v>
      </c>
      <c r="F133" s="25"/>
      <c r="G133" s="25"/>
      <c r="H133" s="25"/>
      <c r="I133" s="25"/>
      <c r="J133" s="25"/>
      <c r="K133" s="8"/>
      <c r="L133" s="8"/>
      <c r="M133" s="8"/>
      <c r="N133" s="8"/>
      <c r="O133" s="94"/>
      <c r="AK133" s="8"/>
      <c r="AL133" s="8"/>
      <c r="AM133" s="8"/>
      <c r="AN133" s="8"/>
      <c r="AO133" s="8"/>
      <c r="AP133" s="8"/>
    </row>
    <row r="134" spans="1:42" s="29" customFormat="1" ht="11.25" hidden="1">
      <c r="A134" s="21"/>
      <c r="B134" s="63"/>
      <c r="C134" s="30"/>
      <c r="D134" s="25"/>
      <c r="E134" s="25"/>
      <c r="F134" s="25"/>
      <c r="G134" s="25"/>
      <c r="H134" s="25"/>
      <c r="I134" s="25"/>
      <c r="J134" s="25"/>
      <c r="K134" s="8"/>
      <c r="L134" s="8"/>
      <c r="M134" s="8"/>
      <c r="N134" s="8"/>
      <c r="O134" s="94"/>
      <c r="AK134" s="8"/>
      <c r="AL134" s="8"/>
      <c r="AM134" s="8"/>
      <c r="AN134" s="8"/>
      <c r="AO134" s="8"/>
      <c r="AP134" s="8"/>
    </row>
    <row r="135" spans="1:42" s="29" customFormat="1" ht="33.75" hidden="1">
      <c r="A135" s="14" t="str">
        <f>CONCATENATE("5110",B135)</f>
        <v>511056</v>
      </c>
      <c r="B135" s="95" t="s">
        <v>109</v>
      </c>
      <c r="C135" s="17" t="s">
        <v>110</v>
      </c>
      <c r="D135" s="18">
        <f>SUM(D136:D139)</f>
        <v>0</v>
      </c>
      <c r="E135" s="18">
        <f>SUM(E136:E139)</f>
        <v>0</v>
      </c>
      <c r="F135" s="25"/>
      <c r="G135" s="25"/>
      <c r="H135" s="25"/>
      <c r="I135" s="25"/>
      <c r="J135" s="25"/>
      <c r="K135" s="8"/>
      <c r="L135" s="8"/>
      <c r="M135" s="8"/>
      <c r="N135" s="8"/>
      <c r="O135" s="94"/>
      <c r="AK135" s="8"/>
      <c r="AL135" s="8"/>
      <c r="AM135" s="8"/>
      <c r="AN135" s="8"/>
      <c r="AO135" s="8"/>
      <c r="AP135" s="8"/>
    </row>
    <row r="136" spans="1:42" s="29" customFormat="1" ht="11.25" hidden="1">
      <c r="A136" s="21" t="str">
        <f>CONCATENATE("5110",B136)</f>
        <v>51105601</v>
      </c>
      <c r="B136" s="63" t="s">
        <v>224</v>
      </c>
      <c r="C136" s="30" t="s">
        <v>225</v>
      </c>
      <c r="D136" s="25">
        <v>0</v>
      </c>
      <c r="E136" s="25">
        <v>0</v>
      </c>
      <c r="F136" s="25"/>
      <c r="G136" s="25"/>
      <c r="H136" s="25"/>
      <c r="I136" s="25"/>
      <c r="J136" s="25"/>
      <c r="K136" s="8"/>
      <c r="L136" s="8"/>
      <c r="M136" s="8"/>
      <c r="N136" s="8"/>
      <c r="O136" s="94"/>
      <c r="AK136" s="8"/>
      <c r="AL136" s="8"/>
      <c r="AM136" s="8"/>
      <c r="AN136" s="8"/>
      <c r="AO136" s="8"/>
      <c r="AP136" s="8"/>
    </row>
    <row r="137" spans="1:42" s="29" customFormat="1" ht="11.25" hidden="1">
      <c r="A137" s="21" t="str">
        <f>CONCATENATE("5110",B137)</f>
        <v>51105602</v>
      </c>
      <c r="B137" s="63" t="s">
        <v>226</v>
      </c>
      <c r="C137" s="48" t="s">
        <v>227</v>
      </c>
      <c r="D137" s="25">
        <v>0</v>
      </c>
      <c r="E137" s="25">
        <v>0</v>
      </c>
      <c r="F137" s="25"/>
      <c r="G137" s="25"/>
      <c r="H137" s="25"/>
      <c r="I137" s="25"/>
      <c r="J137" s="25"/>
      <c r="K137" s="8"/>
      <c r="L137" s="8"/>
      <c r="M137" s="8"/>
      <c r="N137" s="8"/>
      <c r="O137" s="94"/>
      <c r="AK137" s="8"/>
      <c r="AL137" s="8"/>
      <c r="AM137" s="8"/>
      <c r="AN137" s="8"/>
      <c r="AO137" s="8"/>
      <c r="AP137" s="8"/>
    </row>
    <row r="138" spans="1:42" s="29" customFormat="1" ht="11.25" hidden="1">
      <c r="A138" s="21"/>
      <c r="B138" s="63"/>
      <c r="C138" s="48"/>
      <c r="D138" s="25"/>
      <c r="E138" s="25"/>
      <c r="F138" s="25"/>
      <c r="G138" s="25"/>
      <c r="H138" s="25"/>
      <c r="I138" s="25"/>
      <c r="J138" s="25"/>
      <c r="K138" s="8"/>
      <c r="L138" s="8"/>
      <c r="M138" s="8"/>
      <c r="N138" s="8"/>
      <c r="O138" s="94"/>
      <c r="AK138" s="8"/>
      <c r="AL138" s="8"/>
      <c r="AM138" s="8"/>
      <c r="AN138" s="8"/>
      <c r="AO138" s="8"/>
      <c r="AP138" s="8"/>
    </row>
    <row r="139" spans="1:42" s="29" customFormat="1" ht="22.5" hidden="1">
      <c r="A139" s="21" t="str">
        <f aca="true" t="shared" si="33" ref="A139:A149">CONCATENATE("5110",B139)</f>
        <v>51105619</v>
      </c>
      <c r="B139" s="23" t="s">
        <v>230</v>
      </c>
      <c r="C139" s="30" t="s">
        <v>231</v>
      </c>
      <c r="D139" s="25">
        <v>0</v>
      </c>
      <c r="E139" s="25">
        <v>0</v>
      </c>
      <c r="F139" s="25"/>
      <c r="G139" s="25"/>
      <c r="H139" s="25"/>
      <c r="I139" s="25"/>
      <c r="J139" s="25"/>
      <c r="K139" s="8"/>
      <c r="L139" s="8"/>
      <c r="M139" s="8"/>
      <c r="N139" s="8"/>
      <c r="O139" s="94"/>
      <c r="AK139" s="8"/>
      <c r="AL139" s="8"/>
      <c r="AM139" s="8"/>
      <c r="AN139" s="8"/>
      <c r="AO139" s="8"/>
      <c r="AP139" s="8"/>
    </row>
    <row r="140" spans="1:42" s="26" customFormat="1" ht="11.25" hidden="1">
      <c r="A140" s="14" t="str">
        <f t="shared" si="33"/>
        <v>511059</v>
      </c>
      <c r="B140" s="95" t="s">
        <v>113</v>
      </c>
      <c r="C140" s="17" t="s">
        <v>232</v>
      </c>
      <c r="D140" s="18">
        <f>D141+D142</f>
        <v>0</v>
      </c>
      <c r="E140" s="18">
        <f>E141+E142</f>
        <v>0</v>
      </c>
      <c r="F140" s="18"/>
      <c r="G140" s="18"/>
      <c r="H140" s="18"/>
      <c r="I140" s="18"/>
      <c r="J140" s="18"/>
      <c r="K140" s="8"/>
      <c r="L140" s="8"/>
      <c r="M140" s="8"/>
      <c r="N140" s="8"/>
      <c r="O140" s="94"/>
      <c r="AK140" s="8"/>
      <c r="AL140" s="8"/>
      <c r="AM140" s="8"/>
      <c r="AN140" s="8"/>
      <c r="AO140" s="8"/>
      <c r="AP140" s="8"/>
    </row>
    <row r="141" spans="1:42" s="29" customFormat="1" ht="11.25" hidden="1">
      <c r="A141" s="21" t="str">
        <f t="shared" si="33"/>
        <v>51105911</v>
      </c>
      <c r="B141" s="63" t="s">
        <v>235</v>
      </c>
      <c r="C141" s="30" t="s">
        <v>294</v>
      </c>
      <c r="D141" s="25">
        <v>0</v>
      </c>
      <c r="E141" s="25">
        <v>0</v>
      </c>
      <c r="F141" s="25"/>
      <c r="G141" s="25"/>
      <c r="H141" s="25"/>
      <c r="I141" s="25"/>
      <c r="J141" s="25"/>
      <c r="K141" s="8"/>
      <c r="L141" s="8"/>
      <c r="M141" s="8"/>
      <c r="N141" s="8"/>
      <c r="O141" s="94"/>
      <c r="AK141" s="8"/>
      <c r="AL141" s="8"/>
      <c r="AM141" s="8"/>
      <c r="AN141" s="8"/>
      <c r="AO141" s="8"/>
      <c r="AP141" s="8"/>
    </row>
    <row r="142" spans="1:42" s="29" customFormat="1" ht="11.25" hidden="1">
      <c r="A142" s="21" t="str">
        <f t="shared" si="33"/>
        <v>51105922</v>
      </c>
      <c r="B142" s="63" t="s">
        <v>237</v>
      </c>
      <c r="C142" s="30" t="s">
        <v>238</v>
      </c>
      <c r="D142" s="25">
        <v>0</v>
      </c>
      <c r="E142" s="25">
        <v>0</v>
      </c>
      <c r="F142" s="25"/>
      <c r="G142" s="25"/>
      <c r="H142" s="25"/>
      <c r="I142" s="25"/>
      <c r="J142" s="25"/>
      <c r="K142" s="8"/>
      <c r="L142" s="8"/>
      <c r="M142" s="8"/>
      <c r="N142" s="8"/>
      <c r="O142" s="94"/>
      <c r="AK142" s="8"/>
      <c r="AL142" s="8"/>
      <c r="AM142" s="8"/>
      <c r="AN142" s="8"/>
      <c r="AO142" s="8"/>
      <c r="AP142" s="8"/>
    </row>
    <row r="143" spans="1:42" s="19" customFormat="1" ht="11.25">
      <c r="A143" s="14" t="str">
        <f t="shared" si="33"/>
        <v>511070</v>
      </c>
      <c r="B143" s="95" t="s">
        <v>115</v>
      </c>
      <c r="C143" s="20" t="s">
        <v>116</v>
      </c>
      <c r="D143" s="18">
        <f>D144</f>
        <v>200</v>
      </c>
      <c r="E143" s="18">
        <f>E144</f>
        <v>200</v>
      </c>
      <c r="F143" s="18"/>
      <c r="G143" s="18"/>
      <c r="H143" s="18"/>
      <c r="I143" s="18"/>
      <c r="J143" s="18"/>
      <c r="K143" s="8"/>
      <c r="L143" s="8"/>
      <c r="M143" s="8"/>
      <c r="N143" s="8"/>
      <c r="O143" s="94"/>
      <c r="AK143" s="8"/>
      <c r="AL143" s="8"/>
      <c r="AM143" s="8"/>
      <c r="AN143" s="8"/>
      <c r="AO143" s="8"/>
      <c r="AP143" s="8"/>
    </row>
    <row r="144" spans="1:42" s="19" customFormat="1" ht="11.25">
      <c r="A144" s="14" t="str">
        <f t="shared" si="33"/>
        <v>511071</v>
      </c>
      <c r="B144" s="95" t="s">
        <v>117</v>
      </c>
      <c r="C144" s="20" t="s">
        <v>293</v>
      </c>
      <c r="D144" s="18">
        <f>D145+D149</f>
        <v>200</v>
      </c>
      <c r="E144" s="18">
        <f>E145+E149</f>
        <v>200</v>
      </c>
      <c r="F144" s="18"/>
      <c r="G144" s="18"/>
      <c r="H144" s="18"/>
      <c r="I144" s="18"/>
      <c r="J144" s="18"/>
      <c r="K144" s="8"/>
      <c r="L144" s="8"/>
      <c r="M144" s="8"/>
      <c r="N144" s="8"/>
      <c r="O144" s="94"/>
      <c r="AK144" s="8"/>
      <c r="AL144" s="8"/>
      <c r="AM144" s="8"/>
      <c r="AN144" s="8"/>
      <c r="AO144" s="8"/>
      <c r="AP144" s="8"/>
    </row>
    <row r="145" spans="1:42" s="19" customFormat="1" ht="13.5" customHeight="1">
      <c r="A145" s="14" t="str">
        <f t="shared" si="33"/>
        <v>51107101</v>
      </c>
      <c r="B145" s="95">
        <v>7101</v>
      </c>
      <c r="C145" s="20" t="s">
        <v>239</v>
      </c>
      <c r="D145" s="18">
        <f>SUM(D146:D148)</f>
        <v>200</v>
      </c>
      <c r="E145" s="18">
        <f>SUM(E146:E148)</f>
        <v>200</v>
      </c>
      <c r="F145" s="18"/>
      <c r="G145" s="18"/>
      <c r="H145" s="18"/>
      <c r="I145" s="18"/>
      <c r="J145" s="18"/>
      <c r="K145" s="8"/>
      <c r="L145" s="8"/>
      <c r="M145" s="8"/>
      <c r="N145" s="8"/>
      <c r="O145" s="94"/>
      <c r="AK145" s="8"/>
      <c r="AL145" s="8"/>
      <c r="AM145" s="8"/>
      <c r="AN145" s="8"/>
      <c r="AO145" s="8"/>
      <c r="AP145" s="8"/>
    </row>
    <row r="146" spans="1:42" ht="13.5" customHeight="1">
      <c r="A146" s="21" t="str">
        <f t="shared" si="33"/>
        <v>5110710102</v>
      </c>
      <c r="B146" s="63" t="s">
        <v>240</v>
      </c>
      <c r="C146" s="24" t="s">
        <v>241</v>
      </c>
      <c r="D146" s="25">
        <v>150</v>
      </c>
      <c r="E146" s="25">
        <v>150</v>
      </c>
      <c r="F146" s="25"/>
      <c r="G146" s="25"/>
      <c r="H146" s="25"/>
      <c r="I146" s="25"/>
      <c r="J146" s="25"/>
      <c r="K146" s="8"/>
      <c r="L146" s="8"/>
      <c r="M146" s="8"/>
      <c r="N146" s="8"/>
      <c r="O146" s="94"/>
      <c r="AK146" s="8"/>
      <c r="AL146" s="8"/>
      <c r="AM146" s="8"/>
      <c r="AN146" s="8"/>
      <c r="AO146" s="8"/>
      <c r="AP146" s="8"/>
    </row>
    <row r="147" spans="1:42" s="29" customFormat="1" ht="11.25" hidden="1">
      <c r="A147" s="21" t="str">
        <f t="shared" si="33"/>
        <v>5110710103</v>
      </c>
      <c r="B147" s="63" t="s">
        <v>242</v>
      </c>
      <c r="C147" s="24" t="s">
        <v>243</v>
      </c>
      <c r="D147" s="25">
        <v>0</v>
      </c>
      <c r="E147" s="25">
        <v>0</v>
      </c>
      <c r="F147" s="25"/>
      <c r="G147" s="25"/>
      <c r="H147" s="25"/>
      <c r="I147" s="25"/>
      <c r="J147" s="25"/>
      <c r="K147" s="8"/>
      <c r="L147" s="8"/>
      <c r="M147" s="8"/>
      <c r="N147" s="8"/>
      <c r="O147" s="94"/>
      <c r="AK147" s="8"/>
      <c r="AL147" s="8"/>
      <c r="AM147" s="8"/>
      <c r="AN147" s="8"/>
      <c r="AO147" s="8"/>
      <c r="AP147" s="8"/>
    </row>
    <row r="148" spans="1:42" s="29" customFormat="1" ht="11.25">
      <c r="A148" s="21" t="str">
        <f t="shared" si="33"/>
        <v>5110710130</v>
      </c>
      <c r="B148" s="63" t="s">
        <v>244</v>
      </c>
      <c r="C148" s="24" t="s">
        <v>245</v>
      </c>
      <c r="D148" s="25">
        <v>50</v>
      </c>
      <c r="E148" s="25">
        <v>50</v>
      </c>
      <c r="F148" s="25"/>
      <c r="G148" s="25"/>
      <c r="H148" s="25"/>
      <c r="I148" s="25"/>
      <c r="J148" s="25"/>
      <c r="K148" s="8"/>
      <c r="L148" s="8"/>
      <c r="M148" s="8"/>
      <c r="N148" s="8"/>
      <c r="O148" s="94"/>
      <c r="AK148" s="8"/>
      <c r="AL148" s="8"/>
      <c r="AM148" s="8"/>
      <c r="AN148" s="8"/>
      <c r="AO148" s="8"/>
      <c r="AP148" s="8"/>
    </row>
    <row r="149" spans="1:42" s="26" customFormat="1" ht="11.25" hidden="1">
      <c r="A149" s="14" t="str">
        <f t="shared" si="33"/>
        <v>51107103</v>
      </c>
      <c r="B149" s="95" t="s">
        <v>246</v>
      </c>
      <c r="C149" s="20" t="s">
        <v>247</v>
      </c>
      <c r="D149" s="25">
        <v>0</v>
      </c>
      <c r="E149" s="25">
        <v>0</v>
      </c>
      <c r="F149" s="18"/>
      <c r="G149" s="18"/>
      <c r="H149" s="18"/>
      <c r="I149" s="18"/>
      <c r="J149" s="18"/>
      <c r="K149" s="8"/>
      <c r="L149" s="32"/>
      <c r="M149" s="32"/>
      <c r="N149" s="32"/>
      <c r="O149" s="97"/>
      <c r="AK149" s="32"/>
      <c r="AL149" s="32"/>
      <c r="AM149" s="32"/>
      <c r="AN149" s="32"/>
      <c r="AO149" s="32"/>
      <c r="AP149" s="32"/>
    </row>
    <row r="150" spans="1:42" s="19" customFormat="1" ht="13.5" customHeight="1">
      <c r="A150" s="14"/>
      <c r="B150" s="95" t="s">
        <v>248</v>
      </c>
      <c r="C150" s="20" t="s">
        <v>249</v>
      </c>
      <c r="D150" s="18">
        <f>D71</f>
        <v>11561</v>
      </c>
      <c r="E150" s="18">
        <f>E71</f>
        <v>11561</v>
      </c>
      <c r="F150" s="18"/>
      <c r="G150" s="18"/>
      <c r="H150" s="18"/>
      <c r="I150" s="18"/>
      <c r="J150" s="18"/>
      <c r="K150" s="8"/>
      <c r="L150" s="8"/>
      <c r="M150" s="8"/>
      <c r="N150" s="8"/>
      <c r="O150" s="94"/>
      <c r="AK150" s="8"/>
      <c r="AL150" s="8"/>
      <c r="AM150" s="8"/>
      <c r="AN150" s="8"/>
      <c r="AO150" s="8"/>
      <c r="AP150" s="8"/>
    </row>
    <row r="151" spans="1:42" s="19" customFormat="1" ht="12.75" customHeight="1">
      <c r="A151" s="14"/>
      <c r="B151" s="95" t="s">
        <v>250</v>
      </c>
      <c r="C151" s="20" t="s">
        <v>251</v>
      </c>
      <c r="D151" s="18">
        <f>D150</f>
        <v>11561</v>
      </c>
      <c r="E151" s="18">
        <f>E71</f>
        <v>11561</v>
      </c>
      <c r="F151" s="18"/>
      <c r="G151" s="18"/>
      <c r="H151" s="18"/>
      <c r="I151" s="18"/>
      <c r="J151" s="18"/>
      <c r="K151" s="8"/>
      <c r="L151" s="8"/>
      <c r="M151" s="8"/>
      <c r="N151" s="8"/>
      <c r="O151" s="94"/>
      <c r="AK151" s="8"/>
      <c r="AL151" s="8"/>
      <c r="AM151" s="8"/>
      <c r="AN151" s="8"/>
      <c r="AO151" s="8"/>
      <c r="AP151" s="8"/>
    </row>
    <row r="152" spans="1:14" ht="11.25">
      <c r="A152" s="14" t="str">
        <f>CONCATENATE("5110",B152)</f>
        <v>51106710</v>
      </c>
      <c r="B152" s="93" t="s">
        <v>252</v>
      </c>
      <c r="C152" s="20" t="s">
        <v>253</v>
      </c>
      <c r="D152" s="18">
        <f>+D153+D243</f>
        <v>22001</v>
      </c>
      <c r="E152" s="18"/>
      <c r="F152" s="18">
        <f>+F153+F243</f>
        <v>2127</v>
      </c>
      <c r="G152" s="18">
        <f>+G153+G243</f>
        <v>4402</v>
      </c>
      <c r="H152" s="18">
        <f>+H153+H243</f>
        <v>2801</v>
      </c>
      <c r="I152" s="18">
        <f>+I153+I243</f>
        <v>0</v>
      </c>
      <c r="J152" s="18">
        <f>+J153+J243</f>
        <v>12671</v>
      </c>
      <c r="K152" s="8"/>
      <c r="L152" s="8"/>
      <c r="M152" s="8"/>
      <c r="N152" s="8"/>
    </row>
    <row r="153" spans="1:14" ht="11.25">
      <c r="A153" s="14" t="str">
        <f aca="true" t="shared" si="34" ref="A153:A172">CONCATENATE("6710",B153)</f>
        <v>671001</v>
      </c>
      <c r="B153" s="95" t="s">
        <v>69</v>
      </c>
      <c r="C153" s="20" t="s">
        <v>104</v>
      </c>
      <c r="D153" s="18">
        <f>D154+D181+D217+D220+D234+D239</f>
        <v>19311</v>
      </c>
      <c r="E153" s="18"/>
      <c r="F153" s="18">
        <f>F154+F181+F217+F220+F234+F239</f>
        <v>2122</v>
      </c>
      <c r="G153" s="18">
        <f>G154+G181+G217+G220+G234+G239</f>
        <v>4217</v>
      </c>
      <c r="H153" s="18">
        <f>H154+H181+H217+H220+H234+H239</f>
        <v>2801</v>
      </c>
      <c r="I153" s="18">
        <f>I154+I181+I217+I220+I234+I239</f>
        <v>0</v>
      </c>
      <c r="J153" s="18">
        <f>J154+J181+J217+J220+J234+J239</f>
        <v>10171</v>
      </c>
      <c r="K153" s="8"/>
      <c r="L153" s="8"/>
      <c r="M153" s="8"/>
      <c r="N153" s="8"/>
    </row>
    <row r="154" spans="1:14" ht="11.25">
      <c r="A154" s="14" t="str">
        <f t="shared" si="34"/>
        <v>671010</v>
      </c>
      <c r="B154" s="95" t="s">
        <v>12</v>
      </c>
      <c r="C154" s="20" t="s">
        <v>105</v>
      </c>
      <c r="D154" s="18">
        <f>+D155+D171+D174</f>
        <v>8434</v>
      </c>
      <c r="E154" s="18"/>
      <c r="F154" s="18">
        <f>+F155+F171+F174</f>
        <v>705</v>
      </c>
      <c r="G154" s="18">
        <f>+G155+G171+G174</f>
        <v>1401</v>
      </c>
      <c r="H154" s="18">
        <f>+H155+H171+H174</f>
        <v>875</v>
      </c>
      <c r="I154" s="18">
        <f>+I155+I171+I174</f>
        <v>0</v>
      </c>
      <c r="J154" s="18">
        <f>+J155+J171+J174</f>
        <v>5453</v>
      </c>
      <c r="K154" s="8"/>
      <c r="L154" s="8"/>
      <c r="M154" s="8"/>
      <c r="N154" s="8"/>
    </row>
    <row r="155" spans="1:14" ht="11.25">
      <c r="A155" s="14" t="str">
        <f t="shared" si="34"/>
        <v>67101001</v>
      </c>
      <c r="B155" s="95">
        <v>1001</v>
      </c>
      <c r="C155" s="45" t="s">
        <v>121</v>
      </c>
      <c r="D155" s="18">
        <f>SUM(D156:D170)</f>
        <v>6856</v>
      </c>
      <c r="E155" s="18"/>
      <c r="F155" s="18">
        <f>SUM(F156:F170)</f>
        <v>571</v>
      </c>
      <c r="G155" s="18">
        <f>SUM(G156:G170)</f>
        <v>1120</v>
      </c>
      <c r="H155" s="18">
        <f>SUM(H156:H170)</f>
        <v>700</v>
      </c>
      <c r="I155" s="18">
        <f>SUM(I156:I170)</f>
        <v>0</v>
      </c>
      <c r="J155" s="18">
        <f>SUM(J156:J170)</f>
        <v>4465</v>
      </c>
      <c r="K155" s="8"/>
      <c r="L155" s="8"/>
      <c r="M155" s="8"/>
      <c r="N155" s="8"/>
    </row>
    <row r="156" spans="1:14" ht="11.25">
      <c r="A156" s="21" t="str">
        <f t="shared" si="34"/>
        <v>6710100101</v>
      </c>
      <c r="B156" s="63">
        <v>100101</v>
      </c>
      <c r="C156" s="46" t="s">
        <v>122</v>
      </c>
      <c r="D156" s="25">
        <v>5341</v>
      </c>
      <c r="E156" s="25"/>
      <c r="F156" s="25">
        <v>559</v>
      </c>
      <c r="G156" s="25">
        <v>1015</v>
      </c>
      <c r="H156" s="25">
        <v>697</v>
      </c>
      <c r="I156" s="25">
        <v>0</v>
      </c>
      <c r="J156" s="25">
        <v>3070</v>
      </c>
      <c r="K156" s="8"/>
      <c r="L156" s="8"/>
      <c r="M156" s="8"/>
      <c r="N156" s="8"/>
    </row>
    <row r="157" spans="1:14" ht="11.25" hidden="1">
      <c r="A157" s="21" t="str">
        <f t="shared" si="34"/>
        <v>6710100102</v>
      </c>
      <c r="B157" s="63">
        <v>100102</v>
      </c>
      <c r="C157" s="46" t="s">
        <v>123</v>
      </c>
      <c r="D157" s="25">
        <v>0</v>
      </c>
      <c r="E157" s="25"/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8"/>
      <c r="L157" s="8"/>
      <c r="M157" s="8"/>
      <c r="N157" s="8"/>
    </row>
    <row r="158" spans="1:14" ht="11.25" hidden="1">
      <c r="A158" s="21" t="str">
        <f t="shared" si="34"/>
        <v>6710100103</v>
      </c>
      <c r="B158" s="63">
        <v>100103</v>
      </c>
      <c r="C158" s="46" t="s">
        <v>124</v>
      </c>
      <c r="D158" s="25">
        <v>0</v>
      </c>
      <c r="E158" s="25"/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8"/>
      <c r="L158" s="8"/>
      <c r="M158" s="8"/>
      <c r="N158" s="8"/>
    </row>
    <row r="159" spans="1:14" ht="11.25" hidden="1">
      <c r="A159" s="21" t="str">
        <f t="shared" si="34"/>
        <v>6710100104</v>
      </c>
      <c r="B159" s="63">
        <v>100104</v>
      </c>
      <c r="C159" s="46" t="s">
        <v>125</v>
      </c>
      <c r="D159" s="25">
        <v>0</v>
      </c>
      <c r="E159" s="25"/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8"/>
      <c r="L159" s="8"/>
      <c r="M159" s="8"/>
      <c r="N159" s="8"/>
    </row>
    <row r="160" spans="1:14" ht="11.25" hidden="1">
      <c r="A160" s="21" t="str">
        <f t="shared" si="34"/>
        <v>6710100105</v>
      </c>
      <c r="B160" s="63" t="s">
        <v>126</v>
      </c>
      <c r="C160" s="46" t="s">
        <v>127</v>
      </c>
      <c r="D160" s="25">
        <v>0</v>
      </c>
      <c r="E160" s="25"/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8"/>
      <c r="L160" s="8"/>
      <c r="M160" s="8"/>
      <c r="N160" s="8"/>
    </row>
    <row r="161" spans="1:14" ht="11.25">
      <c r="A161" s="21" t="str">
        <f t="shared" si="34"/>
        <v>6710100106</v>
      </c>
      <c r="B161" s="63" t="s">
        <v>128</v>
      </c>
      <c r="C161" s="46" t="s">
        <v>129</v>
      </c>
      <c r="D161" s="25">
        <v>560</v>
      </c>
      <c r="E161" s="25"/>
      <c r="F161" s="25">
        <v>0</v>
      </c>
      <c r="G161" s="25">
        <v>0</v>
      </c>
      <c r="H161" s="25">
        <v>0</v>
      </c>
      <c r="I161" s="25">
        <v>0</v>
      </c>
      <c r="J161" s="25">
        <v>560</v>
      </c>
      <c r="K161" s="8"/>
      <c r="L161" s="8"/>
      <c r="M161" s="8"/>
      <c r="N161" s="8"/>
    </row>
    <row r="162" spans="1:14" ht="11.25" hidden="1">
      <c r="A162" s="21" t="str">
        <f t="shared" si="34"/>
        <v>6710100107</v>
      </c>
      <c r="B162" s="63">
        <v>100107</v>
      </c>
      <c r="C162" s="46" t="s">
        <v>130</v>
      </c>
      <c r="D162" s="25">
        <v>0</v>
      </c>
      <c r="E162" s="25"/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8"/>
      <c r="L162" s="8"/>
      <c r="M162" s="8"/>
      <c r="N162" s="8"/>
    </row>
    <row r="163" spans="1:14" ht="11.25" hidden="1">
      <c r="A163" s="21" t="str">
        <f t="shared" si="34"/>
        <v>6710100108</v>
      </c>
      <c r="B163" s="63">
        <v>100108</v>
      </c>
      <c r="C163" s="46" t="s">
        <v>131</v>
      </c>
      <c r="D163" s="25">
        <v>0</v>
      </c>
      <c r="E163" s="25"/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8"/>
      <c r="L163" s="8"/>
      <c r="M163" s="8"/>
      <c r="N163" s="8"/>
    </row>
    <row r="164" spans="1:14" ht="11.25" hidden="1">
      <c r="A164" s="21" t="str">
        <f t="shared" si="34"/>
        <v>6710100109</v>
      </c>
      <c r="B164" s="63" t="s">
        <v>132</v>
      </c>
      <c r="C164" s="46" t="s">
        <v>133</v>
      </c>
      <c r="D164" s="25">
        <v>0</v>
      </c>
      <c r="E164" s="25"/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8"/>
      <c r="L164" s="8"/>
      <c r="M164" s="8"/>
      <c r="N164" s="8"/>
    </row>
    <row r="165" spans="1:14" ht="11.25" hidden="1">
      <c r="A165" s="21" t="str">
        <f t="shared" si="34"/>
        <v>6710100110</v>
      </c>
      <c r="B165" s="63" t="s">
        <v>134</v>
      </c>
      <c r="C165" s="46" t="s">
        <v>254</v>
      </c>
      <c r="D165" s="25">
        <v>0</v>
      </c>
      <c r="E165" s="25"/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8"/>
      <c r="L165" s="8"/>
      <c r="M165" s="8"/>
      <c r="N165" s="8"/>
    </row>
    <row r="166" spans="1:14" ht="11.25">
      <c r="A166" s="21" t="str">
        <f t="shared" si="34"/>
        <v>6710100112</v>
      </c>
      <c r="B166" s="63" t="s">
        <v>139</v>
      </c>
      <c r="C166" s="46" t="s">
        <v>140</v>
      </c>
      <c r="D166" s="25">
        <v>348</v>
      </c>
      <c r="E166" s="25"/>
      <c r="F166" s="25">
        <v>0</v>
      </c>
      <c r="G166" s="25">
        <v>0</v>
      </c>
      <c r="H166" s="25">
        <v>0</v>
      </c>
      <c r="I166" s="25">
        <v>0</v>
      </c>
      <c r="J166" s="25">
        <v>348</v>
      </c>
      <c r="K166" s="8"/>
      <c r="L166" s="8"/>
      <c r="M166" s="8"/>
      <c r="N166" s="8"/>
    </row>
    <row r="167" spans="1:14" ht="11.25">
      <c r="A167" s="21" t="str">
        <f t="shared" si="34"/>
        <v>6710100113</v>
      </c>
      <c r="B167" s="63">
        <v>100113</v>
      </c>
      <c r="C167" s="46" t="s">
        <v>142</v>
      </c>
      <c r="D167" s="25">
        <v>288</v>
      </c>
      <c r="E167" s="25"/>
      <c r="F167" s="25">
        <v>12</v>
      </c>
      <c r="G167" s="25">
        <v>80</v>
      </c>
      <c r="H167" s="25">
        <v>3</v>
      </c>
      <c r="I167" s="25">
        <v>0</v>
      </c>
      <c r="J167" s="25">
        <v>193</v>
      </c>
      <c r="K167" s="8"/>
      <c r="L167" s="8"/>
      <c r="M167" s="8"/>
      <c r="N167" s="8"/>
    </row>
    <row r="168" spans="1:14" ht="11.25">
      <c r="A168" s="21" t="str">
        <f t="shared" si="34"/>
        <v>6710100115</v>
      </c>
      <c r="B168" s="63" t="s">
        <v>145</v>
      </c>
      <c r="C168" s="46" t="s">
        <v>146</v>
      </c>
      <c r="D168" s="25">
        <v>5</v>
      </c>
      <c r="E168" s="25"/>
      <c r="F168" s="25">
        <v>0</v>
      </c>
      <c r="G168" s="25">
        <v>0</v>
      </c>
      <c r="H168" s="25">
        <v>0</v>
      </c>
      <c r="I168" s="25">
        <v>0</v>
      </c>
      <c r="J168" s="25">
        <v>5</v>
      </c>
      <c r="K168" s="8"/>
      <c r="L168" s="8"/>
      <c r="M168" s="8"/>
      <c r="N168" s="8"/>
    </row>
    <row r="169" spans="1:14" ht="11.25" hidden="1">
      <c r="A169" s="21" t="str">
        <f t="shared" si="34"/>
        <v>6710100116</v>
      </c>
      <c r="B169" s="63" t="s">
        <v>147</v>
      </c>
      <c r="C169" s="46" t="s">
        <v>148</v>
      </c>
      <c r="D169" s="25">
        <v>0</v>
      </c>
      <c r="E169" s="25"/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8"/>
      <c r="L169" s="8"/>
      <c r="M169" s="8"/>
      <c r="N169" s="8"/>
    </row>
    <row r="170" spans="1:14" ht="11.25">
      <c r="A170" s="21" t="str">
        <f t="shared" si="34"/>
        <v>6710100130</v>
      </c>
      <c r="B170" s="63">
        <v>100130</v>
      </c>
      <c r="C170" s="46" t="s">
        <v>150</v>
      </c>
      <c r="D170" s="25">
        <v>314</v>
      </c>
      <c r="E170" s="25"/>
      <c r="F170" s="25">
        <v>0</v>
      </c>
      <c r="G170" s="25">
        <v>25</v>
      </c>
      <c r="H170" s="25">
        <v>0</v>
      </c>
      <c r="I170" s="25">
        <v>0</v>
      </c>
      <c r="J170" s="25">
        <v>289</v>
      </c>
      <c r="K170" s="8"/>
      <c r="L170" s="8"/>
      <c r="M170" s="8"/>
      <c r="N170" s="8"/>
    </row>
    <row r="171" spans="1:14" ht="11.25">
      <c r="A171" s="14" t="str">
        <f t="shared" si="34"/>
        <v>67101002</v>
      </c>
      <c r="B171" s="95" t="s">
        <v>151</v>
      </c>
      <c r="C171" s="45" t="s">
        <v>152</v>
      </c>
      <c r="D171" s="18">
        <f>D172</f>
        <v>30</v>
      </c>
      <c r="E171" s="18"/>
      <c r="F171" s="18">
        <f>F172</f>
        <v>0</v>
      </c>
      <c r="G171" s="18">
        <f>G172</f>
        <v>0</v>
      </c>
      <c r="H171" s="18">
        <f>H172</f>
        <v>0</v>
      </c>
      <c r="I171" s="18">
        <f>I172</f>
        <v>0</v>
      </c>
      <c r="J171" s="18">
        <f>J172</f>
        <v>30</v>
      </c>
      <c r="K171" s="8"/>
      <c r="L171" s="8"/>
      <c r="M171" s="8"/>
      <c r="N171" s="8"/>
    </row>
    <row r="172" spans="1:14" ht="11.25">
      <c r="A172" s="21" t="str">
        <f t="shared" si="34"/>
        <v>6710100204</v>
      </c>
      <c r="B172" s="63" t="s">
        <v>153</v>
      </c>
      <c r="C172" s="46" t="s">
        <v>154</v>
      </c>
      <c r="D172" s="25">
        <v>30</v>
      </c>
      <c r="E172" s="25"/>
      <c r="F172" s="25">
        <v>0</v>
      </c>
      <c r="G172" s="25">
        <v>0</v>
      </c>
      <c r="H172" s="25">
        <v>0</v>
      </c>
      <c r="I172" s="25">
        <v>0</v>
      </c>
      <c r="J172" s="25">
        <v>30</v>
      </c>
      <c r="K172" s="8"/>
      <c r="L172" s="8"/>
      <c r="M172" s="8"/>
      <c r="N172" s="8"/>
    </row>
    <row r="173" spans="1:14" ht="11.25" hidden="1">
      <c r="A173" s="21"/>
      <c r="B173" s="63"/>
      <c r="C173" s="46"/>
      <c r="D173" s="25"/>
      <c r="E173" s="25"/>
      <c r="F173" s="25"/>
      <c r="G173" s="25"/>
      <c r="H173" s="25"/>
      <c r="I173" s="25"/>
      <c r="J173" s="25"/>
      <c r="K173" s="8"/>
      <c r="L173" s="8"/>
      <c r="M173" s="8"/>
      <c r="N173" s="8"/>
    </row>
    <row r="174" spans="1:14" ht="11.25">
      <c r="A174" s="14" t="str">
        <f aca="true" t="shared" si="35" ref="A174:A205">CONCATENATE("6710",B174)</f>
        <v>67101003</v>
      </c>
      <c r="B174" s="95">
        <v>1003</v>
      </c>
      <c r="C174" s="45" t="s">
        <v>155</v>
      </c>
      <c r="D174" s="18">
        <f>SUM(D175:D180)</f>
        <v>1548</v>
      </c>
      <c r="E174" s="18"/>
      <c r="F174" s="18">
        <f>SUM(F175:F180)</f>
        <v>134</v>
      </c>
      <c r="G174" s="18">
        <f>SUM(G175:G180)</f>
        <v>281</v>
      </c>
      <c r="H174" s="18">
        <f>SUM(H175:H180)</f>
        <v>175</v>
      </c>
      <c r="I174" s="18">
        <f>SUM(I175:I180)</f>
        <v>0</v>
      </c>
      <c r="J174" s="18">
        <f>SUM(J175:J180)</f>
        <v>958</v>
      </c>
      <c r="K174" s="8"/>
      <c r="L174" s="8"/>
      <c r="M174" s="8"/>
      <c r="N174" s="8"/>
    </row>
    <row r="175" spans="1:14" ht="11.25">
      <c r="A175" s="21" t="str">
        <f t="shared" si="35"/>
        <v>6710100301</v>
      </c>
      <c r="B175" s="63">
        <v>100301</v>
      </c>
      <c r="C175" s="30" t="s">
        <v>156</v>
      </c>
      <c r="D175" s="25">
        <v>1047</v>
      </c>
      <c r="E175" s="25"/>
      <c r="F175" s="25">
        <v>93</v>
      </c>
      <c r="G175" s="25">
        <v>173</v>
      </c>
      <c r="H175" s="25">
        <v>111</v>
      </c>
      <c r="I175" s="25">
        <v>0</v>
      </c>
      <c r="J175" s="25">
        <v>670</v>
      </c>
      <c r="K175" s="8"/>
      <c r="L175" s="8"/>
      <c r="M175" s="8"/>
      <c r="N175" s="8"/>
    </row>
    <row r="176" spans="1:14" ht="11.25">
      <c r="A176" s="21" t="str">
        <f t="shared" si="35"/>
        <v>6710100302</v>
      </c>
      <c r="B176" s="63">
        <v>100302</v>
      </c>
      <c r="C176" s="30" t="s">
        <v>157</v>
      </c>
      <c r="D176" s="25">
        <v>35</v>
      </c>
      <c r="E176" s="25"/>
      <c r="F176" s="25">
        <v>3</v>
      </c>
      <c r="G176" s="25">
        <v>8</v>
      </c>
      <c r="H176" s="25">
        <v>4</v>
      </c>
      <c r="I176" s="25">
        <v>0</v>
      </c>
      <c r="J176" s="25">
        <v>20</v>
      </c>
      <c r="K176" s="8"/>
      <c r="L176" s="8"/>
      <c r="M176" s="8"/>
      <c r="N176" s="8"/>
    </row>
    <row r="177" spans="1:14" ht="11.25">
      <c r="A177" s="21" t="str">
        <f t="shared" si="35"/>
        <v>6710100303</v>
      </c>
      <c r="B177" s="63">
        <v>100303</v>
      </c>
      <c r="C177" s="30" t="s">
        <v>158</v>
      </c>
      <c r="D177" s="25">
        <v>350</v>
      </c>
      <c r="E177" s="25"/>
      <c r="F177" s="25">
        <v>30</v>
      </c>
      <c r="G177" s="25">
        <v>62</v>
      </c>
      <c r="H177" s="25">
        <v>37</v>
      </c>
      <c r="I177" s="25">
        <v>0</v>
      </c>
      <c r="J177" s="25">
        <v>221</v>
      </c>
      <c r="K177" s="8"/>
      <c r="L177" s="8"/>
      <c r="M177" s="8"/>
      <c r="N177" s="8"/>
    </row>
    <row r="178" spans="1:14" ht="22.5">
      <c r="A178" s="21" t="str">
        <f t="shared" si="35"/>
        <v>6710100304</v>
      </c>
      <c r="B178" s="63">
        <v>100304</v>
      </c>
      <c r="C178" s="30" t="s">
        <v>159</v>
      </c>
      <c r="D178" s="25">
        <v>15</v>
      </c>
      <c r="E178" s="25"/>
      <c r="F178" s="25">
        <v>2</v>
      </c>
      <c r="G178" s="25">
        <v>3</v>
      </c>
      <c r="H178" s="25">
        <v>3</v>
      </c>
      <c r="I178" s="25">
        <v>0</v>
      </c>
      <c r="J178" s="25">
        <v>7</v>
      </c>
      <c r="K178" s="8"/>
      <c r="L178" s="8"/>
      <c r="M178" s="8"/>
      <c r="N178" s="8"/>
    </row>
    <row r="179" spans="1:14" ht="11.25">
      <c r="A179" s="21" t="str">
        <f t="shared" si="35"/>
        <v>6710100306</v>
      </c>
      <c r="B179" s="63" t="s">
        <v>161</v>
      </c>
      <c r="C179" s="30" t="s">
        <v>162</v>
      </c>
      <c r="D179" s="25">
        <v>101</v>
      </c>
      <c r="E179" s="25"/>
      <c r="F179" s="25">
        <v>6</v>
      </c>
      <c r="G179" s="25">
        <v>35</v>
      </c>
      <c r="H179" s="25">
        <v>20</v>
      </c>
      <c r="I179" s="25">
        <v>0</v>
      </c>
      <c r="J179" s="25">
        <v>40</v>
      </c>
      <c r="K179" s="8"/>
      <c r="L179" s="8"/>
      <c r="M179" s="8"/>
      <c r="N179" s="8"/>
    </row>
    <row r="180" spans="1:14" ht="22.5" hidden="1">
      <c r="A180" s="21" t="str">
        <f t="shared" si="35"/>
        <v>6710100307</v>
      </c>
      <c r="B180" s="63" t="s">
        <v>163</v>
      </c>
      <c r="C180" s="30" t="s">
        <v>164</v>
      </c>
      <c r="D180" s="25">
        <v>0</v>
      </c>
      <c r="E180" s="25"/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8"/>
      <c r="L180" s="8"/>
      <c r="M180" s="8"/>
      <c r="N180" s="8"/>
    </row>
    <row r="181" spans="1:14" ht="11.25">
      <c r="A181" s="14" t="str">
        <f t="shared" si="35"/>
        <v>671020</v>
      </c>
      <c r="B181" s="95" t="s">
        <v>53</v>
      </c>
      <c r="C181" s="20" t="s">
        <v>106</v>
      </c>
      <c r="D181" s="18">
        <f>+D182+D192+D193+D198+D201+SUM(D204:D212)</f>
        <v>6649</v>
      </c>
      <c r="E181" s="18"/>
      <c r="F181" s="18">
        <f>+F182+F192+F193+F198+F201+SUM(F204:F212)</f>
        <v>664</v>
      </c>
      <c r="G181" s="18">
        <f>+G182+G192+G193+G198+G201+SUM(G204:G212)</f>
        <v>882</v>
      </c>
      <c r="H181" s="18">
        <f>+H182+H192+H193+H198+H201+SUM(H204:H212)</f>
        <v>826</v>
      </c>
      <c r="I181" s="18">
        <f>+I182+I192+I193+I198+I201+SUM(I204:I212)</f>
        <v>0</v>
      </c>
      <c r="J181" s="18">
        <f>+J182+J192+J193+J198+J201+SUM(J204:J212)</f>
        <v>4277</v>
      </c>
      <c r="K181" s="8"/>
      <c r="L181" s="8"/>
      <c r="M181" s="8"/>
      <c r="N181" s="8"/>
    </row>
    <row r="182" spans="1:14" ht="11.25">
      <c r="A182" s="14" t="str">
        <f t="shared" si="35"/>
        <v>67102001</v>
      </c>
      <c r="B182" s="95">
        <v>2001</v>
      </c>
      <c r="C182" s="17" t="s">
        <v>165</v>
      </c>
      <c r="D182" s="18">
        <f>SUM(D183:D191)</f>
        <v>3847</v>
      </c>
      <c r="E182" s="18"/>
      <c r="F182" s="18">
        <f>SUM(F183:F191)</f>
        <v>588</v>
      </c>
      <c r="G182" s="18">
        <f>SUM(G183:G191)</f>
        <v>298</v>
      </c>
      <c r="H182" s="18">
        <f>SUM(H183:H191)</f>
        <v>506</v>
      </c>
      <c r="I182" s="18">
        <f>SUM(I183:I191)</f>
        <v>0</v>
      </c>
      <c r="J182" s="18">
        <f>SUM(J183:J191)</f>
        <v>2455</v>
      </c>
      <c r="K182" s="8"/>
      <c r="L182" s="8"/>
      <c r="M182" s="8"/>
      <c r="N182" s="8"/>
    </row>
    <row r="183" spans="1:14" ht="11.25">
      <c r="A183" s="21" t="str">
        <f t="shared" si="35"/>
        <v>6710200101</v>
      </c>
      <c r="B183" s="63" t="s">
        <v>166</v>
      </c>
      <c r="C183" s="30" t="s">
        <v>167</v>
      </c>
      <c r="D183" s="25">
        <v>58</v>
      </c>
      <c r="E183" s="25"/>
      <c r="F183" s="25">
        <v>4</v>
      </c>
      <c r="G183" s="25">
        <v>18</v>
      </c>
      <c r="H183" s="25">
        <v>25</v>
      </c>
      <c r="I183" s="25">
        <v>0</v>
      </c>
      <c r="J183" s="25">
        <v>11</v>
      </c>
      <c r="K183" s="8"/>
      <c r="L183" s="8"/>
      <c r="M183" s="8"/>
      <c r="N183" s="8"/>
    </row>
    <row r="184" spans="1:14" ht="11.25">
      <c r="A184" s="21" t="str">
        <f t="shared" si="35"/>
        <v>6710200102</v>
      </c>
      <c r="B184" s="63" t="s">
        <v>168</v>
      </c>
      <c r="C184" s="30" t="s">
        <v>169</v>
      </c>
      <c r="D184" s="25">
        <v>29</v>
      </c>
      <c r="E184" s="25"/>
      <c r="F184" s="25">
        <v>4</v>
      </c>
      <c r="G184" s="25">
        <v>10</v>
      </c>
      <c r="H184" s="25">
        <v>5</v>
      </c>
      <c r="I184" s="25">
        <v>0</v>
      </c>
      <c r="J184" s="25">
        <v>10</v>
      </c>
      <c r="K184" s="8"/>
      <c r="L184" s="8"/>
      <c r="M184" s="8"/>
      <c r="N184" s="8"/>
    </row>
    <row r="185" spans="1:14" ht="11.25">
      <c r="A185" s="21" t="str">
        <f t="shared" si="35"/>
        <v>6710200103</v>
      </c>
      <c r="B185" s="63" t="s">
        <v>170</v>
      </c>
      <c r="C185" s="30" t="s">
        <v>171</v>
      </c>
      <c r="D185" s="25">
        <v>294</v>
      </c>
      <c r="E185" s="25"/>
      <c r="F185" s="25">
        <v>70</v>
      </c>
      <c r="G185" s="25">
        <v>45</v>
      </c>
      <c r="H185" s="25">
        <v>0</v>
      </c>
      <c r="I185" s="25">
        <v>0</v>
      </c>
      <c r="J185" s="25">
        <v>179</v>
      </c>
      <c r="K185" s="8"/>
      <c r="L185" s="8"/>
      <c r="M185" s="8"/>
      <c r="N185" s="8"/>
    </row>
    <row r="186" spans="1:14" ht="11.25">
      <c r="A186" s="21" t="str">
        <f t="shared" si="35"/>
        <v>6710200104</v>
      </c>
      <c r="B186" s="63" t="s">
        <v>172</v>
      </c>
      <c r="C186" s="30" t="s">
        <v>173</v>
      </c>
      <c r="D186" s="25">
        <v>37</v>
      </c>
      <c r="E186" s="25"/>
      <c r="F186" s="25">
        <v>5</v>
      </c>
      <c r="G186" s="25">
        <v>6</v>
      </c>
      <c r="H186" s="25">
        <v>1</v>
      </c>
      <c r="I186" s="25">
        <v>0</v>
      </c>
      <c r="J186" s="25">
        <v>25</v>
      </c>
      <c r="K186" s="8"/>
      <c r="L186" s="8"/>
      <c r="M186" s="8"/>
      <c r="N186" s="8"/>
    </row>
    <row r="187" spans="1:14" ht="11.25">
      <c r="A187" s="21" t="str">
        <f t="shared" si="35"/>
        <v>6710200105</v>
      </c>
      <c r="B187" s="63" t="s">
        <v>175</v>
      </c>
      <c r="C187" s="30" t="s">
        <v>176</v>
      </c>
      <c r="D187" s="25">
        <v>175</v>
      </c>
      <c r="E187" s="25"/>
      <c r="F187" s="25">
        <v>14</v>
      </c>
      <c r="G187" s="25">
        <v>16</v>
      </c>
      <c r="H187" s="25">
        <v>5</v>
      </c>
      <c r="I187" s="25">
        <v>0</v>
      </c>
      <c r="J187" s="25">
        <v>140</v>
      </c>
      <c r="K187" s="8"/>
      <c r="L187" s="8"/>
      <c r="M187" s="8"/>
      <c r="N187" s="8"/>
    </row>
    <row r="188" spans="1:14" ht="11.25">
      <c r="A188" s="21" t="str">
        <f t="shared" si="35"/>
        <v>6710200106</v>
      </c>
      <c r="B188" s="63" t="s">
        <v>177</v>
      </c>
      <c r="C188" s="30" t="s">
        <v>178</v>
      </c>
      <c r="D188" s="25">
        <v>125</v>
      </c>
      <c r="E188" s="25"/>
      <c r="F188" s="25">
        <v>0</v>
      </c>
      <c r="G188" s="25">
        <v>25</v>
      </c>
      <c r="H188" s="25">
        <v>0</v>
      </c>
      <c r="I188" s="25">
        <v>0</v>
      </c>
      <c r="J188" s="25">
        <v>100</v>
      </c>
      <c r="K188" s="8"/>
      <c r="L188" s="8"/>
      <c r="M188" s="8"/>
      <c r="N188" s="8"/>
    </row>
    <row r="189" spans="1:14" ht="11.25">
      <c r="A189" s="21" t="str">
        <f t="shared" si="35"/>
        <v>6710200108</v>
      </c>
      <c r="B189" s="63" t="s">
        <v>181</v>
      </c>
      <c r="C189" s="30" t="s">
        <v>182</v>
      </c>
      <c r="D189" s="25">
        <v>249</v>
      </c>
      <c r="E189" s="25"/>
      <c r="F189" s="25">
        <v>16</v>
      </c>
      <c r="G189" s="25">
        <v>58</v>
      </c>
      <c r="H189" s="25">
        <v>15</v>
      </c>
      <c r="I189" s="25">
        <v>0</v>
      </c>
      <c r="J189" s="25">
        <v>160</v>
      </c>
      <c r="K189" s="8"/>
      <c r="L189" s="8"/>
      <c r="M189" s="8"/>
      <c r="N189" s="8"/>
    </row>
    <row r="190" spans="1:14" ht="11.25">
      <c r="A190" s="21" t="str">
        <f t="shared" si="35"/>
        <v>6710200109</v>
      </c>
      <c r="B190" s="63" t="s">
        <v>183</v>
      </c>
      <c r="C190" s="30" t="s">
        <v>184</v>
      </c>
      <c r="D190" s="25">
        <v>1375</v>
      </c>
      <c r="E190" s="25"/>
      <c r="F190" s="25">
        <v>250</v>
      </c>
      <c r="G190" s="25">
        <v>60</v>
      </c>
      <c r="H190" s="25">
        <v>75</v>
      </c>
      <c r="I190" s="25">
        <v>0</v>
      </c>
      <c r="J190" s="25">
        <v>990</v>
      </c>
      <c r="K190" s="8"/>
      <c r="L190" s="8"/>
      <c r="M190" s="8"/>
      <c r="N190" s="8"/>
    </row>
    <row r="191" spans="1:14" ht="11.25">
      <c r="A191" s="21" t="str">
        <f t="shared" si="35"/>
        <v>6710200130</v>
      </c>
      <c r="B191" s="63" t="s">
        <v>185</v>
      </c>
      <c r="C191" s="30" t="s">
        <v>186</v>
      </c>
      <c r="D191" s="25">
        <v>1505</v>
      </c>
      <c r="E191" s="25"/>
      <c r="F191" s="25">
        <v>225</v>
      </c>
      <c r="G191" s="25">
        <v>60</v>
      </c>
      <c r="H191" s="25">
        <v>380</v>
      </c>
      <c r="I191" s="25">
        <v>0</v>
      </c>
      <c r="J191" s="25">
        <v>840</v>
      </c>
      <c r="K191" s="8"/>
      <c r="L191" s="8"/>
      <c r="M191" s="8"/>
      <c r="N191" s="8"/>
    </row>
    <row r="192" spans="1:14" ht="11.25">
      <c r="A192" s="14" t="str">
        <f t="shared" si="35"/>
        <v>67102002</v>
      </c>
      <c r="B192" s="95">
        <v>2002</v>
      </c>
      <c r="C192" s="17" t="s">
        <v>187</v>
      </c>
      <c r="D192" s="25">
        <v>80</v>
      </c>
      <c r="E192" s="25"/>
      <c r="F192" s="25">
        <v>0</v>
      </c>
      <c r="G192" s="25">
        <v>60</v>
      </c>
      <c r="H192" s="25">
        <v>10</v>
      </c>
      <c r="I192" s="25">
        <v>0</v>
      </c>
      <c r="J192" s="25">
        <v>10</v>
      </c>
      <c r="K192" s="8"/>
      <c r="L192" s="8"/>
      <c r="M192" s="8"/>
      <c r="N192" s="8"/>
    </row>
    <row r="193" spans="1:14" ht="11.25">
      <c r="A193" s="14" t="str">
        <f t="shared" si="35"/>
        <v>67102004</v>
      </c>
      <c r="B193" s="95" t="s">
        <v>257</v>
      </c>
      <c r="C193" s="17" t="s">
        <v>258</v>
      </c>
      <c r="D193" s="18">
        <f aca="true" t="shared" si="36" ref="D193:J193">SUM(D194:D197)</f>
        <v>479</v>
      </c>
      <c r="E193" s="18">
        <f t="shared" si="36"/>
        <v>0</v>
      </c>
      <c r="F193" s="18">
        <f t="shared" si="36"/>
        <v>0</v>
      </c>
      <c r="G193" s="18">
        <f t="shared" si="36"/>
        <v>0</v>
      </c>
      <c r="H193" s="18">
        <f t="shared" si="36"/>
        <v>0</v>
      </c>
      <c r="I193" s="18">
        <f t="shared" si="36"/>
        <v>0</v>
      </c>
      <c r="J193" s="18">
        <f t="shared" si="36"/>
        <v>479</v>
      </c>
      <c r="K193" s="8"/>
      <c r="L193" s="8"/>
      <c r="M193" s="8"/>
      <c r="N193" s="8"/>
    </row>
    <row r="194" spans="1:14" ht="11.25">
      <c r="A194" s="21" t="str">
        <f t="shared" si="35"/>
        <v>6710200401</v>
      </c>
      <c r="B194" s="63" t="s">
        <v>259</v>
      </c>
      <c r="C194" s="30" t="s">
        <v>258</v>
      </c>
      <c r="D194" s="25">
        <v>1</v>
      </c>
      <c r="E194" s="25"/>
      <c r="F194" s="25">
        <v>0</v>
      </c>
      <c r="G194" s="25">
        <v>0</v>
      </c>
      <c r="H194" s="25">
        <v>0</v>
      </c>
      <c r="I194" s="25">
        <v>0</v>
      </c>
      <c r="J194" s="25">
        <v>1</v>
      </c>
      <c r="K194" s="8"/>
      <c r="L194" s="8"/>
      <c r="M194" s="8"/>
      <c r="N194" s="8"/>
    </row>
    <row r="195" spans="1:14" ht="11.25">
      <c r="A195" s="21" t="str">
        <f t="shared" si="35"/>
        <v>6710200402</v>
      </c>
      <c r="B195" s="63" t="s">
        <v>260</v>
      </c>
      <c r="C195" s="30" t="s">
        <v>261</v>
      </c>
      <c r="D195" s="25">
        <v>4</v>
      </c>
      <c r="E195" s="25"/>
      <c r="F195" s="25">
        <v>0</v>
      </c>
      <c r="G195" s="25">
        <v>0</v>
      </c>
      <c r="H195" s="25">
        <v>0</v>
      </c>
      <c r="I195" s="25">
        <v>0</v>
      </c>
      <c r="J195" s="25">
        <v>4</v>
      </c>
      <c r="K195" s="8"/>
      <c r="L195" s="8"/>
      <c r="M195" s="8"/>
      <c r="N195" s="8"/>
    </row>
    <row r="196" spans="1:14" ht="11.25">
      <c r="A196" s="21" t="str">
        <f t="shared" si="35"/>
        <v>6710200403</v>
      </c>
      <c r="B196" s="63" t="s">
        <v>262</v>
      </c>
      <c r="C196" s="30" t="s">
        <v>263</v>
      </c>
      <c r="D196" s="25">
        <v>468</v>
      </c>
      <c r="E196" s="25"/>
      <c r="F196" s="25">
        <v>0</v>
      </c>
      <c r="G196" s="25">
        <v>0</v>
      </c>
      <c r="H196" s="25">
        <v>0</v>
      </c>
      <c r="I196" s="25">
        <v>0</v>
      </c>
      <c r="J196" s="25">
        <v>468</v>
      </c>
      <c r="K196" s="8"/>
      <c r="L196" s="8"/>
      <c r="M196" s="8"/>
      <c r="N196" s="8"/>
    </row>
    <row r="197" spans="1:42" s="19" customFormat="1" ht="11.25">
      <c r="A197" s="21" t="str">
        <f t="shared" si="35"/>
        <v>6710200404</v>
      </c>
      <c r="B197" s="63" t="s">
        <v>264</v>
      </c>
      <c r="C197" s="30" t="s">
        <v>265</v>
      </c>
      <c r="D197" s="25">
        <v>6</v>
      </c>
      <c r="E197" s="25"/>
      <c r="F197" s="25">
        <v>0</v>
      </c>
      <c r="G197" s="25">
        <v>0</v>
      </c>
      <c r="H197" s="25">
        <v>0</v>
      </c>
      <c r="I197" s="25">
        <v>0</v>
      </c>
      <c r="J197" s="25">
        <v>6</v>
      </c>
      <c r="K197" s="8"/>
      <c r="L197" s="8"/>
      <c r="M197" s="8"/>
      <c r="N197" s="8"/>
      <c r="O197" s="94"/>
      <c r="AK197" s="8"/>
      <c r="AL197" s="8"/>
      <c r="AM197" s="8"/>
      <c r="AN197" s="8"/>
      <c r="AO197" s="8"/>
      <c r="AP197" s="8"/>
    </row>
    <row r="198" spans="1:14" ht="11.25">
      <c r="A198" s="14" t="str">
        <f t="shared" si="35"/>
        <v>67102005</v>
      </c>
      <c r="B198" s="95">
        <v>2005</v>
      </c>
      <c r="C198" s="17" t="s">
        <v>188</v>
      </c>
      <c r="D198" s="18">
        <f aca="true" t="shared" si="37" ref="D198:J198">D199+D200</f>
        <v>305</v>
      </c>
      <c r="E198" s="18">
        <f t="shared" si="37"/>
        <v>0</v>
      </c>
      <c r="F198" s="18">
        <f t="shared" si="37"/>
        <v>10</v>
      </c>
      <c r="G198" s="18">
        <f t="shared" si="37"/>
        <v>30</v>
      </c>
      <c r="H198" s="18">
        <f t="shared" si="37"/>
        <v>215</v>
      </c>
      <c r="I198" s="18">
        <f t="shared" si="37"/>
        <v>0</v>
      </c>
      <c r="J198" s="18">
        <f t="shared" si="37"/>
        <v>50</v>
      </c>
      <c r="K198" s="8"/>
      <c r="L198" s="8"/>
      <c r="M198" s="8"/>
      <c r="N198" s="8"/>
    </row>
    <row r="199" spans="1:14" ht="11.25">
      <c r="A199" s="21" t="str">
        <f t="shared" si="35"/>
        <v>6710200501</v>
      </c>
      <c r="B199" s="63" t="s">
        <v>266</v>
      </c>
      <c r="C199" s="30" t="s">
        <v>267</v>
      </c>
      <c r="D199" s="25">
        <v>10</v>
      </c>
      <c r="E199" s="25"/>
      <c r="F199" s="25">
        <v>0</v>
      </c>
      <c r="G199" s="25">
        <v>0</v>
      </c>
      <c r="H199" s="25">
        <v>0</v>
      </c>
      <c r="I199" s="25">
        <v>0</v>
      </c>
      <c r="J199" s="25">
        <v>10</v>
      </c>
      <c r="K199" s="8"/>
      <c r="L199" s="8"/>
      <c r="M199" s="8"/>
      <c r="N199" s="8"/>
    </row>
    <row r="200" spans="1:14" ht="11.25">
      <c r="A200" s="21" t="str">
        <f t="shared" si="35"/>
        <v>6710200530</v>
      </c>
      <c r="B200" s="63" t="s">
        <v>189</v>
      </c>
      <c r="C200" s="30" t="s">
        <v>190</v>
      </c>
      <c r="D200" s="25">
        <v>295</v>
      </c>
      <c r="E200" s="25"/>
      <c r="F200" s="25">
        <v>10</v>
      </c>
      <c r="G200" s="25">
        <v>30</v>
      </c>
      <c r="H200" s="25">
        <v>215</v>
      </c>
      <c r="I200" s="25">
        <v>0</v>
      </c>
      <c r="J200" s="25">
        <v>40</v>
      </c>
      <c r="K200" s="8"/>
      <c r="L200" s="8"/>
      <c r="M200" s="8"/>
      <c r="N200" s="8"/>
    </row>
    <row r="201" spans="1:14" ht="11.25">
      <c r="A201" s="14" t="str">
        <f t="shared" si="35"/>
        <v>67102006</v>
      </c>
      <c r="B201" s="95">
        <v>2006</v>
      </c>
      <c r="C201" s="17" t="s">
        <v>191</v>
      </c>
      <c r="D201" s="18">
        <f>D202+D203</f>
        <v>425</v>
      </c>
      <c r="E201" s="18"/>
      <c r="F201" s="18">
        <f>F202+F203</f>
        <v>15</v>
      </c>
      <c r="G201" s="18">
        <f>G202+G203</f>
        <v>160</v>
      </c>
      <c r="H201" s="18">
        <f>H202+H203</f>
        <v>70</v>
      </c>
      <c r="I201" s="18">
        <f>I202+I203</f>
        <v>0</v>
      </c>
      <c r="J201" s="18">
        <f>J202+J203</f>
        <v>180</v>
      </c>
      <c r="K201" s="8"/>
      <c r="L201" s="8"/>
      <c r="M201" s="8"/>
      <c r="N201" s="8"/>
    </row>
    <row r="202" spans="1:14" ht="11.25">
      <c r="A202" s="21" t="str">
        <f t="shared" si="35"/>
        <v>6710200601</v>
      </c>
      <c r="B202" s="63" t="s">
        <v>192</v>
      </c>
      <c r="C202" s="30" t="s">
        <v>193</v>
      </c>
      <c r="D202" s="25">
        <v>202</v>
      </c>
      <c r="E202" s="25"/>
      <c r="F202" s="25">
        <v>7</v>
      </c>
      <c r="G202" s="25">
        <v>65</v>
      </c>
      <c r="H202" s="25">
        <v>70</v>
      </c>
      <c r="I202" s="25">
        <v>0</v>
      </c>
      <c r="J202" s="25">
        <v>60</v>
      </c>
      <c r="K202" s="8"/>
      <c r="L202" s="8"/>
      <c r="M202" s="8"/>
      <c r="N202" s="8"/>
    </row>
    <row r="203" spans="1:14" ht="11.25">
      <c r="A203" s="21" t="str">
        <f t="shared" si="35"/>
        <v>6710200602</v>
      </c>
      <c r="B203" s="63" t="s">
        <v>194</v>
      </c>
      <c r="C203" s="30" t="s">
        <v>195</v>
      </c>
      <c r="D203" s="25">
        <v>223</v>
      </c>
      <c r="E203" s="25"/>
      <c r="F203" s="25">
        <v>8</v>
      </c>
      <c r="G203" s="25">
        <v>95</v>
      </c>
      <c r="H203" s="25">
        <v>0</v>
      </c>
      <c r="I203" s="25">
        <v>0</v>
      </c>
      <c r="J203" s="25">
        <v>120</v>
      </c>
      <c r="K203" s="8"/>
      <c r="L203" s="8"/>
      <c r="M203" s="8"/>
      <c r="N203" s="8"/>
    </row>
    <row r="204" spans="1:14" ht="11.25">
      <c r="A204" s="14" t="str">
        <f t="shared" si="35"/>
        <v>67102009</v>
      </c>
      <c r="B204" s="95" t="s">
        <v>268</v>
      </c>
      <c r="C204" s="17" t="s">
        <v>269</v>
      </c>
      <c r="D204" s="25">
        <v>510</v>
      </c>
      <c r="E204" s="25"/>
      <c r="F204" s="25">
        <v>0</v>
      </c>
      <c r="G204" s="25">
        <v>0</v>
      </c>
      <c r="H204" s="25">
        <v>0</v>
      </c>
      <c r="I204" s="25">
        <v>0</v>
      </c>
      <c r="J204" s="25">
        <v>510</v>
      </c>
      <c r="K204" s="8"/>
      <c r="L204" s="8"/>
      <c r="M204" s="8"/>
      <c r="N204" s="8"/>
    </row>
    <row r="205" spans="1:14" ht="11.25">
      <c r="A205" s="14" t="str">
        <f t="shared" si="35"/>
        <v>67102010</v>
      </c>
      <c r="B205" s="95" t="s">
        <v>270</v>
      </c>
      <c r="C205" s="17" t="s">
        <v>271</v>
      </c>
      <c r="D205" s="25">
        <v>237</v>
      </c>
      <c r="E205" s="25"/>
      <c r="F205" s="25">
        <v>0</v>
      </c>
      <c r="G205" s="25">
        <v>25</v>
      </c>
      <c r="H205" s="25">
        <v>0</v>
      </c>
      <c r="I205" s="25">
        <v>0</v>
      </c>
      <c r="J205" s="25">
        <v>212</v>
      </c>
      <c r="K205" s="8"/>
      <c r="L205" s="8"/>
      <c r="M205" s="8"/>
      <c r="N205" s="8"/>
    </row>
    <row r="206" spans="1:14" ht="11.25">
      <c r="A206" s="14" t="str">
        <f aca="true" t="shared" si="38" ref="A206:A237">CONCATENATE("6710",B206)</f>
        <v>67102011</v>
      </c>
      <c r="B206" s="95">
        <v>2011</v>
      </c>
      <c r="C206" s="17" t="s">
        <v>197</v>
      </c>
      <c r="D206" s="25">
        <v>134</v>
      </c>
      <c r="E206" s="25"/>
      <c r="F206" s="25">
        <v>3</v>
      </c>
      <c r="G206" s="25">
        <v>130</v>
      </c>
      <c r="H206" s="25">
        <v>0</v>
      </c>
      <c r="I206" s="25">
        <v>0</v>
      </c>
      <c r="J206" s="25">
        <v>1</v>
      </c>
      <c r="K206" s="8"/>
      <c r="L206" s="8"/>
      <c r="M206" s="8"/>
      <c r="N206" s="8"/>
    </row>
    <row r="207" spans="1:14" ht="11.25">
      <c r="A207" s="14" t="str">
        <f t="shared" si="38"/>
        <v>67102012</v>
      </c>
      <c r="B207" s="95" t="s">
        <v>198</v>
      </c>
      <c r="C207" s="17" t="s">
        <v>199</v>
      </c>
      <c r="D207" s="25">
        <v>98</v>
      </c>
      <c r="E207" s="25"/>
      <c r="F207" s="25">
        <v>3</v>
      </c>
      <c r="G207" s="25">
        <v>25</v>
      </c>
      <c r="H207" s="25">
        <v>0</v>
      </c>
      <c r="I207" s="25">
        <v>0</v>
      </c>
      <c r="J207" s="25">
        <v>70</v>
      </c>
      <c r="K207" s="8"/>
      <c r="L207" s="8"/>
      <c r="M207" s="8"/>
      <c r="N207" s="8"/>
    </row>
    <row r="208" spans="1:14" ht="11.25">
      <c r="A208" s="14" t="str">
        <f t="shared" si="38"/>
        <v>67102013</v>
      </c>
      <c r="B208" s="95" t="s">
        <v>200</v>
      </c>
      <c r="C208" s="17" t="s">
        <v>201</v>
      </c>
      <c r="D208" s="25">
        <v>98</v>
      </c>
      <c r="E208" s="25"/>
      <c r="F208" s="25">
        <v>8</v>
      </c>
      <c r="G208" s="25">
        <v>35</v>
      </c>
      <c r="H208" s="25">
        <v>15</v>
      </c>
      <c r="I208" s="25">
        <v>0</v>
      </c>
      <c r="J208" s="25">
        <v>40</v>
      </c>
      <c r="K208" s="8"/>
      <c r="L208" s="8"/>
      <c r="M208" s="8"/>
      <c r="N208" s="8"/>
    </row>
    <row r="209" spans="1:14" ht="11.25">
      <c r="A209" s="14" t="str">
        <f t="shared" si="38"/>
        <v>67102014</v>
      </c>
      <c r="B209" s="95">
        <v>2014</v>
      </c>
      <c r="C209" s="17" t="s">
        <v>203</v>
      </c>
      <c r="D209" s="25">
        <v>76</v>
      </c>
      <c r="E209" s="25"/>
      <c r="F209" s="25">
        <v>6</v>
      </c>
      <c r="G209" s="25">
        <v>20</v>
      </c>
      <c r="H209" s="25">
        <v>10</v>
      </c>
      <c r="I209" s="25">
        <v>0</v>
      </c>
      <c r="J209" s="25">
        <v>40</v>
      </c>
      <c r="K209" s="8"/>
      <c r="L209" s="8"/>
      <c r="M209" s="8"/>
      <c r="N209" s="8"/>
    </row>
    <row r="210" spans="1:14" ht="11.25">
      <c r="A210" s="14" t="str">
        <f t="shared" si="38"/>
        <v>67102016</v>
      </c>
      <c r="B210" s="95" t="s">
        <v>204</v>
      </c>
      <c r="C210" s="17" t="s">
        <v>205</v>
      </c>
      <c r="D210" s="25">
        <v>65</v>
      </c>
      <c r="E210" s="25"/>
      <c r="F210" s="25">
        <v>0</v>
      </c>
      <c r="G210" s="25">
        <v>25</v>
      </c>
      <c r="H210" s="25">
        <v>0</v>
      </c>
      <c r="I210" s="25">
        <v>0</v>
      </c>
      <c r="J210" s="25">
        <v>40</v>
      </c>
      <c r="K210" s="8"/>
      <c r="L210" s="8"/>
      <c r="M210" s="8"/>
      <c r="N210" s="8"/>
    </row>
    <row r="211" spans="1:14" ht="27">
      <c r="A211" s="14" t="str">
        <f t="shared" si="38"/>
        <v>67102025</v>
      </c>
      <c r="B211" s="95" t="s">
        <v>207</v>
      </c>
      <c r="C211" s="47" t="s">
        <v>208</v>
      </c>
      <c r="D211" s="25">
        <v>41</v>
      </c>
      <c r="E211" s="25"/>
      <c r="F211" s="25">
        <v>1</v>
      </c>
      <c r="G211" s="25">
        <v>0</v>
      </c>
      <c r="H211" s="25">
        <v>0</v>
      </c>
      <c r="I211" s="25">
        <v>0</v>
      </c>
      <c r="J211" s="25">
        <v>40</v>
      </c>
      <c r="K211" s="8"/>
      <c r="L211" s="8"/>
      <c r="M211" s="8"/>
      <c r="N211" s="8"/>
    </row>
    <row r="212" spans="1:14" ht="11.25">
      <c r="A212" s="14" t="str">
        <f t="shared" si="38"/>
        <v>67102030</v>
      </c>
      <c r="B212" s="95">
        <v>2030</v>
      </c>
      <c r="C212" s="17" t="s">
        <v>209</v>
      </c>
      <c r="D212" s="18">
        <f>SUM(D213:D216)</f>
        <v>254</v>
      </c>
      <c r="E212" s="18"/>
      <c r="F212" s="18">
        <f>SUM(F213:F216)</f>
        <v>30</v>
      </c>
      <c r="G212" s="18">
        <f>SUM(G213:G216)</f>
        <v>74</v>
      </c>
      <c r="H212" s="18">
        <f>SUM(H213:H216)</f>
        <v>0</v>
      </c>
      <c r="I212" s="18">
        <f>SUM(I213:I216)</f>
        <v>0</v>
      </c>
      <c r="J212" s="18">
        <f>SUM(J213:J216)</f>
        <v>150</v>
      </c>
      <c r="K212" s="8"/>
      <c r="L212" s="8"/>
      <c r="M212" s="8"/>
      <c r="N212" s="8"/>
    </row>
    <row r="213" spans="1:14" ht="11.25">
      <c r="A213" s="21" t="str">
        <f t="shared" si="38"/>
        <v>6710203002</v>
      </c>
      <c r="B213" s="63" t="s">
        <v>212</v>
      </c>
      <c r="C213" s="30" t="s">
        <v>213</v>
      </c>
      <c r="D213" s="25">
        <v>26</v>
      </c>
      <c r="E213" s="25"/>
      <c r="F213" s="25">
        <v>0</v>
      </c>
      <c r="G213" s="25">
        <v>16</v>
      </c>
      <c r="H213" s="25">
        <v>0</v>
      </c>
      <c r="I213" s="25">
        <v>0</v>
      </c>
      <c r="J213" s="25">
        <v>10</v>
      </c>
      <c r="K213" s="8"/>
      <c r="L213" s="8"/>
      <c r="M213" s="8"/>
      <c r="N213" s="8"/>
    </row>
    <row r="214" spans="1:14" ht="11.25">
      <c r="A214" s="21" t="str">
        <f t="shared" si="38"/>
        <v>6710203003</v>
      </c>
      <c r="B214" s="63" t="s">
        <v>214</v>
      </c>
      <c r="C214" s="30" t="s">
        <v>215</v>
      </c>
      <c r="D214" s="25">
        <v>22</v>
      </c>
      <c r="E214" s="25"/>
      <c r="F214" s="25">
        <v>0</v>
      </c>
      <c r="G214" s="25">
        <v>22</v>
      </c>
      <c r="H214" s="25">
        <v>0</v>
      </c>
      <c r="I214" s="25">
        <v>0</v>
      </c>
      <c r="J214" s="25">
        <v>0</v>
      </c>
      <c r="K214" s="8"/>
      <c r="L214" s="8"/>
      <c r="M214" s="8"/>
      <c r="N214" s="8"/>
    </row>
    <row r="215" spans="1:14" ht="11.25" hidden="1">
      <c r="A215" s="21" t="str">
        <f t="shared" si="38"/>
        <v>6710203004</v>
      </c>
      <c r="B215" s="63" t="s">
        <v>216</v>
      </c>
      <c r="C215" s="30" t="s">
        <v>217</v>
      </c>
      <c r="D215" s="25">
        <v>0</v>
      </c>
      <c r="E215" s="25"/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8"/>
      <c r="L215" s="8"/>
      <c r="M215" s="8"/>
      <c r="N215" s="8"/>
    </row>
    <row r="216" spans="1:13" ht="11.25">
      <c r="A216" s="21" t="str">
        <f t="shared" si="38"/>
        <v>6710203030</v>
      </c>
      <c r="B216" s="63" t="s">
        <v>218</v>
      </c>
      <c r="C216" s="30" t="s">
        <v>219</v>
      </c>
      <c r="D216" s="25">
        <v>206</v>
      </c>
      <c r="E216" s="25"/>
      <c r="F216" s="25">
        <v>30</v>
      </c>
      <c r="G216" s="25">
        <v>36</v>
      </c>
      <c r="H216" s="25">
        <v>0</v>
      </c>
      <c r="I216" s="25">
        <v>0</v>
      </c>
      <c r="J216" s="25">
        <v>140</v>
      </c>
      <c r="K216" s="8"/>
      <c r="M216" s="8"/>
    </row>
    <row r="217" spans="1:13" ht="11.25">
      <c r="A217" s="21" t="str">
        <f t="shared" si="38"/>
        <v>671055</v>
      </c>
      <c r="B217" s="95" t="s">
        <v>107</v>
      </c>
      <c r="C217" s="17" t="s">
        <v>108</v>
      </c>
      <c r="D217" s="18">
        <f>D218</f>
        <v>75</v>
      </c>
      <c r="E217" s="18"/>
      <c r="F217" s="18">
        <f aca="true" t="shared" si="39" ref="F217:J218">F218</f>
        <v>0</v>
      </c>
      <c r="G217" s="18">
        <f t="shared" si="39"/>
        <v>0</v>
      </c>
      <c r="H217" s="18">
        <f t="shared" si="39"/>
        <v>0</v>
      </c>
      <c r="I217" s="18">
        <f t="shared" si="39"/>
        <v>0</v>
      </c>
      <c r="J217" s="18">
        <f t="shared" si="39"/>
        <v>75</v>
      </c>
      <c r="K217" s="8"/>
      <c r="M217" s="8"/>
    </row>
    <row r="218" spans="1:13" ht="11.25">
      <c r="A218" s="21" t="str">
        <f t="shared" si="38"/>
        <v>67105502</v>
      </c>
      <c r="B218" s="95" t="s">
        <v>220</v>
      </c>
      <c r="C218" s="17" t="s">
        <v>221</v>
      </c>
      <c r="D218" s="18">
        <f>D219</f>
        <v>75</v>
      </c>
      <c r="E218" s="18"/>
      <c r="F218" s="18">
        <f t="shared" si="39"/>
        <v>0</v>
      </c>
      <c r="G218" s="18">
        <f t="shared" si="39"/>
        <v>0</v>
      </c>
      <c r="H218" s="18">
        <f t="shared" si="39"/>
        <v>0</v>
      </c>
      <c r="I218" s="18">
        <f t="shared" si="39"/>
        <v>0</v>
      </c>
      <c r="J218" s="18">
        <f t="shared" si="39"/>
        <v>75</v>
      </c>
      <c r="K218" s="8"/>
      <c r="M218" s="8"/>
    </row>
    <row r="219" spans="1:13" ht="11.25">
      <c r="A219" s="21" t="str">
        <f t="shared" si="38"/>
        <v>6710550201</v>
      </c>
      <c r="B219" s="63" t="s">
        <v>222</v>
      </c>
      <c r="C219" s="30" t="s">
        <v>223</v>
      </c>
      <c r="D219" s="25">
        <v>75</v>
      </c>
      <c r="E219" s="25"/>
      <c r="F219" s="25">
        <v>0</v>
      </c>
      <c r="G219" s="25">
        <v>0</v>
      </c>
      <c r="H219" s="25">
        <v>0</v>
      </c>
      <c r="I219" s="25">
        <v>0</v>
      </c>
      <c r="J219" s="25">
        <v>75</v>
      </c>
      <c r="K219" s="8"/>
      <c r="M219" s="8"/>
    </row>
    <row r="220" spans="1:13" s="19" customFormat="1" ht="33.75">
      <c r="A220" s="21" t="str">
        <f t="shared" si="38"/>
        <v>671056</v>
      </c>
      <c r="B220" s="95" t="s">
        <v>109</v>
      </c>
      <c r="C220" s="17" t="s">
        <v>110</v>
      </c>
      <c r="D220" s="18">
        <f>D221+D223+D226+D229+D232</f>
        <v>1447</v>
      </c>
      <c r="E220" s="18"/>
      <c r="F220" s="18">
        <f>F221+F223+F226+F229+F232</f>
        <v>132</v>
      </c>
      <c r="G220" s="18">
        <f>G221+G223+G226+G229+G232</f>
        <v>1315</v>
      </c>
      <c r="H220" s="18">
        <f>H221+H223+H226+H229+H232</f>
        <v>0</v>
      </c>
      <c r="I220" s="18">
        <f>I221+I223+I226+I229+I232</f>
        <v>0</v>
      </c>
      <c r="J220" s="18">
        <f>J221+J223+J226+J229+J232</f>
        <v>0</v>
      </c>
      <c r="K220" s="8"/>
      <c r="M220" s="32"/>
    </row>
    <row r="221" spans="1:13" ht="11.25" hidden="1">
      <c r="A221" s="21" t="str">
        <f t="shared" si="38"/>
        <v>67105602</v>
      </c>
      <c r="B221" s="64">
        <v>5602</v>
      </c>
      <c r="C221" s="48" t="s">
        <v>227</v>
      </c>
      <c r="D221" s="25">
        <v>0</v>
      </c>
      <c r="E221" s="25"/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8"/>
      <c r="M221" s="8"/>
    </row>
    <row r="222" spans="1:13" ht="12.75" hidden="1">
      <c r="A222" s="21" t="str">
        <f t="shared" si="38"/>
        <v>6710560202</v>
      </c>
      <c r="B222" s="64">
        <v>560202</v>
      </c>
      <c r="C222" s="65" t="s">
        <v>229</v>
      </c>
      <c r="D222" s="25">
        <v>0</v>
      </c>
      <c r="E222" s="25"/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8"/>
      <c r="M222" s="8"/>
    </row>
    <row r="223" spans="1:13" ht="22.5">
      <c r="A223" s="21" t="str">
        <f t="shared" si="38"/>
        <v>67105615</v>
      </c>
      <c r="B223" s="66">
        <v>5615</v>
      </c>
      <c r="C223" s="17" t="s">
        <v>272</v>
      </c>
      <c r="D223" s="18">
        <v>205</v>
      </c>
      <c r="E223" s="18"/>
      <c r="F223" s="18">
        <v>0</v>
      </c>
      <c r="G223" s="18">
        <v>205</v>
      </c>
      <c r="H223" s="18">
        <v>0</v>
      </c>
      <c r="I223" s="18">
        <v>0</v>
      </c>
      <c r="J223" s="18">
        <v>0</v>
      </c>
      <c r="K223" s="8"/>
      <c r="M223" s="8"/>
    </row>
    <row r="224" spans="1:13" ht="11.25">
      <c r="A224" s="21" t="str">
        <f t="shared" si="38"/>
        <v>6710561501</v>
      </c>
      <c r="B224" s="64">
        <v>561501</v>
      </c>
      <c r="C224" s="30" t="s">
        <v>273</v>
      </c>
      <c r="D224" s="25">
        <v>51</v>
      </c>
      <c r="E224" s="25"/>
      <c r="F224" s="25">
        <v>0</v>
      </c>
      <c r="G224" s="25">
        <v>51</v>
      </c>
      <c r="H224" s="25">
        <v>0</v>
      </c>
      <c r="I224" s="25">
        <v>0</v>
      </c>
      <c r="J224" s="25">
        <v>0</v>
      </c>
      <c r="K224" s="8"/>
      <c r="M224" s="8"/>
    </row>
    <row r="225" spans="1:13" ht="12.75">
      <c r="A225" s="21" t="str">
        <f t="shared" si="38"/>
        <v>6710561502</v>
      </c>
      <c r="B225" s="64">
        <v>561502</v>
      </c>
      <c r="C225" s="65" t="s">
        <v>229</v>
      </c>
      <c r="D225" s="25">
        <v>154</v>
      </c>
      <c r="E225" s="25"/>
      <c r="F225" s="25">
        <v>0</v>
      </c>
      <c r="G225" s="25">
        <v>154</v>
      </c>
      <c r="H225" s="25">
        <v>0</v>
      </c>
      <c r="I225" s="25">
        <v>0</v>
      </c>
      <c r="J225" s="25">
        <v>0</v>
      </c>
      <c r="K225" s="8"/>
      <c r="M225" s="8"/>
    </row>
    <row r="226" spans="1:13" ht="12.75">
      <c r="A226" s="21" t="str">
        <f t="shared" si="38"/>
        <v>67105616</v>
      </c>
      <c r="B226" s="66">
        <v>5616</v>
      </c>
      <c r="C226" s="67" t="s">
        <v>97</v>
      </c>
      <c r="D226" s="18">
        <v>257</v>
      </c>
      <c r="E226" s="18"/>
      <c r="F226" s="18">
        <v>132</v>
      </c>
      <c r="G226" s="18">
        <v>125</v>
      </c>
      <c r="H226" s="18">
        <v>0</v>
      </c>
      <c r="I226" s="18">
        <v>0</v>
      </c>
      <c r="J226" s="18">
        <v>0</v>
      </c>
      <c r="K226" s="8"/>
      <c r="M226" s="8"/>
    </row>
    <row r="227" spans="1:13" ht="11.25">
      <c r="A227" s="21" t="str">
        <f t="shared" si="38"/>
        <v>6710561601</v>
      </c>
      <c r="B227" s="64">
        <v>561601</v>
      </c>
      <c r="C227" s="30" t="s">
        <v>273</v>
      </c>
      <c r="D227" s="25">
        <v>21</v>
      </c>
      <c r="E227" s="25"/>
      <c r="F227" s="25">
        <v>0</v>
      </c>
      <c r="G227" s="25">
        <v>21</v>
      </c>
      <c r="H227" s="25">
        <v>0</v>
      </c>
      <c r="I227" s="25">
        <v>0</v>
      </c>
      <c r="J227" s="25">
        <v>0</v>
      </c>
      <c r="K227" s="8"/>
      <c r="M227" s="8"/>
    </row>
    <row r="228" spans="1:13" ht="12.75">
      <c r="A228" s="21" t="str">
        <f t="shared" si="38"/>
        <v>6710561602</v>
      </c>
      <c r="B228" s="64">
        <v>561602</v>
      </c>
      <c r="C228" s="65" t="s">
        <v>229</v>
      </c>
      <c r="D228" s="25">
        <v>236</v>
      </c>
      <c r="E228" s="25"/>
      <c r="F228" s="25">
        <v>132</v>
      </c>
      <c r="G228" s="25">
        <v>104</v>
      </c>
      <c r="H228" s="25">
        <v>0</v>
      </c>
      <c r="I228" s="25">
        <v>0</v>
      </c>
      <c r="J228" s="25">
        <v>0</v>
      </c>
      <c r="K228" s="8"/>
      <c r="M228" s="8"/>
    </row>
    <row r="229" spans="1:13" ht="11.25">
      <c r="A229" s="21" t="str">
        <f t="shared" si="38"/>
        <v>67105617</v>
      </c>
      <c r="B229" s="66">
        <v>5617</v>
      </c>
      <c r="C229" s="17" t="s">
        <v>98</v>
      </c>
      <c r="D229" s="18">
        <v>36</v>
      </c>
      <c r="E229" s="18"/>
      <c r="F229" s="18">
        <v>0</v>
      </c>
      <c r="G229" s="18">
        <v>36</v>
      </c>
      <c r="H229" s="18">
        <v>0</v>
      </c>
      <c r="I229" s="18">
        <v>0</v>
      </c>
      <c r="J229" s="18">
        <v>0</v>
      </c>
      <c r="K229" s="8"/>
      <c r="M229" s="8"/>
    </row>
    <row r="230" spans="1:13" ht="11.25">
      <c r="A230" s="21" t="str">
        <f t="shared" si="38"/>
        <v>6710561701</v>
      </c>
      <c r="B230" s="64">
        <v>561701</v>
      </c>
      <c r="C230" s="30" t="s">
        <v>273</v>
      </c>
      <c r="D230" s="25">
        <v>5</v>
      </c>
      <c r="E230" s="25"/>
      <c r="F230" s="25">
        <v>0</v>
      </c>
      <c r="G230" s="25">
        <v>5</v>
      </c>
      <c r="H230" s="25">
        <v>0</v>
      </c>
      <c r="I230" s="25">
        <v>0</v>
      </c>
      <c r="J230" s="25">
        <v>0</v>
      </c>
      <c r="K230" s="8"/>
      <c r="M230" s="8"/>
    </row>
    <row r="231" spans="1:13" ht="12.75">
      <c r="A231" s="21" t="str">
        <f t="shared" si="38"/>
        <v>6710561702</v>
      </c>
      <c r="B231" s="64">
        <v>561702</v>
      </c>
      <c r="C231" s="65" t="s">
        <v>229</v>
      </c>
      <c r="D231" s="25">
        <v>31</v>
      </c>
      <c r="E231" s="25"/>
      <c r="F231" s="25">
        <v>0</v>
      </c>
      <c r="G231" s="25">
        <v>31</v>
      </c>
      <c r="H231" s="25">
        <v>0</v>
      </c>
      <c r="I231" s="25">
        <v>0</v>
      </c>
      <c r="J231" s="25">
        <v>0</v>
      </c>
      <c r="K231" s="8"/>
      <c r="M231" s="8"/>
    </row>
    <row r="232" spans="1:13" ht="11.25">
      <c r="A232" s="21" t="str">
        <f t="shared" si="38"/>
        <v>67105618</v>
      </c>
      <c r="B232" s="64">
        <v>5618</v>
      </c>
      <c r="C232" s="66" t="s">
        <v>99</v>
      </c>
      <c r="D232" s="18">
        <f>D233</f>
        <v>949</v>
      </c>
      <c r="E232" s="25"/>
      <c r="F232" s="18">
        <f>F233</f>
        <v>0</v>
      </c>
      <c r="G232" s="18">
        <f>G233</f>
        <v>949</v>
      </c>
      <c r="H232" s="18">
        <f>H233</f>
        <v>0</v>
      </c>
      <c r="I232" s="18">
        <f>I233</f>
        <v>0</v>
      </c>
      <c r="J232" s="18">
        <f>J233</f>
        <v>0</v>
      </c>
      <c r="K232" s="8"/>
      <c r="M232" s="8"/>
    </row>
    <row r="233" spans="1:13" ht="12.75">
      <c r="A233" s="21" t="str">
        <f t="shared" si="38"/>
        <v>6710561802</v>
      </c>
      <c r="B233" s="64">
        <v>561802</v>
      </c>
      <c r="C233" s="65" t="s">
        <v>229</v>
      </c>
      <c r="D233" s="25">
        <v>949</v>
      </c>
      <c r="E233" s="25"/>
      <c r="F233" s="25">
        <v>0</v>
      </c>
      <c r="G233" s="25">
        <v>949</v>
      </c>
      <c r="H233" s="25">
        <v>0</v>
      </c>
      <c r="I233" s="25">
        <v>0</v>
      </c>
      <c r="J233" s="25">
        <v>0</v>
      </c>
      <c r="K233" s="8"/>
      <c r="M233" s="8"/>
    </row>
    <row r="234" spans="1:13" ht="22.5">
      <c r="A234" s="21" t="str">
        <f t="shared" si="38"/>
        <v>671058</v>
      </c>
      <c r="B234" s="66">
        <v>58</v>
      </c>
      <c r="C234" s="17" t="s">
        <v>112</v>
      </c>
      <c r="D234" s="18">
        <f aca="true" t="shared" si="40" ref="D234:J234">D235</f>
        <v>139</v>
      </c>
      <c r="E234" s="18">
        <f t="shared" si="40"/>
        <v>0</v>
      </c>
      <c r="F234" s="18">
        <f t="shared" si="40"/>
        <v>68</v>
      </c>
      <c r="G234" s="18">
        <f t="shared" si="40"/>
        <v>0</v>
      </c>
      <c r="H234" s="18">
        <f t="shared" si="40"/>
        <v>0</v>
      </c>
      <c r="I234" s="18">
        <f t="shared" si="40"/>
        <v>0</v>
      </c>
      <c r="J234" s="18">
        <f t="shared" si="40"/>
        <v>71</v>
      </c>
      <c r="K234" s="8"/>
      <c r="M234" s="8"/>
    </row>
    <row r="235" spans="1:13" ht="12.75">
      <c r="A235" s="21" t="str">
        <f t="shared" si="38"/>
        <v>67105816</v>
      </c>
      <c r="B235" s="64">
        <v>5816</v>
      </c>
      <c r="C235" s="67" t="s">
        <v>97</v>
      </c>
      <c r="D235" s="25">
        <f aca="true" t="shared" si="41" ref="D235:J235">D236+D237+D238</f>
        <v>139</v>
      </c>
      <c r="E235" s="25">
        <f t="shared" si="41"/>
        <v>0</v>
      </c>
      <c r="F235" s="25">
        <f t="shared" si="41"/>
        <v>68</v>
      </c>
      <c r="G235" s="25">
        <f t="shared" si="41"/>
        <v>0</v>
      </c>
      <c r="H235" s="25">
        <f t="shared" si="41"/>
        <v>0</v>
      </c>
      <c r="I235" s="25">
        <f t="shared" si="41"/>
        <v>0</v>
      </c>
      <c r="J235" s="25">
        <f t="shared" si="41"/>
        <v>71</v>
      </c>
      <c r="K235" s="8"/>
      <c r="M235" s="8"/>
    </row>
    <row r="236" spans="1:13" ht="12.75" hidden="1">
      <c r="A236" s="21" t="str">
        <f t="shared" si="38"/>
        <v>6710581601</v>
      </c>
      <c r="B236" s="64">
        <v>581601</v>
      </c>
      <c r="C236" s="65" t="s">
        <v>273</v>
      </c>
      <c r="D236" s="25">
        <v>0</v>
      </c>
      <c r="E236" s="25"/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8"/>
      <c r="M236" s="8"/>
    </row>
    <row r="237" spans="1:13" ht="12.75">
      <c r="A237" s="21" t="str">
        <f t="shared" si="38"/>
        <v>6710581602</v>
      </c>
      <c r="B237" s="64">
        <v>581602</v>
      </c>
      <c r="C237" s="65" t="s">
        <v>229</v>
      </c>
      <c r="D237" s="25">
        <v>139</v>
      </c>
      <c r="E237" s="25"/>
      <c r="F237" s="25">
        <v>68</v>
      </c>
      <c r="G237" s="25">
        <v>0</v>
      </c>
      <c r="H237" s="25">
        <v>0</v>
      </c>
      <c r="I237" s="25">
        <v>0</v>
      </c>
      <c r="J237" s="25">
        <v>71</v>
      </c>
      <c r="K237" s="8"/>
      <c r="M237" s="8"/>
    </row>
    <row r="238" spans="1:13" ht="12.75" hidden="1">
      <c r="A238" s="21" t="str">
        <f>CONCATENATE("6710",B238)</f>
        <v>6710581603</v>
      </c>
      <c r="B238" s="64">
        <v>581603</v>
      </c>
      <c r="C238" s="65" t="s">
        <v>274</v>
      </c>
      <c r="D238" s="25">
        <v>0</v>
      </c>
      <c r="E238" s="25"/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8"/>
      <c r="M238" s="8"/>
    </row>
    <row r="239" spans="1:13" ht="11.25">
      <c r="A239" s="14" t="str">
        <f>CONCATENATE("6710",B239)</f>
        <v>671059</v>
      </c>
      <c r="B239" s="95" t="s">
        <v>113</v>
      </c>
      <c r="C239" s="20" t="s">
        <v>295</v>
      </c>
      <c r="D239" s="18">
        <f>SUM(D240:D242)</f>
        <v>2567</v>
      </c>
      <c r="E239" s="18"/>
      <c r="F239" s="18">
        <f>SUM(F240:F242)</f>
        <v>553</v>
      </c>
      <c r="G239" s="18">
        <f>SUM(G240:G242)</f>
        <v>619</v>
      </c>
      <c r="H239" s="18">
        <f>SUM(H240:H242)</f>
        <v>1100</v>
      </c>
      <c r="I239" s="18">
        <f>SUM(I240:I242)</f>
        <v>0</v>
      </c>
      <c r="J239" s="18">
        <f>SUM(J240:J242)</f>
        <v>295</v>
      </c>
      <c r="K239" s="8"/>
      <c r="M239" s="8"/>
    </row>
    <row r="240" spans="1:13" ht="11.25">
      <c r="A240" s="21" t="str">
        <f>CONCATENATE("6710",B240)</f>
        <v>67105901</v>
      </c>
      <c r="B240" s="63" t="s">
        <v>275</v>
      </c>
      <c r="C240" s="24" t="s">
        <v>276</v>
      </c>
      <c r="D240" s="25">
        <v>60</v>
      </c>
      <c r="E240" s="25"/>
      <c r="F240" s="25">
        <v>0</v>
      </c>
      <c r="G240" s="25">
        <v>60</v>
      </c>
      <c r="H240" s="25">
        <v>0</v>
      </c>
      <c r="I240" s="25">
        <v>0</v>
      </c>
      <c r="J240" s="25">
        <v>0</v>
      </c>
      <c r="K240" s="8"/>
      <c r="M240" s="8"/>
    </row>
    <row r="241" spans="1:13" ht="11.25" hidden="1">
      <c r="A241" s="21"/>
      <c r="B241" s="23" t="s">
        <v>277</v>
      </c>
      <c r="C241" s="24" t="s">
        <v>278</v>
      </c>
      <c r="D241" s="25">
        <v>0</v>
      </c>
      <c r="E241" s="25"/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8"/>
      <c r="M241" s="8"/>
    </row>
    <row r="242" spans="1:13" ht="11.25">
      <c r="A242" s="21" t="str">
        <f aca="true" t="shared" si="42" ref="A242:A251">CONCATENATE("6710",B242)</f>
        <v>67105922</v>
      </c>
      <c r="B242" s="63" t="s">
        <v>237</v>
      </c>
      <c r="C242" s="30" t="s">
        <v>238</v>
      </c>
      <c r="D242" s="25">
        <v>2507</v>
      </c>
      <c r="E242" s="25"/>
      <c r="F242" s="25">
        <v>553</v>
      </c>
      <c r="G242" s="25">
        <v>559</v>
      </c>
      <c r="H242" s="25">
        <v>1100</v>
      </c>
      <c r="I242" s="25">
        <v>0</v>
      </c>
      <c r="J242" s="25">
        <v>295</v>
      </c>
      <c r="K242" s="8"/>
      <c r="M242" s="8"/>
    </row>
    <row r="243" spans="1:13" ht="11.25">
      <c r="A243" s="14" t="str">
        <f t="shared" si="42"/>
        <v>671070</v>
      </c>
      <c r="B243" s="95" t="s">
        <v>115</v>
      </c>
      <c r="C243" s="20" t="s">
        <v>116</v>
      </c>
      <c r="D243" s="18">
        <f>D244</f>
        <v>2690</v>
      </c>
      <c r="E243" s="18"/>
      <c r="F243" s="18">
        <f>F244</f>
        <v>5</v>
      </c>
      <c r="G243" s="18">
        <f>G244</f>
        <v>185</v>
      </c>
      <c r="H243" s="18">
        <f>H244</f>
        <v>0</v>
      </c>
      <c r="I243" s="18">
        <f>I244</f>
        <v>0</v>
      </c>
      <c r="J243" s="18">
        <f>J244</f>
        <v>2500</v>
      </c>
      <c r="K243" s="8"/>
      <c r="M243" s="8"/>
    </row>
    <row r="244" spans="1:13" ht="11.25">
      <c r="A244" s="14" t="str">
        <f t="shared" si="42"/>
        <v>671071</v>
      </c>
      <c r="B244" s="95" t="s">
        <v>117</v>
      </c>
      <c r="C244" s="20" t="s">
        <v>293</v>
      </c>
      <c r="D244" s="18">
        <f>D245+D250</f>
        <v>2690</v>
      </c>
      <c r="E244" s="18"/>
      <c r="F244" s="18">
        <f>F245+F250</f>
        <v>5</v>
      </c>
      <c r="G244" s="18">
        <f>G245+G250</f>
        <v>185</v>
      </c>
      <c r="H244" s="18">
        <f>H245+H250</f>
        <v>0</v>
      </c>
      <c r="I244" s="18">
        <f>I245+I250</f>
        <v>0</v>
      </c>
      <c r="J244" s="18">
        <f>J245+J250</f>
        <v>2500</v>
      </c>
      <c r="K244" s="8"/>
      <c r="M244" s="8"/>
    </row>
    <row r="245" spans="1:13" ht="11.25">
      <c r="A245" s="14" t="str">
        <f t="shared" si="42"/>
        <v>67107101</v>
      </c>
      <c r="B245" s="95">
        <v>7101</v>
      </c>
      <c r="C245" s="20" t="s">
        <v>239</v>
      </c>
      <c r="D245" s="18">
        <f>SUM(D246:D249)</f>
        <v>2660</v>
      </c>
      <c r="E245" s="18"/>
      <c r="F245" s="18">
        <f>SUM(F246:F249)</f>
        <v>5</v>
      </c>
      <c r="G245" s="18">
        <f>SUM(G246:G249)</f>
        <v>155</v>
      </c>
      <c r="H245" s="18">
        <f>SUM(H246:H249)</f>
        <v>0</v>
      </c>
      <c r="I245" s="18">
        <f>SUM(I246:I249)</f>
        <v>0</v>
      </c>
      <c r="J245" s="18">
        <f>SUM(J246:J249)</f>
        <v>2500</v>
      </c>
      <c r="K245" s="8"/>
      <c r="M245" s="8"/>
    </row>
    <row r="246" spans="1:13" ht="11.25" hidden="1">
      <c r="A246" s="21" t="str">
        <f t="shared" si="42"/>
        <v>6710710101</v>
      </c>
      <c r="B246" s="63" t="s">
        <v>279</v>
      </c>
      <c r="C246" s="28" t="s">
        <v>280</v>
      </c>
      <c r="D246" s="25">
        <v>0</v>
      </c>
      <c r="E246" s="25"/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8"/>
      <c r="M246" s="8"/>
    </row>
    <row r="247" spans="1:13" ht="11.25">
      <c r="A247" s="21" t="str">
        <f t="shared" si="42"/>
        <v>6710710102</v>
      </c>
      <c r="B247" s="63" t="s">
        <v>240</v>
      </c>
      <c r="C247" s="24" t="s">
        <v>241</v>
      </c>
      <c r="D247" s="25">
        <v>2550</v>
      </c>
      <c r="E247" s="25"/>
      <c r="F247" s="25">
        <v>0</v>
      </c>
      <c r="G247" s="25">
        <v>50</v>
      </c>
      <c r="H247" s="25">
        <v>0</v>
      </c>
      <c r="I247" s="25">
        <v>0</v>
      </c>
      <c r="J247" s="25">
        <v>2500</v>
      </c>
      <c r="K247" s="8"/>
      <c r="M247" s="8"/>
    </row>
    <row r="248" spans="1:13" ht="11.25">
      <c r="A248" s="21" t="str">
        <f t="shared" si="42"/>
        <v>6710710103</v>
      </c>
      <c r="B248" s="63" t="s">
        <v>242</v>
      </c>
      <c r="C248" s="24" t="s">
        <v>243</v>
      </c>
      <c r="D248" s="25">
        <v>25</v>
      </c>
      <c r="E248" s="25"/>
      <c r="F248" s="25">
        <v>0</v>
      </c>
      <c r="G248" s="25">
        <v>25</v>
      </c>
      <c r="H248" s="25">
        <v>0</v>
      </c>
      <c r="I248" s="25">
        <v>0</v>
      </c>
      <c r="J248" s="25">
        <v>0</v>
      </c>
      <c r="K248" s="8"/>
      <c r="M248" s="8"/>
    </row>
    <row r="249" spans="1:13" ht="11.25">
      <c r="A249" s="21" t="str">
        <f t="shared" si="42"/>
        <v>6710710130</v>
      </c>
      <c r="B249" s="63" t="s">
        <v>244</v>
      </c>
      <c r="C249" s="24" t="s">
        <v>245</v>
      </c>
      <c r="D249" s="25">
        <v>85</v>
      </c>
      <c r="E249" s="25"/>
      <c r="F249" s="25">
        <v>5</v>
      </c>
      <c r="G249" s="25">
        <v>80</v>
      </c>
      <c r="H249" s="25">
        <v>0</v>
      </c>
      <c r="I249" s="25">
        <v>0</v>
      </c>
      <c r="J249" s="25">
        <v>0</v>
      </c>
      <c r="K249" s="8"/>
      <c r="M249" s="8"/>
    </row>
    <row r="250" spans="1:13" ht="11.25">
      <c r="A250" s="101" t="str">
        <f t="shared" si="42"/>
        <v>67107103</v>
      </c>
      <c r="B250" s="95" t="s">
        <v>246</v>
      </c>
      <c r="C250" s="20" t="s">
        <v>247</v>
      </c>
      <c r="D250" s="25">
        <v>30</v>
      </c>
      <c r="E250" s="25"/>
      <c r="F250" s="25">
        <v>0</v>
      </c>
      <c r="G250" s="25">
        <v>30</v>
      </c>
      <c r="H250" s="25">
        <v>0</v>
      </c>
      <c r="I250" s="25">
        <v>0</v>
      </c>
      <c r="J250" s="25">
        <v>0</v>
      </c>
      <c r="K250" s="8"/>
      <c r="M250" s="8"/>
    </row>
    <row r="251" spans="1:13" ht="22.5">
      <c r="A251" s="14" t="str">
        <f t="shared" si="42"/>
        <v>6710671050</v>
      </c>
      <c r="B251" s="95" t="s">
        <v>281</v>
      </c>
      <c r="C251" s="20" t="s">
        <v>282</v>
      </c>
      <c r="D251" s="18">
        <f>D152</f>
        <v>22001</v>
      </c>
      <c r="E251" s="18"/>
      <c r="F251" s="18">
        <f>F152</f>
        <v>2127</v>
      </c>
      <c r="G251" s="18">
        <f>G152</f>
        <v>4402</v>
      </c>
      <c r="H251" s="18">
        <f>H152</f>
        <v>2801</v>
      </c>
      <c r="I251" s="18">
        <f>I152</f>
        <v>0</v>
      </c>
      <c r="J251" s="18">
        <f>J152</f>
        <v>12671</v>
      </c>
      <c r="K251" s="8"/>
      <c r="M251" s="8"/>
    </row>
  </sheetData>
  <sheetProtection/>
  <mergeCells count="7">
    <mergeCell ref="E7:J7"/>
    <mergeCell ref="A3:J3"/>
    <mergeCell ref="A4:J4"/>
    <mergeCell ref="A7:A8"/>
    <mergeCell ref="B7:B8"/>
    <mergeCell ref="C7:C8"/>
    <mergeCell ref="D7:D8"/>
  </mergeCells>
  <printOptions horizontalCentered="1"/>
  <pageMargins left="0.2362204724409449" right="0.2362204724409449" top="0.1968503937007874" bottom="0.2362204724409449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AO251"/>
  <sheetViews>
    <sheetView tabSelected="1" workbookViewId="0" topLeftCell="A1">
      <selection activeCell="D21" sqref="D21"/>
    </sheetView>
  </sheetViews>
  <sheetFormatPr defaultColWidth="9.33203125" defaultRowHeight="11.25"/>
  <cols>
    <col min="1" max="1" width="11.83203125" style="1" customWidth="1"/>
    <col min="2" max="2" width="11" style="6" customWidth="1"/>
    <col min="3" max="3" width="42.16015625" style="1" customWidth="1"/>
    <col min="4" max="4" width="10.83203125" style="5" customWidth="1"/>
    <col min="5" max="10" width="9.5" style="5" customWidth="1"/>
    <col min="11" max="16384" width="9.33203125" style="1" customWidth="1"/>
  </cols>
  <sheetData>
    <row r="1" ht="17.25" customHeight="1">
      <c r="B1" s="87" t="s">
        <v>0</v>
      </c>
    </row>
    <row r="2" spans="2:10" ht="12" customHeight="1">
      <c r="B2" s="88"/>
      <c r="E2" s="7"/>
      <c r="F2" s="7"/>
      <c r="G2" s="7"/>
      <c r="H2" s="7"/>
      <c r="I2" s="7"/>
      <c r="J2" s="7"/>
    </row>
    <row r="3" spans="1:10" s="89" customFormat="1" ht="24.75" customHeight="1">
      <c r="A3" s="138" t="s">
        <v>317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29.25" customHeight="1">
      <c r="A4" s="139" t="s">
        <v>308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2:4" ht="3.75" customHeight="1">
      <c r="B5" s="90"/>
      <c r="C5" s="90"/>
      <c r="D5" s="91"/>
    </row>
    <row r="6" spans="3:10" ht="13.5" customHeight="1">
      <c r="C6" s="11"/>
      <c r="D6" s="92"/>
      <c r="E6" s="92"/>
      <c r="F6" s="92"/>
      <c r="G6" s="92"/>
      <c r="H6" s="92"/>
      <c r="I6" s="12"/>
      <c r="J6" s="12" t="s">
        <v>2</v>
      </c>
    </row>
    <row r="7" spans="1:32" s="13" customFormat="1" ht="24" customHeight="1">
      <c r="A7" s="150" t="s">
        <v>3</v>
      </c>
      <c r="B7" s="150" t="s">
        <v>3</v>
      </c>
      <c r="C7" s="151" t="s">
        <v>10</v>
      </c>
      <c r="D7" s="146" t="s">
        <v>318</v>
      </c>
      <c r="E7" s="148"/>
      <c r="F7" s="148"/>
      <c r="G7" s="148"/>
      <c r="H7" s="148"/>
      <c r="I7" s="148"/>
      <c r="J7" s="149"/>
      <c r="AF7" s="13" t="s">
        <v>285</v>
      </c>
    </row>
    <row r="8" spans="1:10" s="13" customFormat="1" ht="30" customHeight="1">
      <c r="A8" s="152"/>
      <c r="B8" s="152"/>
      <c r="C8" s="153"/>
      <c r="D8" s="147"/>
      <c r="E8" s="116" t="s">
        <v>316</v>
      </c>
      <c r="F8" s="116" t="s">
        <v>286</v>
      </c>
      <c r="G8" s="116" t="s">
        <v>287</v>
      </c>
      <c r="H8" s="116" t="s">
        <v>288</v>
      </c>
      <c r="I8" s="116" t="s">
        <v>289</v>
      </c>
      <c r="J8" s="116" t="s">
        <v>290</v>
      </c>
    </row>
    <row r="9" spans="1:41" s="19" customFormat="1" ht="17.25" customHeight="1">
      <c r="A9" s="14" t="str">
        <f aca="true" t="shared" si="0" ref="A9:A40">CONCATENATE("5010",B9)</f>
        <v>5010000110</v>
      </c>
      <c r="B9" s="93" t="s">
        <v>13</v>
      </c>
      <c r="C9" s="17" t="s">
        <v>14</v>
      </c>
      <c r="D9" s="18">
        <f aca="true" t="shared" si="1" ref="D9:J9">D10+D35+D38+D41+D57</f>
        <v>34650</v>
      </c>
      <c r="E9" s="18">
        <f t="shared" si="1"/>
        <v>11626</v>
      </c>
      <c r="F9" s="18">
        <f t="shared" si="1"/>
        <v>2132</v>
      </c>
      <c r="G9" s="18">
        <f t="shared" si="1"/>
        <v>4297</v>
      </c>
      <c r="H9" s="18">
        <f t="shared" si="1"/>
        <v>2611</v>
      </c>
      <c r="I9" s="18">
        <f t="shared" si="1"/>
        <v>3878</v>
      </c>
      <c r="J9" s="18">
        <f t="shared" si="1"/>
        <v>10106</v>
      </c>
      <c r="K9" s="8"/>
      <c r="L9" s="8"/>
      <c r="M9" s="8"/>
      <c r="N9" s="94"/>
      <c r="AJ9" s="8"/>
      <c r="AK9" s="8"/>
      <c r="AL9" s="8"/>
      <c r="AM9" s="8"/>
      <c r="AN9" s="8"/>
      <c r="AO9" s="8"/>
    </row>
    <row r="10" spans="1:41" s="19" customFormat="1" ht="11.25">
      <c r="A10" s="14" t="str">
        <f t="shared" si="0"/>
        <v>5010000210</v>
      </c>
      <c r="B10" s="95" t="s">
        <v>16</v>
      </c>
      <c r="C10" s="20" t="s">
        <v>17</v>
      </c>
      <c r="D10" s="18">
        <f aca="true" t="shared" si="2" ref="D10:J10">D11+D15</f>
        <v>12708</v>
      </c>
      <c r="E10" s="18">
        <f t="shared" si="2"/>
        <v>8898</v>
      </c>
      <c r="F10" s="18">
        <f t="shared" si="2"/>
        <v>472</v>
      </c>
      <c r="G10" s="18">
        <f t="shared" si="2"/>
        <v>27</v>
      </c>
      <c r="H10" s="18">
        <f t="shared" si="2"/>
        <v>1</v>
      </c>
      <c r="I10" s="18">
        <f t="shared" si="2"/>
        <v>800</v>
      </c>
      <c r="J10" s="18">
        <f t="shared" si="2"/>
        <v>2510</v>
      </c>
      <c r="K10" s="8"/>
      <c r="L10" s="8"/>
      <c r="M10" s="8"/>
      <c r="N10" s="94"/>
      <c r="AJ10" s="8"/>
      <c r="AK10" s="8"/>
      <c r="AL10" s="8"/>
      <c r="AM10" s="8"/>
      <c r="AN10" s="8"/>
      <c r="AO10" s="8"/>
    </row>
    <row r="11" spans="1:41" s="19" customFormat="1" ht="11.25">
      <c r="A11" s="14" t="str">
        <f t="shared" si="0"/>
        <v>50100003</v>
      </c>
      <c r="B11" s="95" t="s">
        <v>18</v>
      </c>
      <c r="C11" s="20" t="s">
        <v>19</v>
      </c>
      <c r="D11" s="18">
        <f aca="true" t="shared" si="3" ref="D11:J13">D12</f>
        <v>8858</v>
      </c>
      <c r="E11" s="18">
        <f t="shared" si="3"/>
        <v>8858</v>
      </c>
      <c r="F11" s="18">
        <f t="shared" si="3"/>
        <v>0</v>
      </c>
      <c r="G11" s="18">
        <f t="shared" si="3"/>
        <v>0</v>
      </c>
      <c r="H11" s="18">
        <f t="shared" si="3"/>
        <v>0</v>
      </c>
      <c r="I11" s="18">
        <f t="shared" si="3"/>
        <v>0</v>
      </c>
      <c r="J11" s="18">
        <f t="shared" si="3"/>
        <v>0</v>
      </c>
      <c r="K11" s="8"/>
      <c r="L11" s="8"/>
      <c r="M11" s="8"/>
      <c r="N11" s="94"/>
      <c r="AJ11" s="8"/>
      <c r="AK11" s="8"/>
      <c r="AL11" s="8"/>
      <c r="AM11" s="8"/>
      <c r="AN11" s="8"/>
      <c r="AO11" s="8"/>
    </row>
    <row r="12" spans="1:41" s="19" customFormat="1" ht="11.25">
      <c r="A12" s="14" t="str">
        <f t="shared" si="0"/>
        <v>50100004</v>
      </c>
      <c r="B12" s="95" t="s">
        <v>20</v>
      </c>
      <c r="C12" s="20" t="s">
        <v>21</v>
      </c>
      <c r="D12" s="18">
        <f t="shared" si="3"/>
        <v>8858</v>
      </c>
      <c r="E12" s="18">
        <f t="shared" si="3"/>
        <v>8858</v>
      </c>
      <c r="F12" s="18">
        <f t="shared" si="3"/>
        <v>0</v>
      </c>
      <c r="G12" s="18">
        <f t="shared" si="3"/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8"/>
      <c r="L12" s="8"/>
      <c r="M12" s="8"/>
      <c r="N12" s="94"/>
      <c r="AJ12" s="8"/>
      <c r="AK12" s="8"/>
      <c r="AL12" s="8"/>
      <c r="AM12" s="8"/>
      <c r="AN12" s="8"/>
      <c r="AO12" s="8"/>
    </row>
    <row r="13" spans="1:41" s="19" customFormat="1" ht="33.75">
      <c r="A13" s="14" t="str">
        <f t="shared" si="0"/>
        <v>50101610</v>
      </c>
      <c r="B13" s="95" t="s">
        <v>22</v>
      </c>
      <c r="C13" s="20" t="s">
        <v>23</v>
      </c>
      <c r="D13" s="18">
        <f t="shared" si="3"/>
        <v>8858</v>
      </c>
      <c r="E13" s="18">
        <f t="shared" si="3"/>
        <v>8858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8"/>
      <c r="L13" s="8"/>
      <c r="M13" s="8"/>
      <c r="N13" s="94"/>
      <c r="AJ13" s="8"/>
      <c r="AK13" s="8"/>
      <c r="AL13" s="8"/>
      <c r="AM13" s="8"/>
      <c r="AN13" s="8"/>
      <c r="AO13" s="8"/>
    </row>
    <row r="14" spans="1:41" ht="22.5">
      <c r="A14" s="21" t="str">
        <f t="shared" si="0"/>
        <v>5010161003</v>
      </c>
      <c r="B14" s="63" t="s">
        <v>25</v>
      </c>
      <c r="C14" s="24" t="s">
        <v>26</v>
      </c>
      <c r="D14" s="25">
        <v>8858</v>
      </c>
      <c r="E14" s="25">
        <v>8858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8"/>
      <c r="L14" s="8"/>
      <c r="M14" s="8"/>
      <c r="N14" s="94"/>
      <c r="AJ14" s="8"/>
      <c r="AK14" s="8"/>
      <c r="AL14" s="8"/>
      <c r="AM14" s="8"/>
      <c r="AN14" s="8"/>
      <c r="AO14" s="8"/>
    </row>
    <row r="15" spans="1:41" s="19" customFormat="1" ht="11.25">
      <c r="A15" s="14" t="str">
        <f t="shared" si="0"/>
        <v>5010290010</v>
      </c>
      <c r="B15" s="95" t="s">
        <v>28</v>
      </c>
      <c r="C15" s="20" t="s">
        <v>29</v>
      </c>
      <c r="D15" s="18">
        <f aca="true" t="shared" si="4" ref="D15:J15">D16+D19</f>
        <v>3850</v>
      </c>
      <c r="E15" s="18">
        <f t="shared" si="4"/>
        <v>40</v>
      </c>
      <c r="F15" s="18">
        <f t="shared" si="4"/>
        <v>472</v>
      </c>
      <c r="G15" s="18">
        <f t="shared" si="4"/>
        <v>27</v>
      </c>
      <c r="H15" s="18">
        <f t="shared" si="4"/>
        <v>1</v>
      </c>
      <c r="I15" s="18">
        <f t="shared" si="4"/>
        <v>800</v>
      </c>
      <c r="J15" s="18">
        <f t="shared" si="4"/>
        <v>2510</v>
      </c>
      <c r="K15" s="8"/>
      <c r="L15" s="8"/>
      <c r="M15" s="8"/>
      <c r="N15" s="94"/>
      <c r="AJ15" s="8"/>
      <c r="AK15" s="8"/>
      <c r="AL15" s="8"/>
      <c r="AM15" s="8"/>
      <c r="AN15" s="8"/>
      <c r="AO15" s="8"/>
    </row>
    <row r="16" spans="1:41" s="26" customFormat="1" ht="11.25" hidden="1">
      <c r="A16" s="14" t="str">
        <f t="shared" si="0"/>
        <v>5010300010</v>
      </c>
      <c r="B16" s="95" t="s">
        <v>30</v>
      </c>
      <c r="C16" s="20" t="s">
        <v>31</v>
      </c>
      <c r="D16" s="18">
        <f aca="true" t="shared" si="5" ref="D16:J17">D17</f>
        <v>0</v>
      </c>
      <c r="E16" s="18">
        <f t="shared" si="5"/>
        <v>0</v>
      </c>
      <c r="F16" s="18">
        <f t="shared" si="5"/>
        <v>0</v>
      </c>
      <c r="G16" s="18">
        <f t="shared" si="5"/>
        <v>0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8"/>
      <c r="L16" s="8"/>
      <c r="M16" s="8"/>
      <c r="N16" s="94"/>
      <c r="AJ16" s="8"/>
      <c r="AK16" s="8"/>
      <c r="AL16" s="8"/>
      <c r="AM16" s="8"/>
      <c r="AN16" s="8"/>
      <c r="AO16" s="8"/>
    </row>
    <row r="17" spans="1:41" s="26" customFormat="1" ht="11.25" hidden="1">
      <c r="A17" s="14" t="str">
        <f t="shared" si="0"/>
        <v>50103110</v>
      </c>
      <c r="B17" s="95">
        <v>3110</v>
      </c>
      <c r="C17" s="17" t="s">
        <v>32</v>
      </c>
      <c r="D17" s="18">
        <f t="shared" si="5"/>
        <v>0</v>
      </c>
      <c r="E17" s="18">
        <f t="shared" si="5"/>
        <v>0</v>
      </c>
      <c r="F17" s="18">
        <f t="shared" si="5"/>
        <v>0</v>
      </c>
      <c r="G17" s="18">
        <f t="shared" si="5"/>
        <v>0</v>
      </c>
      <c r="H17" s="18">
        <f t="shared" si="5"/>
        <v>0</v>
      </c>
      <c r="I17" s="18">
        <f t="shared" si="5"/>
        <v>0</v>
      </c>
      <c r="J17" s="18">
        <f t="shared" si="5"/>
        <v>0</v>
      </c>
      <c r="K17" s="8"/>
      <c r="L17" s="8"/>
      <c r="M17" s="8"/>
      <c r="N17" s="94"/>
      <c r="AJ17" s="8"/>
      <c r="AK17" s="8"/>
      <c r="AL17" s="8"/>
      <c r="AM17" s="8"/>
      <c r="AN17" s="8"/>
      <c r="AO17" s="8"/>
    </row>
    <row r="18" spans="1:41" s="29" customFormat="1" ht="11.25" hidden="1">
      <c r="A18" s="21" t="str">
        <f t="shared" si="0"/>
        <v>5010311003</v>
      </c>
      <c r="B18" s="96">
        <v>311003</v>
      </c>
      <c r="C18" s="28" t="s">
        <v>33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8"/>
      <c r="L18" s="8"/>
      <c r="M18" s="8"/>
      <c r="N18" s="94"/>
      <c r="AJ18" s="8"/>
      <c r="AK18" s="8"/>
      <c r="AL18" s="8"/>
      <c r="AM18" s="8"/>
      <c r="AN18" s="8"/>
      <c r="AO18" s="8"/>
    </row>
    <row r="19" spans="1:41" s="19" customFormat="1" ht="15" customHeight="1">
      <c r="A19" s="14" t="str">
        <f t="shared" si="0"/>
        <v>5010330010</v>
      </c>
      <c r="B19" s="95" t="s">
        <v>35</v>
      </c>
      <c r="C19" s="20" t="s">
        <v>36</v>
      </c>
      <c r="D19" s="18">
        <f aca="true" t="shared" si="6" ref="D19:J19">D20+D28+D30+D32</f>
        <v>3850</v>
      </c>
      <c r="E19" s="18">
        <f t="shared" si="6"/>
        <v>40</v>
      </c>
      <c r="F19" s="18">
        <f t="shared" si="6"/>
        <v>472</v>
      </c>
      <c r="G19" s="18">
        <f t="shared" si="6"/>
        <v>27</v>
      </c>
      <c r="H19" s="18">
        <f t="shared" si="6"/>
        <v>1</v>
      </c>
      <c r="I19" s="18">
        <f t="shared" si="6"/>
        <v>800</v>
      </c>
      <c r="J19" s="18">
        <f t="shared" si="6"/>
        <v>2510</v>
      </c>
      <c r="K19" s="8"/>
      <c r="L19" s="8"/>
      <c r="M19" s="8"/>
      <c r="N19" s="94"/>
      <c r="AJ19" s="8"/>
      <c r="AK19" s="8"/>
      <c r="AL19" s="8"/>
      <c r="AM19" s="8"/>
      <c r="AN19" s="8"/>
      <c r="AO19" s="8"/>
    </row>
    <row r="20" spans="1:41" s="19" customFormat="1" ht="24.75" customHeight="1">
      <c r="A20" s="14" t="str">
        <f t="shared" si="0"/>
        <v>50103310</v>
      </c>
      <c r="B20" s="95">
        <v>3310</v>
      </c>
      <c r="C20" s="17" t="s">
        <v>38</v>
      </c>
      <c r="D20" s="18">
        <f aca="true" t="shared" si="7" ref="D20:J20">SUM(D21:D27)</f>
        <v>3371</v>
      </c>
      <c r="E20" s="18">
        <f t="shared" si="7"/>
        <v>40</v>
      </c>
      <c r="F20" s="18">
        <f t="shared" si="7"/>
        <v>0</v>
      </c>
      <c r="G20" s="18">
        <f t="shared" si="7"/>
        <v>20</v>
      </c>
      <c r="H20" s="18">
        <f t="shared" si="7"/>
        <v>1</v>
      </c>
      <c r="I20" s="18">
        <f t="shared" si="7"/>
        <v>800</v>
      </c>
      <c r="J20" s="18">
        <f t="shared" si="7"/>
        <v>2510</v>
      </c>
      <c r="K20" s="8"/>
      <c r="L20" s="8"/>
      <c r="M20" s="8"/>
      <c r="N20" s="94"/>
      <c r="AJ20" s="8"/>
      <c r="AK20" s="8"/>
      <c r="AL20" s="8"/>
      <c r="AM20" s="8"/>
      <c r="AN20" s="8"/>
      <c r="AO20" s="8"/>
    </row>
    <row r="21" spans="1:41" ht="24.75" customHeight="1">
      <c r="A21" s="21" t="str">
        <f t="shared" si="0"/>
        <v>5010331004</v>
      </c>
      <c r="B21" s="63" t="s">
        <v>40</v>
      </c>
      <c r="C21" s="30" t="s">
        <v>41</v>
      </c>
      <c r="D21" s="25">
        <v>3100</v>
      </c>
      <c r="E21" s="25">
        <v>0</v>
      </c>
      <c r="F21" s="25">
        <v>0</v>
      </c>
      <c r="G21" s="25">
        <v>0</v>
      </c>
      <c r="H21" s="25">
        <v>0</v>
      </c>
      <c r="I21" s="25">
        <v>800</v>
      </c>
      <c r="J21" s="25">
        <v>2300</v>
      </c>
      <c r="K21" s="8"/>
      <c r="L21" s="8"/>
      <c r="M21" s="8"/>
      <c r="N21" s="94"/>
      <c r="AJ21" s="8"/>
      <c r="AK21" s="8"/>
      <c r="AL21" s="8"/>
      <c r="AM21" s="8"/>
      <c r="AN21" s="8"/>
      <c r="AO21" s="8"/>
    </row>
    <row r="22" spans="1:41" ht="13.5" customHeight="1">
      <c r="A22" s="21" t="str">
        <f t="shared" si="0"/>
        <v>5010331008</v>
      </c>
      <c r="B22" s="63">
        <v>331008</v>
      </c>
      <c r="C22" s="24" t="s">
        <v>43</v>
      </c>
      <c r="D22" s="25">
        <v>20</v>
      </c>
      <c r="E22" s="25">
        <v>0</v>
      </c>
      <c r="F22" s="25">
        <v>0</v>
      </c>
      <c r="G22" s="25">
        <v>20</v>
      </c>
      <c r="H22" s="25">
        <v>0</v>
      </c>
      <c r="I22" s="25">
        <v>0</v>
      </c>
      <c r="J22" s="25">
        <v>0</v>
      </c>
      <c r="K22" s="8"/>
      <c r="L22" s="8"/>
      <c r="M22" s="8"/>
      <c r="N22" s="94"/>
      <c r="AJ22" s="8"/>
      <c r="AK22" s="8"/>
      <c r="AL22" s="8"/>
      <c r="AM22" s="8"/>
      <c r="AN22" s="8"/>
      <c r="AO22" s="8"/>
    </row>
    <row r="23" spans="1:41" ht="23.25" customHeight="1" hidden="1">
      <c r="A23" s="21" t="str">
        <f t="shared" si="0"/>
        <v>5010331016</v>
      </c>
      <c r="B23" s="63" t="s">
        <v>45</v>
      </c>
      <c r="C23" s="24" t="s">
        <v>46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8"/>
      <c r="L23" s="8"/>
      <c r="M23" s="8"/>
      <c r="N23" s="94"/>
      <c r="AJ23" s="8"/>
      <c r="AK23" s="8"/>
      <c r="AL23" s="8"/>
      <c r="AM23" s="8"/>
      <c r="AN23" s="8"/>
      <c r="AO23" s="8"/>
    </row>
    <row r="24" spans="1:41" ht="35.25" customHeight="1">
      <c r="A24" s="21" t="str">
        <f t="shared" si="0"/>
        <v>5010331017</v>
      </c>
      <c r="B24" s="63" t="s">
        <v>48</v>
      </c>
      <c r="C24" s="24" t="s">
        <v>49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8"/>
      <c r="L24" s="8"/>
      <c r="M24" s="8"/>
      <c r="N24" s="94"/>
      <c r="AJ24" s="8"/>
      <c r="AK24" s="8"/>
      <c r="AL24" s="8"/>
      <c r="AM24" s="8"/>
      <c r="AN24" s="8"/>
      <c r="AO24" s="8"/>
    </row>
    <row r="25" spans="1:41" ht="15.75" customHeight="1">
      <c r="A25" s="21" t="str">
        <f t="shared" si="0"/>
        <v>5010331019</v>
      </c>
      <c r="B25" s="23" t="s">
        <v>51</v>
      </c>
      <c r="C25" s="24" t="s">
        <v>291</v>
      </c>
      <c r="D25" s="25">
        <v>1</v>
      </c>
      <c r="E25" s="25">
        <v>0</v>
      </c>
      <c r="F25" s="25">
        <v>0</v>
      </c>
      <c r="G25" s="25">
        <v>0</v>
      </c>
      <c r="H25" s="25">
        <v>1</v>
      </c>
      <c r="I25" s="25">
        <v>0</v>
      </c>
      <c r="J25" s="25">
        <v>0</v>
      </c>
      <c r="K25" s="8"/>
      <c r="L25" s="8"/>
      <c r="M25" s="8"/>
      <c r="N25" s="94"/>
      <c r="AJ25" s="8"/>
      <c r="AK25" s="8"/>
      <c r="AL25" s="8"/>
      <c r="AM25" s="8"/>
      <c r="AN25" s="8"/>
      <c r="AO25" s="8"/>
    </row>
    <row r="26" spans="1:41" ht="15.75" customHeight="1">
      <c r="A26" s="21" t="str">
        <f t="shared" si="0"/>
        <v>5010331020</v>
      </c>
      <c r="B26" s="23" t="s">
        <v>54</v>
      </c>
      <c r="C26" s="24" t="s">
        <v>55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8"/>
      <c r="L26" s="8"/>
      <c r="M26" s="8"/>
      <c r="N26" s="94"/>
      <c r="AJ26" s="8"/>
      <c r="AK26" s="8"/>
      <c r="AL26" s="8"/>
      <c r="AM26" s="8"/>
      <c r="AN26" s="8"/>
      <c r="AO26" s="8"/>
    </row>
    <row r="27" spans="1:41" ht="13.5" customHeight="1">
      <c r="A27" s="21" t="str">
        <f t="shared" si="0"/>
        <v>5010331050</v>
      </c>
      <c r="B27" s="63" t="s">
        <v>57</v>
      </c>
      <c r="C27" s="28" t="s">
        <v>58</v>
      </c>
      <c r="D27" s="25">
        <v>250</v>
      </c>
      <c r="E27" s="25">
        <v>40</v>
      </c>
      <c r="F27" s="25">
        <v>0</v>
      </c>
      <c r="G27" s="25">
        <v>0</v>
      </c>
      <c r="H27" s="25">
        <v>0</v>
      </c>
      <c r="I27" s="25">
        <v>0</v>
      </c>
      <c r="J27" s="25">
        <v>210</v>
      </c>
      <c r="K27" s="8"/>
      <c r="L27" s="8"/>
      <c r="M27" s="8"/>
      <c r="N27" s="94"/>
      <c r="AJ27" s="8"/>
      <c r="AK27" s="8"/>
      <c r="AL27" s="8"/>
      <c r="AM27" s="8"/>
      <c r="AN27" s="8"/>
      <c r="AO27" s="8"/>
    </row>
    <row r="28" spans="1:41" s="19" customFormat="1" ht="13.5" customHeight="1" hidden="1">
      <c r="A28" s="21" t="str">
        <f t="shared" si="0"/>
        <v>50103510</v>
      </c>
      <c r="B28" s="95" t="s">
        <v>59</v>
      </c>
      <c r="C28" s="31" t="s">
        <v>60</v>
      </c>
      <c r="D28" s="18">
        <f aca="true" t="shared" si="8" ref="D28:J28">D29</f>
        <v>0</v>
      </c>
      <c r="E28" s="18">
        <f t="shared" si="8"/>
        <v>0</v>
      </c>
      <c r="F28" s="18">
        <f t="shared" si="8"/>
        <v>0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32"/>
      <c r="L28" s="32"/>
      <c r="M28" s="32"/>
      <c r="N28" s="97"/>
      <c r="P28" s="19">
        <f>P29</f>
        <v>0</v>
      </c>
      <c r="AJ28" s="32"/>
      <c r="AK28" s="32"/>
      <c r="AL28" s="32"/>
      <c r="AM28" s="32"/>
      <c r="AN28" s="32"/>
      <c r="AO28" s="32"/>
    </row>
    <row r="29" spans="1:41" ht="19.5" customHeight="1" hidden="1">
      <c r="A29" s="21" t="str">
        <f t="shared" si="0"/>
        <v>5010351001</v>
      </c>
      <c r="B29" s="63" t="s">
        <v>61</v>
      </c>
      <c r="C29" s="33" t="s">
        <v>62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8"/>
      <c r="L29" s="8"/>
      <c r="M29" s="8"/>
      <c r="N29" s="94"/>
      <c r="AJ29" s="8"/>
      <c r="AK29" s="8"/>
      <c r="AL29" s="8"/>
      <c r="AM29" s="8"/>
      <c r="AN29" s="8"/>
      <c r="AO29" s="8"/>
    </row>
    <row r="30" spans="1:41" s="19" customFormat="1" ht="19.5" customHeight="1">
      <c r="A30" s="21" t="str">
        <f t="shared" si="0"/>
        <v>50103610</v>
      </c>
      <c r="B30" s="16" t="s">
        <v>63</v>
      </c>
      <c r="C30" s="31" t="s">
        <v>64</v>
      </c>
      <c r="D30" s="18">
        <f aca="true" t="shared" si="9" ref="D30:J30">D31</f>
        <v>427</v>
      </c>
      <c r="E30" s="18">
        <f t="shared" si="9"/>
        <v>0</v>
      </c>
      <c r="F30" s="18">
        <f t="shared" si="9"/>
        <v>427</v>
      </c>
      <c r="G30" s="18">
        <f t="shared" si="9"/>
        <v>0</v>
      </c>
      <c r="H30" s="18">
        <f t="shared" si="9"/>
        <v>0</v>
      </c>
      <c r="I30" s="18">
        <f t="shared" si="9"/>
        <v>0</v>
      </c>
      <c r="J30" s="18">
        <f t="shared" si="9"/>
        <v>0</v>
      </c>
      <c r="K30" s="32"/>
      <c r="L30" s="32"/>
      <c r="M30" s="32"/>
      <c r="N30" s="97"/>
      <c r="AJ30" s="32"/>
      <c r="AK30" s="32"/>
      <c r="AL30" s="32"/>
      <c r="AM30" s="32"/>
      <c r="AN30" s="32"/>
      <c r="AO30" s="32"/>
    </row>
    <row r="31" spans="1:41" ht="19.5" customHeight="1">
      <c r="A31" s="21" t="str">
        <f t="shared" si="0"/>
        <v>5010361050</v>
      </c>
      <c r="B31" s="23" t="s">
        <v>65</v>
      </c>
      <c r="C31" s="33" t="s">
        <v>66</v>
      </c>
      <c r="D31" s="25">
        <v>427</v>
      </c>
      <c r="E31" s="25">
        <v>0</v>
      </c>
      <c r="F31" s="25">
        <v>427</v>
      </c>
      <c r="G31" s="25">
        <v>0</v>
      </c>
      <c r="H31" s="25">
        <v>0</v>
      </c>
      <c r="I31" s="25">
        <v>0</v>
      </c>
      <c r="J31" s="25">
        <v>0</v>
      </c>
      <c r="K31" s="8"/>
      <c r="L31" s="8"/>
      <c r="M31" s="8"/>
      <c r="N31" s="94"/>
      <c r="AJ31" s="8"/>
      <c r="AK31" s="8"/>
      <c r="AL31" s="8"/>
      <c r="AM31" s="8"/>
      <c r="AN31" s="8"/>
      <c r="AO31" s="8"/>
    </row>
    <row r="32" spans="1:41" s="29" customFormat="1" ht="22.5">
      <c r="A32" s="14" t="str">
        <f t="shared" si="0"/>
        <v>50103710</v>
      </c>
      <c r="B32" s="95" t="s">
        <v>67</v>
      </c>
      <c r="C32" s="34" t="s">
        <v>68</v>
      </c>
      <c r="D32" s="18">
        <f aca="true" t="shared" si="10" ref="D32:J32">SUM(D33:D34)</f>
        <v>52</v>
      </c>
      <c r="E32" s="18">
        <f t="shared" si="10"/>
        <v>0</v>
      </c>
      <c r="F32" s="18">
        <f t="shared" si="10"/>
        <v>45</v>
      </c>
      <c r="G32" s="18">
        <f t="shared" si="10"/>
        <v>7</v>
      </c>
      <c r="H32" s="18">
        <f t="shared" si="10"/>
        <v>0</v>
      </c>
      <c r="I32" s="18">
        <f t="shared" si="10"/>
        <v>0</v>
      </c>
      <c r="J32" s="18">
        <f t="shared" si="10"/>
        <v>0</v>
      </c>
      <c r="K32" s="8"/>
      <c r="L32" s="8"/>
      <c r="M32" s="8"/>
      <c r="N32" s="94"/>
      <c r="AJ32" s="8"/>
      <c r="AK32" s="8"/>
      <c r="AL32" s="8"/>
      <c r="AM32" s="8"/>
      <c r="AN32" s="8"/>
      <c r="AO32" s="8"/>
    </row>
    <row r="33" spans="1:41" s="29" customFormat="1" ht="11.25">
      <c r="A33" s="21" t="str">
        <f t="shared" si="0"/>
        <v>5010371001</v>
      </c>
      <c r="B33" s="96" t="s">
        <v>70</v>
      </c>
      <c r="C33" s="28" t="s">
        <v>71</v>
      </c>
      <c r="D33" s="25">
        <v>52</v>
      </c>
      <c r="E33" s="25">
        <v>0</v>
      </c>
      <c r="F33" s="25">
        <v>45</v>
      </c>
      <c r="G33" s="25">
        <v>7</v>
      </c>
      <c r="H33" s="25">
        <v>0</v>
      </c>
      <c r="I33" s="25">
        <v>0</v>
      </c>
      <c r="J33" s="25">
        <v>0</v>
      </c>
      <c r="K33" s="8"/>
      <c r="L33" s="8"/>
      <c r="M33" s="8"/>
      <c r="N33" s="94"/>
      <c r="AJ33" s="8"/>
      <c r="AK33" s="8"/>
      <c r="AL33" s="8"/>
      <c r="AM33" s="8"/>
      <c r="AN33" s="8"/>
      <c r="AO33" s="8"/>
    </row>
    <row r="34" spans="1:41" s="29" customFormat="1" ht="11.25">
      <c r="A34" s="21" t="str">
        <f t="shared" si="0"/>
        <v>5010371050</v>
      </c>
      <c r="B34" s="96" t="s">
        <v>72</v>
      </c>
      <c r="C34" s="24" t="s">
        <v>73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8"/>
      <c r="L34" s="8"/>
      <c r="M34" s="8"/>
      <c r="N34" s="94"/>
      <c r="AJ34" s="8"/>
      <c r="AK34" s="8"/>
      <c r="AL34" s="8"/>
      <c r="AM34" s="8"/>
      <c r="AN34" s="8"/>
      <c r="AO34" s="8"/>
    </row>
    <row r="35" spans="1:41" s="29" customFormat="1" ht="22.5">
      <c r="A35" s="21" t="str">
        <f t="shared" si="0"/>
        <v>50104010</v>
      </c>
      <c r="B35" s="16" t="s">
        <v>74</v>
      </c>
      <c r="C35" s="20" t="s">
        <v>75</v>
      </c>
      <c r="D35" s="18">
        <f>D36</f>
        <v>3299</v>
      </c>
      <c r="E35" s="18">
        <f>E36</f>
        <v>2728</v>
      </c>
      <c r="F35" s="25"/>
      <c r="G35" s="18">
        <f>G36</f>
        <v>571</v>
      </c>
      <c r="H35" s="25"/>
      <c r="I35" s="18">
        <f>I36</f>
        <v>0</v>
      </c>
      <c r="J35" s="18">
        <f>J36</f>
        <v>0</v>
      </c>
      <c r="K35" s="8"/>
      <c r="L35" s="8"/>
      <c r="M35" s="8"/>
      <c r="N35" s="94"/>
      <c r="AJ35" s="8"/>
      <c r="AK35" s="8"/>
      <c r="AL35" s="8"/>
      <c r="AM35" s="8"/>
      <c r="AN35" s="8"/>
      <c r="AO35" s="8"/>
    </row>
    <row r="36" spans="1:41" s="29" customFormat="1" ht="22.5">
      <c r="A36" s="21" t="str">
        <f t="shared" si="0"/>
        <v>50104015</v>
      </c>
      <c r="B36" s="23" t="s">
        <v>77</v>
      </c>
      <c r="C36" s="24" t="s">
        <v>78</v>
      </c>
      <c r="D36" s="25">
        <f>D37</f>
        <v>3299</v>
      </c>
      <c r="E36" s="25">
        <f>E37</f>
        <v>2728</v>
      </c>
      <c r="F36" s="25"/>
      <c r="G36" s="25">
        <f>G37</f>
        <v>571</v>
      </c>
      <c r="H36" s="25"/>
      <c r="I36" s="25">
        <f>I37</f>
        <v>0</v>
      </c>
      <c r="J36" s="25">
        <f>J37</f>
        <v>0</v>
      </c>
      <c r="K36" s="8"/>
      <c r="L36" s="8"/>
      <c r="M36" s="8"/>
      <c r="N36" s="94"/>
      <c r="AJ36" s="8"/>
      <c r="AK36" s="8"/>
      <c r="AL36" s="8"/>
      <c r="AM36" s="8"/>
      <c r="AN36" s="8"/>
      <c r="AO36" s="8"/>
    </row>
    <row r="37" spans="1:41" s="29" customFormat="1" ht="22.5">
      <c r="A37" s="21" t="str">
        <f t="shared" si="0"/>
        <v>501040101503</v>
      </c>
      <c r="B37" s="23" t="s">
        <v>79</v>
      </c>
      <c r="C37" s="24" t="s">
        <v>80</v>
      </c>
      <c r="D37" s="25">
        <v>3299</v>
      </c>
      <c r="E37" s="25">
        <v>2728</v>
      </c>
      <c r="F37" s="25"/>
      <c r="G37" s="25">
        <v>571</v>
      </c>
      <c r="H37" s="25"/>
      <c r="I37" s="25">
        <v>0</v>
      </c>
      <c r="J37" s="25">
        <v>0</v>
      </c>
      <c r="K37" s="8"/>
      <c r="L37" s="8"/>
      <c r="M37" s="8"/>
      <c r="N37" s="94"/>
      <c r="AJ37" s="8"/>
      <c r="AK37" s="8"/>
      <c r="AL37" s="8"/>
      <c r="AM37" s="8"/>
      <c r="AN37" s="8"/>
      <c r="AO37" s="8"/>
    </row>
    <row r="38" spans="1:41" s="26" customFormat="1" ht="11.25">
      <c r="A38" s="14" t="str">
        <f t="shared" si="0"/>
        <v>501043</v>
      </c>
      <c r="B38" s="95" t="s">
        <v>82</v>
      </c>
      <c r="C38" s="20" t="s">
        <v>83</v>
      </c>
      <c r="D38" s="18">
        <f aca="true" t="shared" si="11" ref="D38:J39">D39</f>
        <v>16988</v>
      </c>
      <c r="E38" s="18">
        <f t="shared" si="11"/>
        <v>0</v>
      </c>
      <c r="F38" s="18">
        <f t="shared" si="11"/>
        <v>1380</v>
      </c>
      <c r="G38" s="18">
        <f t="shared" si="11"/>
        <v>2395</v>
      </c>
      <c r="H38" s="18">
        <f t="shared" si="11"/>
        <v>2610</v>
      </c>
      <c r="I38" s="18">
        <f t="shared" si="11"/>
        <v>3078</v>
      </c>
      <c r="J38" s="18">
        <f t="shared" si="11"/>
        <v>7525</v>
      </c>
      <c r="K38" s="8"/>
      <c r="L38" s="8"/>
      <c r="M38" s="8"/>
      <c r="N38" s="94"/>
      <c r="AJ38" s="8"/>
      <c r="AK38" s="8"/>
      <c r="AL38" s="8"/>
      <c r="AM38" s="8"/>
      <c r="AN38" s="8"/>
      <c r="AO38" s="8"/>
    </row>
    <row r="39" spans="1:41" s="26" customFormat="1" ht="11.25">
      <c r="A39" s="14" t="str">
        <f t="shared" si="0"/>
        <v>50104310</v>
      </c>
      <c r="B39" s="95" t="s">
        <v>84</v>
      </c>
      <c r="C39" s="20" t="s">
        <v>85</v>
      </c>
      <c r="D39" s="18">
        <f t="shared" si="11"/>
        <v>16988</v>
      </c>
      <c r="E39" s="18">
        <f t="shared" si="11"/>
        <v>0</v>
      </c>
      <c r="F39" s="18">
        <f t="shared" si="11"/>
        <v>1380</v>
      </c>
      <c r="G39" s="18">
        <f t="shared" si="11"/>
        <v>2395</v>
      </c>
      <c r="H39" s="18">
        <f t="shared" si="11"/>
        <v>2610</v>
      </c>
      <c r="I39" s="18">
        <f t="shared" si="11"/>
        <v>3078</v>
      </c>
      <c r="J39" s="18">
        <f t="shared" si="11"/>
        <v>7525</v>
      </c>
      <c r="K39" s="8"/>
      <c r="L39" s="8"/>
      <c r="M39" s="8"/>
      <c r="N39" s="94"/>
      <c r="AJ39" s="8"/>
      <c r="AK39" s="8"/>
      <c r="AL39" s="8"/>
      <c r="AM39" s="8"/>
      <c r="AN39" s="8"/>
      <c r="AO39" s="8"/>
    </row>
    <row r="40" spans="1:41" s="29" customFormat="1" ht="15" customHeight="1">
      <c r="A40" s="21" t="str">
        <f t="shared" si="0"/>
        <v>5010431009</v>
      </c>
      <c r="B40" s="96" t="s">
        <v>87</v>
      </c>
      <c r="C40" s="24" t="s">
        <v>88</v>
      </c>
      <c r="D40" s="25">
        <v>16988</v>
      </c>
      <c r="E40" s="25">
        <v>0</v>
      </c>
      <c r="F40" s="25">
        <v>1380</v>
      </c>
      <c r="G40" s="25">
        <v>2395</v>
      </c>
      <c r="H40" s="25">
        <v>2610</v>
      </c>
      <c r="I40" s="25">
        <v>3078</v>
      </c>
      <c r="J40" s="25">
        <v>7525</v>
      </c>
      <c r="K40" s="8"/>
      <c r="L40" s="8"/>
      <c r="M40" s="8"/>
      <c r="N40" s="94"/>
      <c r="AJ40" s="8"/>
      <c r="AK40" s="8"/>
      <c r="AL40" s="8"/>
      <c r="AM40" s="8"/>
      <c r="AN40" s="8"/>
      <c r="AO40" s="8"/>
    </row>
    <row r="41" spans="1:41" s="26" customFormat="1" ht="43.5" customHeight="1">
      <c r="A41" s="21" t="str">
        <f aca="true" t="shared" si="12" ref="A41:A72">CONCATENATE("5010",B41)</f>
        <v>50104510</v>
      </c>
      <c r="B41" s="16" t="s">
        <v>89</v>
      </c>
      <c r="C41" s="20" t="s">
        <v>90</v>
      </c>
      <c r="D41" s="18">
        <f aca="true" t="shared" si="13" ref="D41:J41">D42+D44+D48+D52+D55</f>
        <v>1503</v>
      </c>
      <c r="E41" s="18">
        <f t="shared" si="13"/>
        <v>0</v>
      </c>
      <c r="F41" s="18">
        <f t="shared" si="13"/>
        <v>199</v>
      </c>
      <c r="G41" s="18">
        <f t="shared" si="13"/>
        <v>1304</v>
      </c>
      <c r="H41" s="18">
        <f t="shared" si="13"/>
        <v>0</v>
      </c>
      <c r="I41" s="18">
        <f t="shared" si="13"/>
        <v>0</v>
      </c>
      <c r="J41" s="18">
        <f t="shared" si="13"/>
        <v>0</v>
      </c>
      <c r="K41" s="32"/>
      <c r="L41" s="32"/>
      <c r="M41" s="32"/>
      <c r="N41" s="97"/>
      <c r="AJ41" s="32"/>
      <c r="AK41" s="32"/>
      <c r="AL41" s="32"/>
      <c r="AM41" s="32"/>
      <c r="AN41" s="32"/>
      <c r="AO41" s="32"/>
    </row>
    <row r="42" spans="1:41" s="29" customFormat="1" ht="15" customHeight="1" hidden="1">
      <c r="A42" s="21" t="str">
        <f t="shared" si="12"/>
        <v>5010451002</v>
      </c>
      <c r="B42" s="35">
        <v>451002</v>
      </c>
      <c r="C42" s="24" t="s">
        <v>92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8"/>
      <c r="L42" s="8"/>
      <c r="M42" s="8"/>
      <c r="N42" s="94"/>
      <c r="AJ42" s="8"/>
      <c r="AK42" s="8"/>
      <c r="AL42" s="8"/>
      <c r="AM42" s="8"/>
      <c r="AN42" s="8"/>
      <c r="AO42" s="8"/>
    </row>
    <row r="43" spans="1:41" s="29" customFormat="1" ht="15" customHeight="1" hidden="1">
      <c r="A43" s="21" t="str">
        <f t="shared" si="12"/>
        <v>501045100202</v>
      </c>
      <c r="B43" s="35">
        <v>45100202</v>
      </c>
      <c r="C43" s="24" t="s">
        <v>93</v>
      </c>
      <c r="D43" s="25">
        <v>0</v>
      </c>
      <c r="E43" s="25"/>
      <c r="F43" s="25"/>
      <c r="G43" s="25">
        <v>0</v>
      </c>
      <c r="H43" s="25"/>
      <c r="I43" s="25"/>
      <c r="J43" s="25"/>
      <c r="K43" s="8"/>
      <c r="L43" s="8"/>
      <c r="M43" s="8"/>
      <c r="N43" s="94"/>
      <c r="AJ43" s="8"/>
      <c r="AK43" s="8"/>
      <c r="AL43" s="8"/>
      <c r="AM43" s="8"/>
      <c r="AN43" s="8"/>
      <c r="AO43" s="8"/>
    </row>
    <row r="44" spans="1:41" s="29" customFormat="1" ht="27.75" customHeight="1">
      <c r="A44" s="21" t="str">
        <f t="shared" si="12"/>
        <v>5010451015</v>
      </c>
      <c r="B44" s="35">
        <v>451015</v>
      </c>
      <c r="C44" s="24" t="s">
        <v>94</v>
      </c>
      <c r="D44" s="25">
        <v>50</v>
      </c>
      <c r="E44" s="25">
        <v>0</v>
      </c>
      <c r="F44" s="25">
        <v>0</v>
      </c>
      <c r="G44" s="25">
        <v>50</v>
      </c>
      <c r="H44" s="25">
        <v>0</v>
      </c>
      <c r="I44" s="25">
        <v>0</v>
      </c>
      <c r="J44" s="25">
        <v>0</v>
      </c>
      <c r="K44" s="8"/>
      <c r="L44" s="8"/>
      <c r="M44" s="8"/>
      <c r="N44" s="94"/>
      <c r="AJ44" s="8"/>
      <c r="AK44" s="8"/>
      <c r="AL44" s="8"/>
      <c r="AM44" s="8"/>
      <c r="AN44" s="8"/>
      <c r="AO44" s="8"/>
    </row>
    <row r="45" spans="1:41" s="29" customFormat="1" ht="15" customHeight="1" hidden="1">
      <c r="A45" s="21" t="str">
        <f t="shared" si="12"/>
        <v>501045101501</v>
      </c>
      <c r="B45" s="35">
        <v>45101501</v>
      </c>
      <c r="C45" s="24" t="s">
        <v>95</v>
      </c>
      <c r="D45" s="25">
        <v>0</v>
      </c>
      <c r="E45" s="25"/>
      <c r="F45" s="25"/>
      <c r="G45" s="25">
        <v>0</v>
      </c>
      <c r="H45" s="25"/>
      <c r="I45" s="25"/>
      <c r="J45" s="25"/>
      <c r="K45" s="8"/>
      <c r="L45" s="8"/>
      <c r="M45" s="8"/>
      <c r="N45" s="94"/>
      <c r="AJ45" s="8"/>
      <c r="AK45" s="8"/>
      <c r="AL45" s="8"/>
      <c r="AM45" s="8"/>
      <c r="AN45" s="8"/>
      <c r="AO45" s="8"/>
    </row>
    <row r="46" spans="1:41" s="29" customFormat="1" ht="15" customHeight="1" hidden="1">
      <c r="A46" s="21" t="str">
        <f t="shared" si="12"/>
        <v>501045101502</v>
      </c>
      <c r="B46" s="35">
        <v>45101502</v>
      </c>
      <c r="C46" s="24" t="s">
        <v>93</v>
      </c>
      <c r="D46" s="25">
        <v>0</v>
      </c>
      <c r="E46" s="25"/>
      <c r="F46" s="25"/>
      <c r="G46" s="25">
        <v>0</v>
      </c>
      <c r="H46" s="25"/>
      <c r="I46" s="25"/>
      <c r="J46" s="25"/>
      <c r="K46" s="8"/>
      <c r="L46" s="8"/>
      <c r="M46" s="8"/>
      <c r="N46" s="94"/>
      <c r="AJ46" s="8"/>
      <c r="AK46" s="8"/>
      <c r="AL46" s="8"/>
      <c r="AM46" s="8"/>
      <c r="AN46" s="8"/>
      <c r="AO46" s="8"/>
    </row>
    <row r="47" spans="1:41" s="29" customFormat="1" ht="15" customHeight="1">
      <c r="A47" s="21" t="str">
        <f t="shared" si="12"/>
        <v>501045101503</v>
      </c>
      <c r="B47" s="35">
        <v>45101503</v>
      </c>
      <c r="C47" s="24" t="s">
        <v>96</v>
      </c>
      <c r="D47" s="25">
        <v>50</v>
      </c>
      <c r="E47" s="25"/>
      <c r="F47" s="25"/>
      <c r="G47" s="25">
        <v>50</v>
      </c>
      <c r="H47" s="25"/>
      <c r="I47" s="25"/>
      <c r="J47" s="25"/>
      <c r="K47" s="8"/>
      <c r="L47" s="8"/>
      <c r="M47" s="8"/>
      <c r="N47" s="94"/>
      <c r="AJ47" s="8"/>
      <c r="AK47" s="8"/>
      <c r="AL47" s="8"/>
      <c r="AM47" s="8"/>
      <c r="AN47" s="8"/>
      <c r="AO47" s="8"/>
    </row>
    <row r="48" spans="1:41" s="29" customFormat="1" ht="15" customHeight="1">
      <c r="A48" s="21" t="str">
        <f t="shared" si="12"/>
        <v>5010451016</v>
      </c>
      <c r="B48" s="35">
        <v>451016</v>
      </c>
      <c r="C48" s="24" t="s">
        <v>97</v>
      </c>
      <c r="D48" s="25">
        <v>309</v>
      </c>
      <c r="E48" s="25">
        <v>0</v>
      </c>
      <c r="F48" s="25">
        <v>199</v>
      </c>
      <c r="G48" s="25">
        <v>110</v>
      </c>
      <c r="H48" s="25">
        <v>0</v>
      </c>
      <c r="I48" s="25">
        <v>0</v>
      </c>
      <c r="J48" s="25">
        <v>0</v>
      </c>
      <c r="K48" s="8"/>
      <c r="L48" s="8"/>
      <c r="M48" s="8"/>
      <c r="N48" s="94"/>
      <c r="AJ48" s="8"/>
      <c r="AK48" s="8"/>
      <c r="AL48" s="8"/>
      <c r="AM48" s="8"/>
      <c r="AN48" s="8"/>
      <c r="AO48" s="8"/>
    </row>
    <row r="49" spans="1:41" s="29" customFormat="1" ht="28.5" customHeight="1" hidden="1">
      <c r="A49" s="21" t="str">
        <f t="shared" si="12"/>
        <v>501045101601</v>
      </c>
      <c r="B49" s="35">
        <v>45101601</v>
      </c>
      <c r="C49" s="24" t="s">
        <v>95</v>
      </c>
      <c r="D49" s="25">
        <v>0</v>
      </c>
      <c r="E49" s="25"/>
      <c r="F49" s="25"/>
      <c r="G49" s="25">
        <v>0</v>
      </c>
      <c r="H49" s="25"/>
      <c r="I49" s="25"/>
      <c r="J49" s="25"/>
      <c r="K49" s="8"/>
      <c r="L49" s="8"/>
      <c r="M49" s="8"/>
      <c r="N49" s="94"/>
      <c r="AJ49" s="8"/>
      <c r="AK49" s="8"/>
      <c r="AL49" s="8"/>
      <c r="AM49" s="8"/>
      <c r="AN49" s="8"/>
      <c r="AO49" s="8"/>
    </row>
    <row r="50" spans="1:41" s="29" customFormat="1" ht="24" customHeight="1" hidden="1">
      <c r="A50" s="21" t="str">
        <f t="shared" si="12"/>
        <v>501045101602</v>
      </c>
      <c r="B50" s="35">
        <v>45101602</v>
      </c>
      <c r="C50" s="24" t="s">
        <v>93</v>
      </c>
      <c r="D50" s="25">
        <v>0</v>
      </c>
      <c r="E50" s="25"/>
      <c r="F50" s="25"/>
      <c r="G50" s="25">
        <v>0</v>
      </c>
      <c r="H50" s="25"/>
      <c r="I50" s="25"/>
      <c r="J50" s="25"/>
      <c r="K50" s="8"/>
      <c r="L50" s="8"/>
      <c r="M50" s="8"/>
      <c r="N50" s="94"/>
      <c r="AJ50" s="8"/>
      <c r="AK50" s="8"/>
      <c r="AL50" s="8"/>
      <c r="AM50" s="8"/>
      <c r="AN50" s="8"/>
      <c r="AO50" s="8"/>
    </row>
    <row r="51" spans="1:41" s="29" customFormat="1" ht="15" customHeight="1">
      <c r="A51" s="21" t="str">
        <f t="shared" si="12"/>
        <v>501045101603</v>
      </c>
      <c r="B51" s="35">
        <v>45101603</v>
      </c>
      <c r="C51" s="24" t="s">
        <v>96</v>
      </c>
      <c r="D51" s="25">
        <v>309</v>
      </c>
      <c r="E51" s="25">
        <v>0</v>
      </c>
      <c r="F51" s="25">
        <v>199</v>
      </c>
      <c r="G51" s="25">
        <v>110</v>
      </c>
      <c r="H51" s="25">
        <v>0</v>
      </c>
      <c r="I51" s="25">
        <v>0</v>
      </c>
      <c r="J51" s="25">
        <v>0</v>
      </c>
      <c r="K51" s="8"/>
      <c r="L51" s="8"/>
      <c r="M51" s="8"/>
      <c r="N51" s="94"/>
      <c r="AJ51" s="8"/>
      <c r="AK51" s="8"/>
      <c r="AL51" s="8"/>
      <c r="AM51" s="8"/>
      <c r="AN51" s="8"/>
      <c r="AO51" s="8"/>
    </row>
    <row r="52" spans="1:41" s="29" customFormat="1" ht="15" customHeight="1" hidden="1">
      <c r="A52" s="21" t="str">
        <f t="shared" si="12"/>
        <v>5010451017</v>
      </c>
      <c r="B52" s="35">
        <v>451017</v>
      </c>
      <c r="C52" s="24" t="s">
        <v>98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8"/>
      <c r="L52" s="8"/>
      <c r="M52" s="8"/>
      <c r="N52" s="94"/>
      <c r="AJ52" s="8"/>
      <c r="AK52" s="8"/>
      <c r="AL52" s="8"/>
      <c r="AM52" s="8"/>
      <c r="AN52" s="8"/>
      <c r="AO52" s="8"/>
    </row>
    <row r="53" spans="1:41" s="29" customFormat="1" ht="15" customHeight="1" hidden="1">
      <c r="A53" s="21" t="str">
        <f t="shared" si="12"/>
        <v>501045101701</v>
      </c>
      <c r="B53" s="35">
        <v>45101701</v>
      </c>
      <c r="C53" s="24"/>
      <c r="D53" s="25">
        <v>0</v>
      </c>
      <c r="E53" s="25"/>
      <c r="F53" s="25"/>
      <c r="G53" s="25">
        <v>0</v>
      </c>
      <c r="H53" s="25"/>
      <c r="I53" s="25"/>
      <c r="J53" s="25"/>
      <c r="K53" s="8"/>
      <c r="L53" s="8"/>
      <c r="M53" s="8"/>
      <c r="N53" s="94"/>
      <c r="AJ53" s="8"/>
      <c r="AK53" s="8"/>
      <c r="AL53" s="8"/>
      <c r="AM53" s="8"/>
      <c r="AN53" s="8"/>
      <c r="AO53" s="8"/>
    </row>
    <row r="54" spans="1:41" s="43" customFormat="1" ht="9.75" customHeight="1" hidden="1">
      <c r="A54" s="21" t="str">
        <f t="shared" si="12"/>
        <v>501045101702</v>
      </c>
      <c r="B54" s="35">
        <v>45101702</v>
      </c>
      <c r="C54" s="24" t="s">
        <v>93</v>
      </c>
      <c r="D54" s="25">
        <v>0</v>
      </c>
      <c r="E54" s="42"/>
      <c r="F54" s="42"/>
      <c r="G54" s="25">
        <v>0</v>
      </c>
      <c r="H54" s="42"/>
      <c r="I54" s="42"/>
      <c r="J54" s="42"/>
      <c r="K54" s="8"/>
      <c r="L54" s="8"/>
      <c r="M54" s="44"/>
      <c r="N54" s="98"/>
      <c r="AJ54" s="44"/>
      <c r="AK54" s="44"/>
      <c r="AL54" s="44"/>
      <c r="AM54" s="44"/>
      <c r="AN54" s="44"/>
      <c r="AO54" s="44"/>
    </row>
    <row r="55" spans="1:41" s="43" customFormat="1" ht="20.25" customHeight="1">
      <c r="A55" s="21" t="str">
        <f t="shared" si="12"/>
        <v>5010451018</v>
      </c>
      <c r="B55" s="35">
        <v>451018</v>
      </c>
      <c r="C55" s="24" t="s">
        <v>99</v>
      </c>
      <c r="D55" s="25">
        <f aca="true" t="shared" si="14" ref="D55:J55">D56</f>
        <v>1144</v>
      </c>
      <c r="E55" s="25">
        <f t="shared" si="14"/>
        <v>0</v>
      </c>
      <c r="F55" s="25">
        <f t="shared" si="14"/>
        <v>0</v>
      </c>
      <c r="G55" s="25">
        <f t="shared" si="14"/>
        <v>1144</v>
      </c>
      <c r="H55" s="25">
        <f t="shared" si="14"/>
        <v>0</v>
      </c>
      <c r="I55" s="25">
        <f t="shared" si="14"/>
        <v>0</v>
      </c>
      <c r="J55" s="25">
        <f t="shared" si="14"/>
        <v>0</v>
      </c>
      <c r="K55" s="8"/>
      <c r="L55" s="8"/>
      <c r="M55" s="44"/>
      <c r="N55" s="98"/>
      <c r="AJ55" s="44"/>
      <c r="AK55" s="44"/>
      <c r="AL55" s="44"/>
      <c r="AM55" s="44"/>
      <c r="AN55" s="44"/>
      <c r="AO55" s="44"/>
    </row>
    <row r="56" spans="1:41" s="43" customFormat="1" ht="18.75" customHeight="1">
      <c r="A56" s="21" t="str">
        <f t="shared" si="12"/>
        <v>501045101803</v>
      </c>
      <c r="B56" s="35">
        <v>45101803</v>
      </c>
      <c r="C56" s="24" t="s">
        <v>96</v>
      </c>
      <c r="D56" s="25">
        <v>1144</v>
      </c>
      <c r="E56" s="25">
        <v>0</v>
      </c>
      <c r="F56" s="25">
        <v>0</v>
      </c>
      <c r="G56" s="25">
        <v>1144</v>
      </c>
      <c r="H56" s="25">
        <v>0</v>
      </c>
      <c r="I56" s="25">
        <v>0</v>
      </c>
      <c r="J56" s="25">
        <v>0</v>
      </c>
      <c r="K56" s="8"/>
      <c r="L56" s="8"/>
      <c r="M56" s="44"/>
      <c r="N56" s="98"/>
      <c r="AJ56" s="44"/>
      <c r="AK56" s="44"/>
      <c r="AL56" s="44"/>
      <c r="AM56" s="44"/>
      <c r="AN56" s="44"/>
      <c r="AO56" s="44"/>
    </row>
    <row r="57" spans="1:41" s="43" customFormat="1" ht="18.75" customHeight="1">
      <c r="A57" s="21" t="str">
        <f t="shared" si="12"/>
        <v>50104810</v>
      </c>
      <c r="B57" s="36">
        <v>4810</v>
      </c>
      <c r="C57" s="20" t="s">
        <v>101</v>
      </c>
      <c r="D57" s="18">
        <f aca="true" t="shared" si="15" ref="D57:J58">D58</f>
        <v>152</v>
      </c>
      <c r="E57" s="18">
        <f t="shared" si="15"/>
        <v>0</v>
      </c>
      <c r="F57" s="18">
        <f t="shared" si="15"/>
        <v>81</v>
      </c>
      <c r="G57" s="18">
        <f t="shared" si="15"/>
        <v>0</v>
      </c>
      <c r="H57" s="18">
        <f t="shared" si="15"/>
        <v>0</v>
      </c>
      <c r="I57" s="18">
        <f t="shared" si="15"/>
        <v>0</v>
      </c>
      <c r="J57" s="18">
        <f t="shared" si="15"/>
        <v>71</v>
      </c>
      <c r="K57" s="8"/>
      <c r="L57" s="8"/>
      <c r="M57" s="44"/>
      <c r="N57" s="98"/>
      <c r="AJ57" s="44"/>
      <c r="AK57" s="44"/>
      <c r="AL57" s="44"/>
      <c r="AM57" s="44"/>
      <c r="AN57" s="44"/>
      <c r="AO57" s="44"/>
    </row>
    <row r="58" spans="1:41" s="43" customFormat="1" ht="15" customHeight="1">
      <c r="A58" s="21" t="str">
        <f t="shared" si="12"/>
        <v>5010481016</v>
      </c>
      <c r="B58" s="35">
        <v>481016</v>
      </c>
      <c r="C58" s="24" t="s">
        <v>97</v>
      </c>
      <c r="D58" s="25">
        <f t="shared" si="15"/>
        <v>152</v>
      </c>
      <c r="E58" s="25">
        <f t="shared" si="15"/>
        <v>0</v>
      </c>
      <c r="F58" s="25">
        <f t="shared" si="15"/>
        <v>81</v>
      </c>
      <c r="G58" s="25">
        <f t="shared" si="15"/>
        <v>0</v>
      </c>
      <c r="H58" s="25">
        <f t="shared" si="15"/>
        <v>0</v>
      </c>
      <c r="I58" s="25">
        <f t="shared" si="15"/>
        <v>0</v>
      </c>
      <c r="J58" s="25">
        <f t="shared" si="15"/>
        <v>71</v>
      </c>
      <c r="K58" s="8"/>
      <c r="L58" s="8"/>
      <c r="M58" s="44"/>
      <c r="N58" s="98"/>
      <c r="AJ58" s="44"/>
      <c r="AK58" s="44"/>
      <c r="AL58" s="44"/>
      <c r="AM58" s="44"/>
      <c r="AN58" s="44"/>
      <c r="AO58" s="44"/>
    </row>
    <row r="59" spans="1:41" s="43" customFormat="1" ht="20.25" customHeight="1">
      <c r="A59" s="21" t="str">
        <f t="shared" si="12"/>
        <v>501048101603</v>
      </c>
      <c r="B59" s="35">
        <v>48101603</v>
      </c>
      <c r="C59" s="24" t="s">
        <v>96</v>
      </c>
      <c r="D59" s="25">
        <v>152</v>
      </c>
      <c r="E59" s="25">
        <v>0</v>
      </c>
      <c r="F59" s="25">
        <v>81</v>
      </c>
      <c r="G59" s="25">
        <v>0</v>
      </c>
      <c r="H59" s="25">
        <v>0</v>
      </c>
      <c r="I59" s="25">
        <v>0</v>
      </c>
      <c r="J59" s="25">
        <v>71</v>
      </c>
      <c r="K59" s="8"/>
      <c r="L59" s="8"/>
      <c r="M59" s="44"/>
      <c r="N59" s="98"/>
      <c r="AJ59" s="44"/>
      <c r="AK59" s="44"/>
      <c r="AL59" s="44"/>
      <c r="AM59" s="44"/>
      <c r="AN59" s="44"/>
      <c r="AO59" s="44"/>
    </row>
    <row r="60" spans="1:41" s="43" customFormat="1" ht="9.75" customHeight="1">
      <c r="A60" s="99"/>
      <c r="B60" s="100"/>
      <c r="C60" s="40"/>
      <c r="D60" s="42">
        <f aca="true" t="shared" si="16" ref="D60:J60">D9-D61</f>
        <v>0</v>
      </c>
      <c r="E60" s="42">
        <f t="shared" si="16"/>
        <v>0</v>
      </c>
      <c r="F60" s="42">
        <f t="shared" si="16"/>
        <v>0</v>
      </c>
      <c r="G60" s="42">
        <f t="shared" si="16"/>
        <v>0</v>
      </c>
      <c r="H60" s="42">
        <f t="shared" si="16"/>
        <v>0</v>
      </c>
      <c r="I60" s="42">
        <f t="shared" si="16"/>
        <v>0</v>
      </c>
      <c r="J60" s="42">
        <f t="shared" si="16"/>
        <v>0</v>
      </c>
      <c r="K60" s="8"/>
      <c r="L60" s="8"/>
      <c r="M60" s="44"/>
      <c r="N60" s="98"/>
      <c r="AJ60" s="44"/>
      <c r="AK60" s="44"/>
      <c r="AL60" s="44"/>
      <c r="AM60" s="44"/>
      <c r="AN60" s="44"/>
      <c r="AO60" s="44"/>
    </row>
    <row r="61" spans="1:41" s="19" customFormat="1" ht="11.25">
      <c r="A61" s="14" t="str">
        <f aca="true" t="shared" si="17" ref="A61:A70">CONCATENATE("5010",B61)</f>
        <v>50105010</v>
      </c>
      <c r="B61" s="93" t="s">
        <v>102</v>
      </c>
      <c r="C61" s="20" t="s">
        <v>103</v>
      </c>
      <c r="D61" s="18">
        <f aca="true" t="shared" si="18" ref="D61:J61">D62+D69</f>
        <v>34650</v>
      </c>
      <c r="E61" s="18">
        <f t="shared" si="18"/>
        <v>11626</v>
      </c>
      <c r="F61" s="18">
        <f t="shared" si="18"/>
        <v>2132</v>
      </c>
      <c r="G61" s="18">
        <f t="shared" si="18"/>
        <v>4297</v>
      </c>
      <c r="H61" s="18">
        <f t="shared" si="18"/>
        <v>2611</v>
      </c>
      <c r="I61" s="18">
        <f t="shared" si="18"/>
        <v>3878</v>
      </c>
      <c r="J61" s="18">
        <f t="shared" si="18"/>
        <v>10106</v>
      </c>
      <c r="K61" s="8"/>
      <c r="L61" s="8"/>
      <c r="M61" s="8"/>
      <c r="N61" s="94"/>
      <c r="AJ61" s="8"/>
      <c r="AK61" s="8"/>
      <c r="AL61" s="8"/>
      <c r="AM61" s="8"/>
      <c r="AN61" s="8"/>
      <c r="AO61" s="8"/>
    </row>
    <row r="62" spans="1:41" s="19" customFormat="1" ht="11.25">
      <c r="A62" s="14" t="str">
        <f t="shared" si="17"/>
        <v>501001</v>
      </c>
      <c r="B62" s="95" t="s">
        <v>69</v>
      </c>
      <c r="C62" s="20" t="s">
        <v>104</v>
      </c>
      <c r="D62" s="18">
        <f aca="true" t="shared" si="19" ref="D62:J62">SUM(D63:D68)</f>
        <v>31854</v>
      </c>
      <c r="E62" s="18">
        <f t="shared" si="19"/>
        <v>11426</v>
      </c>
      <c r="F62" s="18">
        <f t="shared" si="19"/>
        <v>2127</v>
      </c>
      <c r="G62" s="18">
        <f t="shared" si="19"/>
        <v>4187</v>
      </c>
      <c r="H62" s="18">
        <f t="shared" si="19"/>
        <v>2611</v>
      </c>
      <c r="I62" s="18">
        <f t="shared" si="19"/>
        <v>1448</v>
      </c>
      <c r="J62" s="18">
        <f t="shared" si="19"/>
        <v>10055</v>
      </c>
      <c r="K62" s="8"/>
      <c r="L62" s="8"/>
      <c r="M62" s="8"/>
      <c r="N62" s="94"/>
      <c r="AJ62" s="8"/>
      <c r="AK62" s="8"/>
      <c r="AL62" s="8"/>
      <c r="AM62" s="8"/>
      <c r="AN62" s="8"/>
      <c r="AO62" s="8"/>
    </row>
    <row r="63" spans="1:41" s="19" customFormat="1" ht="11.25">
      <c r="A63" s="14" t="str">
        <f t="shared" si="17"/>
        <v>501010</v>
      </c>
      <c r="B63" s="95" t="s">
        <v>12</v>
      </c>
      <c r="C63" s="20" t="s">
        <v>105</v>
      </c>
      <c r="D63" s="18">
        <f aca="true" t="shared" si="20" ref="D63:J63">D73+D154</f>
        <v>12733</v>
      </c>
      <c r="E63" s="18">
        <f t="shared" si="20"/>
        <v>4373</v>
      </c>
      <c r="F63" s="18">
        <f t="shared" si="20"/>
        <v>675</v>
      </c>
      <c r="G63" s="18">
        <f t="shared" si="20"/>
        <v>1401</v>
      </c>
      <c r="H63" s="18">
        <f t="shared" si="20"/>
        <v>787</v>
      </c>
      <c r="I63" s="18">
        <f t="shared" si="20"/>
        <v>249</v>
      </c>
      <c r="J63" s="18">
        <f t="shared" si="20"/>
        <v>5248</v>
      </c>
      <c r="K63" s="8"/>
      <c r="L63" s="8"/>
      <c r="M63" s="8"/>
      <c r="N63" s="94"/>
      <c r="AJ63" s="8"/>
      <c r="AK63" s="8"/>
      <c r="AL63" s="8"/>
      <c r="AM63" s="8"/>
      <c r="AN63" s="8"/>
      <c r="AO63" s="8"/>
    </row>
    <row r="64" spans="1:41" s="19" customFormat="1" ht="11.25">
      <c r="A64" s="14" t="str">
        <f t="shared" si="17"/>
        <v>501020</v>
      </c>
      <c r="B64" s="95" t="s">
        <v>53</v>
      </c>
      <c r="C64" s="20" t="s">
        <v>106</v>
      </c>
      <c r="D64" s="18">
        <f aca="true" t="shared" si="21" ref="D64:J64">D101+D181</f>
        <v>14635</v>
      </c>
      <c r="E64" s="18">
        <f t="shared" si="21"/>
        <v>7016</v>
      </c>
      <c r="F64" s="18">
        <f t="shared" si="21"/>
        <v>574</v>
      </c>
      <c r="G64" s="18">
        <f t="shared" si="21"/>
        <v>882</v>
      </c>
      <c r="H64" s="18">
        <f t="shared" si="21"/>
        <v>576</v>
      </c>
      <c r="I64" s="18">
        <f t="shared" si="21"/>
        <v>1199</v>
      </c>
      <c r="J64" s="18">
        <f t="shared" si="21"/>
        <v>4388</v>
      </c>
      <c r="K64" s="8"/>
      <c r="L64" s="8"/>
      <c r="M64" s="8"/>
      <c r="N64" s="94"/>
      <c r="AJ64" s="8"/>
      <c r="AK64" s="8"/>
      <c r="AL64" s="8"/>
      <c r="AM64" s="8"/>
      <c r="AN64" s="8"/>
      <c r="AO64" s="8"/>
    </row>
    <row r="65" spans="1:41" s="19" customFormat="1" ht="11.25">
      <c r="A65" s="14" t="str">
        <f t="shared" si="17"/>
        <v>501055</v>
      </c>
      <c r="B65" s="95" t="s">
        <v>107</v>
      </c>
      <c r="C65" s="17" t="s">
        <v>108</v>
      </c>
      <c r="D65" s="18">
        <f aca="true" t="shared" si="22" ref="D65:J65">D131+D217</f>
        <v>97</v>
      </c>
      <c r="E65" s="18">
        <f t="shared" si="22"/>
        <v>37</v>
      </c>
      <c r="F65" s="18">
        <f t="shared" si="22"/>
        <v>0</v>
      </c>
      <c r="G65" s="18">
        <f t="shared" si="22"/>
        <v>0</v>
      </c>
      <c r="H65" s="18">
        <f t="shared" si="22"/>
        <v>0</v>
      </c>
      <c r="I65" s="18">
        <f t="shared" si="22"/>
        <v>0</v>
      </c>
      <c r="J65" s="18">
        <f t="shared" si="22"/>
        <v>60</v>
      </c>
      <c r="K65" s="8"/>
      <c r="L65" s="8"/>
      <c r="M65" s="8"/>
      <c r="N65" s="94"/>
      <c r="AJ65" s="8"/>
      <c r="AK65" s="8"/>
      <c r="AL65" s="8"/>
      <c r="AM65" s="8"/>
      <c r="AN65" s="8"/>
      <c r="AO65" s="8"/>
    </row>
    <row r="66" spans="1:41" s="19" customFormat="1" ht="33.75">
      <c r="A66" s="14" t="str">
        <f t="shared" si="17"/>
        <v>501056</v>
      </c>
      <c r="B66" s="95" t="s">
        <v>109</v>
      </c>
      <c r="C66" s="17" t="s">
        <v>110</v>
      </c>
      <c r="D66" s="18">
        <f aca="true" t="shared" si="23" ref="D66:J66">D220+D135</f>
        <v>1514</v>
      </c>
      <c r="E66" s="18">
        <f t="shared" si="23"/>
        <v>0</v>
      </c>
      <c r="F66" s="18">
        <f t="shared" si="23"/>
        <v>199</v>
      </c>
      <c r="G66" s="18">
        <f t="shared" si="23"/>
        <v>1315</v>
      </c>
      <c r="H66" s="18">
        <f t="shared" si="23"/>
        <v>0</v>
      </c>
      <c r="I66" s="18">
        <f t="shared" si="23"/>
        <v>0</v>
      </c>
      <c r="J66" s="18">
        <f t="shared" si="23"/>
        <v>0</v>
      </c>
      <c r="K66" s="8"/>
      <c r="L66" s="8"/>
      <c r="M66" s="8"/>
      <c r="N66" s="94"/>
      <c r="AJ66" s="8"/>
      <c r="AK66" s="8"/>
      <c r="AL66" s="8"/>
      <c r="AM66" s="8"/>
      <c r="AN66" s="8"/>
      <c r="AO66" s="8"/>
    </row>
    <row r="67" spans="1:41" s="19" customFormat="1" ht="22.5">
      <c r="A67" s="14" t="str">
        <f t="shared" si="17"/>
        <v>501058</v>
      </c>
      <c r="B67" s="95" t="s">
        <v>111</v>
      </c>
      <c r="C67" s="17" t="s">
        <v>112</v>
      </c>
      <c r="D67" s="18">
        <f aca="true" t="shared" si="24" ref="D67:J67">D234</f>
        <v>196</v>
      </c>
      <c r="E67" s="18">
        <f t="shared" si="24"/>
        <v>0</v>
      </c>
      <c r="F67" s="18">
        <f t="shared" si="24"/>
        <v>81</v>
      </c>
      <c r="G67" s="18">
        <f t="shared" si="24"/>
        <v>0</v>
      </c>
      <c r="H67" s="18">
        <f t="shared" si="24"/>
        <v>0</v>
      </c>
      <c r="I67" s="18">
        <f t="shared" si="24"/>
        <v>0</v>
      </c>
      <c r="J67" s="18">
        <f t="shared" si="24"/>
        <v>115</v>
      </c>
      <c r="K67" s="8"/>
      <c r="L67" s="8"/>
      <c r="M67" s="8"/>
      <c r="N67" s="94"/>
      <c r="AJ67" s="8"/>
      <c r="AK67" s="8"/>
      <c r="AL67" s="8"/>
      <c r="AM67" s="8"/>
      <c r="AN67" s="8"/>
      <c r="AO67" s="8"/>
    </row>
    <row r="68" spans="1:41" s="19" customFormat="1" ht="11.25">
      <c r="A68" s="14" t="str">
        <f t="shared" si="17"/>
        <v>501059</v>
      </c>
      <c r="B68" s="95" t="s">
        <v>113</v>
      </c>
      <c r="C68" s="20" t="s">
        <v>292</v>
      </c>
      <c r="D68" s="18">
        <f aca="true" t="shared" si="25" ref="D68:J68">D140+D239</f>
        <v>2679</v>
      </c>
      <c r="E68" s="18">
        <f t="shared" si="25"/>
        <v>0</v>
      </c>
      <c r="F68" s="18">
        <f t="shared" si="25"/>
        <v>598</v>
      </c>
      <c r="G68" s="18">
        <f t="shared" si="25"/>
        <v>589</v>
      </c>
      <c r="H68" s="18">
        <f t="shared" si="25"/>
        <v>1248</v>
      </c>
      <c r="I68" s="18">
        <f t="shared" si="25"/>
        <v>0</v>
      </c>
      <c r="J68" s="18">
        <f t="shared" si="25"/>
        <v>244</v>
      </c>
      <c r="K68" s="8"/>
      <c r="L68" s="8"/>
      <c r="M68" s="8"/>
      <c r="N68" s="94"/>
      <c r="AJ68" s="8"/>
      <c r="AK68" s="8"/>
      <c r="AL68" s="8"/>
      <c r="AM68" s="8"/>
      <c r="AN68" s="8"/>
      <c r="AO68" s="8"/>
    </row>
    <row r="69" spans="1:41" s="19" customFormat="1" ht="11.25">
      <c r="A69" s="14" t="str">
        <f t="shared" si="17"/>
        <v>501070</v>
      </c>
      <c r="B69" s="95" t="s">
        <v>115</v>
      </c>
      <c r="C69" s="20" t="s">
        <v>116</v>
      </c>
      <c r="D69" s="18">
        <f aca="true" t="shared" si="26" ref="D69:J69">D70</f>
        <v>2796</v>
      </c>
      <c r="E69" s="18">
        <f t="shared" si="26"/>
        <v>200</v>
      </c>
      <c r="F69" s="18">
        <f t="shared" si="26"/>
        <v>5</v>
      </c>
      <c r="G69" s="18">
        <f t="shared" si="26"/>
        <v>110</v>
      </c>
      <c r="H69" s="18">
        <f t="shared" si="26"/>
        <v>0</v>
      </c>
      <c r="I69" s="18">
        <f t="shared" si="26"/>
        <v>2430</v>
      </c>
      <c r="J69" s="18">
        <f t="shared" si="26"/>
        <v>51</v>
      </c>
      <c r="K69" s="8"/>
      <c r="L69" s="8"/>
      <c r="M69" s="8"/>
      <c r="N69" s="94"/>
      <c r="AJ69" s="8"/>
      <c r="AK69" s="8"/>
      <c r="AL69" s="8"/>
      <c r="AM69" s="8"/>
      <c r="AN69" s="8"/>
      <c r="AO69" s="8"/>
    </row>
    <row r="70" spans="1:41" s="26" customFormat="1" ht="11.25">
      <c r="A70" s="14" t="str">
        <f t="shared" si="17"/>
        <v>501071</v>
      </c>
      <c r="B70" s="95" t="s">
        <v>117</v>
      </c>
      <c r="C70" s="20" t="s">
        <v>293</v>
      </c>
      <c r="D70" s="18">
        <f aca="true" t="shared" si="27" ref="D70:J70">D144+D244</f>
        <v>2796</v>
      </c>
      <c r="E70" s="18">
        <f t="shared" si="27"/>
        <v>200</v>
      </c>
      <c r="F70" s="18">
        <f t="shared" si="27"/>
        <v>5</v>
      </c>
      <c r="G70" s="18">
        <f t="shared" si="27"/>
        <v>110</v>
      </c>
      <c r="H70" s="18">
        <f t="shared" si="27"/>
        <v>0</v>
      </c>
      <c r="I70" s="18">
        <f t="shared" si="27"/>
        <v>2430</v>
      </c>
      <c r="J70" s="18">
        <f t="shared" si="27"/>
        <v>51</v>
      </c>
      <c r="K70" s="8"/>
      <c r="L70" s="8"/>
      <c r="M70" s="8"/>
      <c r="N70" s="94"/>
      <c r="AJ70" s="8"/>
      <c r="AK70" s="8"/>
      <c r="AL70" s="8"/>
      <c r="AM70" s="8"/>
      <c r="AN70" s="8"/>
      <c r="AO70" s="8"/>
    </row>
    <row r="71" spans="1:41" s="19" customFormat="1" ht="15" customHeight="1">
      <c r="A71" s="14" t="str">
        <f aca="true" t="shared" si="28" ref="A71:A102">CONCATENATE("5110",B71)</f>
        <v>51105110</v>
      </c>
      <c r="B71" s="93" t="s">
        <v>119</v>
      </c>
      <c r="C71" s="20" t="s">
        <v>120</v>
      </c>
      <c r="D71" s="18">
        <f>D72+D143</f>
        <v>11626</v>
      </c>
      <c r="E71" s="18">
        <f aca="true" t="shared" si="29" ref="E71:J71">+E72+E143</f>
        <v>11626</v>
      </c>
      <c r="F71" s="18">
        <f t="shared" si="29"/>
        <v>0</v>
      </c>
      <c r="G71" s="18">
        <f t="shared" si="29"/>
        <v>0</v>
      </c>
      <c r="H71" s="18">
        <f t="shared" si="29"/>
        <v>0</v>
      </c>
      <c r="I71" s="18">
        <f t="shared" si="29"/>
        <v>0</v>
      </c>
      <c r="J71" s="18">
        <f t="shared" si="29"/>
        <v>0</v>
      </c>
      <c r="K71" s="8"/>
      <c r="L71" s="8"/>
      <c r="M71" s="8"/>
      <c r="N71" s="94"/>
      <c r="AJ71" s="8"/>
      <c r="AK71" s="8"/>
      <c r="AL71" s="8"/>
      <c r="AM71" s="8"/>
      <c r="AN71" s="8"/>
      <c r="AO71" s="8"/>
    </row>
    <row r="72" spans="1:41" s="19" customFormat="1" ht="11.25">
      <c r="A72" s="14" t="str">
        <f t="shared" si="28"/>
        <v>511001</v>
      </c>
      <c r="B72" s="95" t="s">
        <v>69</v>
      </c>
      <c r="C72" s="20" t="s">
        <v>104</v>
      </c>
      <c r="D72" s="18">
        <f>D73+D101+D131+D135+D140</f>
        <v>11426</v>
      </c>
      <c r="E72" s="18">
        <f>E73+E101+E131+E135+E140</f>
        <v>11426</v>
      </c>
      <c r="F72" s="18">
        <f>+F73+F101+F140</f>
        <v>0</v>
      </c>
      <c r="G72" s="18">
        <f>+G73+G101+G140</f>
        <v>0</v>
      </c>
      <c r="H72" s="18">
        <f>+H73+H101+H140</f>
        <v>0</v>
      </c>
      <c r="I72" s="18">
        <f>+I73+I101+I140</f>
        <v>0</v>
      </c>
      <c r="J72" s="18">
        <f>+J73+J101+J140</f>
        <v>0</v>
      </c>
      <c r="K72" s="8"/>
      <c r="L72" s="8"/>
      <c r="M72" s="8"/>
      <c r="N72" s="94"/>
      <c r="AJ72" s="8"/>
      <c r="AK72" s="8"/>
      <c r="AL72" s="8"/>
      <c r="AM72" s="8"/>
      <c r="AN72" s="8"/>
      <c r="AO72" s="8"/>
    </row>
    <row r="73" spans="1:41" s="19" customFormat="1" ht="11.25">
      <c r="A73" s="14" t="str">
        <f t="shared" si="28"/>
        <v>511010</v>
      </c>
      <c r="B73" s="95" t="s">
        <v>12</v>
      </c>
      <c r="C73" s="20" t="s">
        <v>105</v>
      </c>
      <c r="D73" s="18">
        <f aca="true" t="shared" si="30" ref="D73:J73">+D74+D92+D94</f>
        <v>4373</v>
      </c>
      <c r="E73" s="18">
        <f t="shared" si="30"/>
        <v>4373</v>
      </c>
      <c r="F73" s="18">
        <f t="shared" si="30"/>
        <v>0</v>
      </c>
      <c r="G73" s="18">
        <f t="shared" si="30"/>
        <v>0</v>
      </c>
      <c r="H73" s="18">
        <f t="shared" si="30"/>
        <v>0</v>
      </c>
      <c r="I73" s="18">
        <f t="shared" si="30"/>
        <v>0</v>
      </c>
      <c r="J73" s="18">
        <f t="shared" si="30"/>
        <v>0</v>
      </c>
      <c r="K73" s="8"/>
      <c r="L73" s="8"/>
      <c r="M73" s="8"/>
      <c r="N73" s="94"/>
      <c r="AJ73" s="8"/>
      <c r="AK73" s="8"/>
      <c r="AL73" s="8"/>
      <c r="AM73" s="8"/>
      <c r="AN73" s="8"/>
      <c r="AO73" s="8"/>
    </row>
    <row r="74" spans="1:41" s="19" customFormat="1" ht="11.25">
      <c r="A74" s="14" t="str">
        <f t="shared" si="28"/>
        <v>51101001</v>
      </c>
      <c r="B74" s="95">
        <v>1001</v>
      </c>
      <c r="C74" s="45" t="s">
        <v>121</v>
      </c>
      <c r="D74" s="18">
        <f aca="true" t="shared" si="31" ref="D74:J74">SUM(D75:D91)</f>
        <v>3520</v>
      </c>
      <c r="E74" s="18">
        <f t="shared" si="31"/>
        <v>3520</v>
      </c>
      <c r="F74" s="18">
        <f t="shared" si="31"/>
        <v>0</v>
      </c>
      <c r="G74" s="18">
        <f t="shared" si="31"/>
        <v>0</v>
      </c>
      <c r="H74" s="18">
        <f t="shared" si="31"/>
        <v>0</v>
      </c>
      <c r="I74" s="18">
        <f t="shared" si="31"/>
        <v>0</v>
      </c>
      <c r="J74" s="18">
        <f t="shared" si="31"/>
        <v>0</v>
      </c>
      <c r="K74" s="8"/>
      <c r="L74" s="8"/>
      <c r="M74" s="8"/>
      <c r="N74" s="94"/>
      <c r="AJ74" s="8"/>
      <c r="AK74" s="8"/>
      <c r="AL74" s="8"/>
      <c r="AM74" s="8"/>
      <c r="AN74" s="8"/>
      <c r="AO74" s="8"/>
    </row>
    <row r="75" spans="1:41" ht="11.25">
      <c r="A75" s="21" t="str">
        <f t="shared" si="28"/>
        <v>5110100101</v>
      </c>
      <c r="B75" s="63">
        <v>100101</v>
      </c>
      <c r="C75" s="46" t="s">
        <v>122</v>
      </c>
      <c r="D75" s="25">
        <v>3408</v>
      </c>
      <c r="E75" s="25">
        <v>3408</v>
      </c>
      <c r="F75" s="25"/>
      <c r="G75" s="25"/>
      <c r="H75" s="25"/>
      <c r="I75" s="25"/>
      <c r="J75" s="25"/>
      <c r="K75" s="8"/>
      <c r="L75" s="8"/>
      <c r="M75" s="8"/>
      <c r="N75" s="94"/>
      <c r="AJ75" s="8"/>
      <c r="AK75" s="8"/>
      <c r="AL75" s="8"/>
      <c r="AM75" s="8"/>
      <c r="AN75" s="8"/>
      <c r="AO75" s="8"/>
    </row>
    <row r="76" spans="1:41" ht="11.25" hidden="1">
      <c r="A76" s="21" t="str">
        <f t="shared" si="28"/>
        <v>5110100102</v>
      </c>
      <c r="B76" s="63">
        <v>100102</v>
      </c>
      <c r="C76" s="46" t="s">
        <v>123</v>
      </c>
      <c r="D76" s="25">
        <v>0</v>
      </c>
      <c r="E76" s="25">
        <v>0</v>
      </c>
      <c r="F76" s="25"/>
      <c r="G76" s="25"/>
      <c r="H76" s="25"/>
      <c r="I76" s="25"/>
      <c r="J76" s="25"/>
      <c r="K76" s="8"/>
      <c r="L76" s="8"/>
      <c r="M76" s="8"/>
      <c r="N76" s="94"/>
      <c r="AJ76" s="8"/>
      <c r="AK76" s="8"/>
      <c r="AL76" s="8"/>
      <c r="AM76" s="8"/>
      <c r="AN76" s="8"/>
      <c r="AO76" s="8"/>
    </row>
    <row r="77" spans="1:41" ht="11.25" hidden="1">
      <c r="A77" s="21" t="str">
        <f t="shared" si="28"/>
        <v>5110100103</v>
      </c>
      <c r="B77" s="63">
        <v>100103</v>
      </c>
      <c r="C77" s="46" t="s">
        <v>124</v>
      </c>
      <c r="D77" s="25">
        <v>0</v>
      </c>
      <c r="E77" s="25">
        <v>0</v>
      </c>
      <c r="F77" s="25"/>
      <c r="G77" s="25"/>
      <c r="H77" s="25"/>
      <c r="I77" s="25"/>
      <c r="J77" s="25"/>
      <c r="K77" s="8"/>
      <c r="L77" s="8"/>
      <c r="M77" s="8"/>
      <c r="N77" s="94"/>
      <c r="AJ77" s="8"/>
      <c r="AK77" s="8"/>
      <c r="AL77" s="8"/>
      <c r="AM77" s="8"/>
      <c r="AN77" s="8"/>
      <c r="AO77" s="8"/>
    </row>
    <row r="78" spans="1:41" ht="11.25" hidden="1">
      <c r="A78" s="21" t="str">
        <f t="shared" si="28"/>
        <v>5110100104</v>
      </c>
      <c r="B78" s="63">
        <v>100104</v>
      </c>
      <c r="C78" s="46" t="s">
        <v>125</v>
      </c>
      <c r="D78" s="25">
        <v>0</v>
      </c>
      <c r="E78" s="25">
        <v>0</v>
      </c>
      <c r="F78" s="25"/>
      <c r="G78" s="25"/>
      <c r="H78" s="25"/>
      <c r="I78" s="25"/>
      <c r="J78" s="25"/>
      <c r="K78" s="8"/>
      <c r="L78" s="8"/>
      <c r="M78" s="8"/>
      <c r="N78" s="94"/>
      <c r="AJ78" s="8"/>
      <c r="AK78" s="8"/>
      <c r="AL78" s="8"/>
      <c r="AM78" s="8"/>
      <c r="AN78" s="8"/>
      <c r="AO78" s="8"/>
    </row>
    <row r="79" spans="1:41" ht="11.25" hidden="1">
      <c r="A79" s="21" t="str">
        <f t="shared" si="28"/>
        <v>5110100105</v>
      </c>
      <c r="B79" s="63" t="s">
        <v>126</v>
      </c>
      <c r="C79" s="46" t="s">
        <v>127</v>
      </c>
      <c r="D79" s="25">
        <v>0</v>
      </c>
      <c r="E79" s="25">
        <v>0</v>
      </c>
      <c r="F79" s="25"/>
      <c r="G79" s="25"/>
      <c r="H79" s="25"/>
      <c r="I79" s="25"/>
      <c r="J79" s="25"/>
      <c r="K79" s="8"/>
      <c r="L79" s="8"/>
      <c r="M79" s="8"/>
      <c r="N79" s="94"/>
      <c r="AJ79" s="8"/>
      <c r="AK79" s="8"/>
      <c r="AL79" s="8"/>
      <c r="AM79" s="8"/>
      <c r="AN79" s="8"/>
      <c r="AO79" s="8"/>
    </row>
    <row r="80" spans="1:41" ht="11.25" hidden="1">
      <c r="A80" s="21" t="str">
        <f t="shared" si="28"/>
        <v>5110100106</v>
      </c>
      <c r="B80" s="63" t="s">
        <v>128</v>
      </c>
      <c r="C80" s="46" t="s">
        <v>129</v>
      </c>
      <c r="D80" s="25">
        <v>0</v>
      </c>
      <c r="E80" s="25">
        <v>0</v>
      </c>
      <c r="F80" s="25"/>
      <c r="G80" s="25"/>
      <c r="H80" s="25"/>
      <c r="I80" s="25"/>
      <c r="J80" s="25"/>
      <c r="K80" s="8"/>
      <c r="L80" s="8"/>
      <c r="M80" s="8"/>
      <c r="N80" s="94"/>
      <c r="AJ80" s="8"/>
      <c r="AK80" s="8"/>
      <c r="AL80" s="8"/>
      <c r="AM80" s="8"/>
      <c r="AN80" s="8"/>
      <c r="AO80" s="8"/>
    </row>
    <row r="81" spans="1:41" ht="11.25" hidden="1">
      <c r="A81" s="21" t="str">
        <f t="shared" si="28"/>
        <v>5110100107</v>
      </c>
      <c r="B81" s="63">
        <v>100107</v>
      </c>
      <c r="C81" s="46" t="s">
        <v>130</v>
      </c>
      <c r="D81" s="25">
        <v>0</v>
      </c>
      <c r="E81" s="25">
        <v>0</v>
      </c>
      <c r="F81" s="25"/>
      <c r="G81" s="25"/>
      <c r="H81" s="25"/>
      <c r="I81" s="25"/>
      <c r="J81" s="25"/>
      <c r="K81" s="8"/>
      <c r="L81" s="8"/>
      <c r="M81" s="8"/>
      <c r="N81" s="94"/>
      <c r="AJ81" s="8"/>
      <c r="AK81" s="8"/>
      <c r="AL81" s="8"/>
      <c r="AM81" s="8"/>
      <c r="AN81" s="8"/>
      <c r="AO81" s="8"/>
    </row>
    <row r="82" spans="1:41" ht="11.25" hidden="1">
      <c r="A82" s="21" t="str">
        <f t="shared" si="28"/>
        <v>5110100108</v>
      </c>
      <c r="B82" s="63">
        <v>100108</v>
      </c>
      <c r="C82" s="46" t="s">
        <v>131</v>
      </c>
      <c r="D82" s="25">
        <v>0</v>
      </c>
      <c r="E82" s="25">
        <v>0</v>
      </c>
      <c r="F82" s="25"/>
      <c r="G82" s="25"/>
      <c r="H82" s="25"/>
      <c r="I82" s="25"/>
      <c r="J82" s="25"/>
      <c r="K82" s="8"/>
      <c r="L82" s="8"/>
      <c r="M82" s="8"/>
      <c r="N82" s="94"/>
      <c r="AJ82" s="8"/>
      <c r="AK82" s="8"/>
      <c r="AL82" s="8"/>
      <c r="AM82" s="8"/>
      <c r="AN82" s="8"/>
      <c r="AO82" s="8"/>
    </row>
    <row r="83" spans="1:41" ht="11.25" hidden="1">
      <c r="A83" s="21" t="str">
        <f t="shared" si="28"/>
        <v>5110100109</v>
      </c>
      <c r="B83" s="63" t="s">
        <v>132</v>
      </c>
      <c r="C83" s="46" t="s">
        <v>133</v>
      </c>
      <c r="D83" s="25">
        <v>0</v>
      </c>
      <c r="E83" s="25">
        <v>0</v>
      </c>
      <c r="F83" s="25"/>
      <c r="G83" s="25"/>
      <c r="H83" s="25"/>
      <c r="I83" s="25"/>
      <c r="J83" s="25"/>
      <c r="K83" s="8"/>
      <c r="L83" s="8"/>
      <c r="M83" s="8"/>
      <c r="N83" s="94"/>
      <c r="AJ83" s="8"/>
      <c r="AK83" s="8"/>
      <c r="AL83" s="8"/>
      <c r="AM83" s="8"/>
      <c r="AN83" s="8"/>
      <c r="AO83" s="8"/>
    </row>
    <row r="84" spans="1:41" ht="11.25" hidden="1">
      <c r="A84" s="21" t="str">
        <f t="shared" si="28"/>
        <v>5110100110</v>
      </c>
      <c r="B84" s="63" t="s">
        <v>134</v>
      </c>
      <c r="C84" s="46" t="s">
        <v>135</v>
      </c>
      <c r="D84" s="25">
        <v>0</v>
      </c>
      <c r="E84" s="25">
        <v>0</v>
      </c>
      <c r="F84" s="25"/>
      <c r="G84" s="25"/>
      <c r="H84" s="25"/>
      <c r="I84" s="25"/>
      <c r="J84" s="25"/>
      <c r="K84" s="8"/>
      <c r="L84" s="8"/>
      <c r="M84" s="8"/>
      <c r="N84" s="94"/>
      <c r="AJ84" s="8"/>
      <c r="AK84" s="8"/>
      <c r="AL84" s="8"/>
      <c r="AM84" s="8"/>
      <c r="AN84" s="8"/>
      <c r="AO84" s="8"/>
    </row>
    <row r="85" spans="1:41" ht="11.25" hidden="1">
      <c r="A85" s="21" t="str">
        <f t="shared" si="28"/>
        <v>5110100111</v>
      </c>
      <c r="B85" s="63" t="s">
        <v>136</v>
      </c>
      <c r="C85" s="46" t="s">
        <v>137</v>
      </c>
      <c r="D85" s="25">
        <v>0</v>
      </c>
      <c r="E85" s="25">
        <v>0</v>
      </c>
      <c r="F85" s="25"/>
      <c r="G85" s="25"/>
      <c r="H85" s="25"/>
      <c r="I85" s="25"/>
      <c r="J85" s="25"/>
      <c r="K85" s="8"/>
      <c r="L85" s="8"/>
      <c r="M85" s="8"/>
      <c r="N85" s="94"/>
      <c r="AJ85" s="8"/>
      <c r="AK85" s="8"/>
      <c r="AL85" s="8"/>
      <c r="AM85" s="8"/>
      <c r="AN85" s="8"/>
      <c r="AO85" s="8"/>
    </row>
    <row r="86" spans="1:41" ht="11.25" customHeight="1">
      <c r="A86" s="21" t="str">
        <f t="shared" si="28"/>
        <v>5110100112</v>
      </c>
      <c r="B86" s="63" t="s">
        <v>139</v>
      </c>
      <c r="C86" s="46" t="s">
        <v>140</v>
      </c>
      <c r="D86" s="25">
        <v>0</v>
      </c>
      <c r="E86" s="25">
        <v>0</v>
      </c>
      <c r="F86" s="25"/>
      <c r="G86" s="25"/>
      <c r="H86" s="25"/>
      <c r="I86" s="25"/>
      <c r="J86" s="25"/>
      <c r="K86" s="8"/>
      <c r="L86" s="8"/>
      <c r="M86" s="8"/>
      <c r="N86" s="94"/>
      <c r="AJ86" s="8"/>
      <c r="AK86" s="8"/>
      <c r="AL86" s="8"/>
      <c r="AM86" s="8"/>
      <c r="AN86" s="8"/>
      <c r="AO86" s="8"/>
    </row>
    <row r="87" spans="1:41" ht="11.25">
      <c r="A87" s="21" t="str">
        <f t="shared" si="28"/>
        <v>5110100113</v>
      </c>
      <c r="B87" s="63">
        <v>100113</v>
      </c>
      <c r="C87" s="46" t="s">
        <v>142</v>
      </c>
      <c r="D87" s="25">
        <v>15</v>
      </c>
      <c r="E87" s="25">
        <v>15</v>
      </c>
      <c r="F87" s="25"/>
      <c r="G87" s="25"/>
      <c r="H87" s="25"/>
      <c r="I87" s="25"/>
      <c r="J87" s="25"/>
      <c r="K87" s="8"/>
      <c r="L87" s="8"/>
      <c r="M87" s="8"/>
      <c r="N87" s="94"/>
      <c r="AJ87" s="8"/>
      <c r="AK87" s="8"/>
      <c r="AL87" s="8"/>
      <c r="AM87" s="8"/>
      <c r="AN87" s="8"/>
      <c r="AO87" s="8"/>
    </row>
    <row r="88" spans="1:41" ht="11.25" hidden="1">
      <c r="A88" s="21" t="str">
        <f t="shared" si="28"/>
        <v>5110100114</v>
      </c>
      <c r="B88" s="63" t="s">
        <v>143</v>
      </c>
      <c r="C88" s="46" t="s">
        <v>144</v>
      </c>
      <c r="D88" s="25">
        <v>0</v>
      </c>
      <c r="E88" s="25">
        <v>0</v>
      </c>
      <c r="F88" s="25"/>
      <c r="G88" s="25"/>
      <c r="H88" s="25"/>
      <c r="I88" s="25"/>
      <c r="J88" s="25"/>
      <c r="K88" s="8"/>
      <c r="L88" s="8"/>
      <c r="M88" s="8"/>
      <c r="N88" s="94"/>
      <c r="AJ88" s="8"/>
      <c r="AK88" s="8"/>
      <c r="AL88" s="8"/>
      <c r="AM88" s="8"/>
      <c r="AN88" s="8"/>
      <c r="AO88" s="8"/>
    </row>
    <row r="89" spans="1:41" ht="11.25" hidden="1">
      <c r="A89" s="21" t="str">
        <f t="shared" si="28"/>
        <v>5110100115</v>
      </c>
      <c r="B89" s="63" t="s">
        <v>145</v>
      </c>
      <c r="C89" s="46" t="s">
        <v>146</v>
      </c>
      <c r="D89" s="25">
        <v>0</v>
      </c>
      <c r="E89" s="25">
        <v>0</v>
      </c>
      <c r="F89" s="25"/>
      <c r="G89" s="25"/>
      <c r="H89" s="25"/>
      <c r="I89" s="25"/>
      <c r="J89" s="25"/>
      <c r="K89" s="8"/>
      <c r="L89" s="8"/>
      <c r="M89" s="8"/>
      <c r="N89" s="94"/>
      <c r="AJ89" s="8"/>
      <c r="AK89" s="8"/>
      <c r="AL89" s="8"/>
      <c r="AM89" s="8"/>
      <c r="AN89" s="8"/>
      <c r="AO89" s="8"/>
    </row>
    <row r="90" spans="1:41" ht="11.25" hidden="1">
      <c r="A90" s="21" t="str">
        <f t="shared" si="28"/>
        <v>5110100116</v>
      </c>
      <c r="B90" s="63" t="s">
        <v>147</v>
      </c>
      <c r="C90" s="46" t="s">
        <v>148</v>
      </c>
      <c r="D90" s="25">
        <v>0</v>
      </c>
      <c r="E90" s="25">
        <v>0</v>
      </c>
      <c r="F90" s="25"/>
      <c r="G90" s="25"/>
      <c r="H90" s="25"/>
      <c r="I90" s="25"/>
      <c r="J90" s="25"/>
      <c r="K90" s="8"/>
      <c r="L90" s="8"/>
      <c r="M90" s="8"/>
      <c r="N90" s="94"/>
      <c r="AJ90" s="8"/>
      <c r="AK90" s="8"/>
      <c r="AL90" s="8"/>
      <c r="AM90" s="8"/>
      <c r="AN90" s="8"/>
      <c r="AO90" s="8"/>
    </row>
    <row r="91" spans="1:41" ht="11.25">
      <c r="A91" s="21" t="str">
        <f t="shared" si="28"/>
        <v>5110100130</v>
      </c>
      <c r="B91" s="63">
        <v>100130</v>
      </c>
      <c r="C91" s="46" t="s">
        <v>150</v>
      </c>
      <c r="D91" s="25">
        <v>97</v>
      </c>
      <c r="E91" s="25">
        <v>97</v>
      </c>
      <c r="F91" s="25"/>
      <c r="G91" s="25"/>
      <c r="H91" s="25"/>
      <c r="I91" s="25"/>
      <c r="J91" s="25"/>
      <c r="K91" s="8"/>
      <c r="L91" s="8"/>
      <c r="M91" s="8"/>
      <c r="N91" s="94"/>
      <c r="AJ91" s="8"/>
      <c r="AK91" s="8"/>
      <c r="AL91" s="8"/>
      <c r="AM91" s="8"/>
      <c r="AN91" s="8"/>
      <c r="AO91" s="8"/>
    </row>
    <row r="92" spans="1:41" s="19" customFormat="1" ht="11.25">
      <c r="A92" s="14" t="str">
        <f t="shared" si="28"/>
        <v>51101002</v>
      </c>
      <c r="B92" s="95" t="s">
        <v>151</v>
      </c>
      <c r="C92" s="45" t="s">
        <v>152</v>
      </c>
      <c r="D92" s="18">
        <f>D93</f>
        <v>16</v>
      </c>
      <c r="E92" s="18">
        <f>E93</f>
        <v>16</v>
      </c>
      <c r="F92" s="18"/>
      <c r="G92" s="18"/>
      <c r="H92" s="18"/>
      <c r="I92" s="18"/>
      <c r="J92" s="18"/>
      <c r="K92" s="8"/>
      <c r="L92" s="8"/>
      <c r="M92" s="8"/>
      <c r="N92" s="94"/>
      <c r="AJ92" s="8"/>
      <c r="AK92" s="8"/>
      <c r="AL92" s="8"/>
      <c r="AM92" s="8"/>
      <c r="AN92" s="8"/>
      <c r="AO92" s="8"/>
    </row>
    <row r="93" spans="1:41" ht="22.5">
      <c r="A93" s="21" t="str">
        <f t="shared" si="28"/>
        <v>5110100204</v>
      </c>
      <c r="B93" s="63" t="s">
        <v>153</v>
      </c>
      <c r="C93" s="46" t="s">
        <v>154</v>
      </c>
      <c r="D93" s="25">
        <v>16</v>
      </c>
      <c r="E93" s="25">
        <v>16</v>
      </c>
      <c r="F93" s="25"/>
      <c r="G93" s="25"/>
      <c r="H93" s="25"/>
      <c r="I93" s="25"/>
      <c r="J93" s="25"/>
      <c r="K93" s="8"/>
      <c r="L93" s="8"/>
      <c r="M93" s="8"/>
      <c r="N93" s="94"/>
      <c r="AJ93" s="8"/>
      <c r="AK93" s="8"/>
      <c r="AL93" s="8"/>
      <c r="AM93" s="8"/>
      <c r="AN93" s="8"/>
      <c r="AO93" s="8"/>
    </row>
    <row r="94" spans="1:41" s="19" customFormat="1" ht="11.25">
      <c r="A94" s="14" t="str">
        <f t="shared" si="28"/>
        <v>51101003</v>
      </c>
      <c r="B94" s="95">
        <v>1003</v>
      </c>
      <c r="C94" s="45" t="s">
        <v>155</v>
      </c>
      <c r="D94" s="18">
        <f>SUM(D95:D100)</f>
        <v>837</v>
      </c>
      <c r="E94" s="18">
        <f>SUM(E95:E100)</f>
        <v>837</v>
      </c>
      <c r="F94" s="18"/>
      <c r="G94" s="18"/>
      <c r="H94" s="18"/>
      <c r="I94" s="18"/>
      <c r="J94" s="18"/>
      <c r="K94" s="8"/>
      <c r="L94" s="8"/>
      <c r="M94" s="8"/>
      <c r="N94" s="94"/>
      <c r="AJ94" s="8"/>
      <c r="AK94" s="8"/>
      <c r="AL94" s="8"/>
      <c r="AM94" s="8"/>
      <c r="AN94" s="8"/>
      <c r="AO94" s="8"/>
    </row>
    <row r="95" spans="1:41" ht="12" customHeight="1">
      <c r="A95" s="21" t="str">
        <f t="shared" si="28"/>
        <v>5110100301</v>
      </c>
      <c r="B95" s="63">
        <v>100301</v>
      </c>
      <c r="C95" s="30" t="s">
        <v>156</v>
      </c>
      <c r="D95" s="25">
        <v>558</v>
      </c>
      <c r="E95" s="25">
        <v>558</v>
      </c>
      <c r="F95" s="25"/>
      <c r="G95" s="25"/>
      <c r="H95" s="25"/>
      <c r="I95" s="25"/>
      <c r="J95" s="25"/>
      <c r="K95" s="8"/>
      <c r="L95" s="8"/>
      <c r="M95" s="8"/>
      <c r="N95" s="94"/>
      <c r="AJ95" s="8"/>
      <c r="AK95" s="8"/>
      <c r="AL95" s="8"/>
      <c r="AM95" s="8"/>
      <c r="AN95" s="8"/>
      <c r="AO95" s="8"/>
    </row>
    <row r="96" spans="1:41" ht="12.75" customHeight="1">
      <c r="A96" s="21" t="str">
        <f t="shared" si="28"/>
        <v>5110100302</v>
      </c>
      <c r="B96" s="63">
        <v>100302</v>
      </c>
      <c r="C96" s="30" t="s">
        <v>157</v>
      </c>
      <c r="D96" s="25">
        <v>19</v>
      </c>
      <c r="E96" s="25">
        <v>19</v>
      </c>
      <c r="F96" s="25"/>
      <c r="G96" s="25"/>
      <c r="H96" s="25"/>
      <c r="I96" s="25"/>
      <c r="J96" s="25"/>
      <c r="K96" s="8"/>
      <c r="L96" s="8"/>
      <c r="M96" s="8"/>
      <c r="N96" s="94"/>
      <c r="AJ96" s="8"/>
      <c r="AK96" s="8"/>
      <c r="AL96" s="8"/>
      <c r="AM96" s="8"/>
      <c r="AN96" s="8"/>
      <c r="AO96" s="8"/>
    </row>
    <row r="97" spans="1:41" ht="12" customHeight="1">
      <c r="A97" s="21" t="str">
        <f t="shared" si="28"/>
        <v>5110100303</v>
      </c>
      <c r="B97" s="63">
        <v>100303</v>
      </c>
      <c r="C97" s="30" t="s">
        <v>158</v>
      </c>
      <c r="D97" s="25">
        <v>185</v>
      </c>
      <c r="E97" s="25">
        <v>185</v>
      </c>
      <c r="F97" s="25"/>
      <c r="G97" s="25"/>
      <c r="H97" s="25"/>
      <c r="I97" s="25"/>
      <c r="J97" s="25"/>
      <c r="K97" s="8"/>
      <c r="L97" s="8"/>
      <c r="M97" s="8"/>
      <c r="N97" s="94"/>
      <c r="AJ97" s="8"/>
      <c r="AK97" s="8"/>
      <c r="AL97" s="8"/>
      <c r="AM97" s="8"/>
      <c r="AN97" s="8"/>
      <c r="AO97" s="8"/>
    </row>
    <row r="98" spans="1:41" ht="21.75" customHeight="1">
      <c r="A98" s="21" t="str">
        <f t="shared" si="28"/>
        <v>5110100304</v>
      </c>
      <c r="B98" s="63">
        <v>100304</v>
      </c>
      <c r="C98" s="30" t="s">
        <v>159</v>
      </c>
      <c r="D98" s="25">
        <v>9</v>
      </c>
      <c r="E98" s="25">
        <v>9</v>
      </c>
      <c r="F98" s="25"/>
      <c r="G98" s="25"/>
      <c r="H98" s="25"/>
      <c r="I98" s="25"/>
      <c r="J98" s="25"/>
      <c r="K98" s="8"/>
      <c r="L98" s="8"/>
      <c r="M98" s="8"/>
      <c r="N98" s="94"/>
      <c r="AJ98" s="8"/>
      <c r="AK98" s="8"/>
      <c r="AL98" s="8"/>
      <c r="AM98" s="8"/>
      <c r="AN98" s="8"/>
      <c r="AO98" s="8"/>
    </row>
    <row r="99" spans="1:41" ht="12" customHeight="1">
      <c r="A99" s="21" t="str">
        <f t="shared" si="28"/>
        <v>5110100306</v>
      </c>
      <c r="B99" s="63" t="s">
        <v>161</v>
      </c>
      <c r="C99" s="30" t="s">
        <v>162</v>
      </c>
      <c r="D99" s="25">
        <v>66</v>
      </c>
      <c r="E99" s="25">
        <v>66</v>
      </c>
      <c r="F99" s="25"/>
      <c r="G99" s="25"/>
      <c r="H99" s="25"/>
      <c r="I99" s="25"/>
      <c r="J99" s="25"/>
      <c r="K99" s="8"/>
      <c r="L99" s="8"/>
      <c r="M99" s="8"/>
      <c r="N99" s="94"/>
      <c r="AJ99" s="8"/>
      <c r="AK99" s="8"/>
      <c r="AL99" s="8"/>
      <c r="AM99" s="8"/>
      <c r="AN99" s="8"/>
      <c r="AO99" s="8"/>
    </row>
    <row r="100" spans="1:41" ht="22.5" customHeight="1" hidden="1">
      <c r="A100" s="21" t="str">
        <f t="shared" si="28"/>
        <v>5110100307</v>
      </c>
      <c r="B100" s="63" t="s">
        <v>163</v>
      </c>
      <c r="C100" s="30" t="s">
        <v>164</v>
      </c>
      <c r="D100" s="25">
        <v>0</v>
      </c>
      <c r="E100" s="25">
        <v>0</v>
      </c>
      <c r="F100" s="25"/>
      <c r="G100" s="25"/>
      <c r="H100" s="25"/>
      <c r="I100" s="25"/>
      <c r="J100" s="25"/>
      <c r="K100" s="8"/>
      <c r="L100" s="8"/>
      <c r="M100" s="8"/>
      <c r="N100" s="94"/>
      <c r="AJ100" s="8"/>
      <c r="AK100" s="8"/>
      <c r="AL100" s="8"/>
      <c r="AM100" s="8"/>
      <c r="AN100" s="8"/>
      <c r="AO100" s="8"/>
    </row>
    <row r="101" spans="1:41" s="19" customFormat="1" ht="11.25">
      <c r="A101" s="14" t="str">
        <f t="shared" si="28"/>
        <v>511020</v>
      </c>
      <c r="B101" s="95" t="s">
        <v>53</v>
      </c>
      <c r="C101" s="20" t="s">
        <v>106</v>
      </c>
      <c r="D101" s="18">
        <f>D102+D113+D114+D116+SUM(D119:D125)</f>
        <v>7016</v>
      </c>
      <c r="E101" s="18">
        <f>E102+E113+E114+E116+SUM(E119:E125)</f>
        <v>7016</v>
      </c>
      <c r="F101" s="18"/>
      <c r="G101" s="18"/>
      <c r="H101" s="18"/>
      <c r="I101" s="18"/>
      <c r="J101" s="18"/>
      <c r="K101" s="8"/>
      <c r="L101" s="8"/>
      <c r="M101" s="8"/>
      <c r="N101" s="94"/>
      <c r="AJ101" s="8"/>
      <c r="AK101" s="8"/>
      <c r="AL101" s="8"/>
      <c r="AM101" s="8"/>
      <c r="AN101" s="8"/>
      <c r="AO101" s="8"/>
    </row>
    <row r="102" spans="1:41" s="19" customFormat="1" ht="11.25">
      <c r="A102" s="14" t="str">
        <f t="shared" si="28"/>
        <v>51102001</v>
      </c>
      <c r="B102" s="95">
        <v>2001</v>
      </c>
      <c r="C102" s="17" t="s">
        <v>165</v>
      </c>
      <c r="D102" s="18">
        <f>SUM(D103:D112)</f>
        <v>6581</v>
      </c>
      <c r="E102" s="18">
        <f>SUM(E103:E112)</f>
        <v>6581</v>
      </c>
      <c r="F102" s="18"/>
      <c r="G102" s="18"/>
      <c r="H102" s="18"/>
      <c r="I102" s="18"/>
      <c r="J102" s="18"/>
      <c r="K102" s="8"/>
      <c r="L102" s="8"/>
      <c r="M102" s="8"/>
      <c r="N102" s="94"/>
      <c r="AJ102" s="8"/>
      <c r="AK102" s="8"/>
      <c r="AL102" s="8"/>
      <c r="AM102" s="8"/>
      <c r="AN102" s="8"/>
      <c r="AO102" s="8"/>
    </row>
    <row r="103" spans="1:41" s="19" customFormat="1" ht="11.25">
      <c r="A103" s="21" t="str">
        <f aca="true" t="shared" si="32" ref="A103:A134">CONCATENATE("5110",B103)</f>
        <v>5110200101</v>
      </c>
      <c r="B103" s="63" t="s">
        <v>166</v>
      </c>
      <c r="C103" s="30" t="s">
        <v>167</v>
      </c>
      <c r="D103" s="25">
        <v>25</v>
      </c>
      <c r="E103" s="25">
        <v>25</v>
      </c>
      <c r="F103" s="25"/>
      <c r="G103" s="25"/>
      <c r="H103" s="25"/>
      <c r="I103" s="25"/>
      <c r="J103" s="25"/>
      <c r="K103" s="8"/>
      <c r="L103" s="8"/>
      <c r="M103" s="8"/>
      <c r="N103" s="94"/>
      <c r="AJ103" s="8"/>
      <c r="AK103" s="8"/>
      <c r="AL103" s="8"/>
      <c r="AM103" s="8"/>
      <c r="AN103" s="8"/>
      <c r="AO103" s="8"/>
    </row>
    <row r="104" spans="1:41" s="19" customFormat="1" ht="11.25">
      <c r="A104" s="21" t="str">
        <f t="shared" si="32"/>
        <v>5110200102</v>
      </c>
      <c r="B104" s="63" t="s">
        <v>168</v>
      </c>
      <c r="C104" s="30" t="s">
        <v>169</v>
      </c>
      <c r="D104" s="25">
        <v>10</v>
      </c>
      <c r="E104" s="25">
        <v>10</v>
      </c>
      <c r="F104" s="25"/>
      <c r="G104" s="25"/>
      <c r="H104" s="25"/>
      <c r="I104" s="25"/>
      <c r="J104" s="25"/>
      <c r="K104" s="8"/>
      <c r="L104" s="8"/>
      <c r="M104" s="8"/>
      <c r="N104" s="94"/>
      <c r="AJ104" s="8"/>
      <c r="AK104" s="8"/>
      <c r="AL104" s="8"/>
      <c r="AM104" s="8"/>
      <c r="AN104" s="8"/>
      <c r="AO104" s="8"/>
    </row>
    <row r="105" spans="1:41" s="19" customFormat="1" ht="11.25">
      <c r="A105" s="21" t="str">
        <f t="shared" si="32"/>
        <v>5110200103</v>
      </c>
      <c r="B105" s="63" t="s">
        <v>170</v>
      </c>
      <c r="C105" s="30" t="s">
        <v>171</v>
      </c>
      <c r="D105" s="25">
        <v>153</v>
      </c>
      <c r="E105" s="25">
        <v>153</v>
      </c>
      <c r="F105" s="25"/>
      <c r="G105" s="25"/>
      <c r="H105" s="25"/>
      <c r="I105" s="25"/>
      <c r="J105" s="25"/>
      <c r="K105" s="8"/>
      <c r="L105" s="8"/>
      <c r="M105" s="8"/>
      <c r="N105" s="94"/>
      <c r="AJ105" s="8"/>
      <c r="AK105" s="8"/>
      <c r="AL105" s="8"/>
      <c r="AM105" s="8"/>
      <c r="AN105" s="8"/>
      <c r="AO105" s="8"/>
    </row>
    <row r="106" spans="1:41" s="19" customFormat="1" ht="11.25">
      <c r="A106" s="21" t="str">
        <f t="shared" si="32"/>
        <v>5110200104</v>
      </c>
      <c r="B106" s="63" t="s">
        <v>172</v>
      </c>
      <c r="C106" s="30" t="s">
        <v>173</v>
      </c>
      <c r="D106" s="25">
        <v>40</v>
      </c>
      <c r="E106" s="25">
        <v>40</v>
      </c>
      <c r="F106" s="25"/>
      <c r="G106" s="25"/>
      <c r="H106" s="25"/>
      <c r="I106" s="25"/>
      <c r="J106" s="25"/>
      <c r="K106" s="8"/>
      <c r="L106" s="8"/>
      <c r="M106" s="8"/>
      <c r="N106" s="94"/>
      <c r="AJ106" s="8"/>
      <c r="AK106" s="8"/>
      <c r="AL106" s="8"/>
      <c r="AM106" s="8"/>
      <c r="AN106" s="8"/>
      <c r="AO106" s="8"/>
    </row>
    <row r="107" spans="1:41" s="19" customFormat="1" ht="11.25">
      <c r="A107" s="21" t="str">
        <f t="shared" si="32"/>
        <v>5110200105</v>
      </c>
      <c r="B107" s="63" t="s">
        <v>175</v>
      </c>
      <c r="C107" s="30" t="s">
        <v>176</v>
      </c>
      <c r="D107" s="25">
        <v>50</v>
      </c>
      <c r="E107" s="25">
        <v>50</v>
      </c>
      <c r="F107" s="25"/>
      <c r="G107" s="25"/>
      <c r="H107" s="25"/>
      <c r="I107" s="25"/>
      <c r="J107" s="25"/>
      <c r="K107" s="8"/>
      <c r="L107" s="8"/>
      <c r="M107" s="8"/>
      <c r="N107" s="94"/>
      <c r="AJ107" s="8"/>
      <c r="AK107" s="8"/>
      <c r="AL107" s="8"/>
      <c r="AM107" s="8"/>
      <c r="AN107" s="8"/>
      <c r="AO107" s="8"/>
    </row>
    <row r="108" spans="1:41" s="19" customFormat="1" ht="11.25">
      <c r="A108" s="21" t="str">
        <f t="shared" si="32"/>
        <v>5110200106</v>
      </c>
      <c r="B108" s="63" t="s">
        <v>177</v>
      </c>
      <c r="C108" s="30" t="s">
        <v>178</v>
      </c>
      <c r="D108" s="25">
        <v>20</v>
      </c>
      <c r="E108" s="25">
        <v>20</v>
      </c>
      <c r="F108" s="25"/>
      <c r="G108" s="25"/>
      <c r="H108" s="25"/>
      <c r="I108" s="25"/>
      <c r="J108" s="25"/>
      <c r="K108" s="8"/>
      <c r="L108" s="8"/>
      <c r="M108" s="8"/>
      <c r="N108" s="94"/>
      <c r="AJ108" s="8"/>
      <c r="AK108" s="8"/>
      <c r="AL108" s="8"/>
      <c r="AM108" s="8"/>
      <c r="AN108" s="8"/>
      <c r="AO108" s="8"/>
    </row>
    <row r="109" spans="1:41" s="19" customFormat="1" ht="11.25">
      <c r="A109" s="21" t="str">
        <f t="shared" si="32"/>
        <v>5110200107</v>
      </c>
      <c r="B109" s="63" t="s">
        <v>179</v>
      </c>
      <c r="C109" s="30" t="s">
        <v>180</v>
      </c>
      <c r="D109" s="25">
        <v>0</v>
      </c>
      <c r="E109" s="25">
        <v>0</v>
      </c>
      <c r="F109" s="25"/>
      <c r="G109" s="25"/>
      <c r="H109" s="25"/>
      <c r="I109" s="25"/>
      <c r="J109" s="25"/>
      <c r="K109" s="8"/>
      <c r="L109" s="8"/>
      <c r="M109" s="8"/>
      <c r="N109" s="94"/>
      <c r="AJ109" s="8"/>
      <c r="AK109" s="8"/>
      <c r="AL109" s="8"/>
      <c r="AM109" s="8"/>
      <c r="AN109" s="8"/>
      <c r="AO109" s="8"/>
    </row>
    <row r="110" spans="1:41" s="19" customFormat="1" ht="11.25">
      <c r="A110" s="21" t="str">
        <f t="shared" si="32"/>
        <v>5110200108</v>
      </c>
      <c r="B110" s="63" t="s">
        <v>181</v>
      </c>
      <c r="C110" s="30" t="s">
        <v>182</v>
      </c>
      <c r="D110" s="25">
        <v>107</v>
      </c>
      <c r="E110" s="25">
        <v>107</v>
      </c>
      <c r="F110" s="25"/>
      <c r="G110" s="25"/>
      <c r="H110" s="25"/>
      <c r="I110" s="25"/>
      <c r="J110" s="25"/>
      <c r="K110" s="8"/>
      <c r="L110" s="8"/>
      <c r="M110" s="8"/>
      <c r="N110" s="94"/>
      <c r="AJ110" s="8"/>
      <c r="AK110" s="8"/>
      <c r="AL110" s="8"/>
      <c r="AM110" s="8"/>
      <c r="AN110" s="8"/>
      <c r="AO110" s="8"/>
    </row>
    <row r="111" spans="1:41" s="19" customFormat="1" ht="22.5">
      <c r="A111" s="21" t="str">
        <f t="shared" si="32"/>
        <v>5110200109</v>
      </c>
      <c r="B111" s="63" t="s">
        <v>183</v>
      </c>
      <c r="C111" s="30" t="s">
        <v>184</v>
      </c>
      <c r="D111" s="25">
        <v>6025</v>
      </c>
      <c r="E111" s="25">
        <v>6025</v>
      </c>
      <c r="F111" s="25"/>
      <c r="G111" s="25"/>
      <c r="H111" s="25"/>
      <c r="I111" s="25"/>
      <c r="J111" s="25"/>
      <c r="K111" s="8"/>
      <c r="L111" s="8"/>
      <c r="M111" s="8"/>
      <c r="N111" s="94"/>
      <c r="AJ111" s="8"/>
      <c r="AK111" s="8"/>
      <c r="AL111" s="8"/>
      <c r="AM111" s="8"/>
      <c r="AN111" s="8"/>
      <c r="AO111" s="8"/>
    </row>
    <row r="112" spans="1:41" ht="22.5">
      <c r="A112" s="21" t="str">
        <f t="shared" si="32"/>
        <v>5110200130</v>
      </c>
      <c r="B112" s="63" t="s">
        <v>185</v>
      </c>
      <c r="C112" s="30" t="s">
        <v>186</v>
      </c>
      <c r="D112" s="25">
        <v>151</v>
      </c>
      <c r="E112" s="25">
        <v>151</v>
      </c>
      <c r="F112" s="25"/>
      <c r="G112" s="25"/>
      <c r="H112" s="25"/>
      <c r="I112" s="25"/>
      <c r="J112" s="25"/>
      <c r="K112" s="8"/>
      <c r="L112" s="8"/>
      <c r="M112" s="8"/>
      <c r="N112" s="94"/>
      <c r="AJ112" s="8"/>
      <c r="AK112" s="8"/>
      <c r="AL112" s="8"/>
      <c r="AM112" s="8"/>
      <c r="AN112" s="8"/>
      <c r="AO112" s="8"/>
    </row>
    <row r="113" spans="1:41" s="19" customFormat="1" ht="11.25">
      <c r="A113" s="14" t="str">
        <f t="shared" si="32"/>
        <v>51102002</v>
      </c>
      <c r="B113" s="95">
        <v>2002</v>
      </c>
      <c r="C113" s="17" t="s">
        <v>187</v>
      </c>
      <c r="D113" s="25">
        <v>0</v>
      </c>
      <c r="E113" s="25">
        <v>0</v>
      </c>
      <c r="F113" s="18"/>
      <c r="G113" s="18"/>
      <c r="H113" s="18"/>
      <c r="I113" s="18"/>
      <c r="J113" s="18"/>
      <c r="K113" s="8"/>
      <c r="L113" s="32"/>
      <c r="M113" s="32"/>
      <c r="N113" s="97"/>
      <c r="AJ113" s="32"/>
      <c r="AK113" s="32"/>
      <c r="AL113" s="32"/>
      <c r="AM113" s="32"/>
      <c r="AN113" s="32"/>
      <c r="AO113" s="32"/>
    </row>
    <row r="114" spans="1:41" s="19" customFormat="1" ht="11.25">
      <c r="A114" s="14" t="str">
        <f t="shared" si="32"/>
        <v>51102005</v>
      </c>
      <c r="B114" s="95">
        <v>2005</v>
      </c>
      <c r="C114" s="17" t="s">
        <v>188</v>
      </c>
      <c r="D114" s="18">
        <f>D115</f>
        <v>70</v>
      </c>
      <c r="E114" s="18">
        <f>E115</f>
        <v>70</v>
      </c>
      <c r="F114" s="18"/>
      <c r="G114" s="18"/>
      <c r="H114" s="18"/>
      <c r="I114" s="18"/>
      <c r="J114" s="18"/>
      <c r="K114" s="8"/>
      <c r="L114" s="8"/>
      <c r="M114" s="8"/>
      <c r="N114" s="94"/>
      <c r="AJ114" s="8"/>
      <c r="AK114" s="8"/>
      <c r="AL114" s="8"/>
      <c r="AM114" s="8"/>
      <c r="AN114" s="8"/>
      <c r="AO114" s="8"/>
    </row>
    <row r="115" spans="1:41" ht="11.25">
      <c r="A115" s="21" t="str">
        <f t="shared" si="32"/>
        <v>5110200530</v>
      </c>
      <c r="B115" s="63" t="s">
        <v>189</v>
      </c>
      <c r="C115" s="30" t="s">
        <v>190</v>
      </c>
      <c r="D115" s="25">
        <v>70</v>
      </c>
      <c r="E115" s="25">
        <v>70</v>
      </c>
      <c r="F115" s="25"/>
      <c r="G115" s="25"/>
      <c r="H115" s="25"/>
      <c r="I115" s="25"/>
      <c r="J115" s="25"/>
      <c r="K115" s="8"/>
      <c r="L115" s="8"/>
      <c r="M115" s="8"/>
      <c r="N115" s="94"/>
      <c r="AJ115" s="8"/>
      <c r="AK115" s="8"/>
      <c r="AL115" s="8"/>
      <c r="AM115" s="8"/>
      <c r="AN115" s="8"/>
      <c r="AO115" s="8"/>
    </row>
    <row r="116" spans="1:41" s="19" customFormat="1" ht="11.25">
      <c r="A116" s="14" t="str">
        <f t="shared" si="32"/>
        <v>51102006</v>
      </c>
      <c r="B116" s="95">
        <v>2006</v>
      </c>
      <c r="C116" s="17" t="s">
        <v>191</v>
      </c>
      <c r="D116" s="18">
        <f>D117+D118</f>
        <v>221</v>
      </c>
      <c r="E116" s="18">
        <f>E117+E118</f>
        <v>221</v>
      </c>
      <c r="F116" s="18"/>
      <c r="G116" s="18"/>
      <c r="H116" s="18"/>
      <c r="I116" s="18"/>
      <c r="J116" s="18"/>
      <c r="K116" s="8"/>
      <c r="L116" s="8"/>
      <c r="M116" s="8"/>
      <c r="N116" s="94"/>
      <c r="AJ116" s="8"/>
      <c r="AK116" s="8"/>
      <c r="AL116" s="8"/>
      <c r="AM116" s="8"/>
      <c r="AN116" s="8"/>
      <c r="AO116" s="8"/>
    </row>
    <row r="117" spans="1:41" s="29" customFormat="1" ht="11.25">
      <c r="A117" s="21" t="str">
        <f t="shared" si="32"/>
        <v>5110200601</v>
      </c>
      <c r="B117" s="63" t="s">
        <v>192</v>
      </c>
      <c r="C117" s="30" t="s">
        <v>193</v>
      </c>
      <c r="D117" s="25">
        <v>193</v>
      </c>
      <c r="E117" s="25">
        <v>193</v>
      </c>
      <c r="F117" s="25"/>
      <c r="G117" s="25"/>
      <c r="H117" s="25"/>
      <c r="I117" s="25"/>
      <c r="J117" s="25"/>
      <c r="K117" s="8"/>
      <c r="L117" s="8"/>
      <c r="M117" s="8"/>
      <c r="N117" s="94"/>
      <c r="AJ117" s="8"/>
      <c r="AK117" s="8"/>
      <c r="AL117" s="8"/>
      <c r="AM117" s="8"/>
      <c r="AN117" s="8"/>
      <c r="AO117" s="8"/>
    </row>
    <row r="118" spans="1:41" s="29" customFormat="1" ht="11.25">
      <c r="A118" s="21" t="str">
        <f t="shared" si="32"/>
        <v>5110200602</v>
      </c>
      <c r="B118" s="63" t="s">
        <v>194</v>
      </c>
      <c r="C118" s="30" t="s">
        <v>195</v>
      </c>
      <c r="D118" s="25">
        <v>28</v>
      </c>
      <c r="E118" s="25">
        <v>28</v>
      </c>
      <c r="F118" s="25"/>
      <c r="G118" s="25"/>
      <c r="H118" s="25"/>
      <c r="I118" s="25"/>
      <c r="J118" s="25"/>
      <c r="K118" s="8"/>
      <c r="L118" s="8"/>
      <c r="M118" s="8"/>
      <c r="N118" s="94"/>
      <c r="AJ118" s="8"/>
      <c r="AK118" s="8"/>
      <c r="AL118" s="8"/>
      <c r="AM118" s="8"/>
      <c r="AN118" s="8"/>
      <c r="AO118" s="8"/>
    </row>
    <row r="119" spans="1:41" s="19" customFormat="1" ht="11.25">
      <c r="A119" s="14" t="str">
        <f t="shared" si="32"/>
        <v>51102011</v>
      </c>
      <c r="B119" s="95">
        <v>2011</v>
      </c>
      <c r="C119" s="17" t="s">
        <v>197</v>
      </c>
      <c r="D119" s="25">
        <v>0</v>
      </c>
      <c r="E119" s="25">
        <v>0</v>
      </c>
      <c r="F119" s="18"/>
      <c r="G119" s="18"/>
      <c r="H119" s="18"/>
      <c r="I119" s="18"/>
      <c r="J119" s="18"/>
      <c r="K119" s="8"/>
      <c r="L119" s="32"/>
      <c r="M119" s="32"/>
      <c r="N119" s="97"/>
      <c r="AJ119" s="32"/>
      <c r="AK119" s="32"/>
      <c r="AL119" s="32"/>
      <c r="AM119" s="32"/>
      <c r="AN119" s="32"/>
      <c r="AO119" s="32"/>
    </row>
    <row r="120" spans="1:41" s="19" customFormat="1" ht="11.25">
      <c r="A120" s="14" t="str">
        <f t="shared" si="32"/>
        <v>51102012</v>
      </c>
      <c r="B120" s="95" t="s">
        <v>198</v>
      </c>
      <c r="C120" s="17" t="s">
        <v>199</v>
      </c>
      <c r="D120" s="25">
        <v>0</v>
      </c>
      <c r="E120" s="25">
        <v>0</v>
      </c>
      <c r="F120" s="18"/>
      <c r="G120" s="18"/>
      <c r="H120" s="18"/>
      <c r="I120" s="18"/>
      <c r="J120" s="18"/>
      <c r="K120" s="8"/>
      <c r="L120" s="32"/>
      <c r="M120" s="32"/>
      <c r="N120" s="97"/>
      <c r="AJ120" s="32"/>
      <c r="AK120" s="32"/>
      <c r="AL120" s="32"/>
      <c r="AM120" s="32"/>
      <c r="AN120" s="32"/>
      <c r="AO120" s="32"/>
    </row>
    <row r="121" spans="1:41" s="19" customFormat="1" ht="11.25">
      <c r="A121" s="14" t="str">
        <f t="shared" si="32"/>
        <v>51102013</v>
      </c>
      <c r="B121" s="95" t="s">
        <v>200</v>
      </c>
      <c r="C121" s="17" t="s">
        <v>201</v>
      </c>
      <c r="D121" s="25">
        <v>88</v>
      </c>
      <c r="E121" s="25">
        <v>88</v>
      </c>
      <c r="F121" s="18"/>
      <c r="G121" s="18"/>
      <c r="H121" s="18"/>
      <c r="I121" s="18"/>
      <c r="J121" s="18"/>
      <c r="K121" s="8"/>
      <c r="L121" s="32"/>
      <c r="M121" s="32"/>
      <c r="N121" s="97"/>
      <c r="AJ121" s="32"/>
      <c r="AK121" s="32"/>
      <c r="AL121" s="32"/>
      <c r="AM121" s="32"/>
      <c r="AN121" s="32"/>
      <c r="AO121" s="32"/>
    </row>
    <row r="122" spans="1:41" s="19" customFormat="1" ht="11.25">
      <c r="A122" s="14" t="str">
        <f t="shared" si="32"/>
        <v>51102014</v>
      </c>
      <c r="B122" s="95">
        <v>2014</v>
      </c>
      <c r="C122" s="17" t="s">
        <v>203</v>
      </c>
      <c r="D122" s="25">
        <v>0</v>
      </c>
      <c r="E122" s="25">
        <v>0</v>
      </c>
      <c r="F122" s="18"/>
      <c r="G122" s="18"/>
      <c r="H122" s="18"/>
      <c r="I122" s="18"/>
      <c r="J122" s="18"/>
      <c r="K122" s="8"/>
      <c r="L122" s="32"/>
      <c r="M122" s="32"/>
      <c r="N122" s="97"/>
      <c r="AJ122" s="32"/>
      <c r="AK122" s="32"/>
      <c r="AL122" s="32"/>
      <c r="AM122" s="32"/>
      <c r="AN122" s="32"/>
      <c r="AO122" s="32"/>
    </row>
    <row r="123" spans="1:41" s="19" customFormat="1" ht="11.25">
      <c r="A123" s="14" t="str">
        <f t="shared" si="32"/>
        <v>51102016</v>
      </c>
      <c r="B123" s="95" t="s">
        <v>204</v>
      </c>
      <c r="C123" s="17" t="s">
        <v>205</v>
      </c>
      <c r="D123" s="25">
        <v>0</v>
      </c>
      <c r="E123" s="25">
        <v>0</v>
      </c>
      <c r="F123" s="18"/>
      <c r="G123" s="18"/>
      <c r="H123" s="18"/>
      <c r="I123" s="18"/>
      <c r="J123" s="18"/>
      <c r="K123" s="8"/>
      <c r="L123" s="32"/>
      <c r="M123" s="32"/>
      <c r="N123" s="97"/>
      <c r="AJ123" s="32"/>
      <c r="AK123" s="32"/>
      <c r="AL123" s="32"/>
      <c r="AM123" s="32"/>
      <c r="AN123" s="32"/>
      <c r="AO123" s="32"/>
    </row>
    <row r="124" spans="1:41" s="19" customFormat="1" ht="27">
      <c r="A124" s="14" t="str">
        <f t="shared" si="32"/>
        <v>51102025</v>
      </c>
      <c r="B124" s="95" t="s">
        <v>207</v>
      </c>
      <c r="C124" s="47" t="s">
        <v>208</v>
      </c>
      <c r="D124" s="25">
        <v>10</v>
      </c>
      <c r="E124" s="25">
        <v>10</v>
      </c>
      <c r="F124" s="18"/>
      <c r="G124" s="18"/>
      <c r="H124" s="18"/>
      <c r="I124" s="18"/>
      <c r="J124" s="18"/>
      <c r="K124" s="8"/>
      <c r="L124" s="32"/>
      <c r="M124" s="32"/>
      <c r="N124" s="97"/>
      <c r="AJ124" s="32"/>
      <c r="AK124" s="32"/>
      <c r="AL124" s="32"/>
      <c r="AM124" s="32"/>
      <c r="AN124" s="32"/>
      <c r="AO124" s="32"/>
    </row>
    <row r="125" spans="1:41" s="26" customFormat="1" ht="11.25">
      <c r="A125" s="14" t="str">
        <f t="shared" si="32"/>
        <v>51102030</v>
      </c>
      <c r="B125" s="95">
        <v>2030</v>
      </c>
      <c r="C125" s="17" t="s">
        <v>209</v>
      </c>
      <c r="D125" s="18">
        <f>SUM(D126:D130)</f>
        <v>46</v>
      </c>
      <c r="E125" s="18">
        <f>SUM(E126:E130)</f>
        <v>46</v>
      </c>
      <c r="F125" s="18"/>
      <c r="G125" s="18"/>
      <c r="H125" s="18"/>
      <c r="I125" s="18"/>
      <c r="J125" s="18"/>
      <c r="K125" s="8"/>
      <c r="L125" s="8"/>
      <c r="M125" s="8"/>
      <c r="N125" s="94"/>
      <c r="AJ125" s="8"/>
      <c r="AK125" s="8"/>
      <c r="AL125" s="8"/>
      <c r="AM125" s="8"/>
      <c r="AN125" s="8"/>
      <c r="AO125" s="8"/>
    </row>
    <row r="126" spans="1:41" s="29" customFormat="1" ht="11.25" hidden="1">
      <c r="A126" s="21" t="str">
        <f t="shared" si="32"/>
        <v>5110203001</v>
      </c>
      <c r="B126" s="63" t="s">
        <v>210</v>
      </c>
      <c r="C126" s="30" t="s">
        <v>211</v>
      </c>
      <c r="D126" s="25">
        <v>0</v>
      </c>
      <c r="E126" s="25">
        <v>0</v>
      </c>
      <c r="F126" s="25"/>
      <c r="G126" s="25"/>
      <c r="H126" s="25"/>
      <c r="I126" s="25"/>
      <c r="J126" s="25"/>
      <c r="K126" s="8"/>
      <c r="L126" s="8"/>
      <c r="M126" s="8"/>
      <c r="N126" s="94"/>
      <c r="AJ126" s="8"/>
      <c r="AK126" s="8"/>
      <c r="AL126" s="8"/>
      <c r="AM126" s="8"/>
      <c r="AN126" s="8"/>
      <c r="AO126" s="8"/>
    </row>
    <row r="127" spans="1:41" s="29" customFormat="1" ht="11.25">
      <c r="A127" s="21" t="str">
        <f t="shared" si="32"/>
        <v>5110203002</v>
      </c>
      <c r="B127" s="63" t="s">
        <v>212</v>
      </c>
      <c r="C127" s="30" t="s">
        <v>213</v>
      </c>
      <c r="D127" s="25">
        <v>22</v>
      </c>
      <c r="E127" s="25">
        <v>22</v>
      </c>
      <c r="F127" s="25"/>
      <c r="G127" s="25"/>
      <c r="H127" s="25"/>
      <c r="I127" s="25"/>
      <c r="J127" s="25"/>
      <c r="K127" s="8"/>
      <c r="L127" s="8"/>
      <c r="M127" s="8"/>
      <c r="N127" s="94"/>
      <c r="AJ127" s="8"/>
      <c r="AK127" s="8"/>
      <c r="AL127" s="8"/>
      <c r="AM127" s="8"/>
      <c r="AN127" s="8"/>
      <c r="AO127" s="8"/>
    </row>
    <row r="128" spans="1:41" s="29" customFormat="1" ht="11.25" hidden="1">
      <c r="A128" s="21" t="str">
        <f t="shared" si="32"/>
        <v>5110203003</v>
      </c>
      <c r="B128" s="63" t="s">
        <v>214</v>
      </c>
      <c r="C128" s="48" t="s">
        <v>215</v>
      </c>
      <c r="D128" s="25">
        <v>0</v>
      </c>
      <c r="E128" s="25">
        <v>0</v>
      </c>
      <c r="F128" s="25"/>
      <c r="G128" s="25"/>
      <c r="H128" s="25"/>
      <c r="I128" s="25"/>
      <c r="J128" s="25"/>
      <c r="K128" s="8"/>
      <c r="L128" s="8"/>
      <c r="M128" s="8"/>
      <c r="N128" s="94"/>
      <c r="AJ128" s="8"/>
      <c r="AK128" s="8"/>
      <c r="AL128" s="8"/>
      <c r="AM128" s="8"/>
      <c r="AN128" s="8"/>
      <c r="AO128" s="8"/>
    </row>
    <row r="129" spans="1:41" s="29" customFormat="1" ht="11.25" hidden="1">
      <c r="A129" s="21" t="str">
        <f t="shared" si="32"/>
        <v>5110203004</v>
      </c>
      <c r="B129" s="63" t="s">
        <v>216</v>
      </c>
      <c r="C129" s="48" t="s">
        <v>217</v>
      </c>
      <c r="D129" s="25">
        <v>0</v>
      </c>
      <c r="E129" s="25">
        <v>0</v>
      </c>
      <c r="F129" s="25"/>
      <c r="G129" s="25"/>
      <c r="H129" s="25"/>
      <c r="I129" s="25"/>
      <c r="J129" s="25"/>
      <c r="K129" s="8"/>
      <c r="L129" s="8"/>
      <c r="M129" s="8"/>
      <c r="N129" s="94"/>
      <c r="AJ129" s="8"/>
      <c r="AK129" s="8"/>
      <c r="AL129" s="8"/>
      <c r="AM129" s="8"/>
      <c r="AN129" s="8"/>
      <c r="AO129" s="8"/>
    </row>
    <row r="130" spans="1:41" s="29" customFormat="1" ht="11.25">
      <c r="A130" s="21" t="str">
        <f t="shared" si="32"/>
        <v>5110203030</v>
      </c>
      <c r="B130" s="63" t="s">
        <v>218</v>
      </c>
      <c r="C130" s="30" t="s">
        <v>219</v>
      </c>
      <c r="D130" s="25">
        <v>24</v>
      </c>
      <c r="E130" s="25">
        <v>24</v>
      </c>
      <c r="F130" s="25"/>
      <c r="G130" s="25"/>
      <c r="H130" s="25"/>
      <c r="I130" s="25"/>
      <c r="J130" s="25"/>
      <c r="K130" s="8"/>
      <c r="L130" s="8"/>
      <c r="M130" s="8"/>
      <c r="N130" s="94"/>
      <c r="AJ130" s="8"/>
      <c r="AK130" s="8"/>
      <c r="AL130" s="8"/>
      <c r="AM130" s="8"/>
      <c r="AN130" s="8"/>
      <c r="AO130" s="8"/>
    </row>
    <row r="131" spans="1:41" s="26" customFormat="1" ht="11.25">
      <c r="A131" s="14"/>
      <c r="B131" s="95" t="s">
        <v>107</v>
      </c>
      <c r="C131" s="17" t="s">
        <v>108</v>
      </c>
      <c r="D131" s="18">
        <f>D132</f>
        <v>37</v>
      </c>
      <c r="E131" s="18">
        <f>E132</f>
        <v>37</v>
      </c>
      <c r="F131" s="18"/>
      <c r="G131" s="18"/>
      <c r="H131" s="18"/>
      <c r="I131" s="18"/>
      <c r="J131" s="18"/>
      <c r="K131" s="32"/>
      <c r="L131" s="32"/>
      <c r="M131" s="32"/>
      <c r="N131" s="97"/>
      <c r="AJ131" s="32"/>
      <c r="AK131" s="32"/>
      <c r="AL131" s="32"/>
      <c r="AM131" s="32"/>
      <c r="AN131" s="32"/>
      <c r="AO131" s="32"/>
    </row>
    <row r="132" spans="1:41" s="29" customFormat="1" ht="11.25">
      <c r="A132" s="21"/>
      <c r="B132" s="63" t="s">
        <v>220</v>
      </c>
      <c r="C132" s="30" t="s">
        <v>221</v>
      </c>
      <c r="D132" s="25">
        <f>D133</f>
        <v>37</v>
      </c>
      <c r="E132" s="25">
        <f>E133</f>
        <v>37</v>
      </c>
      <c r="F132" s="25"/>
      <c r="G132" s="25"/>
      <c r="H132" s="25"/>
      <c r="I132" s="25"/>
      <c r="J132" s="25"/>
      <c r="K132" s="8"/>
      <c r="L132" s="8"/>
      <c r="M132" s="8"/>
      <c r="N132" s="94"/>
      <c r="AJ132" s="8"/>
      <c r="AK132" s="8"/>
      <c r="AL132" s="8"/>
      <c r="AM132" s="8"/>
      <c r="AN132" s="8"/>
      <c r="AO132" s="8"/>
    </row>
    <row r="133" spans="1:41" s="29" customFormat="1" ht="11.25">
      <c r="A133" s="21"/>
      <c r="B133" s="63" t="s">
        <v>222</v>
      </c>
      <c r="C133" s="30" t="s">
        <v>223</v>
      </c>
      <c r="D133" s="25">
        <v>37</v>
      </c>
      <c r="E133" s="25">
        <v>37</v>
      </c>
      <c r="F133" s="25"/>
      <c r="G133" s="25"/>
      <c r="H133" s="25"/>
      <c r="I133" s="25"/>
      <c r="J133" s="25"/>
      <c r="K133" s="8"/>
      <c r="L133" s="8"/>
      <c r="M133" s="8"/>
      <c r="N133" s="94"/>
      <c r="AJ133" s="8"/>
      <c r="AK133" s="8"/>
      <c r="AL133" s="8"/>
      <c r="AM133" s="8"/>
      <c r="AN133" s="8"/>
      <c r="AO133" s="8"/>
    </row>
    <row r="134" spans="1:41" s="29" customFormat="1" ht="11.25">
      <c r="A134" s="21"/>
      <c r="B134" s="63"/>
      <c r="C134" s="30"/>
      <c r="D134" s="25"/>
      <c r="E134" s="25"/>
      <c r="F134" s="25"/>
      <c r="G134" s="25"/>
      <c r="H134" s="25"/>
      <c r="I134" s="25"/>
      <c r="J134" s="25"/>
      <c r="K134" s="8"/>
      <c r="L134" s="8"/>
      <c r="M134" s="8"/>
      <c r="N134" s="94"/>
      <c r="AJ134" s="8"/>
      <c r="AK134" s="8"/>
      <c r="AL134" s="8"/>
      <c r="AM134" s="8"/>
      <c r="AN134" s="8"/>
      <c r="AO134" s="8"/>
    </row>
    <row r="135" spans="1:41" s="29" customFormat="1" ht="33.75">
      <c r="A135" s="14" t="str">
        <f>CONCATENATE("5110",B135)</f>
        <v>511056</v>
      </c>
      <c r="B135" s="95" t="s">
        <v>109</v>
      </c>
      <c r="C135" s="17" t="s">
        <v>110</v>
      </c>
      <c r="D135" s="18">
        <f>SUM(D136:D139)</f>
        <v>0</v>
      </c>
      <c r="E135" s="18">
        <f>SUM(E136:E139)</f>
        <v>0</v>
      </c>
      <c r="F135" s="25"/>
      <c r="G135" s="25"/>
      <c r="H135" s="25"/>
      <c r="I135" s="25"/>
      <c r="J135" s="25"/>
      <c r="K135" s="8"/>
      <c r="L135" s="8"/>
      <c r="M135" s="8"/>
      <c r="N135" s="94"/>
      <c r="AJ135" s="8"/>
      <c r="AK135" s="8"/>
      <c r="AL135" s="8"/>
      <c r="AM135" s="8"/>
      <c r="AN135" s="8"/>
      <c r="AO135" s="8"/>
    </row>
    <row r="136" spans="1:41" s="29" customFormat="1" ht="11.25">
      <c r="A136" s="21" t="str">
        <f>CONCATENATE("5110",B136)</f>
        <v>51105601</v>
      </c>
      <c r="B136" s="63" t="s">
        <v>224</v>
      </c>
      <c r="C136" s="30" t="s">
        <v>225</v>
      </c>
      <c r="D136" s="25">
        <v>0</v>
      </c>
      <c r="E136" s="25">
        <v>0</v>
      </c>
      <c r="F136" s="25"/>
      <c r="G136" s="25"/>
      <c r="H136" s="25"/>
      <c r="I136" s="25"/>
      <c r="J136" s="25"/>
      <c r="K136" s="8"/>
      <c r="L136" s="8"/>
      <c r="M136" s="8"/>
      <c r="N136" s="94"/>
      <c r="AJ136" s="8"/>
      <c r="AK136" s="8"/>
      <c r="AL136" s="8"/>
      <c r="AM136" s="8"/>
      <c r="AN136" s="8"/>
      <c r="AO136" s="8"/>
    </row>
    <row r="137" spans="1:41" s="29" customFormat="1" ht="11.25">
      <c r="A137" s="21" t="str">
        <f>CONCATENATE("5110",B137)</f>
        <v>51105602</v>
      </c>
      <c r="B137" s="63" t="s">
        <v>226</v>
      </c>
      <c r="C137" s="48" t="s">
        <v>227</v>
      </c>
      <c r="D137" s="25">
        <v>0</v>
      </c>
      <c r="E137" s="25">
        <v>0</v>
      </c>
      <c r="F137" s="25"/>
      <c r="G137" s="25"/>
      <c r="H137" s="25"/>
      <c r="I137" s="25"/>
      <c r="J137" s="25"/>
      <c r="K137" s="8"/>
      <c r="L137" s="8"/>
      <c r="M137" s="8"/>
      <c r="N137" s="94"/>
      <c r="AJ137" s="8"/>
      <c r="AK137" s="8"/>
      <c r="AL137" s="8"/>
      <c r="AM137" s="8"/>
      <c r="AN137" s="8"/>
      <c r="AO137" s="8"/>
    </row>
    <row r="138" spans="1:41" s="29" customFormat="1" ht="11.25">
      <c r="A138" s="21"/>
      <c r="B138" s="63"/>
      <c r="C138" s="48"/>
      <c r="D138" s="25"/>
      <c r="E138" s="25"/>
      <c r="F138" s="25"/>
      <c r="G138" s="25"/>
      <c r="H138" s="25"/>
      <c r="I138" s="25"/>
      <c r="J138" s="25"/>
      <c r="K138" s="8"/>
      <c r="L138" s="8"/>
      <c r="M138" s="8"/>
      <c r="N138" s="94"/>
      <c r="AJ138" s="8"/>
      <c r="AK138" s="8"/>
      <c r="AL138" s="8"/>
      <c r="AM138" s="8"/>
      <c r="AN138" s="8"/>
      <c r="AO138" s="8"/>
    </row>
    <row r="139" spans="1:41" s="29" customFormat="1" ht="22.5">
      <c r="A139" s="21" t="str">
        <f aca="true" t="shared" si="33" ref="A139:A149">CONCATENATE("5110",B139)</f>
        <v>51105619</v>
      </c>
      <c r="B139" s="23" t="s">
        <v>230</v>
      </c>
      <c r="C139" s="30" t="s">
        <v>231</v>
      </c>
      <c r="D139" s="25">
        <v>0</v>
      </c>
      <c r="E139" s="25">
        <v>0</v>
      </c>
      <c r="F139" s="25"/>
      <c r="G139" s="25"/>
      <c r="H139" s="25"/>
      <c r="I139" s="25"/>
      <c r="J139" s="25"/>
      <c r="K139" s="8"/>
      <c r="L139" s="8"/>
      <c r="M139" s="8"/>
      <c r="N139" s="94"/>
      <c r="AJ139" s="8"/>
      <c r="AK139" s="8"/>
      <c r="AL139" s="8"/>
      <c r="AM139" s="8"/>
      <c r="AN139" s="8"/>
      <c r="AO139" s="8"/>
    </row>
    <row r="140" spans="1:41" s="26" customFormat="1" ht="11.25">
      <c r="A140" s="14" t="str">
        <f t="shared" si="33"/>
        <v>511059</v>
      </c>
      <c r="B140" s="95" t="s">
        <v>113</v>
      </c>
      <c r="C140" s="17" t="s">
        <v>232</v>
      </c>
      <c r="D140" s="18">
        <f>D141+D142</f>
        <v>0</v>
      </c>
      <c r="E140" s="18">
        <f>E141+E142</f>
        <v>0</v>
      </c>
      <c r="F140" s="18"/>
      <c r="G140" s="18"/>
      <c r="H140" s="18"/>
      <c r="I140" s="18"/>
      <c r="J140" s="18"/>
      <c r="K140" s="8"/>
      <c r="L140" s="8"/>
      <c r="M140" s="8"/>
      <c r="N140" s="94"/>
      <c r="AJ140" s="8"/>
      <c r="AK140" s="8"/>
      <c r="AL140" s="8"/>
      <c r="AM140" s="8"/>
      <c r="AN140" s="8"/>
      <c r="AO140" s="8"/>
    </row>
    <row r="141" spans="1:41" s="29" customFormat="1" ht="11.25" hidden="1">
      <c r="A141" s="21" t="str">
        <f t="shared" si="33"/>
        <v>51105911</v>
      </c>
      <c r="B141" s="63" t="s">
        <v>235</v>
      </c>
      <c r="C141" s="30" t="s">
        <v>294</v>
      </c>
      <c r="D141" s="25">
        <v>0</v>
      </c>
      <c r="E141" s="25">
        <v>0</v>
      </c>
      <c r="F141" s="25"/>
      <c r="G141" s="25"/>
      <c r="H141" s="25"/>
      <c r="I141" s="25"/>
      <c r="J141" s="25"/>
      <c r="K141" s="8"/>
      <c r="L141" s="8"/>
      <c r="M141" s="8"/>
      <c r="N141" s="94"/>
      <c r="AJ141" s="8"/>
      <c r="AK141" s="8"/>
      <c r="AL141" s="8"/>
      <c r="AM141" s="8"/>
      <c r="AN141" s="8"/>
      <c r="AO141" s="8"/>
    </row>
    <row r="142" spans="1:41" s="29" customFormat="1" ht="11.25">
      <c r="A142" s="21" t="str">
        <f t="shared" si="33"/>
        <v>51105922</v>
      </c>
      <c r="B142" s="63" t="s">
        <v>237</v>
      </c>
      <c r="C142" s="30" t="s">
        <v>238</v>
      </c>
      <c r="D142" s="25">
        <v>0</v>
      </c>
      <c r="E142" s="25">
        <v>0</v>
      </c>
      <c r="F142" s="25"/>
      <c r="G142" s="25"/>
      <c r="H142" s="25"/>
      <c r="I142" s="25"/>
      <c r="J142" s="25"/>
      <c r="K142" s="8"/>
      <c r="L142" s="8"/>
      <c r="M142" s="8"/>
      <c r="N142" s="94"/>
      <c r="AJ142" s="8"/>
      <c r="AK142" s="8"/>
      <c r="AL142" s="8"/>
      <c r="AM142" s="8"/>
      <c r="AN142" s="8"/>
      <c r="AO142" s="8"/>
    </row>
    <row r="143" spans="1:41" s="19" customFormat="1" ht="11.25">
      <c r="A143" s="14" t="str">
        <f t="shared" si="33"/>
        <v>511070</v>
      </c>
      <c r="B143" s="95" t="s">
        <v>115</v>
      </c>
      <c r="C143" s="20" t="s">
        <v>116</v>
      </c>
      <c r="D143" s="18">
        <f>D144</f>
        <v>200</v>
      </c>
      <c r="E143" s="18">
        <f>E144</f>
        <v>200</v>
      </c>
      <c r="F143" s="18"/>
      <c r="G143" s="18"/>
      <c r="H143" s="18"/>
      <c r="I143" s="18"/>
      <c r="J143" s="18"/>
      <c r="K143" s="8"/>
      <c r="L143" s="8"/>
      <c r="M143" s="8"/>
      <c r="N143" s="94"/>
      <c r="AJ143" s="8"/>
      <c r="AK143" s="8"/>
      <c r="AL143" s="8"/>
      <c r="AM143" s="8"/>
      <c r="AN143" s="8"/>
      <c r="AO143" s="8"/>
    </row>
    <row r="144" spans="1:41" s="19" customFormat="1" ht="11.25">
      <c r="A144" s="14" t="str">
        <f t="shared" si="33"/>
        <v>511071</v>
      </c>
      <c r="B144" s="95" t="s">
        <v>117</v>
      </c>
      <c r="C144" s="20" t="s">
        <v>293</v>
      </c>
      <c r="D144" s="18">
        <f>D145+D149</f>
        <v>200</v>
      </c>
      <c r="E144" s="18">
        <f>E145+E149</f>
        <v>200</v>
      </c>
      <c r="F144" s="18"/>
      <c r="G144" s="18"/>
      <c r="H144" s="18"/>
      <c r="I144" s="18"/>
      <c r="J144" s="18"/>
      <c r="K144" s="8"/>
      <c r="L144" s="8"/>
      <c r="M144" s="8"/>
      <c r="N144" s="94"/>
      <c r="AJ144" s="8"/>
      <c r="AK144" s="8"/>
      <c r="AL144" s="8"/>
      <c r="AM144" s="8"/>
      <c r="AN144" s="8"/>
      <c r="AO144" s="8"/>
    </row>
    <row r="145" spans="1:41" s="19" customFormat="1" ht="13.5" customHeight="1">
      <c r="A145" s="14" t="str">
        <f t="shared" si="33"/>
        <v>51107101</v>
      </c>
      <c r="B145" s="95">
        <v>7101</v>
      </c>
      <c r="C145" s="20" t="s">
        <v>239</v>
      </c>
      <c r="D145" s="18">
        <f>SUM(D146:D148)</f>
        <v>200</v>
      </c>
      <c r="E145" s="18">
        <f>SUM(E146:E148)</f>
        <v>200</v>
      </c>
      <c r="F145" s="18"/>
      <c r="G145" s="18"/>
      <c r="H145" s="18"/>
      <c r="I145" s="18"/>
      <c r="J145" s="18"/>
      <c r="K145" s="8"/>
      <c r="L145" s="8"/>
      <c r="M145" s="8"/>
      <c r="N145" s="94"/>
      <c r="AJ145" s="8"/>
      <c r="AK145" s="8"/>
      <c r="AL145" s="8"/>
      <c r="AM145" s="8"/>
      <c r="AN145" s="8"/>
      <c r="AO145" s="8"/>
    </row>
    <row r="146" spans="1:41" ht="13.5" customHeight="1">
      <c r="A146" s="21" t="str">
        <f t="shared" si="33"/>
        <v>5110710102</v>
      </c>
      <c r="B146" s="63" t="s">
        <v>240</v>
      </c>
      <c r="C146" s="24" t="s">
        <v>241</v>
      </c>
      <c r="D146" s="25">
        <v>148</v>
      </c>
      <c r="E146" s="25">
        <v>148</v>
      </c>
      <c r="F146" s="25"/>
      <c r="G146" s="25"/>
      <c r="H146" s="25"/>
      <c r="I146" s="25"/>
      <c r="J146" s="25"/>
      <c r="K146" s="8"/>
      <c r="L146" s="8"/>
      <c r="M146" s="8"/>
      <c r="N146" s="94"/>
      <c r="AJ146" s="8"/>
      <c r="AK146" s="8"/>
      <c r="AL146" s="8"/>
      <c r="AM146" s="8"/>
      <c r="AN146" s="8"/>
      <c r="AO146" s="8"/>
    </row>
    <row r="147" spans="1:41" s="29" customFormat="1" ht="11.25">
      <c r="A147" s="21" t="str">
        <f t="shared" si="33"/>
        <v>5110710103</v>
      </c>
      <c r="B147" s="63" t="s">
        <v>242</v>
      </c>
      <c r="C147" s="24" t="s">
        <v>243</v>
      </c>
      <c r="D147" s="25">
        <v>20</v>
      </c>
      <c r="E147" s="25">
        <v>20</v>
      </c>
      <c r="F147" s="25"/>
      <c r="G147" s="25"/>
      <c r="H147" s="25"/>
      <c r="I147" s="25"/>
      <c r="J147" s="25"/>
      <c r="K147" s="8"/>
      <c r="L147" s="8"/>
      <c r="M147" s="8"/>
      <c r="N147" s="94"/>
      <c r="AJ147" s="8"/>
      <c r="AK147" s="8"/>
      <c r="AL147" s="8"/>
      <c r="AM147" s="8"/>
      <c r="AN147" s="8"/>
      <c r="AO147" s="8"/>
    </row>
    <row r="148" spans="1:41" s="29" customFormat="1" ht="11.25">
      <c r="A148" s="21" t="str">
        <f t="shared" si="33"/>
        <v>5110710130</v>
      </c>
      <c r="B148" s="63" t="s">
        <v>244</v>
      </c>
      <c r="C148" s="24" t="s">
        <v>245</v>
      </c>
      <c r="D148" s="25">
        <v>32</v>
      </c>
      <c r="E148" s="25">
        <v>32</v>
      </c>
      <c r="F148" s="25"/>
      <c r="G148" s="25"/>
      <c r="H148" s="25"/>
      <c r="I148" s="25"/>
      <c r="J148" s="25"/>
      <c r="K148" s="8"/>
      <c r="L148" s="8"/>
      <c r="M148" s="8"/>
      <c r="N148" s="94"/>
      <c r="AJ148" s="8"/>
      <c r="AK148" s="8"/>
      <c r="AL148" s="8"/>
      <c r="AM148" s="8"/>
      <c r="AN148" s="8"/>
      <c r="AO148" s="8"/>
    </row>
    <row r="149" spans="1:41" s="26" customFormat="1" ht="11.25">
      <c r="A149" s="14" t="str">
        <f t="shared" si="33"/>
        <v>51107103</v>
      </c>
      <c r="B149" s="95" t="s">
        <v>246</v>
      </c>
      <c r="C149" s="20" t="s">
        <v>247</v>
      </c>
      <c r="D149" s="25">
        <v>0</v>
      </c>
      <c r="E149" s="25">
        <v>0</v>
      </c>
      <c r="F149" s="18"/>
      <c r="G149" s="18"/>
      <c r="H149" s="18"/>
      <c r="I149" s="18"/>
      <c r="J149" s="18"/>
      <c r="K149" s="32"/>
      <c r="L149" s="32"/>
      <c r="M149" s="32"/>
      <c r="N149" s="97"/>
      <c r="AJ149" s="32"/>
      <c r="AK149" s="32"/>
      <c r="AL149" s="32"/>
      <c r="AM149" s="32"/>
      <c r="AN149" s="32"/>
      <c r="AO149" s="32"/>
    </row>
    <row r="150" spans="1:41" s="19" customFormat="1" ht="13.5" customHeight="1">
      <c r="A150" s="14"/>
      <c r="B150" s="95" t="s">
        <v>248</v>
      </c>
      <c r="C150" s="20" t="s">
        <v>249</v>
      </c>
      <c r="D150" s="18">
        <f>D71</f>
        <v>11626</v>
      </c>
      <c r="E150" s="18">
        <f>E71</f>
        <v>11626</v>
      </c>
      <c r="F150" s="18"/>
      <c r="G150" s="18"/>
      <c r="H150" s="18"/>
      <c r="I150" s="18"/>
      <c r="J150" s="18"/>
      <c r="K150" s="8"/>
      <c r="L150" s="8"/>
      <c r="M150" s="8"/>
      <c r="N150" s="94"/>
      <c r="AJ150" s="8"/>
      <c r="AK150" s="8"/>
      <c r="AL150" s="8"/>
      <c r="AM150" s="8"/>
      <c r="AN150" s="8"/>
      <c r="AO150" s="8"/>
    </row>
    <row r="151" spans="1:41" s="19" customFormat="1" ht="12.75" customHeight="1">
      <c r="A151" s="14"/>
      <c r="B151" s="95" t="s">
        <v>250</v>
      </c>
      <c r="C151" s="20" t="s">
        <v>251</v>
      </c>
      <c r="D151" s="18">
        <f>D150</f>
        <v>11626</v>
      </c>
      <c r="E151" s="18">
        <f>E71</f>
        <v>11626</v>
      </c>
      <c r="F151" s="18"/>
      <c r="G151" s="18"/>
      <c r="H151" s="18"/>
      <c r="I151" s="18"/>
      <c r="J151" s="18"/>
      <c r="K151" s="8"/>
      <c r="L151" s="8"/>
      <c r="M151" s="8"/>
      <c r="N151" s="94"/>
      <c r="AJ151" s="8"/>
      <c r="AK151" s="8"/>
      <c r="AL151" s="8"/>
      <c r="AM151" s="8"/>
      <c r="AN151" s="8"/>
      <c r="AO151" s="8"/>
    </row>
    <row r="152" spans="1:13" ht="11.25">
      <c r="A152" s="14" t="str">
        <f>CONCATENATE("5110",B152)</f>
        <v>51106710</v>
      </c>
      <c r="B152" s="93" t="s">
        <v>252</v>
      </c>
      <c r="C152" s="20" t="s">
        <v>253</v>
      </c>
      <c r="D152" s="18">
        <f>+D153+D243</f>
        <v>23024</v>
      </c>
      <c r="E152" s="18"/>
      <c r="F152" s="18">
        <f>+F153+F243</f>
        <v>2132</v>
      </c>
      <c r="G152" s="18">
        <f>+G153+G243</f>
        <v>4297</v>
      </c>
      <c r="H152" s="18">
        <f>+H153+H243</f>
        <v>2611</v>
      </c>
      <c r="I152" s="18">
        <f>+I153+I243</f>
        <v>3878</v>
      </c>
      <c r="J152" s="18">
        <f>+J153+J243</f>
        <v>10106</v>
      </c>
      <c r="K152" s="8"/>
      <c r="L152" s="8"/>
      <c r="M152" s="8"/>
    </row>
    <row r="153" spans="1:13" ht="11.25">
      <c r="A153" s="14" t="str">
        <f aca="true" t="shared" si="34" ref="A153:A172">CONCATENATE("6710",B153)</f>
        <v>671001</v>
      </c>
      <c r="B153" s="95" t="s">
        <v>69</v>
      </c>
      <c r="C153" s="20" t="s">
        <v>104</v>
      </c>
      <c r="D153" s="18">
        <f>D154+D181+D217+D220+D234+D239</f>
        <v>20428</v>
      </c>
      <c r="E153" s="18"/>
      <c r="F153" s="18">
        <f>F154+F181+F217+F220+F234+F239</f>
        <v>2127</v>
      </c>
      <c r="G153" s="18">
        <f>G154+G181+G217+G220+G234+G239</f>
        <v>4187</v>
      </c>
      <c r="H153" s="18">
        <f>H154+H181+H217+H220+H234+H239</f>
        <v>2611</v>
      </c>
      <c r="I153" s="18">
        <f>I154+I181+I217+I220+I234+I239</f>
        <v>1448</v>
      </c>
      <c r="J153" s="18">
        <f>J154+J181+J217+J220+J234+J239</f>
        <v>10055</v>
      </c>
      <c r="K153" s="8"/>
      <c r="L153" s="8"/>
      <c r="M153" s="8"/>
    </row>
    <row r="154" spans="1:13" ht="11.25">
      <c r="A154" s="14" t="str">
        <f t="shared" si="34"/>
        <v>671010</v>
      </c>
      <c r="B154" s="95" t="s">
        <v>12</v>
      </c>
      <c r="C154" s="20" t="s">
        <v>105</v>
      </c>
      <c r="D154" s="18">
        <f>+D155+D171+D174</f>
        <v>8360</v>
      </c>
      <c r="E154" s="18"/>
      <c r="F154" s="18">
        <f>+F155+F171+F174</f>
        <v>675</v>
      </c>
      <c r="G154" s="18">
        <f>+G155+G171+G174</f>
        <v>1401</v>
      </c>
      <c r="H154" s="18">
        <f>+H155+H171+H174</f>
        <v>787</v>
      </c>
      <c r="I154" s="18">
        <f>+I155+I171+I174</f>
        <v>249</v>
      </c>
      <c r="J154" s="18">
        <f>+J155+J171+J174</f>
        <v>5248</v>
      </c>
      <c r="K154" s="8"/>
      <c r="L154" s="8"/>
      <c r="M154" s="8"/>
    </row>
    <row r="155" spans="1:13" ht="11.25">
      <c r="A155" s="14" t="str">
        <f t="shared" si="34"/>
        <v>67101001</v>
      </c>
      <c r="B155" s="95">
        <v>1001</v>
      </c>
      <c r="C155" s="45" t="s">
        <v>121</v>
      </c>
      <c r="D155" s="18">
        <f>SUM(D156:D170)</f>
        <v>6772</v>
      </c>
      <c r="E155" s="18"/>
      <c r="F155" s="18">
        <f>SUM(F156:F170)</f>
        <v>541</v>
      </c>
      <c r="G155" s="18">
        <f>SUM(G156:G170)</f>
        <v>1120</v>
      </c>
      <c r="H155" s="18">
        <f>SUM(H156:H170)</f>
        <v>625</v>
      </c>
      <c r="I155" s="18">
        <f>SUM(I156:I170)</f>
        <v>198</v>
      </c>
      <c r="J155" s="18">
        <f>SUM(J156:J170)</f>
        <v>4288</v>
      </c>
      <c r="K155" s="8"/>
      <c r="L155" s="8"/>
      <c r="M155" s="8"/>
    </row>
    <row r="156" spans="1:13" ht="11.25">
      <c r="A156" s="21" t="str">
        <f t="shared" si="34"/>
        <v>6710100101</v>
      </c>
      <c r="B156" s="63">
        <v>100101</v>
      </c>
      <c r="C156" s="46" t="s">
        <v>122</v>
      </c>
      <c r="D156" s="25">
        <v>5391</v>
      </c>
      <c r="E156" s="25"/>
      <c r="F156" s="25">
        <v>529</v>
      </c>
      <c r="G156" s="25">
        <v>1015</v>
      </c>
      <c r="H156" s="25">
        <v>622</v>
      </c>
      <c r="I156" s="25">
        <v>165</v>
      </c>
      <c r="J156" s="25">
        <v>3060</v>
      </c>
      <c r="K156" s="8"/>
      <c r="L156" s="8"/>
      <c r="M156" s="8"/>
    </row>
    <row r="157" spans="1:13" ht="11.25" hidden="1">
      <c r="A157" s="21" t="str">
        <f t="shared" si="34"/>
        <v>6710100102</v>
      </c>
      <c r="B157" s="63">
        <v>100102</v>
      </c>
      <c r="C157" s="46" t="s">
        <v>123</v>
      </c>
      <c r="D157" s="25">
        <v>0</v>
      </c>
      <c r="E157" s="25"/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8"/>
      <c r="L157" s="8"/>
      <c r="M157" s="8"/>
    </row>
    <row r="158" spans="1:13" ht="11.25" hidden="1">
      <c r="A158" s="21" t="str">
        <f t="shared" si="34"/>
        <v>6710100103</v>
      </c>
      <c r="B158" s="63">
        <v>100103</v>
      </c>
      <c r="C158" s="46" t="s">
        <v>124</v>
      </c>
      <c r="D158" s="25">
        <v>0</v>
      </c>
      <c r="E158" s="25"/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8"/>
      <c r="L158" s="8"/>
      <c r="M158" s="8"/>
    </row>
    <row r="159" spans="1:13" ht="11.25" hidden="1">
      <c r="A159" s="21" t="str">
        <f t="shared" si="34"/>
        <v>6710100104</v>
      </c>
      <c r="B159" s="63">
        <v>100104</v>
      </c>
      <c r="C159" s="46" t="s">
        <v>125</v>
      </c>
      <c r="D159" s="25">
        <v>0</v>
      </c>
      <c r="E159" s="25"/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8"/>
      <c r="L159" s="8"/>
      <c r="M159" s="8"/>
    </row>
    <row r="160" spans="1:13" ht="11.25" hidden="1">
      <c r="A160" s="21" t="str">
        <f t="shared" si="34"/>
        <v>6710100105</v>
      </c>
      <c r="B160" s="63" t="s">
        <v>126</v>
      </c>
      <c r="C160" s="46" t="s">
        <v>127</v>
      </c>
      <c r="D160" s="25">
        <v>0</v>
      </c>
      <c r="E160" s="25"/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8"/>
      <c r="L160" s="8"/>
      <c r="M160" s="8"/>
    </row>
    <row r="161" spans="1:13" ht="11.25">
      <c r="A161" s="21" t="str">
        <f t="shared" si="34"/>
        <v>6710100106</v>
      </c>
      <c r="B161" s="63" t="s">
        <v>128</v>
      </c>
      <c r="C161" s="46" t="s">
        <v>129</v>
      </c>
      <c r="D161" s="25">
        <v>550</v>
      </c>
      <c r="E161" s="25"/>
      <c r="F161" s="25">
        <v>0</v>
      </c>
      <c r="G161" s="25">
        <v>0</v>
      </c>
      <c r="H161" s="25">
        <v>0</v>
      </c>
      <c r="I161" s="25">
        <v>30</v>
      </c>
      <c r="J161" s="25">
        <v>520</v>
      </c>
      <c r="K161" s="8"/>
      <c r="L161" s="8"/>
      <c r="M161" s="8"/>
    </row>
    <row r="162" spans="1:13" ht="11.25" hidden="1">
      <c r="A162" s="21" t="str">
        <f t="shared" si="34"/>
        <v>6710100107</v>
      </c>
      <c r="B162" s="63">
        <v>100107</v>
      </c>
      <c r="C162" s="46" t="s">
        <v>130</v>
      </c>
      <c r="D162" s="25">
        <v>0</v>
      </c>
      <c r="E162" s="25"/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8"/>
      <c r="L162" s="8"/>
      <c r="M162" s="8"/>
    </row>
    <row r="163" spans="1:13" ht="11.25" hidden="1">
      <c r="A163" s="21" t="str">
        <f t="shared" si="34"/>
        <v>6710100108</v>
      </c>
      <c r="B163" s="63">
        <v>100108</v>
      </c>
      <c r="C163" s="46" t="s">
        <v>131</v>
      </c>
      <c r="D163" s="25">
        <v>0</v>
      </c>
      <c r="E163" s="25"/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8"/>
      <c r="L163" s="8"/>
      <c r="M163" s="8"/>
    </row>
    <row r="164" spans="1:13" ht="11.25" hidden="1">
      <c r="A164" s="21" t="str">
        <f t="shared" si="34"/>
        <v>6710100109</v>
      </c>
      <c r="B164" s="63" t="s">
        <v>132</v>
      </c>
      <c r="C164" s="46" t="s">
        <v>133</v>
      </c>
      <c r="D164" s="25">
        <v>0</v>
      </c>
      <c r="E164" s="25"/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8"/>
      <c r="L164" s="8"/>
      <c r="M164" s="8"/>
    </row>
    <row r="165" spans="1:13" ht="11.25" hidden="1">
      <c r="A165" s="21" t="str">
        <f t="shared" si="34"/>
        <v>6710100110</v>
      </c>
      <c r="B165" s="63" t="s">
        <v>134</v>
      </c>
      <c r="C165" s="46" t="s">
        <v>254</v>
      </c>
      <c r="D165" s="25">
        <v>0</v>
      </c>
      <c r="E165" s="25"/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8"/>
      <c r="L165" s="8"/>
      <c r="M165" s="8"/>
    </row>
    <row r="166" spans="1:13" ht="11.25">
      <c r="A166" s="21" t="str">
        <f t="shared" si="34"/>
        <v>6710100112</v>
      </c>
      <c r="B166" s="63" t="s">
        <v>139</v>
      </c>
      <c r="C166" s="46" t="s">
        <v>140</v>
      </c>
      <c r="D166" s="25">
        <v>322</v>
      </c>
      <c r="E166" s="25"/>
      <c r="F166" s="25">
        <v>0</v>
      </c>
      <c r="G166" s="25">
        <v>0</v>
      </c>
      <c r="H166" s="25">
        <v>0</v>
      </c>
      <c r="I166" s="25">
        <v>0</v>
      </c>
      <c r="J166" s="25">
        <v>322</v>
      </c>
      <c r="K166" s="8"/>
      <c r="L166" s="8"/>
      <c r="M166" s="8"/>
    </row>
    <row r="167" spans="1:13" ht="11.25">
      <c r="A167" s="21" t="str">
        <f t="shared" si="34"/>
        <v>6710100113</v>
      </c>
      <c r="B167" s="63">
        <v>100113</v>
      </c>
      <c r="C167" s="46" t="s">
        <v>142</v>
      </c>
      <c r="D167" s="25">
        <v>275</v>
      </c>
      <c r="E167" s="25"/>
      <c r="F167" s="25">
        <v>12</v>
      </c>
      <c r="G167" s="25">
        <v>80</v>
      </c>
      <c r="H167" s="25">
        <v>3</v>
      </c>
      <c r="I167" s="25">
        <v>0</v>
      </c>
      <c r="J167" s="25">
        <v>180</v>
      </c>
      <c r="K167" s="8"/>
      <c r="L167" s="8"/>
      <c r="M167" s="8"/>
    </row>
    <row r="168" spans="1:13" ht="11.25">
      <c r="A168" s="21" t="str">
        <f t="shared" si="34"/>
        <v>6710100115</v>
      </c>
      <c r="B168" s="63" t="s">
        <v>145</v>
      </c>
      <c r="C168" s="46" t="s">
        <v>146</v>
      </c>
      <c r="D168" s="25">
        <v>5</v>
      </c>
      <c r="E168" s="25"/>
      <c r="F168" s="25">
        <v>0</v>
      </c>
      <c r="G168" s="25">
        <v>0</v>
      </c>
      <c r="H168" s="25">
        <v>0</v>
      </c>
      <c r="I168" s="25">
        <v>0</v>
      </c>
      <c r="J168" s="25">
        <v>5</v>
      </c>
      <c r="K168" s="8"/>
      <c r="L168" s="8"/>
      <c r="M168" s="8"/>
    </row>
    <row r="169" spans="1:13" ht="11.25" hidden="1">
      <c r="A169" s="21" t="str">
        <f t="shared" si="34"/>
        <v>6710100116</v>
      </c>
      <c r="B169" s="63" t="s">
        <v>147</v>
      </c>
      <c r="C169" s="46" t="s">
        <v>148</v>
      </c>
      <c r="D169" s="25">
        <v>0</v>
      </c>
      <c r="E169" s="25"/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8"/>
      <c r="L169" s="8"/>
      <c r="M169" s="8"/>
    </row>
    <row r="170" spans="1:13" ht="11.25">
      <c r="A170" s="21" t="str">
        <f t="shared" si="34"/>
        <v>6710100130</v>
      </c>
      <c r="B170" s="63">
        <v>100130</v>
      </c>
      <c r="C170" s="46" t="s">
        <v>150</v>
      </c>
      <c r="D170" s="25">
        <v>229</v>
      </c>
      <c r="E170" s="25"/>
      <c r="F170" s="25">
        <v>0</v>
      </c>
      <c r="G170" s="25">
        <v>25</v>
      </c>
      <c r="H170" s="25">
        <v>0</v>
      </c>
      <c r="I170" s="25">
        <v>3</v>
      </c>
      <c r="J170" s="25">
        <v>201</v>
      </c>
      <c r="K170" s="8"/>
      <c r="L170" s="8"/>
      <c r="M170" s="8"/>
    </row>
    <row r="171" spans="1:13" ht="11.25">
      <c r="A171" s="14" t="str">
        <f t="shared" si="34"/>
        <v>67101002</v>
      </c>
      <c r="B171" s="95" t="s">
        <v>151</v>
      </c>
      <c r="C171" s="45" t="s">
        <v>152</v>
      </c>
      <c r="D171" s="18">
        <f>D172</f>
        <v>30</v>
      </c>
      <c r="E171" s="18"/>
      <c r="F171" s="18">
        <f>F172</f>
        <v>0</v>
      </c>
      <c r="G171" s="18">
        <f>G172</f>
        <v>0</v>
      </c>
      <c r="H171" s="18">
        <f>H172</f>
        <v>0</v>
      </c>
      <c r="I171" s="18">
        <f>I172</f>
        <v>0</v>
      </c>
      <c r="J171" s="18">
        <f>J172</f>
        <v>30</v>
      </c>
      <c r="K171" s="8"/>
      <c r="L171" s="8"/>
      <c r="M171" s="8"/>
    </row>
    <row r="172" spans="1:13" ht="22.5">
      <c r="A172" s="21" t="str">
        <f t="shared" si="34"/>
        <v>6710100204</v>
      </c>
      <c r="B172" s="63" t="s">
        <v>153</v>
      </c>
      <c r="C172" s="46" t="s">
        <v>154</v>
      </c>
      <c r="D172" s="25">
        <v>30</v>
      </c>
      <c r="E172" s="25"/>
      <c r="F172" s="25">
        <v>0</v>
      </c>
      <c r="G172" s="25">
        <v>0</v>
      </c>
      <c r="H172" s="25">
        <v>0</v>
      </c>
      <c r="I172" s="25">
        <v>0</v>
      </c>
      <c r="J172" s="25">
        <v>30</v>
      </c>
      <c r="K172" s="8"/>
      <c r="L172" s="8"/>
      <c r="M172" s="8"/>
    </row>
    <row r="173" spans="1:13" ht="11.25">
      <c r="A173" s="21"/>
      <c r="B173" s="63"/>
      <c r="C173" s="46"/>
      <c r="D173" s="25"/>
      <c r="E173" s="25"/>
      <c r="F173" s="25"/>
      <c r="G173" s="25"/>
      <c r="H173" s="25"/>
      <c r="I173" s="25"/>
      <c r="J173" s="25"/>
      <c r="K173" s="8"/>
      <c r="L173" s="8"/>
      <c r="M173" s="8"/>
    </row>
    <row r="174" spans="1:13" ht="11.25">
      <c r="A174" s="14" t="str">
        <f aca="true" t="shared" si="35" ref="A174:A205">CONCATENATE("6710",B174)</f>
        <v>67101003</v>
      </c>
      <c r="B174" s="95">
        <v>1003</v>
      </c>
      <c r="C174" s="45" t="s">
        <v>155</v>
      </c>
      <c r="D174" s="18">
        <f>SUM(D175:D180)</f>
        <v>1558</v>
      </c>
      <c r="E174" s="18"/>
      <c r="F174" s="18">
        <f>SUM(F175:F180)</f>
        <v>134</v>
      </c>
      <c r="G174" s="18">
        <f>SUM(G175:G180)</f>
        <v>281</v>
      </c>
      <c r="H174" s="18">
        <f>SUM(H175:H180)</f>
        <v>162</v>
      </c>
      <c r="I174" s="18">
        <f>SUM(I175:I180)</f>
        <v>51</v>
      </c>
      <c r="J174" s="18">
        <f>SUM(J175:J180)</f>
        <v>930</v>
      </c>
      <c r="K174" s="8"/>
      <c r="L174" s="8"/>
      <c r="M174" s="8"/>
    </row>
    <row r="175" spans="1:13" ht="11.25">
      <c r="A175" s="21" t="str">
        <f t="shared" si="35"/>
        <v>6710100301</v>
      </c>
      <c r="B175" s="63">
        <v>100301</v>
      </c>
      <c r="C175" s="30" t="s">
        <v>156</v>
      </c>
      <c r="D175" s="25">
        <v>1048</v>
      </c>
      <c r="E175" s="25"/>
      <c r="F175" s="25">
        <v>93</v>
      </c>
      <c r="G175" s="25">
        <v>173</v>
      </c>
      <c r="H175" s="25">
        <v>100</v>
      </c>
      <c r="I175" s="25">
        <v>32</v>
      </c>
      <c r="J175" s="25">
        <v>650</v>
      </c>
      <c r="K175" s="8"/>
      <c r="L175" s="8"/>
      <c r="M175" s="8"/>
    </row>
    <row r="176" spans="1:13" ht="11.25">
      <c r="A176" s="21" t="str">
        <f t="shared" si="35"/>
        <v>6710100302</v>
      </c>
      <c r="B176" s="63">
        <v>100302</v>
      </c>
      <c r="C176" s="30" t="s">
        <v>157</v>
      </c>
      <c r="D176" s="25">
        <v>36</v>
      </c>
      <c r="E176" s="25"/>
      <c r="F176" s="25">
        <v>3</v>
      </c>
      <c r="G176" s="25">
        <v>8</v>
      </c>
      <c r="H176" s="25">
        <v>4</v>
      </c>
      <c r="I176" s="25">
        <v>2</v>
      </c>
      <c r="J176" s="25">
        <v>19</v>
      </c>
      <c r="K176" s="8"/>
      <c r="L176" s="8"/>
      <c r="M176" s="8"/>
    </row>
    <row r="177" spans="1:13" ht="11.25">
      <c r="A177" s="21" t="str">
        <f t="shared" si="35"/>
        <v>6710100303</v>
      </c>
      <c r="B177" s="63">
        <v>100303</v>
      </c>
      <c r="C177" s="30" t="s">
        <v>158</v>
      </c>
      <c r="D177" s="25">
        <v>354</v>
      </c>
      <c r="E177" s="25"/>
      <c r="F177" s="25">
        <v>30</v>
      </c>
      <c r="G177" s="25">
        <v>62</v>
      </c>
      <c r="H177" s="25">
        <v>35</v>
      </c>
      <c r="I177" s="25">
        <v>12</v>
      </c>
      <c r="J177" s="25">
        <v>215</v>
      </c>
      <c r="K177" s="8"/>
      <c r="L177" s="8"/>
      <c r="M177" s="8"/>
    </row>
    <row r="178" spans="1:13" ht="22.5">
      <c r="A178" s="21" t="str">
        <f t="shared" si="35"/>
        <v>6710100304</v>
      </c>
      <c r="B178" s="63">
        <v>100304</v>
      </c>
      <c r="C178" s="30" t="s">
        <v>159</v>
      </c>
      <c r="D178" s="25">
        <v>17</v>
      </c>
      <c r="E178" s="25"/>
      <c r="F178" s="25">
        <v>2</v>
      </c>
      <c r="G178" s="25">
        <v>3</v>
      </c>
      <c r="H178" s="25">
        <v>3</v>
      </c>
      <c r="I178" s="25">
        <v>2</v>
      </c>
      <c r="J178" s="25">
        <v>7</v>
      </c>
      <c r="K178" s="8"/>
      <c r="L178" s="8"/>
      <c r="M178" s="8"/>
    </row>
    <row r="179" spans="1:13" ht="11.25">
      <c r="A179" s="21" t="str">
        <f t="shared" si="35"/>
        <v>6710100306</v>
      </c>
      <c r="B179" s="63" t="s">
        <v>161</v>
      </c>
      <c r="C179" s="30" t="s">
        <v>162</v>
      </c>
      <c r="D179" s="25">
        <v>103</v>
      </c>
      <c r="E179" s="25"/>
      <c r="F179" s="25">
        <v>6</v>
      </c>
      <c r="G179" s="25">
        <v>35</v>
      </c>
      <c r="H179" s="25">
        <v>20</v>
      </c>
      <c r="I179" s="25">
        <v>3</v>
      </c>
      <c r="J179" s="25">
        <v>39</v>
      </c>
      <c r="K179" s="8"/>
      <c r="L179" s="8"/>
      <c r="M179" s="8"/>
    </row>
    <row r="180" spans="1:13" ht="22.5" hidden="1">
      <c r="A180" s="21" t="str">
        <f t="shared" si="35"/>
        <v>6710100307</v>
      </c>
      <c r="B180" s="63" t="s">
        <v>163</v>
      </c>
      <c r="C180" s="30" t="s">
        <v>164</v>
      </c>
      <c r="D180" s="25">
        <v>0</v>
      </c>
      <c r="E180" s="25"/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8"/>
      <c r="L180" s="8"/>
      <c r="M180" s="8"/>
    </row>
    <row r="181" spans="1:13" ht="11.25">
      <c r="A181" s="14" t="str">
        <f t="shared" si="35"/>
        <v>671020</v>
      </c>
      <c r="B181" s="95" t="s">
        <v>53</v>
      </c>
      <c r="C181" s="20" t="s">
        <v>106</v>
      </c>
      <c r="D181" s="18">
        <f>+D182+D192+D193+D198+D201+SUM(D204:D212)</f>
        <v>7619</v>
      </c>
      <c r="E181" s="18"/>
      <c r="F181" s="18">
        <f>+F182+F192+F193+F198+F201+SUM(F204:F212)</f>
        <v>574</v>
      </c>
      <c r="G181" s="18">
        <f>+G182+G192+G193+G198+G201+SUM(G204:G212)</f>
        <v>882</v>
      </c>
      <c r="H181" s="18">
        <f>+H182+H192+H193+H198+H201+SUM(H204:H212)</f>
        <v>576</v>
      </c>
      <c r="I181" s="18">
        <f>+I182+I192+I193+I198+I201+SUM(I204:I212)</f>
        <v>1199</v>
      </c>
      <c r="J181" s="18">
        <f>+J182+J192+J193+J198+J201+SUM(J204:J212)</f>
        <v>4388</v>
      </c>
      <c r="K181" s="8"/>
      <c r="L181" s="8"/>
      <c r="M181" s="8"/>
    </row>
    <row r="182" spans="1:13" ht="11.25">
      <c r="A182" s="14" t="str">
        <f t="shared" si="35"/>
        <v>67102001</v>
      </c>
      <c r="B182" s="95">
        <v>2001</v>
      </c>
      <c r="C182" s="17" t="s">
        <v>165</v>
      </c>
      <c r="D182" s="18">
        <f>SUM(D183:D191)</f>
        <v>4548</v>
      </c>
      <c r="E182" s="18"/>
      <c r="F182" s="18">
        <f>SUM(F183:F191)</f>
        <v>523</v>
      </c>
      <c r="G182" s="18">
        <f>SUM(G183:G191)</f>
        <v>298</v>
      </c>
      <c r="H182" s="18">
        <f>SUM(H183:H191)</f>
        <v>417</v>
      </c>
      <c r="I182" s="18">
        <f>SUM(I183:I191)</f>
        <v>357</v>
      </c>
      <c r="J182" s="18">
        <f>SUM(J183:J191)</f>
        <v>2953</v>
      </c>
      <c r="K182" s="8"/>
      <c r="L182" s="8"/>
      <c r="M182" s="8"/>
    </row>
    <row r="183" spans="1:13" ht="11.25">
      <c r="A183" s="21" t="str">
        <f t="shared" si="35"/>
        <v>6710200101</v>
      </c>
      <c r="B183" s="63" t="s">
        <v>166</v>
      </c>
      <c r="C183" s="30" t="s">
        <v>167</v>
      </c>
      <c r="D183" s="25">
        <v>83</v>
      </c>
      <c r="E183" s="25"/>
      <c r="F183" s="25">
        <v>4</v>
      </c>
      <c r="G183" s="25">
        <v>18</v>
      </c>
      <c r="H183" s="25">
        <v>20</v>
      </c>
      <c r="I183" s="25">
        <v>15</v>
      </c>
      <c r="J183" s="25">
        <v>26</v>
      </c>
      <c r="K183" s="8"/>
      <c r="L183" s="8"/>
      <c r="M183" s="8"/>
    </row>
    <row r="184" spans="1:13" ht="11.25">
      <c r="A184" s="21" t="str">
        <f t="shared" si="35"/>
        <v>6710200102</v>
      </c>
      <c r="B184" s="63" t="s">
        <v>168</v>
      </c>
      <c r="C184" s="30" t="s">
        <v>169</v>
      </c>
      <c r="D184" s="25">
        <v>38</v>
      </c>
      <c r="E184" s="25"/>
      <c r="F184" s="25">
        <v>4</v>
      </c>
      <c r="G184" s="25">
        <v>10</v>
      </c>
      <c r="H184" s="25">
        <v>5</v>
      </c>
      <c r="I184" s="25">
        <v>4</v>
      </c>
      <c r="J184" s="25">
        <v>15</v>
      </c>
      <c r="K184" s="8"/>
      <c r="L184" s="8"/>
      <c r="M184" s="8"/>
    </row>
    <row r="185" spans="1:13" ht="11.25">
      <c r="A185" s="21" t="str">
        <f t="shared" si="35"/>
        <v>6710200103</v>
      </c>
      <c r="B185" s="63" t="s">
        <v>170</v>
      </c>
      <c r="C185" s="30" t="s">
        <v>171</v>
      </c>
      <c r="D185" s="25">
        <v>298</v>
      </c>
      <c r="E185" s="25"/>
      <c r="F185" s="25">
        <v>43</v>
      </c>
      <c r="G185" s="25">
        <v>45</v>
      </c>
      <c r="H185" s="25">
        <v>0</v>
      </c>
      <c r="I185" s="25">
        <v>25</v>
      </c>
      <c r="J185" s="25">
        <v>185</v>
      </c>
      <c r="K185" s="8"/>
      <c r="L185" s="8"/>
      <c r="M185" s="8"/>
    </row>
    <row r="186" spans="1:13" ht="11.25">
      <c r="A186" s="21" t="str">
        <f t="shared" si="35"/>
        <v>6710200104</v>
      </c>
      <c r="B186" s="63" t="s">
        <v>172</v>
      </c>
      <c r="C186" s="30" t="s">
        <v>173</v>
      </c>
      <c r="D186" s="25">
        <v>37</v>
      </c>
      <c r="E186" s="25"/>
      <c r="F186" s="25">
        <v>5</v>
      </c>
      <c r="G186" s="25">
        <v>6</v>
      </c>
      <c r="H186" s="25">
        <v>1</v>
      </c>
      <c r="I186" s="25">
        <v>6</v>
      </c>
      <c r="J186" s="25">
        <v>19</v>
      </c>
      <c r="K186" s="8"/>
      <c r="L186" s="8"/>
      <c r="M186" s="8"/>
    </row>
    <row r="187" spans="1:13" ht="11.25">
      <c r="A187" s="21" t="str">
        <f t="shared" si="35"/>
        <v>6710200105</v>
      </c>
      <c r="B187" s="63" t="s">
        <v>175</v>
      </c>
      <c r="C187" s="30" t="s">
        <v>176</v>
      </c>
      <c r="D187" s="25">
        <v>169</v>
      </c>
      <c r="E187" s="25"/>
      <c r="F187" s="25">
        <v>14</v>
      </c>
      <c r="G187" s="25">
        <v>16</v>
      </c>
      <c r="H187" s="25">
        <v>5</v>
      </c>
      <c r="I187" s="25">
        <v>0</v>
      </c>
      <c r="J187" s="25">
        <v>134</v>
      </c>
      <c r="K187" s="8"/>
      <c r="L187" s="8"/>
      <c r="M187" s="8"/>
    </row>
    <row r="188" spans="1:13" ht="11.25">
      <c r="A188" s="21" t="str">
        <f t="shared" si="35"/>
        <v>6710200106</v>
      </c>
      <c r="B188" s="63" t="s">
        <v>177</v>
      </c>
      <c r="C188" s="30" t="s">
        <v>178</v>
      </c>
      <c r="D188" s="25">
        <v>149</v>
      </c>
      <c r="E188" s="25"/>
      <c r="F188" s="25">
        <v>0</v>
      </c>
      <c r="G188" s="25">
        <v>25</v>
      </c>
      <c r="H188" s="25">
        <v>0</v>
      </c>
      <c r="I188" s="25">
        <v>110</v>
      </c>
      <c r="J188" s="25">
        <v>14</v>
      </c>
      <c r="K188" s="8"/>
      <c r="L188" s="8"/>
      <c r="M188" s="8"/>
    </row>
    <row r="189" spans="1:13" ht="11.25">
      <c r="A189" s="21" t="str">
        <f t="shared" si="35"/>
        <v>6710200108</v>
      </c>
      <c r="B189" s="63" t="s">
        <v>181</v>
      </c>
      <c r="C189" s="30" t="s">
        <v>182</v>
      </c>
      <c r="D189" s="25">
        <v>299</v>
      </c>
      <c r="E189" s="25"/>
      <c r="F189" s="25">
        <v>11</v>
      </c>
      <c r="G189" s="25">
        <v>58</v>
      </c>
      <c r="H189" s="25">
        <v>11</v>
      </c>
      <c r="I189" s="25">
        <v>13</v>
      </c>
      <c r="J189" s="25">
        <v>206</v>
      </c>
      <c r="K189" s="8"/>
      <c r="L189" s="8"/>
      <c r="M189" s="8"/>
    </row>
    <row r="190" spans="1:13" ht="22.5">
      <c r="A190" s="21" t="str">
        <f t="shared" si="35"/>
        <v>6710200109</v>
      </c>
      <c r="B190" s="63" t="s">
        <v>183</v>
      </c>
      <c r="C190" s="30" t="s">
        <v>184</v>
      </c>
      <c r="D190" s="25">
        <v>1729</v>
      </c>
      <c r="E190" s="25"/>
      <c r="F190" s="25">
        <v>195</v>
      </c>
      <c r="G190" s="25">
        <v>60</v>
      </c>
      <c r="H190" s="25">
        <v>45</v>
      </c>
      <c r="I190" s="25">
        <v>160</v>
      </c>
      <c r="J190" s="25">
        <v>1269</v>
      </c>
      <c r="K190" s="8"/>
      <c r="L190" s="8"/>
      <c r="M190" s="8"/>
    </row>
    <row r="191" spans="1:13" ht="22.5">
      <c r="A191" s="21" t="str">
        <f t="shared" si="35"/>
        <v>6710200130</v>
      </c>
      <c r="B191" s="63" t="s">
        <v>185</v>
      </c>
      <c r="C191" s="30" t="s">
        <v>186</v>
      </c>
      <c r="D191" s="25">
        <v>1746</v>
      </c>
      <c r="E191" s="25"/>
      <c r="F191" s="25">
        <v>247</v>
      </c>
      <c r="G191" s="25">
        <v>60</v>
      </c>
      <c r="H191" s="25">
        <v>330</v>
      </c>
      <c r="I191" s="25">
        <v>24</v>
      </c>
      <c r="J191" s="25">
        <v>1085</v>
      </c>
      <c r="K191" s="8"/>
      <c r="L191" s="8"/>
      <c r="M191" s="8"/>
    </row>
    <row r="192" spans="1:13" ht="11.25">
      <c r="A192" s="14" t="str">
        <f t="shared" si="35"/>
        <v>67102002</v>
      </c>
      <c r="B192" s="95">
        <v>2002</v>
      </c>
      <c r="C192" s="17" t="s">
        <v>187</v>
      </c>
      <c r="D192" s="25">
        <v>70</v>
      </c>
      <c r="E192" s="25"/>
      <c r="F192" s="25">
        <v>0</v>
      </c>
      <c r="G192" s="25">
        <v>60</v>
      </c>
      <c r="H192" s="25">
        <v>10</v>
      </c>
      <c r="I192" s="25">
        <v>0</v>
      </c>
      <c r="J192" s="25">
        <v>0</v>
      </c>
      <c r="K192" s="8"/>
      <c r="L192" s="8"/>
      <c r="M192" s="8"/>
    </row>
    <row r="193" spans="1:13" ht="11.25">
      <c r="A193" s="14" t="str">
        <f t="shared" si="35"/>
        <v>67102004</v>
      </c>
      <c r="B193" s="95" t="s">
        <v>257</v>
      </c>
      <c r="C193" s="17" t="s">
        <v>258</v>
      </c>
      <c r="D193" s="18">
        <f aca="true" t="shared" si="36" ref="D193:J193">SUM(D194:D197)</f>
        <v>840</v>
      </c>
      <c r="E193" s="18">
        <f t="shared" si="36"/>
        <v>0</v>
      </c>
      <c r="F193" s="18">
        <f t="shared" si="36"/>
        <v>0</v>
      </c>
      <c r="G193" s="18">
        <f t="shared" si="36"/>
        <v>0</v>
      </c>
      <c r="H193" s="18">
        <f t="shared" si="36"/>
        <v>0</v>
      </c>
      <c r="I193" s="18">
        <f t="shared" si="36"/>
        <v>420</v>
      </c>
      <c r="J193" s="18">
        <f t="shared" si="36"/>
        <v>420</v>
      </c>
      <c r="K193" s="8"/>
      <c r="L193" s="8"/>
      <c r="M193" s="8"/>
    </row>
    <row r="194" spans="1:13" ht="11.25">
      <c r="A194" s="21" t="str">
        <f t="shared" si="35"/>
        <v>6710200401</v>
      </c>
      <c r="B194" s="63" t="s">
        <v>259</v>
      </c>
      <c r="C194" s="30" t="s">
        <v>258</v>
      </c>
      <c r="D194" s="25">
        <v>1</v>
      </c>
      <c r="E194" s="25"/>
      <c r="F194" s="25">
        <v>0</v>
      </c>
      <c r="G194" s="25">
        <v>0</v>
      </c>
      <c r="H194" s="25">
        <v>0</v>
      </c>
      <c r="I194" s="25">
        <v>0</v>
      </c>
      <c r="J194" s="25">
        <v>1</v>
      </c>
      <c r="K194" s="8"/>
      <c r="L194" s="8"/>
      <c r="M194" s="8"/>
    </row>
    <row r="195" spans="1:13" ht="11.25">
      <c r="A195" s="21" t="str">
        <f t="shared" si="35"/>
        <v>6710200402</v>
      </c>
      <c r="B195" s="63" t="s">
        <v>260</v>
      </c>
      <c r="C195" s="30" t="s">
        <v>261</v>
      </c>
      <c r="D195" s="25">
        <v>3</v>
      </c>
      <c r="E195" s="25"/>
      <c r="F195" s="25">
        <v>0</v>
      </c>
      <c r="G195" s="25">
        <v>0</v>
      </c>
      <c r="H195" s="25">
        <v>0</v>
      </c>
      <c r="I195" s="25">
        <v>0</v>
      </c>
      <c r="J195" s="25">
        <v>3</v>
      </c>
      <c r="K195" s="8"/>
      <c r="L195" s="8"/>
      <c r="M195" s="8"/>
    </row>
    <row r="196" spans="1:13" ht="11.25">
      <c r="A196" s="21" t="str">
        <f t="shared" si="35"/>
        <v>6710200403</v>
      </c>
      <c r="B196" s="63" t="s">
        <v>262</v>
      </c>
      <c r="C196" s="30" t="s">
        <v>263</v>
      </c>
      <c r="D196" s="25">
        <v>836</v>
      </c>
      <c r="E196" s="25"/>
      <c r="F196" s="25">
        <v>0</v>
      </c>
      <c r="G196" s="25">
        <v>0</v>
      </c>
      <c r="H196" s="25">
        <v>0</v>
      </c>
      <c r="I196" s="25">
        <v>420</v>
      </c>
      <c r="J196" s="25">
        <v>416</v>
      </c>
      <c r="K196" s="8"/>
      <c r="L196" s="8"/>
      <c r="M196" s="8"/>
    </row>
    <row r="197" spans="1:41" s="19" customFormat="1" ht="11.25">
      <c r="A197" s="21" t="str">
        <f t="shared" si="35"/>
        <v>6710200404</v>
      </c>
      <c r="B197" s="63" t="s">
        <v>264</v>
      </c>
      <c r="C197" s="30" t="s">
        <v>265</v>
      </c>
      <c r="D197" s="25">
        <v>0</v>
      </c>
      <c r="E197" s="25"/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8"/>
      <c r="L197" s="8"/>
      <c r="M197" s="8"/>
      <c r="N197" s="94"/>
      <c r="AJ197" s="8"/>
      <c r="AK197" s="8"/>
      <c r="AL197" s="8"/>
      <c r="AM197" s="8"/>
      <c r="AN197" s="8"/>
      <c r="AO197" s="8"/>
    </row>
    <row r="198" spans="1:13" ht="11.25">
      <c r="A198" s="14" t="str">
        <f t="shared" si="35"/>
        <v>67102005</v>
      </c>
      <c r="B198" s="95">
        <v>2005</v>
      </c>
      <c r="C198" s="17" t="s">
        <v>188</v>
      </c>
      <c r="D198" s="18">
        <f aca="true" t="shared" si="37" ref="D198:J198">D199+D200</f>
        <v>195</v>
      </c>
      <c r="E198" s="18">
        <f t="shared" si="37"/>
        <v>0</v>
      </c>
      <c r="F198" s="18">
        <f t="shared" si="37"/>
        <v>5</v>
      </c>
      <c r="G198" s="18">
        <f t="shared" si="37"/>
        <v>30</v>
      </c>
      <c r="H198" s="18">
        <f t="shared" si="37"/>
        <v>95</v>
      </c>
      <c r="I198" s="18">
        <f t="shared" si="37"/>
        <v>27</v>
      </c>
      <c r="J198" s="18">
        <f t="shared" si="37"/>
        <v>38</v>
      </c>
      <c r="K198" s="8"/>
      <c r="L198" s="8"/>
      <c r="M198" s="8"/>
    </row>
    <row r="199" spans="1:13" ht="11.25">
      <c r="A199" s="21" t="str">
        <f t="shared" si="35"/>
        <v>6710200501</v>
      </c>
      <c r="B199" s="63" t="s">
        <v>266</v>
      </c>
      <c r="C199" s="30" t="s">
        <v>267</v>
      </c>
      <c r="D199" s="25">
        <v>13</v>
      </c>
      <c r="E199" s="25"/>
      <c r="F199" s="25">
        <v>0</v>
      </c>
      <c r="G199" s="25">
        <v>0</v>
      </c>
      <c r="H199" s="25">
        <v>0</v>
      </c>
      <c r="I199" s="25">
        <v>2</v>
      </c>
      <c r="J199" s="25">
        <v>11</v>
      </c>
      <c r="K199" s="8"/>
      <c r="L199" s="8"/>
      <c r="M199" s="8"/>
    </row>
    <row r="200" spans="1:13" ht="11.25">
      <c r="A200" s="21" t="str">
        <f t="shared" si="35"/>
        <v>6710200530</v>
      </c>
      <c r="B200" s="63" t="s">
        <v>189</v>
      </c>
      <c r="C200" s="30" t="s">
        <v>190</v>
      </c>
      <c r="D200" s="25">
        <v>182</v>
      </c>
      <c r="E200" s="25"/>
      <c r="F200" s="25">
        <v>5</v>
      </c>
      <c r="G200" s="25">
        <v>30</v>
      </c>
      <c r="H200" s="25">
        <v>95</v>
      </c>
      <c r="I200" s="25">
        <v>25</v>
      </c>
      <c r="J200" s="25">
        <v>27</v>
      </c>
      <c r="K200" s="8"/>
      <c r="L200" s="8"/>
      <c r="M200" s="8"/>
    </row>
    <row r="201" spans="1:13" ht="11.25">
      <c r="A201" s="14" t="str">
        <f t="shared" si="35"/>
        <v>67102006</v>
      </c>
      <c r="B201" s="95">
        <v>2006</v>
      </c>
      <c r="C201" s="17" t="s">
        <v>191</v>
      </c>
      <c r="D201" s="18">
        <f>D202+D203</f>
        <v>325</v>
      </c>
      <c r="E201" s="18"/>
      <c r="F201" s="18">
        <f>F202+F203</f>
        <v>15</v>
      </c>
      <c r="G201" s="18">
        <f>G202+G203</f>
        <v>160</v>
      </c>
      <c r="H201" s="18">
        <f>H202+H203</f>
        <v>36</v>
      </c>
      <c r="I201" s="18">
        <f>I202+I203</f>
        <v>0</v>
      </c>
      <c r="J201" s="18">
        <f>J202+J203</f>
        <v>114</v>
      </c>
      <c r="K201" s="8"/>
      <c r="L201" s="8"/>
      <c r="M201" s="8"/>
    </row>
    <row r="202" spans="1:13" ht="11.25">
      <c r="A202" s="21" t="str">
        <f t="shared" si="35"/>
        <v>6710200601</v>
      </c>
      <c r="B202" s="63" t="s">
        <v>192</v>
      </c>
      <c r="C202" s="30" t="s">
        <v>193</v>
      </c>
      <c r="D202" s="25">
        <v>158</v>
      </c>
      <c r="E202" s="25"/>
      <c r="F202" s="25">
        <v>7</v>
      </c>
      <c r="G202" s="25">
        <v>65</v>
      </c>
      <c r="H202" s="25">
        <v>36</v>
      </c>
      <c r="I202" s="25">
        <v>0</v>
      </c>
      <c r="J202" s="25">
        <v>50</v>
      </c>
      <c r="K202" s="8"/>
      <c r="L202" s="8"/>
      <c r="M202" s="8"/>
    </row>
    <row r="203" spans="1:13" ht="11.25">
      <c r="A203" s="21" t="str">
        <f t="shared" si="35"/>
        <v>6710200602</v>
      </c>
      <c r="B203" s="63" t="s">
        <v>194</v>
      </c>
      <c r="C203" s="30" t="s">
        <v>195</v>
      </c>
      <c r="D203" s="25">
        <v>167</v>
      </c>
      <c r="E203" s="25"/>
      <c r="F203" s="25">
        <v>8</v>
      </c>
      <c r="G203" s="25">
        <v>95</v>
      </c>
      <c r="H203" s="25">
        <v>0</v>
      </c>
      <c r="I203" s="25">
        <v>0</v>
      </c>
      <c r="J203" s="25">
        <v>64</v>
      </c>
      <c r="K203" s="8"/>
      <c r="L203" s="8"/>
      <c r="M203" s="8"/>
    </row>
    <row r="204" spans="1:13" ht="11.25">
      <c r="A204" s="14" t="str">
        <f t="shared" si="35"/>
        <v>67102009</v>
      </c>
      <c r="B204" s="95" t="s">
        <v>268</v>
      </c>
      <c r="C204" s="17" t="s">
        <v>269</v>
      </c>
      <c r="D204" s="25">
        <v>797</v>
      </c>
      <c r="E204" s="25"/>
      <c r="F204" s="25">
        <v>0</v>
      </c>
      <c r="G204" s="25">
        <v>0</v>
      </c>
      <c r="H204" s="25">
        <v>0</v>
      </c>
      <c r="I204" s="25">
        <v>305</v>
      </c>
      <c r="J204" s="25">
        <v>492</v>
      </c>
      <c r="K204" s="8"/>
      <c r="L204" s="8"/>
      <c r="M204" s="8"/>
    </row>
    <row r="205" spans="1:13" ht="11.25">
      <c r="A205" s="14" t="str">
        <f t="shared" si="35"/>
        <v>67102010</v>
      </c>
      <c r="B205" s="95" t="s">
        <v>270</v>
      </c>
      <c r="C205" s="17" t="s">
        <v>271</v>
      </c>
      <c r="D205" s="25">
        <v>238</v>
      </c>
      <c r="E205" s="25"/>
      <c r="F205" s="25">
        <v>0</v>
      </c>
      <c r="G205" s="25">
        <v>25</v>
      </c>
      <c r="H205" s="25">
        <v>0</v>
      </c>
      <c r="I205" s="25">
        <v>65</v>
      </c>
      <c r="J205" s="25">
        <v>148</v>
      </c>
      <c r="K205" s="8"/>
      <c r="L205" s="8"/>
      <c r="M205" s="8"/>
    </row>
    <row r="206" spans="1:13" ht="11.25">
      <c r="A206" s="14" t="str">
        <f aca="true" t="shared" si="38" ref="A206:A237">CONCATENATE("6710",B206)</f>
        <v>67102011</v>
      </c>
      <c r="B206" s="95">
        <v>2011</v>
      </c>
      <c r="C206" s="17" t="s">
        <v>197</v>
      </c>
      <c r="D206" s="25">
        <v>134</v>
      </c>
      <c r="E206" s="25"/>
      <c r="F206" s="25">
        <v>3</v>
      </c>
      <c r="G206" s="25">
        <v>130</v>
      </c>
      <c r="H206" s="25">
        <v>0</v>
      </c>
      <c r="I206" s="25">
        <v>1</v>
      </c>
      <c r="J206" s="25">
        <v>0</v>
      </c>
      <c r="K206" s="8"/>
      <c r="L206" s="8"/>
      <c r="M206" s="8"/>
    </row>
    <row r="207" spans="1:13" ht="11.25">
      <c r="A207" s="14" t="str">
        <f t="shared" si="38"/>
        <v>67102012</v>
      </c>
      <c r="B207" s="95" t="s">
        <v>198</v>
      </c>
      <c r="C207" s="17" t="s">
        <v>199</v>
      </c>
      <c r="D207" s="25">
        <v>67</v>
      </c>
      <c r="E207" s="25"/>
      <c r="F207" s="25">
        <v>3</v>
      </c>
      <c r="G207" s="25">
        <v>25</v>
      </c>
      <c r="H207" s="25">
        <v>0</v>
      </c>
      <c r="I207" s="25">
        <v>10</v>
      </c>
      <c r="J207" s="25">
        <v>29</v>
      </c>
      <c r="K207" s="8"/>
      <c r="L207" s="8"/>
      <c r="M207" s="8"/>
    </row>
    <row r="208" spans="1:13" ht="11.25">
      <c r="A208" s="14" t="str">
        <f t="shared" si="38"/>
        <v>67102013</v>
      </c>
      <c r="B208" s="95" t="s">
        <v>200</v>
      </c>
      <c r="C208" s="17" t="s">
        <v>201</v>
      </c>
      <c r="D208" s="25">
        <v>66</v>
      </c>
      <c r="E208" s="25"/>
      <c r="F208" s="25">
        <v>3</v>
      </c>
      <c r="G208" s="25">
        <v>35</v>
      </c>
      <c r="H208" s="25">
        <v>15</v>
      </c>
      <c r="I208" s="25">
        <v>4</v>
      </c>
      <c r="J208" s="25">
        <v>9</v>
      </c>
      <c r="K208" s="8"/>
      <c r="L208" s="8"/>
      <c r="M208" s="8"/>
    </row>
    <row r="209" spans="1:13" ht="11.25">
      <c r="A209" s="14" t="str">
        <f t="shared" si="38"/>
        <v>67102014</v>
      </c>
      <c r="B209" s="95">
        <v>2014</v>
      </c>
      <c r="C209" s="17" t="s">
        <v>203</v>
      </c>
      <c r="D209" s="25">
        <v>84</v>
      </c>
      <c r="E209" s="25"/>
      <c r="F209" s="25">
        <v>6</v>
      </c>
      <c r="G209" s="25">
        <v>20</v>
      </c>
      <c r="H209" s="25">
        <v>3</v>
      </c>
      <c r="I209" s="25">
        <v>9</v>
      </c>
      <c r="J209" s="25">
        <v>46</v>
      </c>
      <c r="K209" s="8"/>
      <c r="L209" s="8"/>
      <c r="M209" s="8"/>
    </row>
    <row r="210" spans="1:13" ht="11.25">
      <c r="A210" s="14" t="str">
        <f t="shared" si="38"/>
        <v>67102016</v>
      </c>
      <c r="B210" s="95" t="s">
        <v>204</v>
      </c>
      <c r="C210" s="17" t="s">
        <v>205</v>
      </c>
      <c r="D210" s="25">
        <v>25</v>
      </c>
      <c r="E210" s="25"/>
      <c r="F210" s="25">
        <v>0</v>
      </c>
      <c r="G210" s="25">
        <v>25</v>
      </c>
      <c r="H210" s="25">
        <v>0</v>
      </c>
      <c r="I210" s="25">
        <v>0</v>
      </c>
      <c r="J210" s="25">
        <v>0</v>
      </c>
      <c r="K210" s="8"/>
      <c r="L210" s="8"/>
      <c r="M210" s="8"/>
    </row>
    <row r="211" spans="1:13" ht="27">
      <c r="A211" s="14" t="str">
        <f t="shared" si="38"/>
        <v>67102025</v>
      </c>
      <c r="B211" s="95" t="s">
        <v>207</v>
      </c>
      <c r="C211" s="47" t="s">
        <v>208</v>
      </c>
      <c r="D211" s="25">
        <v>26</v>
      </c>
      <c r="E211" s="25"/>
      <c r="F211" s="25">
        <v>1</v>
      </c>
      <c r="G211" s="25">
        <v>0</v>
      </c>
      <c r="H211" s="25">
        <v>0</v>
      </c>
      <c r="I211" s="25">
        <v>0</v>
      </c>
      <c r="J211" s="25">
        <v>25</v>
      </c>
      <c r="K211" s="8"/>
      <c r="L211" s="8"/>
      <c r="M211" s="8"/>
    </row>
    <row r="212" spans="1:13" ht="11.25">
      <c r="A212" s="14" t="str">
        <f t="shared" si="38"/>
        <v>67102030</v>
      </c>
      <c r="B212" s="95">
        <v>2030</v>
      </c>
      <c r="C212" s="17" t="s">
        <v>209</v>
      </c>
      <c r="D212" s="18">
        <f>SUM(D213:D216)</f>
        <v>204</v>
      </c>
      <c r="E212" s="18"/>
      <c r="F212" s="18">
        <f>SUM(F213:F216)</f>
        <v>15</v>
      </c>
      <c r="G212" s="18">
        <f>SUM(G213:G216)</f>
        <v>74</v>
      </c>
      <c r="H212" s="18">
        <f>SUM(H213:H216)</f>
        <v>0</v>
      </c>
      <c r="I212" s="18">
        <f>SUM(I213:I216)</f>
        <v>1</v>
      </c>
      <c r="J212" s="18">
        <f>SUM(J213:J216)</f>
        <v>114</v>
      </c>
      <c r="K212" s="8"/>
      <c r="L212" s="8"/>
      <c r="M212" s="8"/>
    </row>
    <row r="213" spans="1:13" ht="11.25">
      <c r="A213" s="21" t="str">
        <f t="shared" si="38"/>
        <v>6710203002</v>
      </c>
      <c r="B213" s="63" t="s">
        <v>212</v>
      </c>
      <c r="C213" s="30" t="s">
        <v>213</v>
      </c>
      <c r="D213" s="25">
        <v>26</v>
      </c>
      <c r="E213" s="25"/>
      <c r="F213" s="25">
        <v>0</v>
      </c>
      <c r="G213" s="25">
        <v>16</v>
      </c>
      <c r="H213" s="25">
        <v>0</v>
      </c>
      <c r="I213" s="25">
        <v>1</v>
      </c>
      <c r="J213" s="25">
        <v>9</v>
      </c>
      <c r="K213" s="8"/>
      <c r="L213" s="8"/>
      <c r="M213" s="8"/>
    </row>
    <row r="214" spans="1:13" ht="11.25">
      <c r="A214" s="21" t="str">
        <f t="shared" si="38"/>
        <v>6710203003</v>
      </c>
      <c r="B214" s="63" t="s">
        <v>214</v>
      </c>
      <c r="C214" s="30" t="s">
        <v>215</v>
      </c>
      <c r="D214" s="25">
        <v>22</v>
      </c>
      <c r="E214" s="25"/>
      <c r="F214" s="25">
        <v>0</v>
      </c>
      <c r="G214" s="25">
        <v>22</v>
      </c>
      <c r="H214" s="25">
        <v>0</v>
      </c>
      <c r="I214" s="25">
        <v>0</v>
      </c>
      <c r="J214" s="25">
        <v>0</v>
      </c>
      <c r="K214" s="8"/>
      <c r="L214" s="8"/>
      <c r="M214" s="8"/>
    </row>
    <row r="215" spans="1:13" ht="11.25" hidden="1">
      <c r="A215" s="21" t="str">
        <f t="shared" si="38"/>
        <v>6710203004</v>
      </c>
      <c r="B215" s="63" t="s">
        <v>216</v>
      </c>
      <c r="C215" s="30" t="s">
        <v>217</v>
      </c>
      <c r="D215" s="25">
        <v>0</v>
      </c>
      <c r="E215" s="25"/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8"/>
      <c r="L215" s="8"/>
      <c r="M215" s="8"/>
    </row>
    <row r="216" spans="1:12" ht="11.25">
      <c r="A216" s="21" t="str">
        <f t="shared" si="38"/>
        <v>6710203030</v>
      </c>
      <c r="B216" s="63" t="s">
        <v>218</v>
      </c>
      <c r="C216" s="30" t="s">
        <v>219</v>
      </c>
      <c r="D216" s="25">
        <v>156</v>
      </c>
      <c r="E216" s="25"/>
      <c r="F216" s="25">
        <v>15</v>
      </c>
      <c r="G216" s="25">
        <v>36</v>
      </c>
      <c r="H216" s="25">
        <v>0</v>
      </c>
      <c r="I216" s="25">
        <v>0</v>
      </c>
      <c r="J216" s="25">
        <v>105</v>
      </c>
      <c r="L216" s="8"/>
    </row>
    <row r="217" spans="1:12" ht="11.25">
      <c r="A217" s="21" t="str">
        <f t="shared" si="38"/>
        <v>671055</v>
      </c>
      <c r="B217" s="95" t="s">
        <v>107</v>
      </c>
      <c r="C217" s="17" t="s">
        <v>108</v>
      </c>
      <c r="D217" s="18">
        <f>D218</f>
        <v>60</v>
      </c>
      <c r="E217" s="18"/>
      <c r="F217" s="18">
        <f aca="true" t="shared" si="39" ref="F217:J218">F218</f>
        <v>0</v>
      </c>
      <c r="G217" s="18">
        <f t="shared" si="39"/>
        <v>0</v>
      </c>
      <c r="H217" s="18">
        <f t="shared" si="39"/>
        <v>0</v>
      </c>
      <c r="I217" s="18">
        <f t="shared" si="39"/>
        <v>0</v>
      </c>
      <c r="J217" s="18">
        <f t="shared" si="39"/>
        <v>60</v>
      </c>
      <c r="L217" s="8"/>
    </row>
    <row r="218" spans="1:12" ht="11.25">
      <c r="A218" s="21" t="str">
        <f t="shared" si="38"/>
        <v>67105502</v>
      </c>
      <c r="B218" s="95" t="s">
        <v>220</v>
      </c>
      <c r="C218" s="17" t="s">
        <v>221</v>
      </c>
      <c r="D218" s="18">
        <f>D219</f>
        <v>60</v>
      </c>
      <c r="E218" s="18"/>
      <c r="F218" s="18">
        <f t="shared" si="39"/>
        <v>0</v>
      </c>
      <c r="G218" s="18">
        <f t="shared" si="39"/>
        <v>0</v>
      </c>
      <c r="H218" s="18">
        <f t="shared" si="39"/>
        <v>0</v>
      </c>
      <c r="I218" s="18">
        <f t="shared" si="39"/>
        <v>0</v>
      </c>
      <c r="J218" s="18">
        <f t="shared" si="39"/>
        <v>60</v>
      </c>
      <c r="L218" s="8"/>
    </row>
    <row r="219" spans="1:12" ht="11.25">
      <c r="A219" s="21" t="str">
        <f t="shared" si="38"/>
        <v>6710550201</v>
      </c>
      <c r="B219" s="63" t="s">
        <v>222</v>
      </c>
      <c r="C219" s="30" t="s">
        <v>223</v>
      </c>
      <c r="D219" s="25">
        <v>60</v>
      </c>
      <c r="E219" s="25"/>
      <c r="F219" s="25">
        <v>0</v>
      </c>
      <c r="G219" s="25">
        <v>0</v>
      </c>
      <c r="H219" s="25">
        <v>0</v>
      </c>
      <c r="I219" s="25">
        <v>0</v>
      </c>
      <c r="J219" s="25">
        <v>60</v>
      </c>
      <c r="L219" s="8"/>
    </row>
    <row r="220" spans="1:12" s="19" customFormat="1" ht="33.75">
      <c r="A220" s="21" t="str">
        <f t="shared" si="38"/>
        <v>671056</v>
      </c>
      <c r="B220" s="95" t="s">
        <v>109</v>
      </c>
      <c r="C220" s="17" t="s">
        <v>110</v>
      </c>
      <c r="D220" s="18">
        <f>D221+D223+D226+D229+D232</f>
        <v>1514</v>
      </c>
      <c r="E220" s="18"/>
      <c r="F220" s="18">
        <f>F221+F223+F226+F229+F232</f>
        <v>199</v>
      </c>
      <c r="G220" s="18">
        <f>G221+G223+G226+G229+G232</f>
        <v>1315</v>
      </c>
      <c r="H220" s="18">
        <f>H221+H223+H226+H229+H232</f>
        <v>0</v>
      </c>
      <c r="I220" s="18">
        <f>I221+I223+I226+I229+I232</f>
        <v>0</v>
      </c>
      <c r="J220" s="18">
        <f>J221+J223+J226+J229+J232</f>
        <v>0</v>
      </c>
      <c r="L220" s="32"/>
    </row>
    <row r="221" spans="1:12" ht="11.25" hidden="1">
      <c r="A221" s="21" t="str">
        <f t="shared" si="38"/>
        <v>67105602</v>
      </c>
      <c r="B221" s="64">
        <v>5602</v>
      </c>
      <c r="C221" s="48" t="s">
        <v>227</v>
      </c>
      <c r="D221" s="25">
        <v>0</v>
      </c>
      <c r="E221" s="25"/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L221" s="8"/>
    </row>
    <row r="222" spans="1:12" ht="12.75" hidden="1">
      <c r="A222" s="21" t="str">
        <f t="shared" si="38"/>
        <v>6710560202</v>
      </c>
      <c r="B222" s="64">
        <v>560202</v>
      </c>
      <c r="C222" s="65" t="s">
        <v>229</v>
      </c>
      <c r="D222" s="25">
        <v>0</v>
      </c>
      <c r="E222" s="25"/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L222" s="8"/>
    </row>
    <row r="223" spans="1:12" ht="22.5">
      <c r="A223" s="21" t="str">
        <f t="shared" si="38"/>
        <v>67105615</v>
      </c>
      <c r="B223" s="66">
        <v>5615</v>
      </c>
      <c r="C223" s="17" t="s">
        <v>272</v>
      </c>
      <c r="D223" s="18">
        <v>205</v>
      </c>
      <c r="E223" s="18"/>
      <c r="F223" s="18">
        <v>0</v>
      </c>
      <c r="G223" s="18">
        <v>205</v>
      </c>
      <c r="H223" s="18">
        <v>0</v>
      </c>
      <c r="I223" s="18">
        <v>0</v>
      </c>
      <c r="J223" s="18">
        <v>0</v>
      </c>
      <c r="L223" s="8"/>
    </row>
    <row r="224" spans="1:12" ht="11.25">
      <c r="A224" s="21" t="str">
        <f t="shared" si="38"/>
        <v>6710561501</v>
      </c>
      <c r="B224" s="64">
        <v>561501</v>
      </c>
      <c r="C224" s="30" t="s">
        <v>273</v>
      </c>
      <c r="D224" s="25">
        <v>51</v>
      </c>
      <c r="E224" s="25"/>
      <c r="F224" s="25">
        <v>0</v>
      </c>
      <c r="G224" s="25">
        <v>51</v>
      </c>
      <c r="H224" s="25">
        <v>0</v>
      </c>
      <c r="I224" s="25">
        <v>0</v>
      </c>
      <c r="J224" s="25">
        <v>0</v>
      </c>
      <c r="L224" s="8"/>
    </row>
    <row r="225" spans="1:12" ht="12.75">
      <c r="A225" s="21" t="str">
        <f t="shared" si="38"/>
        <v>6710561502</v>
      </c>
      <c r="B225" s="64">
        <v>561502</v>
      </c>
      <c r="C225" s="65" t="s">
        <v>229</v>
      </c>
      <c r="D225" s="25">
        <v>154</v>
      </c>
      <c r="E225" s="25"/>
      <c r="F225" s="25">
        <v>0</v>
      </c>
      <c r="G225" s="25">
        <v>154</v>
      </c>
      <c r="H225" s="25">
        <v>0</v>
      </c>
      <c r="I225" s="25">
        <v>0</v>
      </c>
      <c r="J225" s="25">
        <v>0</v>
      </c>
      <c r="L225" s="8"/>
    </row>
    <row r="226" spans="1:12" ht="12.75">
      <c r="A226" s="21" t="str">
        <f t="shared" si="38"/>
        <v>67105616</v>
      </c>
      <c r="B226" s="66">
        <v>5616</v>
      </c>
      <c r="C226" s="67" t="s">
        <v>97</v>
      </c>
      <c r="D226" s="18">
        <v>324</v>
      </c>
      <c r="E226" s="18"/>
      <c r="F226" s="18">
        <v>199</v>
      </c>
      <c r="G226" s="18">
        <v>125</v>
      </c>
      <c r="H226" s="18">
        <v>0</v>
      </c>
      <c r="I226" s="18">
        <v>0</v>
      </c>
      <c r="J226" s="18">
        <v>0</v>
      </c>
      <c r="L226" s="8"/>
    </row>
    <row r="227" spans="1:12" ht="11.25">
      <c r="A227" s="21" t="str">
        <f t="shared" si="38"/>
        <v>6710561601</v>
      </c>
      <c r="B227" s="64">
        <v>561601</v>
      </c>
      <c r="C227" s="30" t="s">
        <v>273</v>
      </c>
      <c r="D227" s="25">
        <v>21</v>
      </c>
      <c r="E227" s="25"/>
      <c r="F227" s="25">
        <v>0</v>
      </c>
      <c r="G227" s="25">
        <v>21</v>
      </c>
      <c r="H227" s="25">
        <v>0</v>
      </c>
      <c r="I227" s="25">
        <v>0</v>
      </c>
      <c r="J227" s="25">
        <v>0</v>
      </c>
      <c r="L227" s="8"/>
    </row>
    <row r="228" spans="1:12" ht="12.75">
      <c r="A228" s="21" t="str">
        <f t="shared" si="38"/>
        <v>6710561602</v>
      </c>
      <c r="B228" s="64">
        <v>561602</v>
      </c>
      <c r="C228" s="65" t="s">
        <v>229</v>
      </c>
      <c r="D228" s="25">
        <v>303</v>
      </c>
      <c r="E228" s="25"/>
      <c r="F228" s="25">
        <v>199</v>
      </c>
      <c r="G228" s="25">
        <v>104</v>
      </c>
      <c r="H228" s="25">
        <v>0</v>
      </c>
      <c r="I228" s="25">
        <v>0</v>
      </c>
      <c r="J228" s="25">
        <v>0</v>
      </c>
      <c r="L228" s="8"/>
    </row>
    <row r="229" spans="1:12" ht="11.25">
      <c r="A229" s="21" t="str">
        <f t="shared" si="38"/>
        <v>67105617</v>
      </c>
      <c r="B229" s="66">
        <v>5617</v>
      </c>
      <c r="C229" s="17" t="s">
        <v>98</v>
      </c>
      <c r="D229" s="18">
        <v>36</v>
      </c>
      <c r="E229" s="18"/>
      <c r="F229" s="18">
        <v>0</v>
      </c>
      <c r="G229" s="18">
        <v>36</v>
      </c>
      <c r="H229" s="18">
        <v>0</v>
      </c>
      <c r="I229" s="18">
        <v>0</v>
      </c>
      <c r="J229" s="18">
        <v>0</v>
      </c>
      <c r="L229" s="8"/>
    </row>
    <row r="230" spans="1:12" ht="11.25">
      <c r="A230" s="21" t="str">
        <f t="shared" si="38"/>
        <v>6710561701</v>
      </c>
      <c r="B230" s="64">
        <v>561701</v>
      </c>
      <c r="C230" s="30" t="s">
        <v>273</v>
      </c>
      <c r="D230" s="25">
        <v>5</v>
      </c>
      <c r="E230" s="25"/>
      <c r="F230" s="25">
        <v>0</v>
      </c>
      <c r="G230" s="25">
        <v>5</v>
      </c>
      <c r="H230" s="25">
        <v>0</v>
      </c>
      <c r="I230" s="25">
        <v>0</v>
      </c>
      <c r="J230" s="25">
        <v>0</v>
      </c>
      <c r="L230" s="8"/>
    </row>
    <row r="231" spans="1:12" ht="12.75">
      <c r="A231" s="21" t="str">
        <f t="shared" si="38"/>
        <v>6710561702</v>
      </c>
      <c r="B231" s="64">
        <v>561702</v>
      </c>
      <c r="C231" s="65" t="s">
        <v>229</v>
      </c>
      <c r="D231" s="25">
        <v>31</v>
      </c>
      <c r="E231" s="25"/>
      <c r="F231" s="25">
        <v>0</v>
      </c>
      <c r="G231" s="25">
        <v>31</v>
      </c>
      <c r="H231" s="25">
        <v>0</v>
      </c>
      <c r="I231" s="25">
        <v>0</v>
      </c>
      <c r="J231" s="25">
        <v>0</v>
      </c>
      <c r="L231" s="8"/>
    </row>
    <row r="232" spans="1:12" ht="11.25">
      <c r="A232" s="21" t="str">
        <f t="shared" si="38"/>
        <v>67105618</v>
      </c>
      <c r="B232" s="64">
        <v>5618</v>
      </c>
      <c r="C232" s="66" t="s">
        <v>99</v>
      </c>
      <c r="D232" s="18">
        <f>D233</f>
        <v>949</v>
      </c>
      <c r="E232" s="25"/>
      <c r="F232" s="18">
        <f>F233</f>
        <v>0</v>
      </c>
      <c r="G232" s="18">
        <f>G233</f>
        <v>949</v>
      </c>
      <c r="H232" s="18">
        <f>H233</f>
        <v>0</v>
      </c>
      <c r="I232" s="18">
        <f>I233</f>
        <v>0</v>
      </c>
      <c r="J232" s="18">
        <f>J233</f>
        <v>0</v>
      </c>
      <c r="L232" s="8"/>
    </row>
    <row r="233" spans="1:12" ht="12.75">
      <c r="A233" s="21" t="str">
        <f t="shared" si="38"/>
        <v>6710561802</v>
      </c>
      <c r="B233" s="64">
        <v>561802</v>
      </c>
      <c r="C233" s="65" t="s">
        <v>229</v>
      </c>
      <c r="D233" s="25">
        <v>949</v>
      </c>
      <c r="E233" s="25"/>
      <c r="F233" s="25">
        <v>0</v>
      </c>
      <c r="G233" s="25">
        <v>949</v>
      </c>
      <c r="H233" s="25">
        <v>0</v>
      </c>
      <c r="I233" s="25">
        <v>0</v>
      </c>
      <c r="J233" s="25">
        <v>0</v>
      </c>
      <c r="L233" s="8"/>
    </row>
    <row r="234" spans="1:12" ht="22.5">
      <c r="A234" s="21" t="str">
        <f t="shared" si="38"/>
        <v>671058</v>
      </c>
      <c r="B234" s="66">
        <v>58</v>
      </c>
      <c r="C234" s="17" t="s">
        <v>112</v>
      </c>
      <c r="D234" s="18">
        <f aca="true" t="shared" si="40" ref="D234:J234">D235</f>
        <v>196</v>
      </c>
      <c r="E234" s="18">
        <f t="shared" si="40"/>
        <v>0</v>
      </c>
      <c r="F234" s="18">
        <f t="shared" si="40"/>
        <v>81</v>
      </c>
      <c r="G234" s="18">
        <f t="shared" si="40"/>
        <v>0</v>
      </c>
      <c r="H234" s="18">
        <f t="shared" si="40"/>
        <v>0</v>
      </c>
      <c r="I234" s="18">
        <f t="shared" si="40"/>
        <v>0</v>
      </c>
      <c r="J234" s="18">
        <f t="shared" si="40"/>
        <v>115</v>
      </c>
      <c r="L234" s="8"/>
    </row>
    <row r="235" spans="1:12" ht="12.75">
      <c r="A235" s="21" t="str">
        <f t="shared" si="38"/>
        <v>67105816</v>
      </c>
      <c r="B235" s="64">
        <v>5816</v>
      </c>
      <c r="C235" s="67" t="s">
        <v>97</v>
      </c>
      <c r="D235" s="25">
        <f aca="true" t="shared" si="41" ref="D235:J235">D236+D237+D238</f>
        <v>196</v>
      </c>
      <c r="E235" s="25">
        <f t="shared" si="41"/>
        <v>0</v>
      </c>
      <c r="F235" s="25">
        <f t="shared" si="41"/>
        <v>81</v>
      </c>
      <c r="G235" s="25">
        <f t="shared" si="41"/>
        <v>0</v>
      </c>
      <c r="H235" s="25">
        <f t="shared" si="41"/>
        <v>0</v>
      </c>
      <c r="I235" s="25">
        <f t="shared" si="41"/>
        <v>0</v>
      </c>
      <c r="J235" s="25">
        <f t="shared" si="41"/>
        <v>115</v>
      </c>
      <c r="L235" s="8"/>
    </row>
    <row r="236" spans="1:12" ht="12.75">
      <c r="A236" s="21" t="str">
        <f t="shared" si="38"/>
        <v>6710581601</v>
      </c>
      <c r="B236" s="64">
        <v>581601</v>
      </c>
      <c r="C236" s="65" t="s">
        <v>273</v>
      </c>
      <c r="D236" s="25">
        <v>44</v>
      </c>
      <c r="E236" s="25"/>
      <c r="F236" s="25">
        <v>0</v>
      </c>
      <c r="G236" s="25">
        <v>0</v>
      </c>
      <c r="H236" s="25">
        <v>0</v>
      </c>
      <c r="I236" s="25">
        <v>0</v>
      </c>
      <c r="J236" s="25">
        <v>44</v>
      </c>
      <c r="L236" s="8"/>
    </row>
    <row r="237" spans="1:12" ht="12.75">
      <c r="A237" s="21" t="str">
        <f t="shared" si="38"/>
        <v>6710581602</v>
      </c>
      <c r="B237" s="64">
        <v>581602</v>
      </c>
      <c r="C237" s="65" t="s">
        <v>229</v>
      </c>
      <c r="D237" s="25">
        <v>152</v>
      </c>
      <c r="E237" s="25"/>
      <c r="F237" s="25">
        <v>81</v>
      </c>
      <c r="G237" s="25">
        <v>0</v>
      </c>
      <c r="H237" s="25">
        <v>0</v>
      </c>
      <c r="I237" s="25">
        <v>0</v>
      </c>
      <c r="J237" s="25">
        <v>71</v>
      </c>
      <c r="L237" s="8"/>
    </row>
    <row r="238" spans="1:12" ht="12.75">
      <c r="A238" s="21" t="str">
        <f>CONCATENATE("6710",B238)</f>
        <v>6710581603</v>
      </c>
      <c r="B238" s="64">
        <v>581603</v>
      </c>
      <c r="C238" s="65" t="s">
        <v>274</v>
      </c>
      <c r="D238" s="25">
        <v>0</v>
      </c>
      <c r="E238" s="25"/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L238" s="8"/>
    </row>
    <row r="239" spans="1:12" ht="11.25">
      <c r="A239" s="14" t="str">
        <f>CONCATENATE("6710",B239)</f>
        <v>671059</v>
      </c>
      <c r="B239" s="95" t="s">
        <v>113</v>
      </c>
      <c r="C239" s="20" t="s">
        <v>295</v>
      </c>
      <c r="D239" s="18">
        <f>SUM(D240:D242)</f>
        <v>2679</v>
      </c>
      <c r="E239" s="18"/>
      <c r="F239" s="18">
        <f>SUM(F240:F242)</f>
        <v>598</v>
      </c>
      <c r="G239" s="18">
        <f>SUM(G240:G242)</f>
        <v>589</v>
      </c>
      <c r="H239" s="18">
        <f>SUM(H240:H242)</f>
        <v>1248</v>
      </c>
      <c r="I239" s="18">
        <f>SUM(I240:I242)</f>
        <v>0</v>
      </c>
      <c r="J239" s="18">
        <f>SUM(J240:J242)</f>
        <v>244</v>
      </c>
      <c r="L239" s="8"/>
    </row>
    <row r="240" spans="1:12" ht="11.25">
      <c r="A240" s="21" t="str">
        <f>CONCATENATE("6710",B240)</f>
        <v>67105901</v>
      </c>
      <c r="B240" s="63" t="s">
        <v>275</v>
      </c>
      <c r="C240" s="24" t="s">
        <v>276</v>
      </c>
      <c r="D240" s="25">
        <v>30</v>
      </c>
      <c r="E240" s="25"/>
      <c r="F240" s="25">
        <v>0</v>
      </c>
      <c r="G240" s="25">
        <v>30</v>
      </c>
      <c r="H240" s="25">
        <v>0</v>
      </c>
      <c r="I240" s="25">
        <v>0</v>
      </c>
      <c r="J240" s="25">
        <v>0</v>
      </c>
      <c r="L240" s="8"/>
    </row>
    <row r="241" spans="1:12" ht="11.25">
      <c r="A241" s="21"/>
      <c r="B241" s="23" t="s">
        <v>277</v>
      </c>
      <c r="C241" s="24" t="s">
        <v>278</v>
      </c>
      <c r="D241" s="25">
        <v>70</v>
      </c>
      <c r="E241" s="25"/>
      <c r="F241" s="25">
        <v>0</v>
      </c>
      <c r="G241" s="25">
        <v>0</v>
      </c>
      <c r="H241" s="25">
        <v>0</v>
      </c>
      <c r="I241" s="25">
        <v>0</v>
      </c>
      <c r="J241" s="25">
        <v>70</v>
      </c>
      <c r="L241" s="8"/>
    </row>
    <row r="242" spans="1:12" ht="11.25">
      <c r="A242" s="21" t="str">
        <f aca="true" t="shared" si="42" ref="A242:A251">CONCATENATE("6710",B242)</f>
        <v>67105922</v>
      </c>
      <c r="B242" s="63" t="s">
        <v>237</v>
      </c>
      <c r="C242" s="30" t="s">
        <v>238</v>
      </c>
      <c r="D242" s="25">
        <v>2579</v>
      </c>
      <c r="E242" s="25"/>
      <c r="F242" s="25">
        <v>598</v>
      </c>
      <c r="G242" s="25">
        <v>559</v>
      </c>
      <c r="H242" s="25">
        <v>1248</v>
      </c>
      <c r="I242" s="25">
        <v>0</v>
      </c>
      <c r="J242" s="25">
        <v>174</v>
      </c>
      <c r="L242" s="8"/>
    </row>
    <row r="243" spans="1:12" ht="11.25">
      <c r="A243" s="14" t="str">
        <f t="shared" si="42"/>
        <v>671070</v>
      </c>
      <c r="B243" s="95" t="s">
        <v>115</v>
      </c>
      <c r="C243" s="20" t="s">
        <v>116</v>
      </c>
      <c r="D243" s="18">
        <f>D244</f>
        <v>2596</v>
      </c>
      <c r="E243" s="18"/>
      <c r="F243" s="18">
        <f>F244</f>
        <v>5</v>
      </c>
      <c r="G243" s="18">
        <f>G244</f>
        <v>110</v>
      </c>
      <c r="H243" s="18">
        <f>H244</f>
        <v>0</v>
      </c>
      <c r="I243" s="18">
        <f>I244</f>
        <v>2430</v>
      </c>
      <c r="J243" s="18">
        <f>J244</f>
        <v>51</v>
      </c>
      <c r="L243" s="8"/>
    </row>
    <row r="244" spans="1:12" ht="11.25">
      <c r="A244" s="14" t="str">
        <f t="shared" si="42"/>
        <v>671071</v>
      </c>
      <c r="B244" s="95" t="s">
        <v>117</v>
      </c>
      <c r="C244" s="20" t="s">
        <v>293</v>
      </c>
      <c r="D244" s="18">
        <f>D245+D250</f>
        <v>2596</v>
      </c>
      <c r="E244" s="18"/>
      <c r="F244" s="18">
        <f>F245+F250</f>
        <v>5</v>
      </c>
      <c r="G244" s="18">
        <f>G245+G250</f>
        <v>110</v>
      </c>
      <c r="H244" s="18">
        <f>H245+H250</f>
        <v>0</v>
      </c>
      <c r="I244" s="18">
        <f>I245+I250</f>
        <v>2430</v>
      </c>
      <c r="J244" s="18">
        <f>J245+J250</f>
        <v>51</v>
      </c>
      <c r="L244" s="8"/>
    </row>
    <row r="245" spans="1:12" ht="11.25">
      <c r="A245" s="14" t="str">
        <f t="shared" si="42"/>
        <v>67107101</v>
      </c>
      <c r="B245" s="95">
        <v>7101</v>
      </c>
      <c r="C245" s="20" t="s">
        <v>239</v>
      </c>
      <c r="D245" s="18">
        <f>SUM(D246:D249)</f>
        <v>2581</v>
      </c>
      <c r="E245" s="18"/>
      <c r="F245" s="18">
        <f>SUM(F246:F249)</f>
        <v>5</v>
      </c>
      <c r="G245" s="18">
        <f>SUM(G246:G249)</f>
        <v>95</v>
      </c>
      <c r="H245" s="18">
        <f>SUM(H246:H249)</f>
        <v>0</v>
      </c>
      <c r="I245" s="18">
        <f>SUM(I246:I249)</f>
        <v>2430</v>
      </c>
      <c r="J245" s="18">
        <f>SUM(J246:J249)</f>
        <v>51</v>
      </c>
      <c r="L245" s="8"/>
    </row>
    <row r="246" spans="1:12" ht="11.25" hidden="1">
      <c r="A246" s="21" t="str">
        <f t="shared" si="42"/>
        <v>6710710101</v>
      </c>
      <c r="B246" s="63" t="s">
        <v>279</v>
      </c>
      <c r="C246" s="28" t="s">
        <v>280</v>
      </c>
      <c r="D246" s="25">
        <v>0</v>
      </c>
      <c r="E246" s="25"/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L246" s="8"/>
    </row>
    <row r="247" spans="1:12" ht="11.25">
      <c r="A247" s="21" t="str">
        <f t="shared" si="42"/>
        <v>6710710102</v>
      </c>
      <c r="B247" s="63" t="s">
        <v>240</v>
      </c>
      <c r="C247" s="24" t="s">
        <v>241</v>
      </c>
      <c r="D247" s="25">
        <v>2510</v>
      </c>
      <c r="E247" s="25"/>
      <c r="F247" s="25">
        <v>5</v>
      </c>
      <c r="G247" s="25">
        <v>30</v>
      </c>
      <c r="H247" s="25">
        <v>0</v>
      </c>
      <c r="I247" s="25">
        <v>2430</v>
      </c>
      <c r="J247" s="25">
        <v>45</v>
      </c>
      <c r="L247" s="8"/>
    </row>
    <row r="248" spans="1:12" ht="11.25">
      <c r="A248" s="21" t="str">
        <f t="shared" si="42"/>
        <v>6710710103</v>
      </c>
      <c r="B248" s="63" t="s">
        <v>242</v>
      </c>
      <c r="C248" s="24" t="s">
        <v>243</v>
      </c>
      <c r="D248" s="25">
        <v>25</v>
      </c>
      <c r="E248" s="25"/>
      <c r="F248" s="25">
        <v>0</v>
      </c>
      <c r="G248" s="25">
        <v>25</v>
      </c>
      <c r="H248" s="25">
        <v>0</v>
      </c>
      <c r="I248" s="25">
        <v>0</v>
      </c>
      <c r="J248" s="25">
        <v>0</v>
      </c>
      <c r="L248" s="8"/>
    </row>
    <row r="249" spans="1:12" ht="11.25">
      <c r="A249" s="21" t="str">
        <f t="shared" si="42"/>
        <v>6710710130</v>
      </c>
      <c r="B249" s="63" t="s">
        <v>244</v>
      </c>
      <c r="C249" s="24" t="s">
        <v>245</v>
      </c>
      <c r="D249" s="25">
        <v>46</v>
      </c>
      <c r="E249" s="25"/>
      <c r="F249" s="25">
        <v>0</v>
      </c>
      <c r="G249" s="25">
        <v>40</v>
      </c>
      <c r="H249" s="25">
        <v>0</v>
      </c>
      <c r="I249" s="25">
        <v>0</v>
      </c>
      <c r="J249" s="25">
        <v>6</v>
      </c>
      <c r="L249" s="8"/>
    </row>
    <row r="250" spans="1:12" ht="11.25">
      <c r="A250" s="101" t="str">
        <f t="shared" si="42"/>
        <v>67107103</v>
      </c>
      <c r="B250" s="95" t="s">
        <v>246</v>
      </c>
      <c r="C250" s="20" t="s">
        <v>247</v>
      </c>
      <c r="D250" s="25">
        <v>15</v>
      </c>
      <c r="E250" s="25"/>
      <c r="F250" s="25">
        <v>0</v>
      </c>
      <c r="G250" s="25">
        <v>15</v>
      </c>
      <c r="H250" s="25">
        <v>0</v>
      </c>
      <c r="I250" s="25">
        <v>0</v>
      </c>
      <c r="J250" s="25">
        <v>0</v>
      </c>
      <c r="L250" s="8"/>
    </row>
    <row r="251" spans="1:12" ht="22.5">
      <c r="A251" s="14" t="str">
        <f t="shared" si="42"/>
        <v>6710671050</v>
      </c>
      <c r="B251" s="95" t="s">
        <v>281</v>
      </c>
      <c r="C251" s="20" t="s">
        <v>282</v>
      </c>
      <c r="D251" s="18">
        <f>D152</f>
        <v>23024</v>
      </c>
      <c r="E251" s="18"/>
      <c r="F251" s="18">
        <f>F152</f>
        <v>2132</v>
      </c>
      <c r="G251" s="18">
        <f>G152</f>
        <v>4297</v>
      </c>
      <c r="H251" s="18">
        <f>H152</f>
        <v>2611</v>
      </c>
      <c r="I251" s="18">
        <f>I152</f>
        <v>3878</v>
      </c>
      <c r="J251" s="18">
        <f>J152</f>
        <v>10106</v>
      </c>
      <c r="L251" s="8"/>
    </row>
  </sheetData>
  <sheetProtection/>
  <mergeCells count="7">
    <mergeCell ref="A7:A8"/>
    <mergeCell ref="B7:B8"/>
    <mergeCell ref="C7:C8"/>
    <mergeCell ref="D7:D8"/>
    <mergeCell ref="E7:J7"/>
    <mergeCell ref="A3:J3"/>
    <mergeCell ref="A4:J4"/>
  </mergeCells>
  <printOptions horizontalCentered="1"/>
  <pageMargins left="0.2362204724409449" right="0.2362204724409449" top="0.1968503937007874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Ioan</dc:creator>
  <cp:keywords/>
  <dc:description/>
  <cp:lastModifiedBy>Mariana Ioan</cp:lastModifiedBy>
  <cp:lastPrinted>2016-11-21T11:06:14Z</cp:lastPrinted>
  <dcterms:created xsi:type="dcterms:W3CDTF">2016-11-21T11:02:38Z</dcterms:created>
  <dcterms:modified xsi:type="dcterms:W3CDTF">2016-12-09T12:24:00Z</dcterms:modified>
  <cp:category/>
  <cp:version/>
  <cp:contentType/>
  <cp:contentStatus/>
</cp:coreProperties>
</file>