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634929F3-7FC9-4C92-9E73-C45AE0131CCA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personal" sheetId="2" r:id="rId1"/>
    <sheet name="Sheet1" sheetId="45" r:id="rId2"/>
    <sheet name="materiale cap 61.01" sheetId="3" r:id="rId3"/>
    <sheet name="titlul IX- Alte cheltuieli" sheetId="25" r:id="rId4"/>
    <sheet name="transferuri " sheetId="5" r:id="rId5"/>
    <sheet name="cotizatii internationale" sheetId="42" r:id="rId6"/>
    <sheet name="venituri proprii-titlul 20" sheetId="44" r:id="rId7"/>
    <sheet name="ACTIVE NEFINANCIARE BS" sheetId="43" r:id="rId8"/>
    <sheet name="PROIECTE CAP. 61.01" sheetId="37" r:id="rId9"/>
    <sheet name="proiecte cap. 61.08 " sheetId="36" r:id="rId10"/>
  </sheets>
  <definedNames>
    <definedName name="_xlnm._FilterDatabase" localSheetId="2" hidden="1">'materiale cap 61.01'!$A$6:$M$94</definedName>
    <definedName name="_xlnm._FilterDatabase" localSheetId="8" hidden="1">'PROIECTE CAP. 61.01'!$A$8:$E$112</definedName>
    <definedName name="_xlnm._FilterDatabase" localSheetId="4" hidden="1">'transferuri '!$A$7:$WVM$18</definedName>
    <definedName name="_xlnm.Print_Area" localSheetId="2">'materiale cap 61.01'!$A$1:$F$6</definedName>
    <definedName name="_xlnm.Print_Area" localSheetId="3">'titlul IX- Alte cheltuieli'!$A$1:$F$65</definedName>
  </definedNames>
  <calcPr calcId="191029"/>
</workbook>
</file>

<file path=xl/calcChain.xml><?xml version="1.0" encoding="utf-8"?>
<calcChain xmlns="http://schemas.openxmlformats.org/spreadsheetml/2006/main">
  <c r="F25" i="45" l="1"/>
  <c r="F11" i="44" l="1"/>
  <c r="F12" i="44" l="1"/>
  <c r="D207" i="2" l="1"/>
  <c r="D204" i="2"/>
  <c r="D199" i="2"/>
  <c r="D146" i="2"/>
  <c r="E124" i="37" l="1"/>
  <c r="D124" i="37"/>
  <c r="E47" i="36"/>
  <c r="D47" i="36"/>
  <c r="E49" i="36" l="1"/>
  <c r="E127" i="37"/>
  <c r="E42" i="36"/>
  <c r="E117" i="37"/>
  <c r="E40" i="36"/>
  <c r="E38" i="36"/>
  <c r="E112" i="37"/>
  <c r="E120" i="37" l="1"/>
  <c r="F11" i="43"/>
  <c r="F94" i="3" l="1"/>
  <c r="F18" i="5"/>
  <c r="F11" i="25" l="1"/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D183" i="2" l="1"/>
  <c r="D77" i="2"/>
  <c r="D60" i="2"/>
  <c r="D51" i="2"/>
  <c r="D197" i="2"/>
  <c r="D193" i="2"/>
  <c r="D191" i="2"/>
  <c r="D189" i="2"/>
  <c r="D187" i="2"/>
  <c r="D185" i="2"/>
  <c r="D182" i="2"/>
  <c r="D153" i="2"/>
  <c r="D150" i="2"/>
  <c r="D129" i="2"/>
  <c r="D117" i="2"/>
  <c r="D85" i="2"/>
  <c r="D82" i="2"/>
  <c r="D38" i="2"/>
  <c r="D198" i="2" l="1"/>
  <c r="D147" i="2"/>
  <c r="A9" i="5" l="1"/>
  <c r="A10" i="5" s="1"/>
  <c r="A11" i="5" s="1"/>
  <c r="A12" i="5" s="1"/>
  <c r="A13" i="5" s="1"/>
  <c r="A14" i="5" s="1"/>
  <c r="A15" i="5" s="1"/>
  <c r="A16" i="5" s="1"/>
  <c r="A17" i="5" s="1"/>
  <c r="E9" i="42" l="1"/>
</calcChain>
</file>

<file path=xl/sharedStrings.xml><?xml version="1.0" encoding="utf-8"?>
<sst xmlns="http://schemas.openxmlformats.org/spreadsheetml/2006/main" count="989" uniqueCount="398">
  <si>
    <t xml:space="preserve">MINISTERUL JUSTITIEI - Aparat propriu </t>
  </si>
  <si>
    <t>Nr.crt.</t>
  </si>
  <si>
    <t>Nr. act</t>
  </si>
  <si>
    <t>Data document</t>
  </si>
  <si>
    <t>Suma</t>
  </si>
  <si>
    <t>Detaliere</t>
  </si>
  <si>
    <t>Capitol</t>
  </si>
  <si>
    <t>Alineat</t>
  </si>
  <si>
    <t>61.01.06</t>
  </si>
  <si>
    <t>51.01.01</t>
  </si>
  <si>
    <t>61.01.07</t>
  </si>
  <si>
    <t>68.01.06</t>
  </si>
  <si>
    <t>57.02.01</t>
  </si>
  <si>
    <t xml:space="preserve">MINISTERUL JUSTITEI - Aparat propriu </t>
  </si>
  <si>
    <t>CAPITOLUL 61.01- Ordine publica si siguranta nationala</t>
  </si>
  <si>
    <t>FURNIZOR/BENEFICIAR</t>
  </si>
  <si>
    <t>CAPITOLUL 61.01 ,,ORDINE PUBLICA SI SIGURANTA NATIONALA"</t>
  </si>
  <si>
    <t>Data</t>
  </si>
  <si>
    <t>Document</t>
  </si>
  <si>
    <t>Explicatii</t>
  </si>
  <si>
    <t>Furnizor/Beneficiar suma</t>
  </si>
  <si>
    <t>Suma (lei)</t>
  </si>
  <si>
    <t>TITLUL 20 BUNURI SI SERVICII</t>
  </si>
  <si>
    <t xml:space="preserve">Nr Crt. </t>
  </si>
  <si>
    <t xml:space="preserve">DATA </t>
  </si>
  <si>
    <t xml:space="preserve">ORDIN DE PLATA /CEC /FOAIE DE VARSAMÂNT </t>
  </si>
  <si>
    <t xml:space="preserve">FACTURA  </t>
  </si>
  <si>
    <t xml:space="preserve">Suma </t>
  </si>
  <si>
    <t>TOTAL</t>
  </si>
  <si>
    <t xml:space="preserve"> </t>
  </si>
  <si>
    <t>Capitolul 61.01- Ordine publica si siguranta nationala</t>
  </si>
  <si>
    <t>TITLUL 10 CHELTUIELI DE PERSONAL</t>
  </si>
  <si>
    <t>TITLUL 59- ALTE CHELTUIELI</t>
  </si>
  <si>
    <t>BUGETUL DE STAT</t>
  </si>
  <si>
    <t>MINISTERUL JUSTITIEI</t>
  </si>
  <si>
    <t>TITLUL 58 ,,PROIECTE CU FINANTARE DIN FONDURI EXTERNE NERAMBURSABILE (FEN)"</t>
  </si>
  <si>
    <t>TRANSFERURI</t>
  </si>
  <si>
    <t>SURSA D</t>
  </si>
  <si>
    <t>Data act</t>
  </si>
  <si>
    <t>SURSA A</t>
  </si>
  <si>
    <t>REPREZENTANT MJ</t>
  </si>
  <si>
    <t xml:space="preserve">BUGETUL DE STAT </t>
  </si>
  <si>
    <t>MINISTERUL FINANTELOR PUBLICE</t>
  </si>
  <si>
    <t>MINISTERUL JUSTITIEI- Aparat propriu</t>
  </si>
  <si>
    <t>TITLUL 55 ,,Contribuții și cotizații la organisme internaționale"</t>
  </si>
  <si>
    <t>Total</t>
  </si>
  <si>
    <t>CARREFOUR</t>
  </si>
  <si>
    <t>RCS&amp;RDS</t>
  </si>
  <si>
    <t>Clasificatie bugetara</t>
  </si>
  <si>
    <t>10.01.01</t>
  </si>
  <si>
    <t>PLATA SALARII</t>
  </si>
  <si>
    <t>VIRAT RETINERI  DIN SALARII - LA BUG ASIG SOCIALE SI BUG.DE STAT</t>
  </si>
  <si>
    <t>VIRAT RETINERI  DIN SALARII - POPRIRI, PENSII FACULTATIVE, COTIZATII</t>
  </si>
  <si>
    <t>ALIMENTARE CONT VALUTA SALARIU</t>
  </si>
  <si>
    <t>SUBTOTAL 10.01.01</t>
  </si>
  <si>
    <t>10.01.05</t>
  </si>
  <si>
    <t>PLATA SALARII, VIRAT RETINERI  SALARIATI LA BUG ASIG SOCIALE SI BUG.DE STAT</t>
  </si>
  <si>
    <t>SUBTOTAL10.01.05</t>
  </si>
  <si>
    <t>10.01.06</t>
  </si>
  <si>
    <t>SUBTOTAL 10.01.06</t>
  </si>
  <si>
    <t>10.01.13</t>
  </si>
  <si>
    <t xml:space="preserve">PLATA DIURNA DEPLASARE INTERNA </t>
  </si>
  <si>
    <t xml:space="preserve">ALIMENTARE CONT VALUTA DEPLASARI EXTERNE </t>
  </si>
  <si>
    <t>SUBTOTAL 10.01.13</t>
  </si>
  <si>
    <t>10.01.14</t>
  </si>
  <si>
    <t xml:space="preserve"> INDEMNIZATIE DETASARE </t>
  </si>
  <si>
    <t>SUBTOTAL 10.01.14</t>
  </si>
  <si>
    <t>10.01.15</t>
  </si>
  <si>
    <t xml:space="preserve"> PLATA DECONT TRANSPORT </t>
  </si>
  <si>
    <t>SUBTOTAL 10.01.15</t>
  </si>
  <si>
    <t>10.01.16.</t>
  </si>
  <si>
    <t>PLATA DECONTURI CHIRII</t>
  </si>
  <si>
    <t>SUBTOTAL 10.01.16</t>
  </si>
  <si>
    <t>10.01.17.</t>
  </si>
  <si>
    <t xml:space="preserve">PLATA INDEMNIZATIE DE HRANA </t>
  </si>
  <si>
    <t>VIRAT RETINERI  SALARIATI LA BUG ASIG SOCIALE SI BUG.DE STAT</t>
  </si>
  <si>
    <t>SUBTOTAL 10.01.17</t>
  </si>
  <si>
    <t>10.01.30.</t>
  </si>
  <si>
    <t xml:space="preserve">PLATA  CONCEDII MEDICALE SUPORTATE DIN FNUASS </t>
  </si>
  <si>
    <t>PLATA   LA BUG DE STAT CONTRIB  25%  CAS ANGAJAT</t>
  </si>
  <si>
    <t>PLATA   LA BUG  ASIG SOCIALE CONTRIB  10%  CASS ANGAJAT</t>
  </si>
  <si>
    <t xml:space="preserve">PLATA STAT COMISIE DISCIPLINA </t>
  </si>
  <si>
    <t>VIRAT RETINERI  DIN STAT COMISIE DISCIPLINA  LA BUG ASIG SOCIALE SI BUG.DE STAT</t>
  </si>
  <si>
    <t>SUBTOTAL 10.01.30</t>
  </si>
  <si>
    <t>TOTAL ART. 10.01</t>
  </si>
  <si>
    <t>10.02.02</t>
  </si>
  <si>
    <t xml:space="preserve">PLATA NORMA HRANA </t>
  </si>
  <si>
    <t>SUBTOTAL 10.02.02</t>
  </si>
  <si>
    <t>10.02.03</t>
  </si>
  <si>
    <t>PLATA  ECHIPAMENT F.P.S.S.</t>
  </si>
  <si>
    <t>SUBTOTAL 10.02.03</t>
  </si>
  <si>
    <t>10.02.30</t>
  </si>
  <si>
    <t xml:space="preserve">PLATA DECONTURI MEDICAMENTE </t>
  </si>
  <si>
    <t>SUBTOTAL 10.02.30</t>
  </si>
  <si>
    <t>TOTAL ART. 10.02</t>
  </si>
  <si>
    <t>10.03.01.</t>
  </si>
  <si>
    <t>SUBTOTAL 10.03.01</t>
  </si>
  <si>
    <t>10.03.02.</t>
  </si>
  <si>
    <t>SUBTOTAL 10.03.02</t>
  </si>
  <si>
    <t>10.03.03.</t>
  </si>
  <si>
    <t>SUBTOTAL 10.03.03</t>
  </si>
  <si>
    <t>10.03.04.</t>
  </si>
  <si>
    <t>SUBTOTAL 10.03.04</t>
  </si>
  <si>
    <t>10.03.06.</t>
  </si>
  <si>
    <t>SUBTOTAL 10.03.06</t>
  </si>
  <si>
    <t>10.03.07.</t>
  </si>
  <si>
    <t xml:space="preserve">PLATA CONTRIBUTII  ANGAJATOR  LA FONDUL DE GARANTARE  A CREANTELOR SALARIALE PT. PLATA STAT COMISIE DISCIPLINA </t>
  </si>
  <si>
    <t>SUBTOTAL 10.03.07</t>
  </si>
  <si>
    <t>TOTAL  ART. 10.03</t>
  </si>
  <si>
    <t>TOTAL TITLUL 10</t>
  </si>
  <si>
    <t xml:space="preserve">ADMINISTRATIA PATRIMONIULUI PROTOCOLULUI DE STAT </t>
  </si>
  <si>
    <t>ECOGREEN CONSTRUCT</t>
  </si>
  <si>
    <t xml:space="preserve">BIROUL LOCAL DE EXPERTIZE JUDICIARE -TRIBUNALUL BUCURESTI </t>
  </si>
  <si>
    <t xml:space="preserve">ALIMENTARE CONT VALUTA COMISIOANE BANCARE </t>
  </si>
  <si>
    <t>perioada: 01-29.02.2020</t>
  </si>
  <si>
    <t>PLATA DIFERENTE SALARIALE (SPOR DOCTOR PT. PER. 17.03.2015-17.10.2019)</t>
  </si>
  <si>
    <t>VIRAT RETINERI  DIN  STAT DIFERENTE SALARIALE  - LA BUG ASIG SOCIALE SI BUG.DE STAT</t>
  </si>
  <si>
    <t>VIRAT RETINERI  DIN  STAT DIFERENTE SALARIALE - LA BUG ASIG SOCIALE SI BUG.DE STAT</t>
  </si>
  <si>
    <t xml:space="preserve">PLATA DIFERENTE SALARIALE IANUARIE </t>
  </si>
  <si>
    <t xml:space="preserve">PLATA DIFERENTE SALARIALE  (VRS)+ INFLATIE </t>
  </si>
  <si>
    <t>VIRAT RETINERI  DIN  STAT DIFERENTE SALARIALE   - LA BUG ASIG SOCIALE SI BUG.DE STAT</t>
  </si>
  <si>
    <t>CONTRIBUTII DE ASIGURARI SOCIALE DE STAT- CAS PT. DIFERENTE SALARIALE (SPOR DOCTOR PT. PER. 17.03.2015-17.10.2019)</t>
  </si>
  <si>
    <t>CONTRIBUTII DE ASIGURARI DE SOMAJ PT. PLATA DIFERENTE SALARIALE(SPOR DOCTOR PT. PER. 17.03.2015-17.10.2019)</t>
  </si>
  <si>
    <t>CONTRIBUTII DE ASIGURARI SOCIALE DE SANATATE PT. PLATA DIFERENTE SALARIALE (SPOR DOCTOR PT. PER. 17.03.2015-17.10.2019)</t>
  </si>
  <si>
    <t>CONTRIBUTII DE ASIGURARI PT. ACCIDENTE DE MUNCA SI BOLI PROFESIONALE  PT. PLATA DIFERENTE SALARIALE (SPOR DOCTOR PT. PER. 17.03.2015-17.10.2019)</t>
  </si>
  <si>
    <t xml:space="preserve"> CONTRIBUTII  ANGAJATOR - CONTRIBUTII LA FONDUL DE GARANTARE  A CREANTELOR SALARIALE  PT. PLATA DIFERENTE SALARIALE (SPOR DOCTOR PT. PER. 17.03.2015-17.10.2019)</t>
  </si>
  <si>
    <t>PLATA CONTRIBUTII  ANGAJATOR  LA FONDUL DE GARANTARE  A CREANTELOR SALARIALE PT. PLATA DIFERENTE SALARIALE (SPOR DOCTOR PT. PER. 17.03.2015-17.10.2019)</t>
  </si>
  <si>
    <t>Perioada 01-29.02.2020</t>
  </si>
  <si>
    <t>SOLDUL CASEI NEUTILIZAT LA 31.01.2020</t>
  </si>
  <si>
    <t>INCASAT DIFERENTA NEUTILIZATA CAZARE PENITENCIARUL VASLUI PERIOADA 27-31.01.2020</t>
  </si>
  <si>
    <t>INCASAT DIFERENTA NEUTILIZATA TRANSPORT CU AUTO PERSONAL PENITENCIARUL VASLUI PERIOADA 27-31.01.2020</t>
  </si>
  <si>
    <t>REPREZENTATNT MJ</t>
  </si>
  <si>
    <t xml:space="preserve">PLATA CHIRIE LOCUINTA PERSONAL CU FUNCTIE DE DEMNITATE PUBLICA, CONF. ART.14 ^6, ALINEAT(2)DIN O.G.NR.101/2011,DEDEMBRIE SI IANUARIE 2020 </t>
  </si>
  <si>
    <t>PENITENCIARUL BUCURESTI JILAVA</t>
  </si>
  <si>
    <t>PLATA MUNCA PRESTATA DE PERSOANE LIPSITE DE LIBERTATE, PERIOADA 02.12-16.12.2019</t>
  </si>
  <si>
    <t>PLATA COTE PARTI ENERGIE ELECTRICA LUNA DECEMBRIE 2019</t>
  </si>
  <si>
    <t>PLATA COTE PARTI ENERGIE TERMICA LUNA DECEMBRIE 2019</t>
  </si>
  <si>
    <t xml:space="preserve">PLATA IN CONTUL FINANTARE ANI PRECEDENTI C/VAL CARBURANT INCASAT DE LA SPITALUL ANGELESCU </t>
  </si>
  <si>
    <t>PLATA DIFERENTA ALOCATIE CAZARE DEPLASARE PENITENCIARUL IASI, PERIOADA 13-17.01.2020</t>
  </si>
  <si>
    <t>LAZAR DORIN ,, ETNO PLANTASIM,,</t>
  </si>
  <si>
    <t xml:space="preserve">PLATA ACHIZITIONAT LAMPADARE SI VEIOZA </t>
  </si>
  <si>
    <t>MEGA IMAGE</t>
  </si>
  <si>
    <t>PLATA AVANS PROTOCOL LUNA FEBRUARIE 2020</t>
  </si>
  <si>
    <t>INCASAT DE LA M.D.R.A.P.COTE PARTI CHELTUIELI COMUNE ÎNTRETINERE ASCENSOARE LUNA DECEMBRIE 2019</t>
  </si>
  <si>
    <t>INCASAT DE LA M.D.R.A.P.COTE PARTI CHELTUIELI COMUNE COLECTARE DESEURI LUNA DECEMBRIE 2019</t>
  </si>
  <si>
    <t>MARRIOTT</t>
  </si>
  <si>
    <t>DIRECTIA IMPOZITE SI TAXE LOCALE -SECTOR 5</t>
  </si>
  <si>
    <t>PLATA TAXA JUDICIARA DE TIMBRU IN DOSARUL 224/64/2017, RECURS IMPOTRIVA SENTINTEI CIVILE NR.157/25.10.2017</t>
  </si>
  <si>
    <t>INCASAT DE LA DIRECTIA NATIONALA DE PROBATIUNE COTE PARTI CHELTUIELI COMUNE DISTRIBUTIE APA  SI COLECTARE DESEURI LUNA NOIEMBRIE 2019</t>
  </si>
  <si>
    <t>INCASAT DE LA DIRECTIA NATIONALA DE PROBATIUNE COTE PARTI CHELTUIELI COMUNE ENERGIE ELECTRICA SI TERMICA LUNA NOIEMBRIE 2019</t>
  </si>
  <si>
    <t>INCASAT DE LA DIRECTIA NATIONALA DE PROBATIUNE COTE PARTI CHELTUIELI COMUNE TAXA MUNICIPALA SI APA UZATA LUNA NOIEMBRIE 2019</t>
  </si>
  <si>
    <t>PLATA TRANSPORT DEPLASARE BRASOAV, PERIOADA 17-21.02.2020</t>
  </si>
  <si>
    <t>PLATA TRANSPORT DEPLASARE PENITENCIARUL POARTA ALBA, PERIOADA 23.01.2020</t>
  </si>
  <si>
    <t xml:space="preserve">FOXX COLOR </t>
  </si>
  <si>
    <t>PLATA ACHIZITIONAT 2 BUC ȘTAMPILA TRODAT PRINTY</t>
  </si>
  <si>
    <t>PLATA ACHIZITIONAT 1 BUC ȘTAMPILA TRODAT PRINTY 4927</t>
  </si>
  <si>
    <t>PLATA DECONT CAZARE DEPLASARE CU AUTO LA PENITENCIARUL TULCEA, 17.02.2020</t>
  </si>
  <si>
    <t>LIDL</t>
  </si>
  <si>
    <t xml:space="preserve">PLATA PROTOCOL PENTRU MCV  </t>
  </si>
  <si>
    <t>PLATA ONORARIU PROVIZORIU EXPERT DOSARUL 8405/302/2019</t>
  </si>
  <si>
    <t>PLATA DIFERENTA DECONT CAZARE DEPLASARE TIMISOARA, PERIOADA  27-31.01.2020</t>
  </si>
  <si>
    <t xml:space="preserve">BIROUL LOCAL DE EXPERTIZE JUDICIARE -TRIBUNALUL OLT </t>
  </si>
  <si>
    <t>PLATA ONORARIU PROVIZORIU EXPERT DOSARUL 9832/288/2018</t>
  </si>
  <si>
    <t>INCASAT DE LA COMISIA EUROPEANA C/VAL 370,95 EURO REPREZENTÂND BILET DE AVION DEPLASARE BRUXELLES</t>
  </si>
  <si>
    <t xml:space="preserve">SERVICIUL DE TELECOMUNICATII SPECIALE </t>
  </si>
  <si>
    <t xml:space="preserve">PLATA SERVICII DE TELECOMUNICATII SPECIALE LUNA IANUARIE 2020 </t>
  </si>
  <si>
    <t>PLATA SERVICII COLECTARE DESEURI LUNA IANUARIE 2020</t>
  </si>
  <si>
    <t xml:space="preserve">DHL INTERNATIONAL ROMÂNIA </t>
  </si>
  <si>
    <t>PLATA SERVICII CURIER RAPID, PERIOADA 03.02-06.02.2020</t>
  </si>
  <si>
    <t>PLATA SERVICII CURIER RAPID, PERIOADA 03.02-12.02.2020</t>
  </si>
  <si>
    <t>ADMEDIA CONSULTA</t>
  </si>
  <si>
    <t xml:space="preserve">PLATA ACHIZITIONAT  200 BUC CARTI DE VIZITA </t>
  </si>
  <si>
    <t xml:space="preserve">GYN CONS METALMOB </t>
  </si>
  <si>
    <t xml:space="preserve">PLATA SUPRAVEGHERE 5 INSTALATII DE RIDICAT DIN DOMENIUL ISCIR, LUNA IANUARIE 2020 </t>
  </si>
  <si>
    <t>ASCENSORUL SA</t>
  </si>
  <si>
    <t>PLATA SERVICII INTRETINERE 5 ASCENSOARE LUNA IANUARIE 2020</t>
  </si>
  <si>
    <t>IMPRIMERIA NATIONALA SA</t>
  </si>
  <si>
    <t>PLATA ACHIZITIONAT 108 BUC LEGITIMATII DE SERVICIU</t>
  </si>
  <si>
    <t>PLATA SALARII MUNCITORI  PARTI COMUNE -PUNCT TERMIC LUNA IANUARIE 2020</t>
  </si>
  <si>
    <t>AMT POINT GARAGE</t>
  </si>
  <si>
    <t xml:space="preserve">PLATA SERVICII REVIZIE TEHNICA PERIODICA SI REPARATII AUTO </t>
  </si>
  <si>
    <t>FLORAND GSM</t>
  </si>
  <si>
    <t xml:space="preserve">PLATA ACHIZITIONAT HUSA PENTRU IPHONE </t>
  </si>
  <si>
    <t>AFC MOBILE SERVICE</t>
  </si>
  <si>
    <t xml:space="preserve">PLATA ACHIZITIONAT ACCESORII GSM </t>
  </si>
  <si>
    <t>COMPANIA NATIONALA  POSTA ROMÂNĂ</t>
  </si>
  <si>
    <t xml:space="preserve">PLATA TRIMITERI CORESPONDENTA, PERIOADA 21-31.01.2020  </t>
  </si>
  <si>
    <t>PLATA ABONAMENT RECEPTOR PENTRU PACHET COMPLET DE PROGRAME TV,LUNA FEBRUARIE 2020</t>
  </si>
  <si>
    <t>VODAFONE</t>
  </si>
  <si>
    <t>PLATA TELEFONIE FIXA LUNA IANUARIE 2020</t>
  </si>
  <si>
    <t>PLATA TELEFONIE MOBILA, PERIOADA 27.12.19-26.01.2020</t>
  </si>
  <si>
    <t>INDACO SYSTEMS</t>
  </si>
  <si>
    <t>PLATA SERVICII ACTUALIZARE PROGRAM LEGISLATIV INDACO LEGE 5, LUNA IANUARIE 2020</t>
  </si>
  <si>
    <t>AGENTIA DE PRESA ,,AGERPRESS,,</t>
  </si>
  <si>
    <t xml:space="preserve">PLATA SERVICII MONITORIZARE PRESA SCRISA AUDIO +VIDEO SITE-URI DE SPECIALITATE , PERIOADA 20-31.01.2020 </t>
  </si>
  <si>
    <t>PLATA CHIRIE LOCUINTA SI AMORTIZARI DOTARI PENTRU PERSONAL CU FUNCTIE DE DEMNITATE PUBLICA, LUNA IANUARIE 2020</t>
  </si>
  <si>
    <t>PLATA INTRETINERE PENTRU PERSONAL CU FUNCTIE DE DEMNITATE PUBLICA, PERIOADA 19-31.12.2019</t>
  </si>
  <si>
    <t>LBW EDITURI  SPECIALIZATE</t>
  </si>
  <si>
    <t>PLATA SERVICII ACTUALIZARE ABONAMENT GHID PRACTIC DE ACHIZITII PUBLICE(BIBLIORAFT +CD)</t>
  </si>
  <si>
    <t xml:space="preserve">ROMPETROL DOWNSTREAM </t>
  </si>
  <si>
    <t xml:space="preserve">PLATA ALIMENTARE CARBURANT PE BAZA DE CARDURI LUNA IANUARIE 2020 </t>
  </si>
  <si>
    <t>CENTRUL TERITORIAL DE CALCUL ELECTRONIC</t>
  </si>
  <si>
    <t xml:space="preserve">PLATA ACTUALIZARE BAZA DE DATE PORTAL LEGISLATIV ,, PROIECT,, IMPLEMENTAREA PORTALULUI N-LEX,, LUNA IANUARIE 2020 </t>
  </si>
  <si>
    <t>PRIMARIA MUNICIPIULUI BUCURESTI</t>
  </si>
  <si>
    <t>PLATA INDEXARE TAXA DE CONCESIUNE ANUL 2019, PENTRU 18 IMOBILE DIN CALEA 13 SEPTEMBRIE, NR.224, BLOC V53, SECTOR 5, BUCURESTI</t>
  </si>
  <si>
    <t>PLATA INDEXARE TAXA DE CONCESIUNE ANUL 2019, PENTRU ANSAMBLUL MARASESTI, BLOC 39, SECTOR 5, BUCURESTI</t>
  </si>
  <si>
    <t xml:space="preserve">CONTERA MEDIA </t>
  </si>
  <si>
    <t>PLATA TRADUCERI AUTORIZATE LIMBA ENGLEZA, LUNA IANUARIE 2020</t>
  </si>
  <si>
    <t xml:space="preserve">CIORANU MIOARA-TRADUCATOR AUTORIZAT </t>
  </si>
  <si>
    <t>PLATA TRADUCERI AUTORIZATE LIMBA ITALIANA, LUNA IANUARIE 2020</t>
  </si>
  <si>
    <t>PLATA TRADUCERI AUTORIZATE LIMBA FRANCEZA, LUNA IANUARIE 2020</t>
  </si>
  <si>
    <t>AL TUME TAREK -TRADUCATOR AUTORIZAT</t>
  </si>
  <si>
    <t>PLATA TRADUCERI AUTORIZATE LIMBA ARABA, LUNA IANUARIE 2020</t>
  </si>
  <si>
    <t xml:space="preserve">PIRCALAB ADRIANA -TRADUCATOR AUTORIZAT </t>
  </si>
  <si>
    <t>DRAFTA ELENA-TRADUCATOR AUTORIZAT</t>
  </si>
  <si>
    <t>PLATA TRADUCERI AUTORIZATE LIMBA SPANIOLA, LUNA IANUARIE 2020</t>
  </si>
  <si>
    <t>INCOLOR ART</t>
  </si>
  <si>
    <t>PLATA TRADUCERI AUTORIZATE LIMBA ENGLEZA, LUNA IANUARIE 2021</t>
  </si>
  <si>
    <t>TELEKOM ROMÂNIA COMMUNICATIONS</t>
  </si>
  <si>
    <t>PLATA TEL VERDE, PRESTATII LUNA IANUARIE 2020</t>
  </si>
  <si>
    <t>PLATA MUNCA PRESTATA DE PERSOANE LIPSITE DE LIBERTATE SI TRANSPORT, PERIOADA 01.01-31.01.2020</t>
  </si>
  <si>
    <t>CERTISGN</t>
  </si>
  <si>
    <t>PLATA REINNOIRE CERTIFICATE DIGITALE PENTRU SEMNATURA ELECTRONICA, PENTRU PERIOADA 2020-2023</t>
  </si>
  <si>
    <t xml:space="preserve">CN AEROPORTURI BUCURESTI </t>
  </si>
  <si>
    <t>PLATA SERVICII PROTOCOL OFICIAL IANUARIE 2020</t>
  </si>
  <si>
    <t>PLATA PERMISE DE ACCES PENTRU 10 AUTOVEHICULE IANUARIE 2020</t>
  </si>
  <si>
    <t>PLATA CHIRIE LOCUINTA PERSONAL CU FUNCTIE DE DEMNITATE PUBLICA, CONF. ART.14 ^ 6, ALINEAT(2)DIN O.G.NR.101/2011,01-03-02.2020</t>
  </si>
  <si>
    <t>PLATA CHIRIE LOCUINTA PERSONAL CU FUNCTIE DE DEMNITATE PUBLICA, CONF. ART.14 ^ 6, ALINEAT(2)DIN O.G.NR.101/2011,01-03-02.2021</t>
  </si>
  <si>
    <t>PLATA SERVICII CURIER RAPID, PERIOADA 18.02.2020</t>
  </si>
  <si>
    <t>COMPANIA NATIONALA POSTA ROMÂNA</t>
  </si>
  <si>
    <t>PLATA SERVICII EXPEDIERE CORESPONDENTA (FRANCARE), PERIOADA 08-17.01.2019</t>
  </si>
  <si>
    <t>PLATA PROTOCOL PENTRU INTALNIRE MCV DATA 11.02.2020</t>
  </si>
  <si>
    <t>BLUE IT SOLUTIONS</t>
  </si>
  <si>
    <t>PLATA ACHIZITIONAT HUSA SI STYLUS APPLE PENCIL PENTRU IPAD PRO</t>
  </si>
  <si>
    <t>TOTAL FEBRUARIE 2020</t>
  </si>
  <si>
    <t>INCASARE DEPASIRI PLAFON CHELTUIELI TELEFONIE MOBILA , PERIOADA 27.11-26.12.2019, RETINUTE PE STAT DE PLATA LA LICHIDAREA LUNI IANUARIE 2020</t>
  </si>
  <si>
    <t>CHELTUIELI DE PROTOCOL LUNA FEBRUARIE 2020</t>
  </si>
  <si>
    <t xml:space="preserve">CHLTUIELI DE PROTOCOL PENTRU MCV  </t>
  </si>
  <si>
    <t xml:space="preserve">CHELTUIELI PROTOCOL </t>
  </si>
  <si>
    <t>REPREZENTANT MJ- DETAŞAT EUROJUST</t>
  </si>
  <si>
    <t>DECONT ENERGIE ELECTRICA LOCUINTA HAGA IANUARIE 2020 (ALIMENTARE CONT BCR )</t>
  </si>
  <si>
    <t>CHELTUIELI  PROTOCOL FEBRUARIE 2020</t>
  </si>
  <si>
    <t>PLATA CAZARE DEPLASARE SUCEAVA, PERIOADA 16-21.02.2020</t>
  </si>
  <si>
    <t>DIFERENTE SALARIALE+ INFLATIE  (VRS)  PT. PER. 17.03..2015-17.10.2019 CONF. OMJ 4292/C/2019</t>
  </si>
  <si>
    <t>VIRAT RETINERI  SALARIATI LA BUG ASIG SOCIALE SI BUG.DE STAT.- STAT DIFERENTE SALARIALE+ INFLATIE  (VRS)  PT. PER. 17.03.2015-17.10.2019 CONF. OMJ 4292/C/2019</t>
  </si>
  <si>
    <t>BUG ASIG SOCIALE</t>
  </si>
  <si>
    <t>PLATA 4% CONTRIBUTIE PENTRU PERSOANE  CU HANDICAP, IANUARIE 2020, CONF LEGII 448/2006</t>
  </si>
  <si>
    <t>CVAL TRANSFERURI INEC, TITLUL VI-  TRANSFERURI INTRE UNITATI ALE ADMINISTRATIEI PUBLICE- PT. TITLUL I CHELTUIELI DE PERSONAL AFERENTE LUNII IAN 2020</t>
  </si>
  <si>
    <t>CVAL TRANSFERURI ANP, TITLUL VI-  TRANSFERURI INTRE UNITATI ALE ADMINISTRATIEI PUBLICE- PT PLATA CHELT DE PERSONAL, ACTIUNI DE SANATATE,  PROIECTE FEN, AFERENTE LUNII IAN 2020</t>
  </si>
  <si>
    <t>CVAL TRANSFERURI ANP, TITLUL VI-  TRANSFERURI INTRE UNITATI ALE ADMINISTRATIEI PUBLICE- PT PLATA TITLUL II BUBURI SI SERV, ACTIUNI DE SANATATE, ALTE TRANSF, FEB 2020</t>
  </si>
  <si>
    <t>61.01.50</t>
  </si>
  <si>
    <t>51.01.03</t>
  </si>
  <si>
    <t>CVAL TRANSFERURI SPITAL PROF CTIN ANGELESCU -TITLUL VI-  TRANSFERURI INTRE UNITATI ALE ADMINISTRATIEI PUBLICE - PT PLATA TITLUL II BUNURI SI SERVICII, FEB 2020</t>
  </si>
  <si>
    <t>CVAL TRANSFERURI ANP, TITLUL VI-  TRANSFERURI INTRE UNITATI ALE ADMINISTRATIEI PUBLICE - PT PLATA STIMULENTELOR DE INSERTIE PANA LA VARSTA DE TREI ANI AI COPILULUI, A INDEMNIZATIILOR DE CRESTERE COPIL, AFERENTE IAN 2020</t>
  </si>
  <si>
    <t>CVAL TRANSFERURI ANP, TITLUL VI-  TRANSFERURI INTRE UNITATI ALE ADMINISTRATIEI PUBLICE - PT PLATA TITLUL IX ASISTENTA SOCIALA-AJUTOARE SOCIALE IN NUMERAR, FEB 2020</t>
  </si>
  <si>
    <t>PLATA  STIMULENT DE INSERTIE PÂNÃ LA ÎMPLINIREA VÂRSTEI DE 3 ANI AI COPILULUI PENTRU FPSS APARAT PROPRIU MJ PENTRU LUNA IAN 2020</t>
  </si>
  <si>
    <t>perioada 01-29.02.2020</t>
  </si>
  <si>
    <t>ALIMENTARE CONT BCR PENTRU PLATA CONTRIBUTIILOR ROMANIEI LA BUGETUL UNOR ORGANIZATII INTERNATIONALE PENTRU ANUL 2020 (CONTRIBUTIA ROMANIEI LA BUGETUL CURTII PENALE INTENATIONALE , 1/3 CONTRIB.RO. LA BUGETUL GRECO; 1/3 CONTRIB.RO. LA BUGETUL COMISIEI DE LA VENETIA)</t>
  </si>
  <si>
    <t>MINISTERUL JUSTITIEI - Aparat propriu</t>
  </si>
  <si>
    <t>Titlul 71- Sursa A</t>
  </si>
  <si>
    <t>DATA</t>
  </si>
  <si>
    <t>ORDIN DE PLATA/CEC/FOAIE DE VARSAMANT</t>
  </si>
  <si>
    <t>FACTURA</t>
  </si>
  <si>
    <t>SUMA</t>
  </si>
  <si>
    <t xml:space="preserve">DANTE INTERNATIONAL S.A     </t>
  </si>
  <si>
    <t>CVAL PLATA ACHIZ TELEFON MOBIL, FF 209908156665/04.02.2020</t>
  </si>
  <si>
    <t>CVAL PLATA ACHIZ IPAD, FF 285/13.02.2020</t>
  </si>
  <si>
    <t xml:space="preserve">BLUE IT SOLUTIONS       </t>
  </si>
  <si>
    <t>01-29.02.2020</t>
  </si>
  <si>
    <t>PLATA MAJORARI SALARIALE NETE AFERENTE LUNII IANUARIE 2020 Proiect 12073 "Dezvoltarea si implementarea unui sistem integrat de management strategic la nivelul sistemului judiciar (SIMS)- MJ lider"- SIPOCA 55, alineat bugetar 58.02.02</t>
  </si>
  <si>
    <t>CHELTUIELI DEPLASARE LISABONA PERIOADA 16-2.02.2020, ALIMENTARE CONT BCR, Proiect 12073 "Dezvoltarea si implementarea unui sistem integrat de management strategic la nivelul sistemului judiciar (SIMS)- MJ lider"- SIPOCA 55, alineat bugetar 58.02.02</t>
  </si>
  <si>
    <t>PLATA MAJORARI SALARIALE NETE AFERENTE LUNII IANUARIE 2020  Proiect 12073 "Dezvoltarea si implementarea unui sistem integrat de management strategic la nivelul sistemului judiciar (SIMS)- MJ lider"- SIPOCA 55, alineat bugetar 58.02.01</t>
  </si>
  <si>
    <t>CHELTUIELI DEPLASARE LISABONA PERIOADA 16-20.02.2020, ALIMENTARE CONT BCR, Proiect 12073 "Dezvoltarea si implementarea unui sistem integrat de management strategic la nivelul sistemului judiciar (SIMS)- MJ lider"- SIPOCA 55, alineat bugetar 58.02.01</t>
  </si>
  <si>
    <t>BUGET ASIG SOC DE STAT</t>
  </si>
  <si>
    <t>TRAVEL TIME</t>
  </si>
  <si>
    <t>BUGET ASIG.SOCIALE DE STAT SI FD.SPEC.</t>
  </si>
  <si>
    <t xml:space="preserve">BUGET ASIG.SOCIALE DE STAT SI FD.SPEC. </t>
  </si>
  <si>
    <t xml:space="preserve"> BUGET ASIG.SOCIALE DE STAT SI FD.SPEC.</t>
  </si>
  <si>
    <t xml:space="preserve"> BUGET ASIG.SOCIALE DE STAT SI FD.SPEC. </t>
  </si>
  <si>
    <t xml:space="preserve"> plata salarii  ptr orele lucrate in luna ianuarie 2020 Proiect  ,,Consolidarea capacitatii administrative a secretariatului tehnic al SNA 2016-2020 de a sprijini implementarea masurilor anticoruptie"-  cod SIPOCA 62 , alin. bugetar 58.02.01</t>
  </si>
  <si>
    <t xml:space="preserve">  plata contributii  CASS ptr orele lucrate in luna 01.2020,  Proiect  ,,Consolidarea capacitatii administrative a secretariatului tehnic al SNA 2016-2020 de a sprijini implementarea masurilor anticoruptie"-  cod SIPOCA 62 , alin. bugetar 58.02.01</t>
  </si>
  <si>
    <t>plata salarii  ptr orele lucrate in LUNA IANUARIE 2020, Proiect  ,,Consolidarea capacitatii administrative a secretariatului tehnic al SNA 2016-2020 de a sprijini implementarea masurilor anticoruptie"-  cod SIPOCA 62 , alin. bugetar 58.02.02</t>
  </si>
  <si>
    <t>plata CAS  ptr orele lucrate in LUNA 01.2020 Proiect  ,,Consolidarea capacitatii administrative a secretariatului tehnic al SNA 2016-2020 de a sprijini implementarea masurilor anticoruptie"-  cod SIPOCA 62 , alin. bugetar 58.02.02</t>
  </si>
  <si>
    <t xml:space="preserve"> plata CASS  ptr orele lucrate in LUNA 01.2020, Proiect  ,,Consolidarea capacitatii administrative a secretariatului tehnic al SNA 2016-2020 de a sprijini implementarea masurilor anticoruptie"-  cod SIPOCA 62 , alin. bugetar 58.02.02</t>
  </si>
  <si>
    <t>plata impozit/ venit din sal.  ptr orele lucrate in LUNA IANUARIE 2020, proiect  ,,Consolidarea capacitatii administrative a secretariatului tehnic al SNA 2016-2020 de a sprijini implementarea</t>
  </si>
  <si>
    <t xml:space="preserve"> plata CAM  ptr orele lucrate in LUNA 01.2020, Proiect  ,,Consolidarea capacitatii administrative a secretariatului tehnic al SNA 2016-2020 de a sprijini implementarea masurilor anticoruptie"-  cod SIPOCA 62 , alin. bugetar 58.02.02</t>
  </si>
  <si>
    <t xml:space="preserve">BUGET ASIG SOC DE STAT </t>
  </si>
  <si>
    <t>cval  plata salarii perioada ianuarie 2020-Proiect GHIDUL SPECIALIZARILOR EXPERTIZEI TEHNICE- SIPOCA 639, alineat bugetar 58.02.01</t>
  </si>
  <si>
    <t>cval  25% cas angajat ptr salarii perioada ianuarie 2020-Proiect GHIDUL SPECIALIZARILOR EXPERTIZEI TEHNICE- SIPOCA 639, alineat bugetar 58.02.01</t>
  </si>
  <si>
    <t>cval 10% cass ptr salarii perioada ianuarie 2020-Proiect GHIDUL SPECIALIZARILOR EXPERTIZEI TEHNICE- SIPOCA 639, alineat bugetar 58.02.01</t>
  </si>
  <si>
    <t>cval  impozit ptr salarii perioada ianuarie 2020-Proiect GHIDUL SPECIALIZARILOR EXPERTIZEI TEHNICE- SIPOCA 639, alineat bugetar 58.02.01</t>
  </si>
  <si>
    <t>cval  2,25% contrib asiguratorie pentru munca ptr salarii perioada ianuarie 2020-Proiect GHIDUL SPECIALIZARILOR EXPERTIZEI TEHNICE- SIPOCA 639, alineat bugetar 58.02.01</t>
  </si>
  <si>
    <t>cval  25% cas pentru functionarii cu statut special ptr salarii perioada ianuarie 2020-Proiect GHIDUL SPECIALIZARILOR EXPERTIZEI TEHNICE- SIPOCA 639, alineat bugetar 58.02.01</t>
  </si>
  <si>
    <t>FF:20/01000/11.02.20-ACHIZ 3 BUC  LICENTE -Proiectului   15757 "Ghidul specializarilor expertizei tehnice judiciare- MJ lider" (cod Sipoca 639)  , sursa de finantare,  alineat bugetar 58.02.01</t>
  </si>
  <si>
    <t>FF:20/01000/11.02.20-ACHIZ 3 BUC LAPTOP - Proiectului   15757 "Ghidul specializarilor expertizei tehnice judiciare- MJ lider" (cod Sipoca 639)  , sursa de finantare A,  alineat bugetar 58.02.01</t>
  </si>
  <si>
    <t>cval  plata salarii perioada ianuarie 2020-Proiectul   15757 "Ghidul specializarilor expertizei tehnice judiciare- MJ lider" (cod Sipoca 639)  , sursa de finantare A, alineat bugetar 58.02.02</t>
  </si>
  <si>
    <t>cval  25% cas angajati  ptr salarii perioada ianuarie 2020-Proiectul 15757 "Ghidul specializarilor expertizei tehnice judiciare- MJ lider" (cod Sipoca 639)  , sursa de finantare A, alineat bugetar 58.02.02</t>
  </si>
  <si>
    <t>cval  25% cass ptr salarii perioada ianuarie 2020-Proiectul   15757 "Ghidul specializarilor expertizei tehnice judiciare- MJ lider" (cod Sipoca 639)  , sursa de finantare A, alineat bugetar 58.02.02</t>
  </si>
  <si>
    <t>cval  impozit ptr salarii perioada ianuarie 2020-Proiectul   15757 "Ghidul specializarilor expertizei tehnice judiciare- MJ lider" (cod Sipoca 639)  , sursa de finantare A, alineat bugetar 58.02.02</t>
  </si>
  <si>
    <t>cval  2,25 % contributie asiguratorie de munca ptr salarii perioada ianuarie 2020-Proiectul   15757 "Ghidul specializarilor expertizei tehnice judiciare- MJ lider" (cod Sipoca 639)  , sursa de finantare A, alineat bugetar 58.02.02</t>
  </si>
  <si>
    <t>cval  25% cas fpss ptr salarii perioada ianuarie 2020-Proiectul   15757 "Ghidul specializarilor expertizei tehnice judiciare- MJ lider" (cod Sipoca 639)  , sursa de finantare A, alineat bugetar 58.02.02</t>
  </si>
  <si>
    <t>FF:20/01000/11.02.20-ACHIZ 3 BUC LAPTOP - Proiectului   15757 "Ghidul specializarilor expertizei tehnice judiciare- MJ lider" (cod Sipoca 639)  , sursa de finantare A,  alineat bugetar 58.02.02</t>
  </si>
  <si>
    <t>FF:20/01000/11.02.20-ACHIZ 3 BUC  LICENTE -Proiectului   15757 "Ghidul specializarilor expertizei tehnice judiciare- MJ lider" (cod Sipoca 639)  , sursa de finantare A, alineat bugetar 58.02.02</t>
  </si>
  <si>
    <t>FF:20/00999/11.02.20-ACHIZ 1 BUC DISTRIGUATOR DO0CUMENTE -Proiectului   15757 "Ghidul specializarilor expertizei tehnice judiciare- MJ lider" (cod Sipoca 639)  , sursa de finantare A, alineat bugetar 58.02.02</t>
  </si>
  <si>
    <t xml:space="preserve"> BUGETUL DE STAT </t>
  </si>
  <si>
    <t xml:space="preserve"> BUGET ASIG SOC DE STAT</t>
  </si>
  <si>
    <t xml:space="preserve">MIDA SOFT BUSINESS SRL </t>
  </si>
  <si>
    <t>MIDA SOFT BUSINESS SRL</t>
  </si>
  <si>
    <t>FF:20/00999/11.02.20-ACHIZ 1 BUC DISTRIGUATOR DO0CUMENTE -Proiectului   15757 "Ghidul specializarilor expertizei tehnice judiciare- MJ lider" (cod Sipoca 639), sursa de finantare A,  alineat bugetar 58.02.01</t>
  </si>
  <si>
    <t>Plata virament BUGET ASIG SOC DE STAT (ORD. NR.257/25.02.2020;  plata contributii  CAS ptr orele lucrate in luna IANUARIE 2020,  Proiect  ,,Consolidarea capacitatii administrative a secretariatului tehnic al SNA 2016-2020 de a sprijini implementarea masurilor anticoruptie"-  cod SIPOCA 62 , alin. bugetar 58.02.01</t>
  </si>
  <si>
    <t>plata contributii ( impozit/ven sal.) ptr orele lucrate in luna  IANUARIE 2020,  Proiect  ,,Consolidarea capacitatii administrative a secretariatului tehnic al SNA 2016-2020 de a sprijini implementarea masurilor anticoruptie"-  cod SIPOCA 62 , alin. bugetar 58.02.01</t>
  </si>
  <si>
    <t>Plata virament BUGET ASIG SOC DE STAT (ORD. NR. 256/25.02.2020: plata CAM  ptr orele lucrate in LUNA 01.2020, Proiect  ,,Consolidarea capacitatii administrative a secretariatului tehnic al SNA 2016-2020 de a sprijini implementarea masurilor anticoruptie"-  cod SIPOCA 62 , alin. bugetar 58.02.01</t>
  </si>
  <si>
    <t>REPREZENTANTI MJ</t>
  </si>
  <si>
    <t>cval  plata cota de 15% FE aferenta cheltuielilor cu amortizarea  aferenta per. dec 2019, program Justitie, MFN 2014-2021</t>
  </si>
  <si>
    <t>cval majorare salariala in cadrul programului Justitie, per. 01.01-31.01.2020, MFN 2014-2021, 15% FN</t>
  </si>
  <si>
    <t>cval 25% CAS pt majorare salariala in cadrul programului Justitie, per. 01.01-31.01.2020, MFN 2014-2021, 15% FN</t>
  </si>
  <si>
    <t>cval 25% CAS PTR FPSS pt majorare salariala in cadrul programului Justitie, per. 01.01-31.01.2020, MFN 2014-2021, 15% F</t>
  </si>
  <si>
    <t>cval 2,25% contributie asiguratorie de munca pt majorare salariala in cadrul programului Justitie, per. 01.01-31.01.2020, MFN 2014-2021, 15% FN</t>
  </si>
  <si>
    <t>cval  plata cota de 15% FE aferenta cheltuielilor cu amortizarea  aferenta per. Ian 2020, program Justitie, MFN 2014-2021</t>
  </si>
  <si>
    <t xml:space="preserve">BUGETELE ASIG.SOC. SI FD.SPEC. </t>
  </si>
  <si>
    <t>cval  plata cota de 85% FEN aferenta cheltuielilor cu amortizarea  aferenta per. dec 2019, program Justitie, MFN 2014-2021</t>
  </si>
  <si>
    <t>cval majorare salariala in cadrul programului Justitie, per. 01.01-31.01.2020, MFN 2014-2021, 85% FEN</t>
  </si>
  <si>
    <t>cval 25% CAS pt majorare salariala in cadrul programului Justitie, per. 01.01-31.01.2020, MFN 2014-2021, 85% FEN</t>
  </si>
  <si>
    <t>cval 2,25% contributie asiguratorie de munca pt majorare salariala in cadrul programului Justitie, per. 01.01-31.01.2020, MFN 2014-2021, 85% FEN</t>
  </si>
  <si>
    <t>cval  plata cota de 85% FEN aferenta cheltuielilor cu amortizarea  aferenta per.ian 2020, program Justitie, MFN 2014-2021</t>
  </si>
  <si>
    <t>BUGETELE ASIG.SOC. SI FD.SPEC.</t>
  </si>
  <si>
    <t>BUGET ASIG.SOC.DE STAT SI FD.SPEC.</t>
  </si>
  <si>
    <t>cval impozit pt majorare salariala in cadrul programului Justitie, per. 01.01-31.01.2020, MFN 2014-2021, 15% FN</t>
  </si>
  <si>
    <t>cval 10% CASS pt majorare salariala in cadrul programului Justitie, per. 01.01-31.01.2020, MFN 2014-2021, 15% FN</t>
  </si>
  <si>
    <t>cval 10% CASS pt majorare salariala in cadrul programului Justitie, per. 01.01-31.01.2020, MFN 2014-2021, 85% FEN.</t>
  </si>
  <si>
    <t>cval 25% CAS fpss pt majorare salariala in cadrul programului Justitie, per. 01.01-31.01.2020, MFN 2014-2021, 85% FEN</t>
  </si>
  <si>
    <t>cval impozit pt majorare salariala in cadrul programului Justitie, per. 01.01-31.01.2020, MFN 2014-2021, 85% FEN</t>
  </si>
  <si>
    <t>incasare difernata fen neutilizata in cadrul proiectului -O voce comuna catre o lume fara violenta bazata pe gen-Mecanisme de interventie si modele de bune practici privind violenta bazata pe gen-ANES</t>
  </si>
  <si>
    <t>AGENTIA NATIONALA PENTRU EGALITATE DE SANSE</t>
  </si>
  <si>
    <t>cval incasare 85% fen cheltuieli  neeliigibile, declarate in cadrul proiectului Formarea profesionala si consolidadarea capacitatii la nivelul sistemului judiciar-proiect Justitie, MFN 2014-2021,  perioada 01.07-30.09.2019 conform Notei de autorizare nr. 49/62642/2018/18.12.2019-</t>
  </si>
  <si>
    <t>CONSILIUL SUPERIOR AL MAGISTRATURII</t>
  </si>
  <si>
    <t>cval incasare cheltuieli  neeliigibile, declarate in cadrul proiectului  Provocari actuale in sistemele penitenciare din Europa-Prevenirea fenomenului radicalizarii si reducerea supraaglomerarii in penitenciare, perioada 20.12.2018-21.09.2019, conform Notei de autorizare nr. 13064/2020/11.02.2020</t>
  </si>
  <si>
    <t>ADMINISTRATIA NATIONALA A PENITENCIARELOR</t>
  </si>
  <si>
    <t>cval incasare 15% fn cheltuieli  neeliigibile, declarate in cadrul proiectului -Formarea profesionala si consolidadarea capacitatii la nivelul sistemului judiciar-proiect Justitie, MFN 2014-2021 , perioada 01.07-30.09.2019 conform Notei de autorizare nr. 49/62642/2018/18.12.2019-15% FN</t>
  </si>
  <si>
    <t xml:space="preserve">cval incasare diferenta 15% fen cheltuieli  neeliigibile, declarate in cadrul proiectului Formarea profesionala si consolidadarea capacitatii la nivelul sistemului judiciar-proiect Justitie, MFN 2014-2021, perioada 01.07-30.09.2019 conform Notei de autorizare nr. 49/62642/2018/18.12.2019-15% FN </t>
  </si>
  <si>
    <t>incasare cota de 15% fn cheltuieli  neeliigibile, declarate in cadrul proiectului -Sprijin pentru implementarea Conventiei de la Istanbul-proiect Justitie, MFN 2014-2021 , aferente perioadei 01.04-30.06.2019, conform Notei de autorizare nr. 78/61710/2018/04.02.2020</t>
  </si>
  <si>
    <t>85% FEN cheltuieli  neeliigibile, declarate in cadrul proiectului -Sprijin pentru implementarea Conventiei de la Istanbul-proiect Justitie, MFN 2014-2021 , aferente perioadei 01.04-30.06.2019, conform Notei de autorizare nr. 78/61710/2018/04.02.2020</t>
  </si>
  <si>
    <t xml:space="preserve">ALIMENTARE CONT VALUTA TAXA SCOLARIZARE PT. COPIL  MAGISTRAT  DETASAT EUROJUST </t>
  </si>
  <si>
    <t>Titlul 20 Venituri proprii</t>
  </si>
  <si>
    <t xml:space="preserve"> PLATA DIFERENTE MAJORARI SALARIALE NETE AFERENTE PERIOADEI IANUARIE  2020 -Proiect 12074 "Consolidarea capacitatii administrative a MJ prin dezvoltarea unei platforme de gestiune a proceselor de lucru (GPL) si a aplicatiilor eferente"- SIPOCA 57, alineat bugetar 58.02.01</t>
  </si>
  <si>
    <t>PLATA 25% CAS ANGAJAT PERSONAL CIVIL  PENTRU  DIFERENTE MAJORARI SALARIALE NETE AFERENTE PERIOADEI  IANURIE 2020 Proiect 12074 "Consolidarea capacitatii administrative a MJ prin dezvoltarea unei platforme de gestiune a proceselor de lucru (GPL) si a aplicatiilor eferente"- SIPOCA 57, alineat bugetar 58.02.01</t>
  </si>
  <si>
    <t>PLATA 25% CAS ANGAJAT FUNCTIONARI PUBLICI CU STATUT SPECIAL  PENTRU  DIFERENTE MAJORARI SALARIALE NETE AFERENTE PERIOADEI IANUARIE 2020 -Proiect 12074 "Consolidarea capacitatii administrative a MJ prin dezvoltarea unei platforme de gestiune a proceselor de lucru (GPL) si a aplicatiilor eferente"- SIPOCA 57, alineat bugetar 58.02.01</t>
  </si>
  <si>
    <t xml:space="preserve"> PLATA 10% CASS ANGAJAT  PENTRU  DIFERENTE MAJORARI SALARIALE NETE AFERENTE PERIOADEI IANUARIE 2020 ,Proiect 12074 "Consolidarea capacitatii administrative a MJ prin dezvoltarea unei platforme de gestiune a proceselor de lucru (GPL) si a aplicatiilor eferente"- SIPOCA 57, alineat bugetar 58.02.01</t>
  </si>
  <si>
    <t xml:space="preserve"> PLATA 10% IMPOZIT ANGAJAT FUNCTIONARI PUBLICI  PENTRU  DIFERENTE MAJORARI SALARIALE NETE AFERENTE PERIOADEI IANUARIE 2020 Proiect 12074 "Consolidarea capacitatii administrative a MJ prin dezvoltarea unei platforme de gestiune a proceselor de lucru (GPL) si a aplicatiilor eferente"- SIPOCA 57, alineat bugetar 58.02.01</t>
  </si>
  <si>
    <t xml:space="preserve"> PLATA CONTRIBUTIE ASIGURATORIE  DE MUNCA  ANGAJATOR 2,25%  PENTRU DIFERENTE MAJORARI SALARIALE NETE AFERENTE PERIOADEI IANUARIE 2020 Proiect 12074 "Consolidarea capacitatii administrative a MJ prin dezvoltarea unei platforme de gestiune a proceselor de lucru (GPL) si a aplicatiilor eferente"- SIPOCA 57, alineat bugetar 58.02.01</t>
  </si>
  <si>
    <t xml:space="preserve"> PLATA DIFERENTE MAJORARI SALARIALE NETE AFERENTE PERIOADEI IANUARIE  2020 -Proiect 12074 "Consolidarea capacitatii administrative a MJ prin dezvoltarea unei platforme de gestiune a proceselor de lucru (GPL) si a aplicatiilor eferente"- SIPOCA 57, alineat bugetar 58.02.02</t>
  </si>
  <si>
    <t xml:space="preserve"> PLATA 25% CAS ANGAJAT PERSONAL CIVIL  PENTRU  DIFERENTE MAJORARI SALARIALE NETE AFERENTE PERIOADEI IANUARIE 2020 Proiect 12074 "Consolidarea capacitatii administrative a MJ prin dezvoltarea unei platforme de gestiune a proceselor de lucru (GPL) si a aplicatiilor eferente"- SIPOCA 57, alineat bugetar 58.02.02</t>
  </si>
  <si>
    <t>PLATA 25% CAS ANGAJAT FUNCTIONARI PUBLICI CU STATUT SPECIAL  PENTRU  DIFERENTE MAJORARI SALARIALE NETE AFERENTE PERIOADEI IANUARIE 2020 -Proiect 12074 "Consolidarea capacitatii administrative a MJ prin dezvoltarea unei platforme de gestiune a proceselor de lucru (GPL) si a aplicatiilor eferente"- SIPOCA 57, alineat bugetar 58.02.02</t>
  </si>
  <si>
    <t xml:space="preserve"> PLATA 10% CASS ANGAJAT  PENTRU  DIFERENTE MAJORARI SALARIALE NETE AFERENTE PERIOADEI  IANUARIE 2020 -Proiect 12074 "Consolidarea capacitatii administrative a MJ prin dezvoltarea unei platforme de gestiune a proceselor de lucru (GPL) si a aplicatiilor eferente"- SIPOCA 57, alineat bugetar 58.02.02</t>
  </si>
  <si>
    <t>Plata virament [799 din 19.2.2020] BUGETUL DE STAT (ORDONANTAREA DE PLATA NR.227/12.02.2020 PLATA 10% IMPOZIT PENTRU  DIFERENTE MAJORARI SALARIALE NETE AFERENTE PERIOADEI IANUARIE 2020 Proiect 12074 "Consolidarea capacitatii administrative a MJ prin dezvoltarea unei platforme de gestiune a proceselor de lucru (GPL) si a aplicatiilor eferente"- SIPOCA 57, alineat bugetar 58.02.02</t>
  </si>
  <si>
    <t xml:space="preserve">  PLATA CONTRIBUTIE ASIGURATORIE  DE MUNCA  ANGAJATOR 2,25%  PENTRU DIFERENTE MAJORARI SALARIALE NETE AFERENTE PERIOADEI IANUARIE 2020, Proiect 12074 "Consolidarea capacitatii administrative a MJ prin dezvoltarea unei platforme de gestiune a proceselor de lucru (GPL) si a aplicatiilor eferente"- SIPOCA 57, alineat bugetar 58.02.02</t>
  </si>
  <si>
    <t xml:space="preserve"> PLATA DIFERENTE MAJORARI SALARIALE NETE AFERENTE PERIOADEI IANUARIE  2020 Proiect 12074 "Consolidarea capacitatii administrative a MJ prin dezvoltarea unei platforme de gestiune a proceselor de lucru (GPL) si a aplicatiilor eferente"- SIPOCA 57, alineat bugetar 58.02.02</t>
  </si>
  <si>
    <t xml:space="preserve"> PLATA 2,25% CONTRIBUTIE ANGAJATOR  PENTRU MAJORARI SALARIALE NETE AFERENTE LUNII IANUARIE 2020 +DIF.NOIEMBRIE 2019 Proiect 12073 "Dezvoltarea si implementarea unui sistem integrat de management strategic la nivelul sistemului judiciar (SIMS)- MJ lider"- alineat bugetar 58.02.02</t>
  </si>
  <si>
    <t>PLATA 25% CAS  FPSS PENTRU PLATA MAJORARI SALARIALE NETE AFERENTE LUNII  IANUARIE 2020 Proiect 12073 "Dezvoltarea si implementarea unui sistem integrat de management strategic la nivelul sistemului judiciar (SIMS)- MJ lider"- SIPOCA 55, alineat bugetar 58.02.02</t>
  </si>
  <si>
    <t>PLATA 10% IMPOZIT PENTRU PLATA MAJORARI SALARIALE NETE AFERENTE LUNII IANUARIE 2020 + DIF.NOIEMBRIE  2019 Proiect 12073 "Dezvoltarea si implementarea unui sistem integrat de management strategic la nivelul sistemului judiciar (SIMS)- MJ lider"- SIPOCA 55, alineat bugetar 58.02.02</t>
  </si>
  <si>
    <t>Plata virament BUGET ASIG SOC DE STAT (ORDONANATAREA DE PLATA NR. 280/26.02.2020 PLATA 10% CASS  PENTRU MAJORARI SALARIALE NETE AFERENTE LUNII IANUARIE 2020 +DIF.NOIEMBRIE 2019 Proiect 12073 "Dezvoltarea si implementarea unui sistem integrat de management strategic la nivelul sistemului judiciar (SIMS)- MJ lider"- SIPOCA 55, alineat bugetar 58.02.02</t>
  </si>
  <si>
    <t xml:space="preserve"> PLATA 25% CAS  PENTRU MAJORARI SALARIALE NETE AFERENTE LUNII IANUARIE 2020+DIF.NOIEMBRIE 2019  Proiect 12073 "Dezvoltarea si implementarea unui sistem integrat de management strategic la nivelul sistemului judiciar (SIMS)- MJ lider"- SIPOCA 55, alineat bugetar 58.02.02</t>
  </si>
  <si>
    <t xml:space="preserve"> PLATA 2,25% CONTRIBUTIE ANGAJATOR  PENTRU MAJORARI SALARIALE NETE AFERENTE LUNII IANUARIE 2020+DIF.NOIEMBRIE 2019 Proiect 12073 "Dezvoltarea si implementarea unui sistem integrat de management strategic la nivelul sistemului judiciar (SIMS)- MJ lider"- SIPOCA 55, alineat bugetar 58.02.01</t>
  </si>
  <si>
    <t>Plata virament BUGETUL DE STAT (ORDONANATAREA DE PLATA NR. 280/26.02.2020 PLATA 25% CAS  FPSS PENTRU PLATA MAJORARI SALARIALE NETE AFERENTE LUNII  IANUARIE 2020  Proiect 12073 "Dezvoltarea si implementarea unui sistem integrat de management strategic la nivelul sistemului judiciar (SIMS)- MJ lider"- SIPOCA 55, alineat bugetar 58.02.01</t>
  </si>
  <si>
    <t>Plata virament BUGET ASIG SOC DE STAT (ORDONANATAREA DE PLATA NR. 280/26.02.2020 PLATA 25% CAS PENTRU MAJORARI SALARIALE NETE AFERENTE LUNII IANUARIE 2020+DIF.NOIEMBRIE 2019 Proiect 12073 "Dezvoltarea si implementarea unui sistem integrat de management strategic la nivelul sistemului judiciar (SIMS)- MJ lider"- SIPOCA 55, alineat bugetar 58.02.01</t>
  </si>
  <si>
    <t xml:space="preserve"> PLATA 10% IMPOZIT PENTRU PLATA MAJORARI SALARIALE NETE AFERENTE LUNII IANUARIE 2020 + DIF.NOIEMBRIE 2019 Proiect 12073 "Dezvoltarea si implementarea unui sistem integrat de management strategic la nivelul sistemului judiciar (SIMS)- MJ lider"- SIPOCA 55, alineat bugetar 58.02.01</t>
  </si>
  <si>
    <t xml:space="preserve"> PLATA 10% CASS  PENTRU MAJORARI SALARIALE NETE AFERENTE LUNII IANUARIE 2020+DIF. NOIEMBRIE 2019 Proiect 12073 "Dezvoltarea si implementarea unui sistem integrat de management strategic la nivelul sistemului judiciar (SIMS)- MJ lider"- SIPOCA 55, alineat bugetar 58.02.01</t>
  </si>
  <si>
    <t>PLATA  F.156517/20.02.2020 REPREZENTAND CV BILETULUI  DE AVION ANULAT FARA TAXE DE AEROPORT , DEPLASARE LISABONA 16-21.02.2020  CF.N.C NR. 523/19242/2016/10.02.2020, Proiect 12073 "Dezvoltarea si implementarea unui sistem integrat de management strategic la nivelul sistemului judiciar (SIMS)- MJ lider"- SIPOCA 55, alineat bugetar 58.02.02</t>
  </si>
  <si>
    <t xml:space="preserve"> PLATA  F.156517/20.02.2020 REPREZENTAND CV BILETULUI  DE AVION ANULAT FARA TAXE DE AEROPORT , DEPLASARE LISABONA 16-21.02.2020  CF.N.C NR. 523/19242/2016/10.02.2020, Proiect 12073 "Dezvoltarea si implementarea unui sistem integrat de management strategic la nivelul sistemului judiciar (SIMS)- MJ lider"- SIPOCA 55, alineat bugetar 58.02.01</t>
  </si>
  <si>
    <t>Asociatia de Locatari bl M39</t>
  </si>
  <si>
    <t>CVAL PLATA  CHELTUIELI INTRETINERE LOC. DE SERVICIU NEREPARTIZATE, chit 1025, 1026/20.02.2020</t>
  </si>
  <si>
    <t>Asociatia de Proprietari bl A7</t>
  </si>
  <si>
    <t>CVAL PLATA  CHELTUIELI INTRETINERE LOC. DE SERVICIU NEREPARTIZATE, chit 10/20.02.2020</t>
  </si>
  <si>
    <t>Asociatia de Proprietari bl B6</t>
  </si>
  <si>
    <t>CVAL PLATA  CHELTUIELI INTRETINERE LOC. DE SERVICIU NEREPARTIZATE, chit 817,818, 820, 821/20.02.2020</t>
  </si>
  <si>
    <t>MINISTERUL JUSTIŢIEI</t>
  </si>
  <si>
    <t>DIRECŢIA DE IMPLEMENTARE A PROIECTELOR FINANŢATE DIN ÎMPRUMUTURI EXTERNE</t>
  </si>
  <si>
    <t>SITUAŢIE PRIVIND CHELTUIELILE EFECTUATE DIN FONDURI PUBLICE
IN PERIOADA 01.02.2020 - 29.02.2020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</si>
  <si>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</si>
  <si>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</si>
  <si>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</si>
  <si>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</si>
  <si>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Titlu</t>
  </si>
  <si>
    <t>Descriere</t>
  </si>
  <si>
    <t>61.01</t>
  </si>
  <si>
    <t>Decont chirie luna ianuarie 2019</t>
  </si>
  <si>
    <t>Salarii luna ianuarie 2020</t>
  </si>
  <si>
    <t>Contributii datorate de angajati si impozitul pe salarii - luna ianuarie 2019</t>
  </si>
  <si>
    <t>Contributia asiguratorie de munca datorata de angajator pentru luna ianuarie 2019</t>
  </si>
  <si>
    <t>Achizitie combustibil pentru autoturismele DIPFIE - ian 2020, F6420398037/31.01.2020</t>
  </si>
  <si>
    <t>Determinare consum carburant Renault Megane Estate,F2041131284/03.02.2020</t>
  </si>
  <si>
    <t>Achiziție echipament IT MP si parchete,Fact.2000424/27.01.2020</t>
  </si>
  <si>
    <t>Plata Achizitie echipamente/sisteme IT, pt MJ&amp;instante,F1202001944/12.02.2020</t>
  </si>
  <si>
    <t>Servicii dirigentie santier supervizare lucrari Palatul de Justitie Prahova - luna ianuarie 2020,Fact.73/11.02.2020</t>
  </si>
  <si>
    <t>Serv consultanta tehnica pentru DIPFIE - luna ianuarie 2020,Fact 20/13.02.2020</t>
  </si>
  <si>
    <t>Serv consultanta IT pentru DIPFIE - luna ianuarie 2020, Fact 10/05.02.2020</t>
  </si>
  <si>
    <t>Plata Achizitie echipamente/sisteme IT, pt MJ&amp;instante,F1202002121/17.02.2020</t>
  </si>
  <si>
    <t>Plata partiala Achizitie echipamente/sisteme IT, pt MJ si instante,F1201914801/09.10.2019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</si>
</sst>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  <font>
      <b/>
      <sz val="10"/>
      <name val="Trebuchet MS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sz val="11"/>
      <color indexed="10"/>
      <name val="Trebuchet MS"/>
      <family val="2"/>
    </font>
    <font>
      <b/>
      <sz val="11"/>
      <color theme="1"/>
      <name val="Trebuchet MS"/>
      <family val="2"/>
    </font>
    <font>
      <b/>
      <sz val="11"/>
      <color indexed="10"/>
      <name val="Trebuchet MS"/>
      <family val="2"/>
    </font>
    <font>
      <sz val="11"/>
      <color rgb="FFFF0000"/>
      <name val="Trebuchet MS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B050"/>
      <name val="Trebuchet MS"/>
      <family val="2"/>
    </font>
    <font>
      <sz val="9"/>
      <color theme="1"/>
      <name val="Times New Roman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Arial"/>
      <family val="2"/>
      <charset val="238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18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horizontal="left"/>
    </xf>
    <xf numFmtId="0" fontId="5" fillId="0" borderId="0" xfId="0" applyFont="1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2" fillId="0" borderId="0" xfId="0" applyFont="1" applyFill="1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5" xfId="0" applyFont="1" applyBorder="1" applyAlignment="1">
      <alignment wrapText="1"/>
    </xf>
    <xf numFmtId="0" fontId="6" fillId="2" borderId="1" xfId="0" applyFont="1" applyFill="1" applyBorder="1" applyAlignment="1">
      <alignment horizontal="centerContinuous"/>
    </xf>
    <xf numFmtId="4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" fontId="1" fillId="0" borderId="5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5" fillId="0" borderId="1" xfId="0" applyNumberFormat="1" applyFont="1" applyBorder="1"/>
    <xf numFmtId="0" fontId="1" fillId="2" borderId="0" xfId="0" applyFont="1" applyFill="1"/>
    <xf numFmtId="0" fontId="5" fillId="2" borderId="0" xfId="0" applyFont="1" applyFill="1" applyAlignment="1">
      <alignment horizontal="center" wrapText="1"/>
    </xf>
    <xf numFmtId="3" fontId="5" fillId="2" borderId="0" xfId="0" applyNumberFormat="1" applyFont="1" applyFill="1"/>
    <xf numFmtId="0" fontId="5" fillId="2" borderId="0" xfId="0" applyFont="1" applyFill="1"/>
    <xf numFmtId="0" fontId="11" fillId="2" borderId="0" xfId="0" applyFont="1" applyFill="1"/>
    <xf numFmtId="3" fontId="9" fillId="2" borderId="0" xfId="0" applyNumberFormat="1" applyFont="1" applyFill="1"/>
    <xf numFmtId="0" fontId="9" fillId="2" borderId="0" xfId="0" applyFont="1" applyFill="1"/>
    <xf numFmtId="0" fontId="1" fillId="2" borderId="0" xfId="0" applyFont="1" applyFill="1" applyBorder="1" applyAlignment="1">
      <alignment horizontal="centerContinuous" vertical="justify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 wrapText="1"/>
    </xf>
    <xf numFmtId="3" fontId="7" fillId="2" borderId="4" xfId="0" applyNumberFormat="1" applyFont="1" applyFill="1" applyBorder="1"/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10" fillId="2" borderId="0" xfId="0" applyFont="1" applyFill="1"/>
    <xf numFmtId="0" fontId="8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3" fontId="2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3" fontId="5" fillId="2" borderId="0" xfId="0" applyNumberFormat="1" applyFont="1" applyFill="1" applyBorder="1" applyAlignment="1">
      <alignment horizontal="right" wrapText="1"/>
    </xf>
    <xf numFmtId="3" fontId="5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/>
    <xf numFmtId="3" fontId="5" fillId="2" borderId="0" xfId="0" applyNumberFormat="1" applyFont="1" applyFill="1" applyAlignment="1">
      <alignment horizontal="right" vertical="center" wrapText="1"/>
    </xf>
    <xf numFmtId="0" fontId="8" fillId="2" borderId="0" xfId="0" applyFont="1" applyFill="1"/>
    <xf numFmtId="0" fontId="2" fillId="2" borderId="0" xfId="0" applyFont="1" applyFill="1" applyAlignment="1">
      <alignment horizontal="centerContinuous" wrapText="1"/>
    </xf>
    <xf numFmtId="0" fontId="2" fillId="2" borderId="0" xfId="0" applyFont="1" applyFill="1" applyBorder="1" applyAlignment="1">
      <alignment horizontal="centerContinuous" wrapText="1"/>
    </xf>
    <xf numFmtId="0" fontId="2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 vertical="justify"/>
    </xf>
    <xf numFmtId="0" fontId="1" fillId="2" borderId="3" xfId="0" applyFont="1" applyFill="1" applyBorder="1" applyAlignment="1">
      <alignment horizontal="right" wrapText="1"/>
    </xf>
    <xf numFmtId="0" fontId="1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4" fontId="5" fillId="0" borderId="1" xfId="0" applyNumberFormat="1" applyFont="1" applyBorder="1"/>
    <xf numFmtId="0" fontId="2" fillId="0" borderId="0" xfId="0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1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/>
    <xf numFmtId="4" fontId="1" fillId="2" borderId="1" xfId="0" applyNumberFormat="1" applyFont="1" applyFill="1" applyBorder="1" applyAlignment="1">
      <alignment vertical="center"/>
    </xf>
    <xf numFmtId="14" fontId="2" fillId="2" borderId="0" xfId="0" applyNumberFormat="1" applyFont="1" applyFill="1" applyAlignment="1">
      <alignment horizontal="right" vertical="center"/>
    </xf>
    <xf numFmtId="14" fontId="2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0" xfId="0" applyNumberFormat="1" applyFont="1" applyFill="1"/>
    <xf numFmtId="4" fontId="1" fillId="0" borderId="0" xfId="0" applyNumberFormat="1" applyFont="1" applyFill="1"/>
    <xf numFmtId="4" fontId="2" fillId="0" borderId="0" xfId="0" applyNumberFormat="1" applyFont="1" applyFill="1" applyBorder="1"/>
    <xf numFmtId="0" fontId="13" fillId="0" borderId="0" xfId="0" applyFont="1"/>
    <xf numFmtId="14" fontId="1" fillId="0" borderId="0" xfId="0" applyNumberFormat="1" applyFont="1" applyBorder="1"/>
    <xf numFmtId="14" fontId="1" fillId="0" borderId="0" xfId="0" applyNumberFormat="1" applyFont="1" applyBorder="1" applyAlignment="1">
      <alignment horizontal="left"/>
    </xf>
    <xf numFmtId="0" fontId="10" fillId="0" borderId="0" xfId="0" applyFont="1"/>
    <xf numFmtId="0" fontId="0" fillId="0" borderId="0" xfId="0" applyFont="1" applyAlignment="1">
      <alignment vertical="center"/>
    </xf>
    <xf numFmtId="0" fontId="14" fillId="0" borderId="0" xfId="0" applyFont="1"/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4" fontId="10" fillId="0" borderId="1" xfId="0" applyNumberFormat="1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left" wrapText="1"/>
    </xf>
    <xf numFmtId="4" fontId="7" fillId="2" borderId="8" xfId="0" applyNumberFormat="1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/>
    <xf numFmtId="0" fontId="1" fillId="0" borderId="1" xfId="0" applyFont="1" applyFill="1" applyBorder="1" applyAlignment="1">
      <alignment horizontal="centerContinuous"/>
    </xf>
    <xf numFmtId="4" fontId="1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14" fontId="5" fillId="0" borderId="0" xfId="0" applyNumberFormat="1" applyFont="1"/>
    <xf numFmtId="0" fontId="2" fillId="0" borderId="1" xfId="0" applyFont="1" applyFill="1" applyBorder="1" applyAlignment="1">
      <alignment horizontal="left" wrapText="1"/>
    </xf>
    <xf numFmtId="14" fontId="2" fillId="0" borderId="0" xfId="0" applyNumberFormat="1" applyFont="1"/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wrapText="1"/>
    </xf>
    <xf numFmtId="14" fontId="5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/>
    <xf numFmtId="4" fontId="5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wrapText="1"/>
    </xf>
    <xf numFmtId="3" fontId="2" fillId="0" borderId="1" xfId="0" applyNumberFormat="1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4" fontId="5" fillId="0" borderId="10" xfId="0" applyNumberFormat="1" applyFont="1" applyBorder="1"/>
    <xf numFmtId="0" fontId="5" fillId="0" borderId="10" xfId="0" applyFont="1" applyBorder="1" applyAlignment="1">
      <alignment horizontal="right" wrapText="1"/>
    </xf>
    <xf numFmtId="0" fontId="5" fillId="0" borderId="11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4" fontId="5" fillId="0" borderId="11" xfId="0" applyNumberFormat="1" applyFont="1" applyBorder="1" applyAlignment="1">
      <alignment horizontal="right"/>
    </xf>
    <xf numFmtId="0" fontId="12" fillId="0" borderId="0" xfId="0" applyFont="1"/>
    <xf numFmtId="1" fontId="5" fillId="0" borderId="1" xfId="0" applyNumberFormat="1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6" fillId="0" borderId="0" xfId="0" applyFont="1" applyBorder="1" applyAlignment="1"/>
    <xf numFmtId="0" fontId="12" fillId="0" borderId="0" xfId="0" applyFont="1" applyBorder="1" applyAlignment="1"/>
    <xf numFmtId="0" fontId="12" fillId="0" borderId="9" xfId="0" applyFont="1" applyBorder="1" applyAlignment="1"/>
    <xf numFmtId="0" fontId="9" fillId="0" borderId="0" xfId="0" applyFont="1" applyBorder="1" applyAlignment="1"/>
    <xf numFmtId="0" fontId="9" fillId="0" borderId="0" xfId="0" applyFont="1"/>
    <xf numFmtId="0" fontId="16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1" fontId="5" fillId="0" borderId="5" xfId="0" applyNumberFormat="1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5" xfId="0" applyNumberFormat="1" applyFont="1" applyBorder="1"/>
    <xf numFmtId="0" fontId="10" fillId="0" borderId="12" xfId="0" applyFont="1" applyBorder="1" applyAlignment="1"/>
    <xf numFmtId="0" fontId="10" fillId="0" borderId="7" xfId="0" applyFont="1" applyBorder="1" applyAlignment="1"/>
    <xf numFmtId="4" fontId="10" fillId="0" borderId="8" xfId="0" applyNumberFormat="1" applyFont="1" applyBorder="1" applyAlignme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3" fontId="8" fillId="2" borderId="1" xfId="0" applyNumberFormat="1" applyFont="1" applyFill="1" applyBorder="1"/>
    <xf numFmtId="14" fontId="2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/>
    <xf numFmtId="0" fontId="2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/>
    <xf numFmtId="0" fontId="5" fillId="0" borderId="0" xfId="0" applyFont="1" applyAlignment="1">
      <alignment wrapText="1"/>
    </xf>
    <xf numFmtId="4" fontId="15" fillId="2" borderId="0" xfId="0" applyNumberFormat="1" applyFont="1" applyFill="1" applyAlignment="1">
      <alignment horizontal="right"/>
    </xf>
    <xf numFmtId="0" fontId="12" fillId="0" borderId="9" xfId="0" applyFont="1" applyBorder="1" applyAlignment="1">
      <alignment horizontal="left"/>
    </xf>
    <xf numFmtId="4" fontId="17" fillId="4" borderId="15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 applyBorder="1" applyAlignment="1">
      <alignment vertical="center" wrapText="1"/>
    </xf>
    <xf numFmtId="4" fontId="17" fillId="5" borderId="15" xfId="0" applyNumberFormat="1" applyFont="1" applyFill="1" applyBorder="1" applyAlignment="1">
      <alignment horizontal="right" vertical="top" wrapText="1"/>
    </xf>
    <xf numFmtId="4" fontId="2" fillId="2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/>
    <xf numFmtId="0" fontId="2" fillId="0" borderId="0" xfId="0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43" fontId="20" fillId="0" borderId="0" xfId="3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14" fontId="21" fillId="0" borderId="0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43" fontId="24" fillId="0" borderId="0" xfId="3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4" fontId="26" fillId="0" borderId="0" xfId="0" applyNumberFormat="1" applyFont="1" applyFill="1" applyBorder="1" applyAlignment="1">
      <alignment horizontal="left" wrapText="1"/>
    </xf>
    <xf numFmtId="0" fontId="23" fillId="0" borderId="1" xfId="0" applyFont="1" applyBorder="1" applyAlignment="1">
      <alignment horizontal="center" vertical="center"/>
    </xf>
    <xf numFmtId="4" fontId="24" fillId="0" borderId="0" xfId="0" applyNumberFormat="1" applyFont="1" applyAlignment="1">
      <alignment vertical="center"/>
    </xf>
    <xf numFmtId="0" fontId="23" fillId="0" borderId="1" xfId="0" applyFont="1" applyBorder="1" applyAlignment="1">
      <alignment vertical="center" wrapText="1"/>
    </xf>
    <xf numFmtId="4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left" wrapText="1"/>
    </xf>
    <xf numFmtId="4" fontId="24" fillId="0" borderId="0" xfId="0" applyNumberFormat="1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left" wrapText="1"/>
    </xf>
    <xf numFmtId="0" fontId="25" fillId="6" borderId="1" xfId="0" applyFont="1" applyFill="1" applyBorder="1" applyAlignment="1">
      <alignment horizontal="center" vertical="center"/>
    </xf>
    <xf numFmtId="4" fontId="25" fillId="6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 wrapText="1"/>
    </xf>
  </cellXfs>
  <cellStyles count="4">
    <cellStyle name="Comma" xfId="3" builtinId="3"/>
    <cellStyle name="Normal" xfId="0" builtinId="0"/>
    <cellStyle name="Normal 3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7"/>
  <sheetViews>
    <sheetView topLeftCell="A197" zoomScaleNormal="100" workbookViewId="0">
      <selection activeCell="H218" sqref="H218"/>
    </sheetView>
  </sheetViews>
  <sheetFormatPr defaultRowHeight="16.5"/>
  <cols>
    <col min="1" max="1" width="12.28515625" style="1" customWidth="1"/>
    <col min="2" max="2" width="9.5703125" style="1" bestFit="1" customWidth="1"/>
    <col min="3" max="3" width="11.7109375" style="156" customWidth="1"/>
    <col min="4" max="4" width="17.140625" style="3" customWidth="1"/>
    <col min="5" max="5" width="56" style="1" customWidth="1"/>
    <col min="6" max="6" width="9.140625" style="1"/>
    <col min="7" max="7" width="9.140625" style="1" customWidth="1"/>
    <col min="8" max="8" width="8.28515625" style="1" customWidth="1"/>
    <col min="9" max="9" width="7.42578125" style="1" customWidth="1"/>
    <col min="10" max="10" width="7.28515625" style="1" customWidth="1"/>
    <col min="11" max="16384" width="9.140625" style="1"/>
  </cols>
  <sheetData>
    <row r="1" spans="1:5">
      <c r="A1" s="4" t="s">
        <v>0</v>
      </c>
      <c r="B1" s="4"/>
      <c r="C1" s="123"/>
      <c r="D1" s="5"/>
      <c r="E1" s="15"/>
    </row>
    <row r="2" spans="1:5">
      <c r="A2" s="7" t="s">
        <v>30</v>
      </c>
      <c r="B2" s="7"/>
      <c r="C2" s="124"/>
      <c r="D2" s="16"/>
      <c r="E2" s="17"/>
    </row>
    <row r="3" spans="1:5">
      <c r="A3" s="7" t="s">
        <v>31</v>
      </c>
      <c r="B3" s="7"/>
      <c r="C3" s="124"/>
      <c r="D3" s="16"/>
      <c r="E3" s="17"/>
    </row>
    <row r="4" spans="1:5">
      <c r="A4" s="233" t="s">
        <v>114</v>
      </c>
      <c r="B4" s="233"/>
      <c r="C4" s="233"/>
      <c r="D4" s="233"/>
      <c r="E4" s="233"/>
    </row>
    <row r="5" spans="1:5">
      <c r="A5" s="4"/>
      <c r="B5" s="4"/>
      <c r="C5" s="123"/>
      <c r="D5" s="5"/>
      <c r="E5" s="6"/>
    </row>
    <row r="6" spans="1:5" ht="33">
      <c r="A6" s="141" t="s">
        <v>48</v>
      </c>
      <c r="B6" s="141" t="s">
        <v>2</v>
      </c>
      <c r="C6" s="141" t="s">
        <v>3</v>
      </c>
      <c r="D6" s="142" t="s">
        <v>4</v>
      </c>
      <c r="E6" s="141" t="s">
        <v>5</v>
      </c>
    </row>
    <row r="7" spans="1:5">
      <c r="A7" s="143" t="s">
        <v>49</v>
      </c>
      <c r="B7" s="11">
        <v>503</v>
      </c>
      <c r="C7" s="107">
        <v>43868</v>
      </c>
      <c r="D7" s="108">
        <v>2799263</v>
      </c>
      <c r="E7" s="144" t="s">
        <v>50</v>
      </c>
    </row>
    <row r="8" spans="1:5" ht="33">
      <c r="A8" s="143" t="s">
        <v>49</v>
      </c>
      <c r="B8" s="11">
        <v>527</v>
      </c>
      <c r="C8" s="107">
        <v>43868</v>
      </c>
      <c r="D8" s="108">
        <v>966415</v>
      </c>
      <c r="E8" s="144" t="s">
        <v>51</v>
      </c>
    </row>
    <row r="9" spans="1:5" ht="33">
      <c r="A9" s="143" t="s">
        <v>49</v>
      </c>
      <c r="B9" s="11">
        <v>527</v>
      </c>
      <c r="C9" s="107">
        <v>43868</v>
      </c>
      <c r="D9" s="108">
        <v>383416</v>
      </c>
      <c r="E9" s="144" t="s">
        <v>51</v>
      </c>
    </row>
    <row r="10" spans="1:5" ht="33">
      <c r="A10" s="143" t="s">
        <v>49</v>
      </c>
      <c r="B10" s="11">
        <v>527</v>
      </c>
      <c r="C10" s="107">
        <v>43868</v>
      </c>
      <c r="D10" s="108">
        <v>249050</v>
      </c>
      <c r="E10" s="144" t="s">
        <v>51</v>
      </c>
    </row>
    <row r="11" spans="1:5" ht="33">
      <c r="A11" s="143" t="s">
        <v>49</v>
      </c>
      <c r="B11" s="11">
        <v>506</v>
      </c>
      <c r="C11" s="107">
        <v>43868</v>
      </c>
      <c r="D11" s="108">
        <v>9073</v>
      </c>
      <c r="E11" s="144" t="s">
        <v>52</v>
      </c>
    </row>
    <row r="12" spans="1:5" ht="33">
      <c r="A12" s="143" t="s">
        <v>49</v>
      </c>
      <c r="B12" s="11">
        <v>501</v>
      </c>
      <c r="C12" s="107">
        <v>43868</v>
      </c>
      <c r="D12" s="108">
        <v>1971</v>
      </c>
      <c r="E12" s="144" t="s">
        <v>52</v>
      </c>
    </row>
    <row r="13" spans="1:5" ht="33">
      <c r="A13" s="143" t="s">
        <v>49</v>
      </c>
      <c r="B13" s="11">
        <v>502</v>
      </c>
      <c r="C13" s="107">
        <v>43868</v>
      </c>
      <c r="D13" s="108">
        <v>20</v>
      </c>
      <c r="E13" s="144" t="s">
        <v>52</v>
      </c>
    </row>
    <row r="14" spans="1:5">
      <c r="A14" s="143" t="s">
        <v>49</v>
      </c>
      <c r="B14" s="11">
        <v>514</v>
      </c>
      <c r="C14" s="107">
        <v>43868</v>
      </c>
      <c r="D14" s="108">
        <v>11180</v>
      </c>
      <c r="E14" s="144" t="s">
        <v>53</v>
      </c>
    </row>
    <row r="15" spans="1:5">
      <c r="A15" s="143" t="s">
        <v>49</v>
      </c>
      <c r="B15" s="11">
        <v>714</v>
      </c>
      <c r="C15" s="107">
        <v>43868</v>
      </c>
      <c r="D15" s="108">
        <v>320.8</v>
      </c>
      <c r="E15" s="144" t="s">
        <v>53</v>
      </c>
    </row>
    <row r="16" spans="1:5">
      <c r="A16" s="143" t="s">
        <v>49</v>
      </c>
      <c r="B16" s="11">
        <v>1</v>
      </c>
      <c r="C16" s="107">
        <v>43871</v>
      </c>
      <c r="D16" s="108">
        <v>18059</v>
      </c>
      <c r="E16" s="144" t="s">
        <v>50</v>
      </c>
    </row>
    <row r="17" spans="1:5">
      <c r="A17" s="143" t="s">
        <v>49</v>
      </c>
      <c r="B17" s="11">
        <v>2</v>
      </c>
      <c r="C17" s="107">
        <v>43871</v>
      </c>
      <c r="D17" s="108">
        <v>15625</v>
      </c>
      <c r="E17" s="144" t="s">
        <v>50</v>
      </c>
    </row>
    <row r="18" spans="1:5">
      <c r="A18" s="143" t="s">
        <v>49</v>
      </c>
      <c r="B18" s="11">
        <v>3</v>
      </c>
      <c r="C18" s="107">
        <v>43871</v>
      </c>
      <c r="D18" s="108">
        <v>1525</v>
      </c>
      <c r="E18" s="144" t="s">
        <v>50</v>
      </c>
    </row>
    <row r="19" spans="1:5">
      <c r="A19" s="143" t="s">
        <v>49</v>
      </c>
      <c r="B19" s="11">
        <v>4</v>
      </c>
      <c r="C19" s="107">
        <v>43871</v>
      </c>
      <c r="D19" s="108">
        <v>4563</v>
      </c>
      <c r="E19" s="144" t="s">
        <v>50</v>
      </c>
    </row>
    <row r="20" spans="1:5">
      <c r="A20" s="143" t="s">
        <v>49</v>
      </c>
      <c r="B20" s="11">
        <v>5</v>
      </c>
      <c r="C20" s="107">
        <v>43871</v>
      </c>
      <c r="D20" s="108">
        <v>2256</v>
      </c>
      <c r="E20" s="144" t="s">
        <v>50</v>
      </c>
    </row>
    <row r="21" spans="1:5">
      <c r="A21" s="143" t="s">
        <v>49</v>
      </c>
      <c r="B21" s="11">
        <v>6</v>
      </c>
      <c r="C21" s="107">
        <v>43871</v>
      </c>
      <c r="D21" s="108">
        <v>2376</v>
      </c>
      <c r="E21" s="144" t="s">
        <v>50</v>
      </c>
    </row>
    <row r="22" spans="1:5">
      <c r="A22" s="143" t="s">
        <v>49</v>
      </c>
      <c r="B22" s="11">
        <v>7</v>
      </c>
      <c r="C22" s="107">
        <v>43871</v>
      </c>
      <c r="D22" s="108">
        <v>2384</v>
      </c>
      <c r="E22" s="144" t="s">
        <v>50</v>
      </c>
    </row>
    <row r="23" spans="1:5">
      <c r="A23" s="143" t="s">
        <v>49</v>
      </c>
      <c r="B23" s="11">
        <v>8</v>
      </c>
      <c r="C23" s="107">
        <v>43871</v>
      </c>
      <c r="D23" s="108">
        <v>2255</v>
      </c>
      <c r="E23" s="144" t="s">
        <v>50</v>
      </c>
    </row>
    <row r="24" spans="1:5">
      <c r="A24" s="143" t="s">
        <v>49</v>
      </c>
      <c r="B24" s="11">
        <v>1002</v>
      </c>
      <c r="C24" s="107">
        <v>43871</v>
      </c>
      <c r="D24" s="108">
        <v>350</v>
      </c>
      <c r="E24" s="144" t="s">
        <v>118</v>
      </c>
    </row>
    <row r="25" spans="1:5">
      <c r="A25" s="143" t="s">
        <v>49</v>
      </c>
      <c r="B25" s="11">
        <v>717</v>
      </c>
      <c r="C25" s="107">
        <v>43871</v>
      </c>
      <c r="D25" s="108">
        <v>350</v>
      </c>
      <c r="E25" s="144" t="s">
        <v>118</v>
      </c>
    </row>
    <row r="26" spans="1:5">
      <c r="A26" s="143" t="s">
        <v>49</v>
      </c>
      <c r="B26" s="11">
        <v>717</v>
      </c>
      <c r="C26" s="107">
        <v>43871</v>
      </c>
      <c r="D26" s="108">
        <v>350</v>
      </c>
      <c r="E26" s="144" t="s">
        <v>118</v>
      </c>
    </row>
    <row r="27" spans="1:5">
      <c r="A27" s="143" t="s">
        <v>49</v>
      </c>
      <c r="B27" s="11">
        <v>717</v>
      </c>
      <c r="C27" s="107">
        <v>43871</v>
      </c>
      <c r="D27" s="108">
        <v>350</v>
      </c>
      <c r="E27" s="144" t="s">
        <v>118</v>
      </c>
    </row>
    <row r="28" spans="1:5">
      <c r="A28" s="143" t="s">
        <v>49</v>
      </c>
      <c r="B28" s="11">
        <v>717</v>
      </c>
      <c r="C28" s="107">
        <v>43871</v>
      </c>
      <c r="D28" s="108">
        <v>350</v>
      </c>
      <c r="E28" s="144" t="s">
        <v>118</v>
      </c>
    </row>
    <row r="29" spans="1:5">
      <c r="A29" s="143" t="s">
        <v>49</v>
      </c>
      <c r="B29" s="11">
        <v>717</v>
      </c>
      <c r="C29" s="107">
        <v>43871</v>
      </c>
      <c r="D29" s="108">
        <v>350</v>
      </c>
      <c r="E29" s="144" t="s">
        <v>118</v>
      </c>
    </row>
    <row r="30" spans="1:5">
      <c r="A30" s="143" t="s">
        <v>49</v>
      </c>
      <c r="B30" s="11">
        <v>717</v>
      </c>
      <c r="C30" s="107">
        <v>43871</v>
      </c>
      <c r="D30" s="108">
        <v>350</v>
      </c>
      <c r="E30" s="144" t="s">
        <v>118</v>
      </c>
    </row>
    <row r="31" spans="1:5">
      <c r="A31" s="143" t="s">
        <v>49</v>
      </c>
      <c r="B31" s="11">
        <v>717</v>
      </c>
      <c r="C31" s="107">
        <v>43871</v>
      </c>
      <c r="D31" s="108">
        <v>350</v>
      </c>
      <c r="E31" s="144" t="s">
        <v>118</v>
      </c>
    </row>
    <row r="32" spans="1:5" ht="33">
      <c r="A32" s="143" t="s">
        <v>49</v>
      </c>
      <c r="B32" s="11">
        <v>720</v>
      </c>
      <c r="C32" s="107">
        <v>43872</v>
      </c>
      <c r="D32" s="108">
        <v>44341</v>
      </c>
      <c r="E32" s="144" t="s">
        <v>115</v>
      </c>
    </row>
    <row r="33" spans="1:5" ht="36" customHeight="1">
      <c r="A33" s="143" t="s">
        <v>49</v>
      </c>
      <c r="B33" s="11">
        <v>721</v>
      </c>
      <c r="C33" s="107">
        <v>43872</v>
      </c>
      <c r="D33" s="108">
        <v>6754</v>
      </c>
      <c r="E33" s="144" t="s">
        <v>116</v>
      </c>
    </row>
    <row r="34" spans="1:5" ht="33">
      <c r="A34" s="143" t="s">
        <v>49</v>
      </c>
      <c r="B34" s="11">
        <v>721</v>
      </c>
      <c r="C34" s="107">
        <v>43872</v>
      </c>
      <c r="D34" s="108">
        <v>4428</v>
      </c>
      <c r="E34" s="144" t="s">
        <v>116</v>
      </c>
    </row>
    <row r="35" spans="1:5" ht="33">
      <c r="A35" s="143" t="s">
        <v>49</v>
      </c>
      <c r="B35" s="11">
        <v>721</v>
      </c>
      <c r="C35" s="107">
        <v>43872</v>
      </c>
      <c r="D35" s="108">
        <v>217</v>
      </c>
      <c r="E35" s="144" t="s">
        <v>117</v>
      </c>
    </row>
    <row r="36" spans="1:5" ht="33">
      <c r="A36" s="143" t="s">
        <v>49</v>
      </c>
      <c r="B36" s="11">
        <v>721</v>
      </c>
      <c r="C36" s="107">
        <v>43872</v>
      </c>
      <c r="D36" s="108">
        <v>8084</v>
      </c>
      <c r="E36" s="144" t="s">
        <v>117</v>
      </c>
    </row>
    <row r="37" spans="1:5">
      <c r="A37" s="143" t="s">
        <v>49</v>
      </c>
      <c r="B37" s="11">
        <v>736</v>
      </c>
      <c r="C37" s="107">
        <v>43873</v>
      </c>
      <c r="D37" s="108">
        <v>4867</v>
      </c>
      <c r="E37" s="144" t="s">
        <v>118</v>
      </c>
    </row>
    <row r="38" spans="1:5">
      <c r="A38" s="146" t="s">
        <v>54</v>
      </c>
      <c r="B38" s="146"/>
      <c r="C38" s="146"/>
      <c r="D38" s="147">
        <f>SUM(D7:D37)</f>
        <v>4541242.8</v>
      </c>
      <c r="E38" s="148"/>
    </row>
    <row r="39" spans="1:5">
      <c r="A39" s="143" t="s">
        <v>55</v>
      </c>
      <c r="B39" s="11">
        <v>510</v>
      </c>
      <c r="C39" s="107">
        <v>43868</v>
      </c>
      <c r="D39" s="108">
        <v>213253</v>
      </c>
      <c r="E39" s="144" t="s">
        <v>50</v>
      </c>
    </row>
    <row r="40" spans="1:5" ht="33">
      <c r="A40" s="143" t="s">
        <v>55</v>
      </c>
      <c r="B40" s="11">
        <v>526</v>
      </c>
      <c r="C40" s="107">
        <v>43868</v>
      </c>
      <c r="D40" s="108">
        <v>230124</v>
      </c>
      <c r="E40" s="144" t="s">
        <v>56</v>
      </c>
    </row>
    <row r="41" spans="1:5" ht="33">
      <c r="A41" s="143" t="s">
        <v>55</v>
      </c>
      <c r="B41" s="11">
        <v>526</v>
      </c>
      <c r="C41" s="107">
        <v>43868</v>
      </c>
      <c r="D41" s="108">
        <v>91315</v>
      </c>
      <c r="E41" s="144" t="s">
        <v>56</v>
      </c>
    </row>
    <row r="42" spans="1:5" ht="33">
      <c r="A42" s="143" t="s">
        <v>55</v>
      </c>
      <c r="B42" s="11">
        <v>526</v>
      </c>
      <c r="C42" s="107">
        <v>43868</v>
      </c>
      <c r="D42" s="108">
        <v>59315</v>
      </c>
      <c r="E42" s="144" t="s">
        <v>56</v>
      </c>
    </row>
    <row r="43" spans="1:5">
      <c r="A43" s="143" t="s">
        <v>55</v>
      </c>
      <c r="B43" s="11">
        <v>1</v>
      </c>
      <c r="C43" s="107">
        <v>43871</v>
      </c>
      <c r="D43" s="108">
        <v>84</v>
      </c>
      <c r="E43" s="144" t="s">
        <v>50</v>
      </c>
    </row>
    <row r="44" spans="1:5">
      <c r="A44" s="143" t="s">
        <v>55</v>
      </c>
      <c r="B44" s="11">
        <v>2</v>
      </c>
      <c r="C44" s="107">
        <v>43871</v>
      </c>
      <c r="D44" s="108">
        <v>1572</v>
      </c>
      <c r="E44" s="144" t="s">
        <v>50</v>
      </c>
    </row>
    <row r="45" spans="1:5">
      <c r="A45" s="143" t="s">
        <v>55</v>
      </c>
      <c r="B45" s="11">
        <v>3</v>
      </c>
      <c r="C45" s="107">
        <v>43871</v>
      </c>
      <c r="D45" s="108">
        <v>272</v>
      </c>
      <c r="E45" s="144" t="s">
        <v>50</v>
      </c>
    </row>
    <row r="46" spans="1:5">
      <c r="A46" s="143" t="s">
        <v>55</v>
      </c>
      <c r="B46" s="11">
        <v>4</v>
      </c>
      <c r="C46" s="107">
        <v>43871</v>
      </c>
      <c r="D46" s="108">
        <v>899</v>
      </c>
      <c r="E46" s="144" t="s">
        <v>50</v>
      </c>
    </row>
    <row r="47" spans="1:5">
      <c r="A47" s="143" t="s">
        <v>55</v>
      </c>
      <c r="B47" s="11">
        <v>5</v>
      </c>
      <c r="C47" s="107">
        <v>43871</v>
      </c>
      <c r="D47" s="108">
        <v>826</v>
      </c>
      <c r="E47" s="144" t="s">
        <v>50</v>
      </c>
    </row>
    <row r="48" spans="1:5">
      <c r="A48" s="143" t="s">
        <v>55</v>
      </c>
      <c r="B48" s="11">
        <v>6</v>
      </c>
      <c r="C48" s="107">
        <v>43871</v>
      </c>
      <c r="D48" s="108">
        <v>377</v>
      </c>
      <c r="E48" s="144" t="s">
        <v>50</v>
      </c>
    </row>
    <row r="49" spans="1:5">
      <c r="A49" s="143" t="s">
        <v>55</v>
      </c>
      <c r="B49" s="11">
        <v>7</v>
      </c>
      <c r="C49" s="107">
        <v>43871</v>
      </c>
      <c r="D49" s="108">
        <v>378</v>
      </c>
      <c r="E49" s="144" t="s">
        <v>50</v>
      </c>
    </row>
    <row r="50" spans="1:5">
      <c r="A50" s="143" t="s">
        <v>55</v>
      </c>
      <c r="B50" s="11">
        <v>8</v>
      </c>
      <c r="C50" s="107">
        <v>43871</v>
      </c>
      <c r="D50" s="108">
        <v>346</v>
      </c>
      <c r="E50" s="144" t="s">
        <v>50</v>
      </c>
    </row>
    <row r="51" spans="1:5">
      <c r="A51" s="146" t="s">
        <v>57</v>
      </c>
      <c r="B51" s="146"/>
      <c r="C51" s="146"/>
      <c r="D51" s="147">
        <f>SUM(D39:D50)</f>
        <v>598761</v>
      </c>
      <c r="E51" s="148"/>
    </row>
    <row r="52" spans="1:5">
      <c r="A52" s="143" t="s">
        <v>58</v>
      </c>
      <c r="B52" s="169">
        <v>511</v>
      </c>
      <c r="C52" s="107">
        <v>43868</v>
      </c>
      <c r="D52" s="108">
        <v>224473</v>
      </c>
      <c r="E52" s="144" t="s">
        <v>50</v>
      </c>
    </row>
    <row r="53" spans="1:5" ht="33">
      <c r="A53" s="143" t="s">
        <v>58</v>
      </c>
      <c r="B53" s="169">
        <v>525</v>
      </c>
      <c r="C53" s="107">
        <v>43868</v>
      </c>
      <c r="D53" s="108">
        <v>246223</v>
      </c>
      <c r="E53" s="144" t="s">
        <v>56</v>
      </c>
    </row>
    <row r="54" spans="1:5" ht="33">
      <c r="A54" s="143" t="s">
        <v>58</v>
      </c>
      <c r="B54" s="169">
        <v>525</v>
      </c>
      <c r="C54" s="107">
        <v>43868</v>
      </c>
      <c r="D54" s="108">
        <v>97704</v>
      </c>
      <c r="E54" s="144" t="s">
        <v>56</v>
      </c>
    </row>
    <row r="55" spans="1:5" ht="33">
      <c r="A55" s="143" t="s">
        <v>58</v>
      </c>
      <c r="B55" s="169">
        <v>525</v>
      </c>
      <c r="C55" s="107">
        <v>43868</v>
      </c>
      <c r="D55" s="108">
        <v>63465</v>
      </c>
      <c r="E55" s="144" t="s">
        <v>56</v>
      </c>
    </row>
    <row r="56" spans="1:5">
      <c r="A56" s="143" t="s">
        <v>58</v>
      </c>
      <c r="B56" s="169">
        <v>2</v>
      </c>
      <c r="C56" s="107">
        <v>43871</v>
      </c>
      <c r="D56" s="108">
        <v>1376</v>
      </c>
      <c r="E56" s="144" t="s">
        <v>50</v>
      </c>
    </row>
    <row r="57" spans="1:5">
      <c r="A57" s="143" t="s">
        <v>58</v>
      </c>
      <c r="B57" s="169">
        <v>3</v>
      </c>
      <c r="C57" s="107">
        <v>43871</v>
      </c>
      <c r="D57" s="108">
        <v>114</v>
      </c>
      <c r="E57" s="144" t="s">
        <v>50</v>
      </c>
    </row>
    <row r="58" spans="1:5">
      <c r="A58" s="143" t="s">
        <v>58</v>
      </c>
      <c r="B58" s="169">
        <v>4</v>
      </c>
      <c r="C58" s="107">
        <v>43871</v>
      </c>
      <c r="D58" s="108">
        <v>376</v>
      </c>
      <c r="E58" s="144" t="s">
        <v>50</v>
      </c>
    </row>
    <row r="59" spans="1:5">
      <c r="A59" s="143" t="s">
        <v>58</v>
      </c>
      <c r="B59" s="169">
        <v>5</v>
      </c>
      <c r="C59" s="107">
        <v>43871</v>
      </c>
      <c r="D59" s="108">
        <v>413</v>
      </c>
      <c r="E59" s="144" t="s">
        <v>50</v>
      </c>
    </row>
    <row r="60" spans="1:5">
      <c r="A60" s="146" t="s">
        <v>59</v>
      </c>
      <c r="B60" s="146"/>
      <c r="C60" s="146"/>
      <c r="D60" s="147">
        <f>SUM(D52:D59)</f>
        <v>634144</v>
      </c>
      <c r="E60" s="148"/>
    </row>
    <row r="61" spans="1:5">
      <c r="A61" s="143" t="s">
        <v>60</v>
      </c>
      <c r="B61" s="35">
        <v>734</v>
      </c>
      <c r="C61" s="94">
        <v>43871</v>
      </c>
      <c r="D61" s="45">
        <v>10000</v>
      </c>
      <c r="E61" s="148" t="s">
        <v>62</v>
      </c>
    </row>
    <row r="62" spans="1:5">
      <c r="A62" s="143" t="s">
        <v>60</v>
      </c>
      <c r="B62" s="35">
        <v>771</v>
      </c>
      <c r="C62" s="94">
        <v>43874</v>
      </c>
      <c r="D62" s="45">
        <v>2898</v>
      </c>
      <c r="E62" s="148" t="s">
        <v>61</v>
      </c>
    </row>
    <row r="63" spans="1:5">
      <c r="A63" s="143" t="s">
        <v>60</v>
      </c>
      <c r="B63" s="35">
        <v>772</v>
      </c>
      <c r="C63" s="94">
        <v>43874</v>
      </c>
      <c r="D63" s="45">
        <v>2852.16</v>
      </c>
      <c r="E63" s="148" t="s">
        <v>61</v>
      </c>
    </row>
    <row r="64" spans="1:5">
      <c r="A64" s="143" t="s">
        <v>60</v>
      </c>
      <c r="B64" s="35">
        <v>773</v>
      </c>
      <c r="C64" s="94">
        <v>43874</v>
      </c>
      <c r="D64" s="45">
        <v>2821.2</v>
      </c>
      <c r="E64" s="148" t="s">
        <v>61</v>
      </c>
    </row>
    <row r="65" spans="1:5">
      <c r="A65" s="143" t="s">
        <v>60</v>
      </c>
      <c r="B65" s="35">
        <v>774</v>
      </c>
      <c r="C65" s="94">
        <v>43874</v>
      </c>
      <c r="D65" s="45">
        <v>2867.4</v>
      </c>
      <c r="E65" s="148" t="s">
        <v>61</v>
      </c>
    </row>
    <row r="66" spans="1:5">
      <c r="A66" s="143" t="s">
        <v>60</v>
      </c>
      <c r="B66" s="35">
        <v>780</v>
      </c>
      <c r="C66" s="94">
        <v>43874</v>
      </c>
      <c r="D66" s="45">
        <v>2500</v>
      </c>
      <c r="E66" s="148" t="s">
        <v>61</v>
      </c>
    </row>
    <row r="67" spans="1:5">
      <c r="A67" s="143" t="s">
        <v>60</v>
      </c>
      <c r="B67" s="35">
        <v>781</v>
      </c>
      <c r="C67" s="94">
        <v>43874</v>
      </c>
      <c r="D67" s="45">
        <v>15.92</v>
      </c>
      <c r="E67" s="148" t="s">
        <v>61</v>
      </c>
    </row>
    <row r="68" spans="1:5">
      <c r="A68" s="143" t="s">
        <v>60</v>
      </c>
      <c r="B68" s="35">
        <v>782</v>
      </c>
      <c r="C68" s="94">
        <v>43874</v>
      </c>
      <c r="D68" s="45">
        <v>3.98</v>
      </c>
      <c r="E68" s="148" t="s">
        <v>61</v>
      </c>
    </row>
    <row r="69" spans="1:5">
      <c r="A69" s="143" t="s">
        <v>60</v>
      </c>
      <c r="B69" s="35">
        <v>832</v>
      </c>
      <c r="C69" s="94">
        <v>43875</v>
      </c>
      <c r="D69" s="45">
        <v>2816.8</v>
      </c>
      <c r="E69" s="148" t="s">
        <v>61</v>
      </c>
    </row>
    <row r="70" spans="1:5">
      <c r="A70" s="143" t="s">
        <v>60</v>
      </c>
      <c r="B70" s="35">
        <v>835</v>
      </c>
      <c r="C70" s="94">
        <v>43875</v>
      </c>
      <c r="D70" s="45">
        <v>2500</v>
      </c>
      <c r="E70" s="148" t="s">
        <v>61</v>
      </c>
    </row>
    <row r="71" spans="1:5">
      <c r="A71" s="143" t="s">
        <v>60</v>
      </c>
      <c r="B71" s="35">
        <v>112</v>
      </c>
      <c r="C71" s="94">
        <v>43880</v>
      </c>
      <c r="D71" s="45">
        <v>40</v>
      </c>
      <c r="E71" s="148" t="s">
        <v>61</v>
      </c>
    </row>
    <row r="72" spans="1:5">
      <c r="A72" s="143" t="s">
        <v>60</v>
      </c>
      <c r="B72" s="35">
        <v>874</v>
      </c>
      <c r="C72" s="94">
        <v>43881</v>
      </c>
      <c r="D72" s="45">
        <v>19.100000000000001</v>
      </c>
      <c r="E72" s="148" t="s">
        <v>61</v>
      </c>
    </row>
    <row r="73" spans="1:5">
      <c r="A73" s="143" t="s">
        <v>60</v>
      </c>
      <c r="B73" s="35">
        <v>875</v>
      </c>
      <c r="C73" s="94">
        <v>43881</v>
      </c>
      <c r="D73" s="45">
        <v>19.100000000000001</v>
      </c>
      <c r="E73" s="148" t="s">
        <v>61</v>
      </c>
    </row>
    <row r="74" spans="1:5">
      <c r="A74" s="143" t="s">
        <v>60</v>
      </c>
      <c r="B74" s="35">
        <v>876</v>
      </c>
      <c r="C74" s="94">
        <v>43881</v>
      </c>
      <c r="D74" s="45">
        <v>31.8</v>
      </c>
      <c r="E74" s="148" t="s">
        <v>61</v>
      </c>
    </row>
    <row r="75" spans="1:5">
      <c r="A75" s="143" t="s">
        <v>60</v>
      </c>
      <c r="B75" s="35">
        <v>877</v>
      </c>
      <c r="C75" s="94">
        <v>43881</v>
      </c>
      <c r="D75" s="45">
        <v>12.7</v>
      </c>
      <c r="E75" s="148" t="s">
        <v>61</v>
      </c>
    </row>
    <row r="76" spans="1:5">
      <c r="A76" s="143" t="s">
        <v>60</v>
      </c>
      <c r="B76" s="11">
        <v>885</v>
      </c>
      <c r="C76" s="107">
        <v>43882</v>
      </c>
      <c r="D76" s="108">
        <v>15000</v>
      </c>
      <c r="E76" s="148" t="s">
        <v>62</v>
      </c>
    </row>
    <row r="77" spans="1:5">
      <c r="A77" s="146" t="s">
        <v>63</v>
      </c>
      <c r="B77" s="146"/>
      <c r="C77" s="146"/>
      <c r="D77" s="147">
        <f>SUM(D61:D76)</f>
        <v>44398.159999999996</v>
      </c>
      <c r="E77" s="148"/>
    </row>
    <row r="78" spans="1:5">
      <c r="A78" s="143" t="s">
        <v>64</v>
      </c>
      <c r="B78" s="35">
        <v>718</v>
      </c>
      <c r="C78" s="94">
        <v>43868</v>
      </c>
      <c r="D78" s="35">
        <v>300</v>
      </c>
      <c r="E78" s="148" t="s">
        <v>65</v>
      </c>
    </row>
    <row r="79" spans="1:5">
      <c r="A79" s="143" t="s">
        <v>64</v>
      </c>
      <c r="B79" s="35">
        <v>719</v>
      </c>
      <c r="C79" s="94">
        <v>43868</v>
      </c>
      <c r="D79" s="35">
        <v>240</v>
      </c>
      <c r="E79" s="148" t="s">
        <v>65</v>
      </c>
    </row>
    <row r="80" spans="1:5">
      <c r="A80" s="143" t="s">
        <v>64</v>
      </c>
      <c r="B80" s="35">
        <v>872</v>
      </c>
      <c r="C80" s="94">
        <v>43881</v>
      </c>
      <c r="D80" s="35">
        <v>380</v>
      </c>
      <c r="E80" s="148" t="s">
        <v>65</v>
      </c>
    </row>
    <row r="81" spans="1:5">
      <c r="A81" s="143" t="s">
        <v>64</v>
      </c>
      <c r="B81" s="35">
        <v>873</v>
      </c>
      <c r="C81" s="94">
        <v>43881</v>
      </c>
      <c r="D81" s="35">
        <v>220</v>
      </c>
      <c r="E81" s="148" t="s">
        <v>65</v>
      </c>
    </row>
    <row r="82" spans="1:5">
      <c r="A82" s="146" t="s">
        <v>66</v>
      </c>
      <c r="B82" s="146"/>
      <c r="C82" s="146"/>
      <c r="D82" s="147">
        <f>SUM(D78:D81)</f>
        <v>1140</v>
      </c>
      <c r="E82" s="148"/>
    </row>
    <row r="83" spans="1:5">
      <c r="A83" s="143" t="s">
        <v>67</v>
      </c>
      <c r="B83" s="35">
        <v>815</v>
      </c>
      <c r="C83" s="94">
        <v>43875</v>
      </c>
      <c r="D83" s="45">
        <v>742.25</v>
      </c>
      <c r="E83" s="148" t="s">
        <v>68</v>
      </c>
    </row>
    <row r="84" spans="1:5">
      <c r="A84" s="143" t="s">
        <v>67</v>
      </c>
      <c r="B84" s="35">
        <v>816</v>
      </c>
      <c r="C84" s="94">
        <v>43875</v>
      </c>
      <c r="D84" s="45">
        <v>266.16000000000003</v>
      </c>
      <c r="E84" s="148" t="s">
        <v>68</v>
      </c>
    </row>
    <row r="85" spans="1:5">
      <c r="A85" s="146" t="s">
        <v>69</v>
      </c>
      <c r="B85" s="146"/>
      <c r="C85" s="146"/>
      <c r="D85" s="147">
        <f>SUM(D83:D84)</f>
        <v>1008.4100000000001</v>
      </c>
      <c r="E85" s="149"/>
    </row>
    <row r="86" spans="1:5">
      <c r="A86" s="150" t="s">
        <v>70</v>
      </c>
      <c r="B86" s="35">
        <v>740</v>
      </c>
      <c r="C86" s="94">
        <v>43873</v>
      </c>
      <c r="D86" s="45">
        <v>1350</v>
      </c>
      <c r="E86" s="144" t="s">
        <v>71</v>
      </c>
    </row>
    <row r="87" spans="1:5">
      <c r="A87" s="150" t="s">
        <v>70</v>
      </c>
      <c r="B87" s="35">
        <v>741</v>
      </c>
      <c r="C87" s="94">
        <v>43873</v>
      </c>
      <c r="D87" s="45">
        <v>1551.5</v>
      </c>
      <c r="E87" s="144" t="s">
        <v>71</v>
      </c>
    </row>
    <row r="88" spans="1:5">
      <c r="A88" s="150" t="s">
        <v>70</v>
      </c>
      <c r="B88" s="35">
        <v>742</v>
      </c>
      <c r="C88" s="94">
        <v>43873</v>
      </c>
      <c r="D88" s="45">
        <v>1263.08</v>
      </c>
      <c r="E88" s="144" t="s">
        <v>71</v>
      </c>
    </row>
    <row r="89" spans="1:5">
      <c r="A89" s="150" t="s">
        <v>70</v>
      </c>
      <c r="B89" s="35">
        <v>744</v>
      </c>
      <c r="C89" s="94">
        <v>43873</v>
      </c>
      <c r="D89" s="45">
        <v>8276.51</v>
      </c>
      <c r="E89" s="144" t="s">
        <v>71</v>
      </c>
    </row>
    <row r="90" spans="1:5">
      <c r="A90" s="150" t="s">
        <v>70</v>
      </c>
      <c r="B90" s="35">
        <v>102</v>
      </c>
      <c r="C90" s="94">
        <v>43878</v>
      </c>
      <c r="D90" s="45">
        <v>1057</v>
      </c>
      <c r="E90" s="144" t="s">
        <v>71</v>
      </c>
    </row>
    <row r="91" spans="1:5">
      <c r="A91" s="150" t="s">
        <v>70</v>
      </c>
      <c r="B91" s="35">
        <v>818</v>
      </c>
      <c r="C91" s="94">
        <v>43880</v>
      </c>
      <c r="D91" s="45">
        <v>2758.79</v>
      </c>
      <c r="E91" s="144" t="s">
        <v>71</v>
      </c>
    </row>
    <row r="92" spans="1:5">
      <c r="A92" s="150" t="s">
        <v>70</v>
      </c>
      <c r="B92" s="35">
        <v>819</v>
      </c>
      <c r="C92" s="94">
        <v>43880</v>
      </c>
      <c r="D92" s="45">
        <v>2693.39</v>
      </c>
      <c r="E92" s="144" t="s">
        <v>71</v>
      </c>
    </row>
    <row r="93" spans="1:5">
      <c r="A93" s="150" t="s">
        <v>70</v>
      </c>
      <c r="B93" s="35">
        <v>820</v>
      </c>
      <c r="C93" s="94">
        <v>43880</v>
      </c>
      <c r="D93" s="45">
        <v>2714.21</v>
      </c>
      <c r="E93" s="144" t="s">
        <v>71</v>
      </c>
    </row>
    <row r="94" spans="1:5">
      <c r="A94" s="150" t="s">
        <v>70</v>
      </c>
      <c r="B94" s="35">
        <v>821</v>
      </c>
      <c r="C94" s="94">
        <v>43880</v>
      </c>
      <c r="D94" s="45">
        <v>2678.08</v>
      </c>
      <c r="E94" s="144" t="s">
        <v>71</v>
      </c>
    </row>
    <row r="95" spans="1:5">
      <c r="A95" s="150" t="s">
        <v>70</v>
      </c>
      <c r="B95" s="35">
        <v>822</v>
      </c>
      <c r="C95" s="94">
        <v>43880</v>
      </c>
      <c r="D95" s="45">
        <v>2662.08</v>
      </c>
      <c r="E95" s="144" t="s">
        <v>71</v>
      </c>
    </row>
    <row r="96" spans="1:5">
      <c r="A96" s="150" t="s">
        <v>70</v>
      </c>
      <c r="B96" s="35">
        <v>823</v>
      </c>
      <c r="C96" s="94">
        <v>43880</v>
      </c>
      <c r="D96" s="45">
        <v>2307.15</v>
      </c>
      <c r="E96" s="144" t="s">
        <v>71</v>
      </c>
    </row>
    <row r="97" spans="1:5">
      <c r="A97" s="150" t="s">
        <v>70</v>
      </c>
      <c r="B97" s="35">
        <v>824</v>
      </c>
      <c r="C97" s="94">
        <v>43880</v>
      </c>
      <c r="D97" s="45">
        <v>2511.09</v>
      </c>
      <c r="E97" s="144" t="s">
        <v>71</v>
      </c>
    </row>
    <row r="98" spans="1:5">
      <c r="A98" s="150" t="s">
        <v>70</v>
      </c>
      <c r="B98" s="35">
        <v>825</v>
      </c>
      <c r="C98" s="94">
        <v>43880</v>
      </c>
      <c r="D98" s="45">
        <v>2751.67</v>
      </c>
      <c r="E98" s="144" t="s">
        <v>71</v>
      </c>
    </row>
    <row r="99" spans="1:5">
      <c r="A99" s="150" t="s">
        <v>70</v>
      </c>
      <c r="B99" s="35">
        <v>826</v>
      </c>
      <c r="C99" s="94">
        <v>43880</v>
      </c>
      <c r="D99" s="45">
        <v>2764.31</v>
      </c>
      <c r="E99" s="144" t="s">
        <v>71</v>
      </c>
    </row>
    <row r="100" spans="1:5">
      <c r="A100" s="150" t="s">
        <v>70</v>
      </c>
      <c r="B100" s="35">
        <v>827</v>
      </c>
      <c r="C100" s="94">
        <v>43880</v>
      </c>
      <c r="D100" s="45">
        <v>2733.32</v>
      </c>
      <c r="E100" s="144" t="s">
        <v>71</v>
      </c>
    </row>
    <row r="101" spans="1:5">
      <c r="A101" s="150" t="s">
        <v>70</v>
      </c>
      <c r="B101" s="35">
        <v>828</v>
      </c>
      <c r="C101" s="94">
        <v>43880</v>
      </c>
      <c r="D101" s="45">
        <v>2743.34</v>
      </c>
      <c r="E101" s="144" t="s">
        <v>71</v>
      </c>
    </row>
    <row r="102" spans="1:5">
      <c r="A102" s="150" t="s">
        <v>70</v>
      </c>
      <c r="B102" s="35">
        <v>829</v>
      </c>
      <c r="C102" s="94">
        <v>43880</v>
      </c>
      <c r="D102" s="45">
        <v>2772.22</v>
      </c>
      <c r="E102" s="144" t="s">
        <v>71</v>
      </c>
    </row>
    <row r="103" spans="1:5">
      <c r="A103" s="150" t="s">
        <v>70</v>
      </c>
      <c r="B103" s="35">
        <v>830</v>
      </c>
      <c r="C103" s="94">
        <v>43880</v>
      </c>
      <c r="D103" s="45">
        <v>2749.51</v>
      </c>
      <c r="E103" s="144" t="s">
        <v>71</v>
      </c>
    </row>
    <row r="104" spans="1:5">
      <c r="A104" s="150" t="s">
        <v>70</v>
      </c>
      <c r="B104" s="35">
        <v>831</v>
      </c>
      <c r="C104" s="94">
        <v>43880</v>
      </c>
      <c r="D104" s="45">
        <v>2386.65</v>
      </c>
      <c r="E104" s="144" t="s">
        <v>71</v>
      </c>
    </row>
    <row r="105" spans="1:5">
      <c r="A105" s="150" t="s">
        <v>70</v>
      </c>
      <c r="B105" s="35">
        <v>836</v>
      </c>
      <c r="C105" s="94">
        <v>43880</v>
      </c>
      <c r="D105" s="45">
        <v>2461.09</v>
      </c>
      <c r="E105" s="144" t="s">
        <v>71</v>
      </c>
    </row>
    <row r="106" spans="1:5">
      <c r="A106" s="150" t="s">
        <v>70</v>
      </c>
      <c r="B106" s="35">
        <v>837</v>
      </c>
      <c r="C106" s="94">
        <v>43880</v>
      </c>
      <c r="D106" s="45">
        <v>2657.62</v>
      </c>
      <c r="E106" s="144" t="s">
        <v>71</v>
      </c>
    </row>
    <row r="107" spans="1:5">
      <c r="A107" s="150" t="s">
        <v>70</v>
      </c>
      <c r="B107" s="35">
        <v>838</v>
      </c>
      <c r="C107" s="94">
        <v>43880</v>
      </c>
      <c r="D107" s="45">
        <v>2008.27</v>
      </c>
      <c r="E107" s="144" t="s">
        <v>71</v>
      </c>
    </row>
    <row r="108" spans="1:5">
      <c r="A108" s="150" t="s">
        <v>70</v>
      </c>
      <c r="B108" s="35">
        <v>839</v>
      </c>
      <c r="C108" s="94">
        <v>43880</v>
      </c>
      <c r="D108" s="45">
        <v>2631.61</v>
      </c>
      <c r="E108" s="144" t="s">
        <v>71</v>
      </c>
    </row>
    <row r="109" spans="1:5">
      <c r="A109" s="150" t="s">
        <v>70</v>
      </c>
      <c r="B109" s="35">
        <v>840</v>
      </c>
      <c r="C109" s="94">
        <v>43880</v>
      </c>
      <c r="D109" s="45">
        <v>2650.17</v>
      </c>
      <c r="E109" s="144" t="s">
        <v>71</v>
      </c>
    </row>
    <row r="110" spans="1:5">
      <c r="A110" s="150" t="s">
        <v>70</v>
      </c>
      <c r="B110" s="35">
        <v>841</v>
      </c>
      <c r="C110" s="94">
        <v>43880</v>
      </c>
      <c r="D110" s="45">
        <v>2681.53</v>
      </c>
      <c r="E110" s="144" t="s">
        <v>71</v>
      </c>
    </row>
    <row r="111" spans="1:5">
      <c r="A111" s="150" t="s">
        <v>70</v>
      </c>
      <c r="B111" s="35">
        <v>842</v>
      </c>
      <c r="C111" s="94">
        <v>43880</v>
      </c>
      <c r="D111" s="45">
        <v>2682.75</v>
      </c>
      <c r="E111" s="144" t="s">
        <v>71</v>
      </c>
    </row>
    <row r="112" spans="1:5">
      <c r="A112" s="150" t="s">
        <v>70</v>
      </c>
      <c r="B112" s="35">
        <v>843</v>
      </c>
      <c r="C112" s="94">
        <v>43880</v>
      </c>
      <c r="D112" s="45">
        <v>2497.0100000000002</v>
      </c>
      <c r="E112" s="144" t="s">
        <v>71</v>
      </c>
    </row>
    <row r="113" spans="1:5">
      <c r="A113" s="150" t="s">
        <v>70</v>
      </c>
      <c r="B113" s="35">
        <v>844</v>
      </c>
      <c r="C113" s="94">
        <v>43880</v>
      </c>
      <c r="D113" s="45">
        <v>2259.9</v>
      </c>
      <c r="E113" s="144" t="s">
        <v>71</v>
      </c>
    </row>
    <row r="114" spans="1:5">
      <c r="A114" s="150" t="s">
        <v>70</v>
      </c>
      <c r="B114" s="35">
        <v>845</v>
      </c>
      <c r="C114" s="94">
        <v>43880</v>
      </c>
      <c r="D114" s="45">
        <v>2687.32</v>
      </c>
      <c r="E114" s="144" t="s">
        <v>71</v>
      </c>
    </row>
    <row r="115" spans="1:5">
      <c r="A115" s="150" t="s">
        <v>70</v>
      </c>
      <c r="B115" s="35">
        <v>846</v>
      </c>
      <c r="C115" s="94">
        <v>43880</v>
      </c>
      <c r="D115" s="45">
        <v>2590.9299999999998</v>
      </c>
      <c r="E115" s="144" t="s">
        <v>71</v>
      </c>
    </row>
    <row r="116" spans="1:5">
      <c r="A116" s="150" t="s">
        <v>70</v>
      </c>
      <c r="B116" s="35">
        <v>847</v>
      </c>
      <c r="C116" s="94">
        <v>43880</v>
      </c>
      <c r="D116" s="45">
        <v>69996.149999999994</v>
      </c>
      <c r="E116" s="144" t="s">
        <v>71</v>
      </c>
    </row>
    <row r="117" spans="1:5">
      <c r="A117" s="146" t="s">
        <v>72</v>
      </c>
      <c r="B117" s="146"/>
      <c r="C117" s="146"/>
      <c r="D117" s="147">
        <f>SUM(D86:D116)</f>
        <v>148528.25</v>
      </c>
      <c r="E117" s="148"/>
    </row>
    <row r="118" spans="1:5">
      <c r="A118" s="150" t="s">
        <v>73</v>
      </c>
      <c r="B118" s="11">
        <v>565</v>
      </c>
      <c r="C118" s="107">
        <v>43868</v>
      </c>
      <c r="D118" s="108">
        <v>21048</v>
      </c>
      <c r="E118" s="148" t="s">
        <v>74</v>
      </c>
    </row>
    <row r="119" spans="1:5">
      <c r="A119" s="150" t="s">
        <v>73</v>
      </c>
      <c r="B119" s="151">
        <v>565</v>
      </c>
      <c r="C119" s="152">
        <v>43868</v>
      </c>
      <c r="D119" s="145">
        <v>8419</v>
      </c>
      <c r="E119" s="148" t="s">
        <v>74</v>
      </c>
    </row>
    <row r="120" spans="1:5">
      <c r="A120" s="150" t="s">
        <v>73</v>
      </c>
      <c r="B120" s="151">
        <v>565</v>
      </c>
      <c r="C120" s="152">
        <v>43868</v>
      </c>
      <c r="D120" s="145">
        <v>5473</v>
      </c>
      <c r="E120" s="148" t="s">
        <v>74</v>
      </c>
    </row>
    <row r="121" spans="1:5">
      <c r="A121" s="150" t="s">
        <v>73</v>
      </c>
      <c r="B121" s="151">
        <v>572</v>
      </c>
      <c r="C121" s="152">
        <v>43868</v>
      </c>
      <c r="D121" s="145">
        <v>42390</v>
      </c>
      <c r="E121" s="148" t="s">
        <v>74</v>
      </c>
    </row>
    <row r="122" spans="1:5">
      <c r="A122" s="150" t="s">
        <v>73</v>
      </c>
      <c r="B122" s="151">
        <v>1</v>
      </c>
      <c r="C122" s="152">
        <v>43871</v>
      </c>
      <c r="D122" s="145">
        <v>203</v>
      </c>
      <c r="E122" s="148" t="s">
        <v>74</v>
      </c>
    </row>
    <row r="123" spans="1:5">
      <c r="A123" s="150" t="s">
        <v>73</v>
      </c>
      <c r="B123" s="151">
        <v>2</v>
      </c>
      <c r="C123" s="152">
        <v>43871</v>
      </c>
      <c r="D123" s="145">
        <v>203</v>
      </c>
      <c r="E123" s="148" t="s">
        <v>74</v>
      </c>
    </row>
    <row r="124" spans="1:5">
      <c r="A124" s="150" t="s">
        <v>73</v>
      </c>
      <c r="B124" s="151">
        <v>3</v>
      </c>
      <c r="C124" s="152">
        <v>43871</v>
      </c>
      <c r="D124" s="145">
        <v>203</v>
      </c>
      <c r="E124" s="148" t="s">
        <v>74</v>
      </c>
    </row>
    <row r="125" spans="1:5">
      <c r="A125" s="150" t="s">
        <v>73</v>
      </c>
      <c r="B125" s="151">
        <v>4</v>
      </c>
      <c r="C125" s="152">
        <v>43871</v>
      </c>
      <c r="D125" s="145">
        <v>203</v>
      </c>
      <c r="E125" s="148" t="s">
        <v>74</v>
      </c>
    </row>
    <row r="126" spans="1:5" ht="33">
      <c r="A126" s="150" t="s">
        <v>73</v>
      </c>
      <c r="B126" s="11">
        <v>6</v>
      </c>
      <c r="C126" s="107">
        <v>43871</v>
      </c>
      <c r="D126" s="108">
        <v>203</v>
      </c>
      <c r="E126" s="144" t="s">
        <v>75</v>
      </c>
    </row>
    <row r="127" spans="1:5" ht="33">
      <c r="A127" s="150" t="s">
        <v>73</v>
      </c>
      <c r="B127" s="11">
        <v>7</v>
      </c>
      <c r="C127" s="107">
        <v>43871</v>
      </c>
      <c r="D127" s="108">
        <v>203</v>
      </c>
      <c r="E127" s="144" t="s">
        <v>75</v>
      </c>
    </row>
    <row r="128" spans="1:5" ht="33">
      <c r="A128" s="150" t="s">
        <v>73</v>
      </c>
      <c r="B128" s="11">
        <v>8</v>
      </c>
      <c r="C128" s="107">
        <v>43871</v>
      </c>
      <c r="D128" s="108">
        <v>112</v>
      </c>
      <c r="E128" s="144" t="s">
        <v>75</v>
      </c>
    </row>
    <row r="129" spans="1:5">
      <c r="A129" s="146" t="s">
        <v>76</v>
      </c>
      <c r="B129" s="146"/>
      <c r="C129" s="146"/>
      <c r="D129" s="147">
        <f>SUM(D118:D128)</f>
        <v>78660</v>
      </c>
      <c r="E129" s="149"/>
    </row>
    <row r="130" spans="1:5" ht="33">
      <c r="A130" s="150" t="s">
        <v>77</v>
      </c>
      <c r="B130" s="228">
        <v>449</v>
      </c>
      <c r="C130" s="152">
        <v>43857</v>
      </c>
      <c r="D130" s="145">
        <v>2389.6</v>
      </c>
      <c r="E130" s="148" t="s">
        <v>342</v>
      </c>
    </row>
    <row r="131" spans="1:5">
      <c r="A131" s="150" t="s">
        <v>77</v>
      </c>
      <c r="B131" s="228">
        <v>450</v>
      </c>
      <c r="C131" s="152">
        <v>43857</v>
      </c>
      <c r="D131" s="145">
        <v>300</v>
      </c>
      <c r="E131" s="148" t="s">
        <v>113</v>
      </c>
    </row>
    <row r="132" spans="1:5">
      <c r="A132" s="150" t="s">
        <v>77</v>
      </c>
      <c r="B132" s="35">
        <v>512</v>
      </c>
      <c r="C132" s="94">
        <v>43868</v>
      </c>
      <c r="D132" s="45">
        <v>44458</v>
      </c>
      <c r="E132" s="144" t="s">
        <v>50</v>
      </c>
    </row>
    <row r="133" spans="1:5" ht="21" customHeight="1">
      <c r="A133" s="150" t="s">
        <v>77</v>
      </c>
      <c r="B133" s="11">
        <v>551</v>
      </c>
      <c r="C133" s="107">
        <v>43868</v>
      </c>
      <c r="D133" s="108">
        <v>20217</v>
      </c>
      <c r="E133" s="144" t="s">
        <v>78</v>
      </c>
    </row>
    <row r="134" spans="1:5">
      <c r="A134" s="150" t="s">
        <v>77</v>
      </c>
      <c r="B134" s="11">
        <v>559</v>
      </c>
      <c r="C134" s="107">
        <v>43868</v>
      </c>
      <c r="D134" s="108">
        <v>1338</v>
      </c>
      <c r="E134" s="144" t="s">
        <v>79</v>
      </c>
    </row>
    <row r="135" spans="1:5" ht="33">
      <c r="A135" s="150" t="s">
        <v>77</v>
      </c>
      <c r="B135" s="11">
        <v>535</v>
      </c>
      <c r="C135" s="107">
        <v>43868</v>
      </c>
      <c r="D135" s="108">
        <v>1004</v>
      </c>
      <c r="E135" s="144" t="s">
        <v>80</v>
      </c>
    </row>
    <row r="136" spans="1:5">
      <c r="A136" s="150" t="s">
        <v>77</v>
      </c>
      <c r="B136" s="11">
        <v>715</v>
      </c>
      <c r="C136" s="107">
        <v>43868</v>
      </c>
      <c r="D136" s="108">
        <v>1046.4000000000001</v>
      </c>
      <c r="E136" s="148" t="s">
        <v>113</v>
      </c>
    </row>
    <row r="137" spans="1:5">
      <c r="A137" s="150" t="s">
        <v>77</v>
      </c>
      <c r="B137" s="11">
        <v>716</v>
      </c>
      <c r="C137" s="107">
        <v>43868</v>
      </c>
      <c r="D137" s="108">
        <v>871.2</v>
      </c>
      <c r="E137" s="148" t="s">
        <v>113</v>
      </c>
    </row>
    <row r="138" spans="1:5">
      <c r="A138" s="150" t="s">
        <v>77</v>
      </c>
      <c r="B138" s="35">
        <v>711</v>
      </c>
      <c r="C138" s="94">
        <v>43871</v>
      </c>
      <c r="D138" s="45">
        <v>270</v>
      </c>
      <c r="E138" s="144" t="s">
        <v>81</v>
      </c>
    </row>
    <row r="139" spans="1:5">
      <c r="A139" s="150" t="s">
        <v>77</v>
      </c>
      <c r="B139" s="11">
        <v>712</v>
      </c>
      <c r="C139" s="107">
        <v>43871</v>
      </c>
      <c r="D139" s="108">
        <v>255</v>
      </c>
      <c r="E139" s="144" t="s">
        <v>81</v>
      </c>
    </row>
    <row r="140" spans="1:5" ht="33" customHeight="1">
      <c r="A140" s="150" t="s">
        <v>77</v>
      </c>
      <c r="B140" s="11">
        <v>708</v>
      </c>
      <c r="C140" s="107">
        <v>43871</v>
      </c>
      <c r="D140" s="108">
        <v>225</v>
      </c>
      <c r="E140" s="144" t="s">
        <v>82</v>
      </c>
    </row>
    <row r="141" spans="1:5" ht="33.75" customHeight="1">
      <c r="A141" s="150" t="s">
        <v>77</v>
      </c>
      <c r="B141" s="11">
        <v>708</v>
      </c>
      <c r="C141" s="107">
        <v>43871</v>
      </c>
      <c r="D141" s="108">
        <v>90</v>
      </c>
      <c r="E141" s="144" t="s">
        <v>82</v>
      </c>
    </row>
    <row r="142" spans="1:5" ht="35.25" customHeight="1">
      <c r="A142" s="150" t="s">
        <v>77</v>
      </c>
      <c r="B142" s="11">
        <v>708</v>
      </c>
      <c r="C142" s="107">
        <v>43871</v>
      </c>
      <c r="D142" s="108">
        <v>58</v>
      </c>
      <c r="E142" s="144" t="s">
        <v>82</v>
      </c>
    </row>
    <row r="143" spans="1:5" ht="35.25" customHeight="1">
      <c r="A143" s="150" t="s">
        <v>77</v>
      </c>
      <c r="B143" s="11">
        <v>729</v>
      </c>
      <c r="C143" s="107">
        <v>43872</v>
      </c>
      <c r="D143" s="108">
        <v>4167</v>
      </c>
      <c r="E143" s="144" t="s">
        <v>119</v>
      </c>
    </row>
    <row r="144" spans="1:5" ht="33">
      <c r="A144" s="150" t="s">
        <v>77</v>
      </c>
      <c r="B144" s="11">
        <v>729</v>
      </c>
      <c r="C144" s="107">
        <v>43872</v>
      </c>
      <c r="D144" s="108">
        <v>463</v>
      </c>
      <c r="E144" s="144" t="s">
        <v>120</v>
      </c>
    </row>
    <row r="145" spans="1:15">
      <c r="A145" s="150" t="s">
        <v>77</v>
      </c>
      <c r="B145" s="11">
        <v>746</v>
      </c>
      <c r="C145" s="107">
        <v>43873</v>
      </c>
      <c r="D145" s="108">
        <v>2388.9499999999998</v>
      </c>
      <c r="E145" s="148" t="s">
        <v>113</v>
      </c>
    </row>
    <row r="146" spans="1:15">
      <c r="A146" s="146" t="s">
        <v>83</v>
      </c>
      <c r="B146" s="146"/>
      <c r="C146" s="146"/>
      <c r="D146" s="147">
        <f>SUM(D130:D145)</f>
        <v>79541.149999999994</v>
      </c>
      <c r="E146" s="149"/>
    </row>
    <row r="147" spans="1:15">
      <c r="A147" s="146" t="s">
        <v>84</v>
      </c>
      <c r="B147" s="146"/>
      <c r="C147" s="146"/>
      <c r="D147" s="147">
        <f>+D38+D51+D60+D77+D82+D85+D117+D129+D146</f>
        <v>6127423.7700000005</v>
      </c>
      <c r="E147" s="148"/>
    </row>
    <row r="148" spans="1:15">
      <c r="A148" s="143" t="s">
        <v>85</v>
      </c>
      <c r="B148" s="35">
        <v>509</v>
      </c>
      <c r="C148" s="94">
        <v>43868</v>
      </c>
      <c r="D148" s="45">
        <v>51825</v>
      </c>
      <c r="E148" s="148" t="s">
        <v>86</v>
      </c>
    </row>
    <row r="149" spans="1:15">
      <c r="A149" s="143" t="s">
        <v>85</v>
      </c>
      <c r="B149" s="35">
        <v>5</v>
      </c>
      <c r="C149" s="94">
        <v>43871</v>
      </c>
      <c r="D149" s="45">
        <v>1054</v>
      </c>
      <c r="E149" s="148" t="s">
        <v>86</v>
      </c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>
      <c r="A150" s="146" t="s">
        <v>87</v>
      </c>
      <c r="B150" s="146"/>
      <c r="C150" s="146"/>
      <c r="D150" s="147">
        <f>SUM(D148:D149)</f>
        <v>52879</v>
      </c>
      <c r="E150" s="149"/>
    </row>
    <row r="151" spans="1:15">
      <c r="A151" s="143" t="s">
        <v>88</v>
      </c>
      <c r="B151" s="35">
        <v>705</v>
      </c>
      <c r="C151" s="94">
        <v>43868</v>
      </c>
      <c r="D151" s="45">
        <v>7752</v>
      </c>
      <c r="E151" s="148" t="s">
        <v>89</v>
      </c>
    </row>
    <row r="152" spans="1:15">
      <c r="A152" s="143" t="s">
        <v>88</v>
      </c>
      <c r="B152" s="35">
        <v>5</v>
      </c>
      <c r="C152" s="94">
        <v>43871</v>
      </c>
      <c r="D152" s="45">
        <v>167</v>
      </c>
      <c r="E152" s="148" t="s">
        <v>89</v>
      </c>
    </row>
    <row r="153" spans="1:15">
      <c r="A153" s="146" t="s">
        <v>90</v>
      </c>
      <c r="B153" s="146"/>
      <c r="C153" s="146"/>
      <c r="D153" s="147">
        <f>SUM(D151:D152)</f>
        <v>7919</v>
      </c>
      <c r="E153" s="140"/>
    </row>
    <row r="154" spans="1:15">
      <c r="A154" s="143" t="s">
        <v>91</v>
      </c>
      <c r="B154" s="35">
        <v>44</v>
      </c>
      <c r="C154" s="94">
        <v>43866</v>
      </c>
      <c r="D154" s="45">
        <v>1472.26</v>
      </c>
      <c r="E154" s="148" t="s">
        <v>92</v>
      </c>
    </row>
    <row r="155" spans="1:15">
      <c r="A155" s="143" t="s">
        <v>91</v>
      </c>
      <c r="B155" s="35">
        <v>811</v>
      </c>
      <c r="C155" s="94">
        <v>43875</v>
      </c>
      <c r="D155" s="45">
        <v>581.59</v>
      </c>
      <c r="E155" s="148" t="s">
        <v>92</v>
      </c>
    </row>
    <row r="156" spans="1:15">
      <c r="A156" s="143" t="s">
        <v>91</v>
      </c>
      <c r="B156" s="35">
        <v>812</v>
      </c>
      <c r="C156" s="94">
        <v>43875</v>
      </c>
      <c r="D156" s="45">
        <v>1465.98</v>
      </c>
      <c r="E156" s="148" t="s">
        <v>92</v>
      </c>
    </row>
    <row r="157" spans="1:15">
      <c r="A157" s="143" t="s">
        <v>91</v>
      </c>
      <c r="B157" s="35">
        <v>813</v>
      </c>
      <c r="C157" s="94">
        <v>43875</v>
      </c>
      <c r="D157" s="45">
        <v>3892.22</v>
      </c>
      <c r="E157" s="148" t="s">
        <v>92</v>
      </c>
    </row>
    <row r="158" spans="1:15">
      <c r="A158" s="143" t="s">
        <v>91</v>
      </c>
      <c r="B158" s="35">
        <v>814</v>
      </c>
      <c r="C158" s="94">
        <v>43875</v>
      </c>
      <c r="D158" s="45">
        <v>472.23</v>
      </c>
      <c r="E158" s="148" t="s">
        <v>92</v>
      </c>
    </row>
    <row r="159" spans="1:15">
      <c r="A159" s="143" t="s">
        <v>91</v>
      </c>
      <c r="B159" s="35">
        <v>103</v>
      </c>
      <c r="C159" s="94">
        <v>43878</v>
      </c>
      <c r="D159" s="45">
        <v>1169.94</v>
      </c>
      <c r="E159" s="148" t="s">
        <v>92</v>
      </c>
    </row>
    <row r="160" spans="1:15">
      <c r="A160" s="143" t="s">
        <v>91</v>
      </c>
      <c r="B160" s="35">
        <v>104</v>
      </c>
      <c r="C160" s="94">
        <v>43878</v>
      </c>
      <c r="D160" s="45">
        <v>376.46</v>
      </c>
      <c r="E160" s="148" t="s">
        <v>92</v>
      </c>
    </row>
    <row r="161" spans="1:5">
      <c r="A161" s="143" t="s">
        <v>91</v>
      </c>
      <c r="B161" s="35">
        <v>105</v>
      </c>
      <c r="C161" s="94">
        <v>43878</v>
      </c>
      <c r="D161" s="45">
        <v>544.62</v>
      </c>
      <c r="E161" s="148" t="s">
        <v>92</v>
      </c>
    </row>
    <row r="162" spans="1:5">
      <c r="A162" s="143" t="s">
        <v>91</v>
      </c>
      <c r="B162" s="35">
        <v>850</v>
      </c>
      <c r="C162" s="94">
        <v>43878</v>
      </c>
      <c r="D162" s="45">
        <v>70</v>
      </c>
      <c r="E162" s="148" t="s">
        <v>92</v>
      </c>
    </row>
    <row r="163" spans="1:5">
      <c r="A163" s="143" t="s">
        <v>91</v>
      </c>
      <c r="B163" s="35">
        <v>851</v>
      </c>
      <c r="C163" s="94">
        <v>43878</v>
      </c>
      <c r="D163" s="45">
        <v>184.87</v>
      </c>
      <c r="E163" s="148" t="s">
        <v>92</v>
      </c>
    </row>
    <row r="164" spans="1:5">
      <c r="A164" s="143" t="s">
        <v>91</v>
      </c>
      <c r="B164" s="35">
        <v>852</v>
      </c>
      <c r="C164" s="94">
        <v>43878</v>
      </c>
      <c r="D164" s="45">
        <v>11316.28</v>
      </c>
      <c r="E164" s="148" t="s">
        <v>92</v>
      </c>
    </row>
    <row r="165" spans="1:5">
      <c r="A165" s="143" t="s">
        <v>91</v>
      </c>
      <c r="B165" s="35">
        <v>157</v>
      </c>
      <c r="C165" s="94">
        <v>43886</v>
      </c>
      <c r="D165" s="45">
        <v>41.77</v>
      </c>
      <c r="E165" s="148" t="s">
        <v>92</v>
      </c>
    </row>
    <row r="166" spans="1:5">
      <c r="A166" s="143" t="s">
        <v>91</v>
      </c>
      <c r="B166" s="35">
        <v>158</v>
      </c>
      <c r="C166" s="94">
        <v>43886</v>
      </c>
      <c r="D166" s="45">
        <v>766.45</v>
      </c>
      <c r="E166" s="148" t="s">
        <v>92</v>
      </c>
    </row>
    <row r="167" spans="1:5">
      <c r="A167" s="143" t="s">
        <v>91</v>
      </c>
      <c r="B167" s="35">
        <v>936</v>
      </c>
      <c r="C167" s="94">
        <v>43886</v>
      </c>
      <c r="D167" s="45">
        <v>544.87</v>
      </c>
      <c r="E167" s="148" t="s">
        <v>92</v>
      </c>
    </row>
    <row r="168" spans="1:5">
      <c r="A168" s="143" t="s">
        <v>91</v>
      </c>
      <c r="B168" s="35">
        <v>937</v>
      </c>
      <c r="C168" s="94">
        <v>43886</v>
      </c>
      <c r="D168" s="45">
        <v>808.52</v>
      </c>
      <c r="E168" s="148" t="s">
        <v>92</v>
      </c>
    </row>
    <row r="169" spans="1:5">
      <c r="A169" s="143" t="s">
        <v>91</v>
      </c>
      <c r="B169" s="35">
        <v>938</v>
      </c>
      <c r="C169" s="94">
        <v>43886</v>
      </c>
      <c r="D169" s="45">
        <v>1723.87</v>
      </c>
      <c r="E169" s="148" t="s">
        <v>92</v>
      </c>
    </row>
    <row r="170" spans="1:5">
      <c r="A170" s="143" t="s">
        <v>91</v>
      </c>
      <c r="B170" s="35">
        <v>939</v>
      </c>
      <c r="C170" s="94">
        <v>43886</v>
      </c>
      <c r="D170" s="45">
        <v>27.36</v>
      </c>
      <c r="E170" s="148" t="s">
        <v>92</v>
      </c>
    </row>
    <row r="171" spans="1:5">
      <c r="A171" s="143" t="s">
        <v>91</v>
      </c>
      <c r="B171" s="35">
        <v>940</v>
      </c>
      <c r="C171" s="94">
        <v>43886</v>
      </c>
      <c r="D171" s="45">
        <v>167.7</v>
      </c>
      <c r="E171" s="148" t="s">
        <v>92</v>
      </c>
    </row>
    <row r="172" spans="1:5">
      <c r="A172" s="143" t="s">
        <v>91</v>
      </c>
      <c r="B172" s="35">
        <v>941</v>
      </c>
      <c r="C172" s="94">
        <v>43886</v>
      </c>
      <c r="D172" s="45">
        <v>89.46</v>
      </c>
      <c r="E172" s="148" t="s">
        <v>92</v>
      </c>
    </row>
    <row r="173" spans="1:5">
      <c r="A173" s="143" t="s">
        <v>91</v>
      </c>
      <c r="B173" s="35">
        <v>942</v>
      </c>
      <c r="C173" s="94">
        <v>43886</v>
      </c>
      <c r="D173" s="45">
        <v>1136.4000000000001</v>
      </c>
      <c r="E173" s="148" t="s">
        <v>92</v>
      </c>
    </row>
    <row r="174" spans="1:5">
      <c r="A174" s="143" t="s">
        <v>91</v>
      </c>
      <c r="B174" s="35">
        <v>943</v>
      </c>
      <c r="C174" s="94">
        <v>43886</v>
      </c>
      <c r="D174" s="45">
        <v>1982.55</v>
      </c>
      <c r="E174" s="148" t="s">
        <v>92</v>
      </c>
    </row>
    <row r="175" spans="1:5">
      <c r="A175" s="143" t="s">
        <v>91</v>
      </c>
      <c r="B175" s="35">
        <v>944</v>
      </c>
      <c r="C175" s="94">
        <v>43886</v>
      </c>
      <c r="D175" s="45">
        <v>745.63</v>
      </c>
      <c r="E175" s="148" t="s">
        <v>92</v>
      </c>
    </row>
    <row r="176" spans="1:5">
      <c r="A176" s="143" t="s">
        <v>91</v>
      </c>
      <c r="B176" s="35">
        <v>151</v>
      </c>
      <c r="C176" s="94">
        <v>43887</v>
      </c>
      <c r="D176" s="45">
        <v>466.84</v>
      </c>
      <c r="E176" s="148" t="s">
        <v>92</v>
      </c>
    </row>
    <row r="177" spans="1:5">
      <c r="A177" s="143" t="s">
        <v>91</v>
      </c>
      <c r="B177" s="35">
        <v>152</v>
      </c>
      <c r="C177" s="94">
        <v>43887</v>
      </c>
      <c r="D177" s="45">
        <v>883</v>
      </c>
      <c r="E177" s="148" t="s">
        <v>92</v>
      </c>
    </row>
    <row r="178" spans="1:5">
      <c r="A178" s="143" t="s">
        <v>91</v>
      </c>
      <c r="B178" s="35">
        <v>153</v>
      </c>
      <c r="C178" s="94">
        <v>43887</v>
      </c>
      <c r="D178" s="45">
        <v>254.96</v>
      </c>
      <c r="E178" s="148" t="s">
        <v>92</v>
      </c>
    </row>
    <row r="179" spans="1:5">
      <c r="A179" s="143" t="s">
        <v>91</v>
      </c>
      <c r="B179" s="35">
        <v>154</v>
      </c>
      <c r="C179" s="94">
        <v>43887</v>
      </c>
      <c r="D179" s="45">
        <v>979.41</v>
      </c>
      <c r="E179" s="148" t="s">
        <v>92</v>
      </c>
    </row>
    <row r="180" spans="1:5">
      <c r="A180" s="143" t="s">
        <v>91</v>
      </c>
      <c r="B180" s="35">
        <v>155</v>
      </c>
      <c r="C180" s="94">
        <v>43887</v>
      </c>
      <c r="D180" s="45">
        <v>206.68</v>
      </c>
      <c r="E180" s="148" t="s">
        <v>92</v>
      </c>
    </row>
    <row r="181" spans="1:5">
      <c r="A181" s="143" t="s">
        <v>91</v>
      </c>
      <c r="B181" s="35">
        <v>156</v>
      </c>
      <c r="C181" s="94">
        <v>43887</v>
      </c>
      <c r="D181" s="45">
        <v>704.25</v>
      </c>
      <c r="E181" s="148" t="s">
        <v>92</v>
      </c>
    </row>
    <row r="182" spans="1:5">
      <c r="A182" s="146" t="s">
        <v>93</v>
      </c>
      <c r="B182" s="146"/>
      <c r="C182" s="146"/>
      <c r="D182" s="147">
        <f>SUM(D154:D181)</f>
        <v>33076.17</v>
      </c>
      <c r="E182" s="149"/>
    </row>
    <row r="183" spans="1:5" ht="15" customHeight="1">
      <c r="A183" s="146" t="s">
        <v>94</v>
      </c>
      <c r="B183" s="146"/>
      <c r="C183" s="146"/>
      <c r="D183" s="147">
        <f>D150+D153+D182</f>
        <v>93874.17</v>
      </c>
      <c r="E183" s="148"/>
    </row>
    <row r="184" spans="1:5" ht="49.5">
      <c r="A184" s="143" t="s">
        <v>95</v>
      </c>
      <c r="B184" s="35">
        <v>723</v>
      </c>
      <c r="C184" s="94">
        <v>43872</v>
      </c>
      <c r="D184" s="35">
        <v>6835</v>
      </c>
      <c r="E184" s="148" t="s">
        <v>121</v>
      </c>
    </row>
    <row r="185" spans="1:5">
      <c r="A185" s="146" t="s">
        <v>96</v>
      </c>
      <c r="B185" s="146"/>
      <c r="C185" s="146"/>
      <c r="D185" s="147">
        <f>SUM(D184:D184)</f>
        <v>6835</v>
      </c>
      <c r="E185" s="149"/>
    </row>
    <row r="186" spans="1:5" ht="49.5">
      <c r="A186" s="150" t="s">
        <v>97</v>
      </c>
      <c r="B186" s="35">
        <v>723</v>
      </c>
      <c r="C186" s="94">
        <v>43872</v>
      </c>
      <c r="D186" s="45">
        <v>216</v>
      </c>
      <c r="E186" s="148" t="s">
        <v>122</v>
      </c>
    </row>
    <row r="187" spans="1:5">
      <c r="A187" s="146" t="s">
        <v>98</v>
      </c>
      <c r="B187" s="146"/>
      <c r="C187" s="146"/>
      <c r="D187" s="147">
        <f>SUM(D186:D186)</f>
        <v>216</v>
      </c>
      <c r="E187" s="149"/>
    </row>
    <row r="188" spans="1:5" ht="49.5">
      <c r="A188" s="143" t="s">
        <v>99</v>
      </c>
      <c r="B188" s="35">
        <v>723</v>
      </c>
      <c r="C188" s="94">
        <v>43872</v>
      </c>
      <c r="D188" s="35">
        <v>2250</v>
      </c>
      <c r="E188" s="148" t="s">
        <v>123</v>
      </c>
    </row>
    <row r="189" spans="1:5">
      <c r="A189" s="146" t="s">
        <v>100</v>
      </c>
      <c r="B189" s="146"/>
      <c r="C189" s="146"/>
      <c r="D189" s="147">
        <f>SUM(D188:D188)</f>
        <v>2250</v>
      </c>
      <c r="E189" s="149"/>
    </row>
    <row r="190" spans="1:5" ht="66">
      <c r="A190" s="143" t="s">
        <v>101</v>
      </c>
      <c r="B190" s="11">
        <v>723</v>
      </c>
      <c r="C190" s="107">
        <v>43872</v>
      </c>
      <c r="D190" s="108">
        <v>67</v>
      </c>
      <c r="E190" s="148" t="s">
        <v>124</v>
      </c>
    </row>
    <row r="191" spans="1:5">
      <c r="A191" s="146" t="s">
        <v>102</v>
      </c>
      <c r="B191" s="146"/>
      <c r="C191" s="146"/>
      <c r="D191" s="147">
        <f>SUM(D190:D190)</f>
        <v>67</v>
      </c>
      <c r="E191" s="148"/>
    </row>
    <row r="192" spans="1:5" ht="66" hidden="1">
      <c r="A192" s="143" t="s">
        <v>103</v>
      </c>
      <c r="B192" s="35"/>
      <c r="C192" s="94"/>
      <c r="D192" s="45"/>
      <c r="E192" s="148" t="s">
        <v>125</v>
      </c>
    </row>
    <row r="193" spans="1:5" hidden="1">
      <c r="A193" s="146" t="s">
        <v>104</v>
      </c>
      <c r="B193" s="146"/>
      <c r="C193" s="146"/>
      <c r="D193" s="147">
        <f>SUM(D192:D192)</f>
        <v>0</v>
      </c>
      <c r="E193" s="149"/>
    </row>
    <row r="194" spans="1:5" ht="66">
      <c r="A194" s="143" t="s">
        <v>105</v>
      </c>
      <c r="B194" s="153">
        <v>550</v>
      </c>
      <c r="C194" s="94">
        <v>43868</v>
      </c>
      <c r="D194" s="145">
        <v>131285</v>
      </c>
      <c r="E194" s="155" t="s">
        <v>126</v>
      </c>
    </row>
    <row r="195" spans="1:5" ht="49.5">
      <c r="A195" s="143" t="s">
        <v>105</v>
      </c>
      <c r="B195" s="153">
        <v>713</v>
      </c>
      <c r="C195" s="94">
        <v>43871</v>
      </c>
      <c r="D195" s="145">
        <v>20</v>
      </c>
      <c r="E195" s="155" t="s">
        <v>106</v>
      </c>
    </row>
    <row r="196" spans="1:5" ht="49.5">
      <c r="A196" s="143" t="s">
        <v>105</v>
      </c>
      <c r="B196" s="153">
        <v>723</v>
      </c>
      <c r="C196" s="154">
        <v>43872</v>
      </c>
      <c r="D196" s="145">
        <v>463</v>
      </c>
      <c r="E196" s="155" t="s">
        <v>106</v>
      </c>
    </row>
    <row r="197" spans="1:5">
      <c r="A197" s="146" t="s">
        <v>107</v>
      </c>
      <c r="B197" s="146"/>
      <c r="C197" s="146"/>
      <c r="D197" s="147">
        <f>SUM(D194:D196)</f>
        <v>131768</v>
      </c>
      <c r="E197" s="149"/>
    </row>
    <row r="198" spans="1:5">
      <c r="A198" s="146" t="s">
        <v>108</v>
      </c>
      <c r="B198" s="146"/>
      <c r="C198" s="146"/>
      <c r="D198" s="147">
        <f>+D197+D191+D189+D187+D193+D185</f>
        <v>141136</v>
      </c>
      <c r="E198" s="149"/>
    </row>
    <row r="199" spans="1:5">
      <c r="A199" s="146" t="s">
        <v>109</v>
      </c>
      <c r="B199" s="146"/>
      <c r="C199" s="146"/>
      <c r="D199" s="147">
        <f>D147+D183+D198</f>
        <v>6362433.9400000004</v>
      </c>
      <c r="E199" s="149"/>
    </row>
    <row r="200" spans="1:5">
      <c r="A200" s="170"/>
      <c r="B200" s="170"/>
      <c r="C200" s="170"/>
      <c r="D200" s="5"/>
      <c r="E200" s="171"/>
    </row>
    <row r="203" spans="1:5" hidden="1"/>
    <row r="204" spans="1:5" hidden="1">
      <c r="D204" s="3">
        <f>2389.6+300</f>
        <v>2689.6</v>
      </c>
    </row>
    <row r="205" spans="1:5" hidden="1"/>
    <row r="206" spans="1:5" hidden="1"/>
    <row r="207" spans="1:5" hidden="1">
      <c r="D207" s="3">
        <f>+D199-D204</f>
        <v>6359744.3400000008</v>
      </c>
    </row>
  </sheetData>
  <mergeCells count="1">
    <mergeCell ref="A4:E4"/>
  </mergeCells>
  <pageMargins left="0.7" right="0.7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8"/>
  <sheetViews>
    <sheetView zoomScaleNormal="100" workbookViewId="0">
      <selection activeCell="F67" sqref="F67"/>
    </sheetView>
  </sheetViews>
  <sheetFormatPr defaultColWidth="9.140625" defaultRowHeight="16.5"/>
  <cols>
    <col min="1" max="1" width="11.5703125" style="21" customWidth="1"/>
    <col min="2" max="2" width="14.85546875" style="26" customWidth="1"/>
    <col min="3" max="3" width="91.28515625" style="118" customWidth="1"/>
    <col min="4" max="4" width="40.5703125" style="27" customWidth="1"/>
    <col min="5" max="5" width="16.5703125" style="24" customWidth="1"/>
    <col min="6" max="8" width="9.140625" style="18"/>
    <col min="9" max="9" width="9.140625" style="119"/>
    <col min="10" max="16384" width="9.140625" style="18"/>
  </cols>
  <sheetData>
    <row r="1" spans="1:9">
      <c r="A1" s="25" t="s">
        <v>34</v>
      </c>
      <c r="B1" s="96"/>
      <c r="C1" s="115"/>
      <c r="D1" s="97"/>
    </row>
    <row r="2" spans="1:9">
      <c r="A2" s="25" t="s">
        <v>16</v>
      </c>
      <c r="B2" s="96"/>
      <c r="C2" s="115"/>
      <c r="D2" s="97"/>
    </row>
    <row r="3" spans="1:9">
      <c r="A3" s="25" t="s">
        <v>35</v>
      </c>
      <c r="B3" s="96"/>
      <c r="C3" s="115"/>
      <c r="D3" s="97"/>
    </row>
    <row r="4" spans="1:9">
      <c r="A4" s="25" t="s">
        <v>37</v>
      </c>
      <c r="B4" s="96"/>
      <c r="C4" s="115"/>
      <c r="D4" s="97"/>
    </row>
    <row r="5" spans="1:9">
      <c r="A5" s="25"/>
      <c r="B5" s="96"/>
      <c r="C5" s="115"/>
      <c r="D5" s="97"/>
    </row>
    <row r="6" spans="1:9">
      <c r="A6" s="25"/>
      <c r="B6" s="96"/>
      <c r="C6" s="116" t="s">
        <v>268</v>
      </c>
      <c r="D6" s="97"/>
    </row>
    <row r="7" spans="1:9" s="40" customFormat="1">
      <c r="A7" s="38" t="s">
        <v>18</v>
      </c>
      <c r="B7" s="111" t="s">
        <v>17</v>
      </c>
      <c r="C7" s="117" t="s">
        <v>19</v>
      </c>
      <c r="D7" s="36" t="s">
        <v>20</v>
      </c>
      <c r="E7" s="39" t="s">
        <v>21</v>
      </c>
      <c r="I7" s="120"/>
    </row>
    <row r="8" spans="1:9" ht="66">
      <c r="A8" s="35">
        <v>115</v>
      </c>
      <c r="B8" s="94">
        <v>43864</v>
      </c>
      <c r="C8" s="109" t="s">
        <v>334</v>
      </c>
      <c r="D8" s="109" t="s">
        <v>335</v>
      </c>
      <c r="E8" s="45">
        <v>-9111.15</v>
      </c>
    </row>
    <row r="9" spans="1:9" ht="33">
      <c r="A9" s="35">
        <v>607</v>
      </c>
      <c r="B9" s="94">
        <v>43866</v>
      </c>
      <c r="C9" s="140" t="s">
        <v>313</v>
      </c>
      <c r="D9" s="11" t="s">
        <v>34</v>
      </c>
      <c r="E9" s="45">
        <v>8.5</v>
      </c>
    </row>
    <row r="10" spans="1:9" ht="33">
      <c r="A10" s="35">
        <v>608</v>
      </c>
      <c r="B10" s="94">
        <v>43866</v>
      </c>
      <c r="C10" s="109" t="s">
        <v>320</v>
      </c>
      <c r="D10" s="11" t="s">
        <v>34</v>
      </c>
      <c r="E10" s="45">
        <v>48.15</v>
      </c>
    </row>
    <row r="11" spans="1:9" ht="33">
      <c r="A11" s="35">
        <v>759</v>
      </c>
      <c r="B11" s="94">
        <v>43875</v>
      </c>
      <c r="C11" s="109" t="s">
        <v>314</v>
      </c>
      <c r="D11" s="11" t="s">
        <v>40</v>
      </c>
      <c r="E11" s="45">
        <v>184</v>
      </c>
    </row>
    <row r="12" spans="1:9" ht="33">
      <c r="A12" s="35">
        <v>760</v>
      </c>
      <c r="B12" s="94">
        <v>43875</v>
      </c>
      <c r="C12" s="109" t="s">
        <v>314</v>
      </c>
      <c r="D12" s="11" t="s">
        <v>40</v>
      </c>
      <c r="E12" s="45">
        <v>251</v>
      </c>
    </row>
    <row r="13" spans="1:9" ht="33">
      <c r="A13" s="35">
        <v>761</v>
      </c>
      <c r="B13" s="94">
        <v>43875</v>
      </c>
      <c r="C13" s="109" t="s">
        <v>315</v>
      </c>
      <c r="D13" s="35" t="s">
        <v>319</v>
      </c>
      <c r="E13" s="45">
        <v>3707</v>
      </c>
    </row>
    <row r="14" spans="1:9" ht="33">
      <c r="A14" s="35">
        <v>762</v>
      </c>
      <c r="B14" s="94">
        <v>43875</v>
      </c>
      <c r="C14" s="109" t="s">
        <v>316</v>
      </c>
      <c r="D14" s="35" t="s">
        <v>33</v>
      </c>
      <c r="E14" s="45">
        <v>521</v>
      </c>
    </row>
    <row r="15" spans="1:9" ht="33">
      <c r="A15" s="35">
        <v>763</v>
      </c>
      <c r="B15" s="94">
        <v>43875</v>
      </c>
      <c r="C15" s="109" t="s">
        <v>328</v>
      </c>
      <c r="D15" s="35" t="s">
        <v>319</v>
      </c>
      <c r="E15" s="45">
        <v>1689</v>
      </c>
    </row>
    <row r="16" spans="1:9" ht="33">
      <c r="A16" s="35">
        <v>764</v>
      </c>
      <c r="B16" s="94">
        <v>43875</v>
      </c>
      <c r="C16" s="109" t="s">
        <v>327</v>
      </c>
      <c r="D16" s="35" t="s">
        <v>33</v>
      </c>
      <c r="E16" s="45">
        <v>1097</v>
      </c>
    </row>
    <row r="17" spans="1:9" ht="33">
      <c r="A17" s="35">
        <v>765</v>
      </c>
      <c r="B17" s="94">
        <v>43875</v>
      </c>
      <c r="C17" s="109" t="s">
        <v>317</v>
      </c>
      <c r="D17" s="35" t="s">
        <v>319</v>
      </c>
      <c r="E17" s="45">
        <v>380.9</v>
      </c>
    </row>
    <row r="18" spans="1:9" ht="33">
      <c r="A18" s="35">
        <v>766</v>
      </c>
      <c r="B18" s="94">
        <v>43875</v>
      </c>
      <c r="C18" s="109" t="s">
        <v>314</v>
      </c>
      <c r="D18" s="11" t="s">
        <v>40</v>
      </c>
      <c r="E18" s="45">
        <v>644</v>
      </c>
    </row>
    <row r="19" spans="1:9" ht="33">
      <c r="A19" s="35">
        <v>767</v>
      </c>
      <c r="B19" s="94">
        <v>43875</v>
      </c>
      <c r="C19" s="109" t="s">
        <v>314</v>
      </c>
      <c r="D19" s="11" t="s">
        <v>40</v>
      </c>
      <c r="E19" s="45">
        <v>251</v>
      </c>
    </row>
    <row r="20" spans="1:9" ht="33">
      <c r="A20" s="35">
        <v>768</v>
      </c>
      <c r="B20" s="94">
        <v>43875</v>
      </c>
      <c r="C20" s="109" t="s">
        <v>314</v>
      </c>
      <c r="D20" s="11" t="s">
        <v>40</v>
      </c>
      <c r="E20" s="45">
        <v>211</v>
      </c>
    </row>
    <row r="21" spans="1:9" ht="33">
      <c r="A21" s="35">
        <v>770</v>
      </c>
      <c r="B21" s="94">
        <v>43875</v>
      </c>
      <c r="C21" s="109" t="s">
        <v>314</v>
      </c>
      <c r="D21" s="11" t="s">
        <v>40</v>
      </c>
      <c r="E21" s="45">
        <v>8336</v>
      </c>
    </row>
    <row r="22" spans="1:9" ht="33">
      <c r="A22" s="35">
        <v>749</v>
      </c>
      <c r="B22" s="94">
        <v>43875</v>
      </c>
      <c r="C22" s="109" t="s">
        <v>321</v>
      </c>
      <c r="D22" s="11" t="s">
        <v>40</v>
      </c>
      <c r="E22" s="45">
        <v>3654</v>
      </c>
    </row>
    <row r="23" spans="1:9" ht="33">
      <c r="A23" s="35">
        <v>750</v>
      </c>
      <c r="B23" s="94">
        <v>43875</v>
      </c>
      <c r="C23" s="109" t="s">
        <v>321</v>
      </c>
      <c r="D23" s="11" t="s">
        <v>40</v>
      </c>
      <c r="E23" s="45">
        <v>1043</v>
      </c>
    </row>
    <row r="24" spans="1:9" ht="33">
      <c r="A24" s="35">
        <v>751</v>
      </c>
      <c r="B24" s="94">
        <v>43875</v>
      </c>
      <c r="C24" s="109" t="s">
        <v>321</v>
      </c>
      <c r="D24" s="11" t="s">
        <v>40</v>
      </c>
      <c r="E24" s="45">
        <v>1426</v>
      </c>
    </row>
    <row r="25" spans="1:9" ht="33">
      <c r="A25" s="35">
        <v>752</v>
      </c>
      <c r="B25" s="94">
        <v>43875</v>
      </c>
      <c r="C25" s="109" t="s">
        <v>321</v>
      </c>
      <c r="D25" s="11" t="s">
        <v>40</v>
      </c>
      <c r="E25" s="45">
        <v>1426</v>
      </c>
    </row>
    <row r="26" spans="1:9" ht="33">
      <c r="A26" s="35">
        <v>753</v>
      </c>
      <c r="B26" s="94">
        <v>43875</v>
      </c>
      <c r="C26" s="109" t="s">
        <v>321</v>
      </c>
      <c r="D26" s="11" t="s">
        <v>40</v>
      </c>
      <c r="E26" s="45">
        <v>1194</v>
      </c>
    </row>
    <row r="27" spans="1:9" ht="33">
      <c r="A27" s="35">
        <v>754</v>
      </c>
      <c r="B27" s="94">
        <v>43875</v>
      </c>
      <c r="C27" s="109" t="s">
        <v>322</v>
      </c>
      <c r="D27" s="35" t="s">
        <v>325</v>
      </c>
      <c r="E27" s="45">
        <v>20980</v>
      </c>
    </row>
    <row r="28" spans="1:9" ht="33">
      <c r="A28" s="35">
        <v>755</v>
      </c>
      <c r="B28" s="94">
        <v>43875</v>
      </c>
      <c r="C28" s="109" t="s">
        <v>330</v>
      </c>
      <c r="D28" s="35" t="s">
        <v>33</v>
      </c>
      <c r="E28" s="45">
        <v>2954</v>
      </c>
    </row>
    <row r="29" spans="1:9" ht="33">
      <c r="A29" s="35">
        <v>756</v>
      </c>
      <c r="B29" s="94">
        <v>43875</v>
      </c>
      <c r="C29" s="109" t="s">
        <v>329</v>
      </c>
      <c r="D29" s="35" t="s">
        <v>326</v>
      </c>
      <c r="E29" s="45">
        <v>9574</v>
      </c>
    </row>
    <row r="30" spans="1:9" s="102" customFormat="1" ht="39" customHeight="1">
      <c r="A30" s="35">
        <v>757</v>
      </c>
      <c r="B30" s="94">
        <v>43875</v>
      </c>
      <c r="C30" s="109" t="s">
        <v>331</v>
      </c>
      <c r="D30" s="35" t="s">
        <v>33</v>
      </c>
      <c r="E30" s="45">
        <v>6222</v>
      </c>
      <c r="I30" s="5"/>
    </row>
    <row r="31" spans="1:9" s="99" customFormat="1" ht="33">
      <c r="A31" s="35">
        <v>758</v>
      </c>
      <c r="B31" s="94">
        <v>43875</v>
      </c>
      <c r="C31" s="109" t="s">
        <v>323</v>
      </c>
      <c r="D31" s="35" t="s">
        <v>325</v>
      </c>
      <c r="E31" s="45">
        <v>2153.1</v>
      </c>
      <c r="I31" s="121"/>
    </row>
    <row r="32" spans="1:9" s="99" customFormat="1" ht="33">
      <c r="A32" s="35">
        <v>769</v>
      </c>
      <c r="B32" s="94">
        <v>43875</v>
      </c>
      <c r="C32" s="109" t="s">
        <v>321</v>
      </c>
      <c r="D32" s="11" t="s">
        <v>40</v>
      </c>
      <c r="E32" s="45">
        <v>47248</v>
      </c>
      <c r="I32" s="121"/>
    </row>
    <row r="33" spans="1:9" s="99" customFormat="1" ht="49.5">
      <c r="A33" s="35">
        <v>426</v>
      </c>
      <c r="B33" s="94">
        <v>43882</v>
      </c>
      <c r="C33" s="109" t="s">
        <v>341</v>
      </c>
      <c r="D33" s="109" t="s">
        <v>333</v>
      </c>
      <c r="E33" s="45">
        <v>-331.84</v>
      </c>
      <c r="I33" s="121"/>
    </row>
    <row r="34" spans="1:9" s="99" customFormat="1" ht="33">
      <c r="A34" s="35">
        <v>934</v>
      </c>
      <c r="B34" s="94">
        <v>43886</v>
      </c>
      <c r="C34" s="109" t="s">
        <v>318</v>
      </c>
      <c r="D34" s="11" t="s">
        <v>34</v>
      </c>
      <c r="E34" s="45">
        <v>8.5</v>
      </c>
      <c r="I34" s="121"/>
    </row>
    <row r="35" spans="1:9" s="99" customFormat="1" ht="33">
      <c r="A35" s="35">
        <v>935</v>
      </c>
      <c r="B35" s="94">
        <v>43886</v>
      </c>
      <c r="C35" s="109" t="s">
        <v>324</v>
      </c>
      <c r="D35" s="11" t="s">
        <v>34</v>
      </c>
      <c r="E35" s="45">
        <v>48.15</v>
      </c>
      <c r="I35" s="121"/>
    </row>
    <row r="36" spans="1:9" s="99" customFormat="1" ht="49.5">
      <c r="A36" s="35">
        <v>452</v>
      </c>
      <c r="B36" s="94">
        <v>43887</v>
      </c>
      <c r="C36" s="109" t="s">
        <v>332</v>
      </c>
      <c r="D36" s="109" t="s">
        <v>333</v>
      </c>
      <c r="E36" s="45">
        <v>-4282</v>
      </c>
      <c r="I36" s="121"/>
    </row>
    <row r="37" spans="1:9" s="99" customFormat="1" ht="66">
      <c r="A37" s="35">
        <v>9133</v>
      </c>
      <c r="B37" s="94">
        <v>43887</v>
      </c>
      <c r="C37" s="109" t="s">
        <v>336</v>
      </c>
      <c r="D37" s="109" t="s">
        <v>337</v>
      </c>
      <c r="E37" s="45">
        <v>-12.36</v>
      </c>
      <c r="I37" s="121"/>
    </row>
    <row r="38" spans="1:9" s="102" customFormat="1">
      <c r="A38" s="38"/>
      <c r="B38" s="100"/>
      <c r="C38" s="117" t="s">
        <v>28</v>
      </c>
      <c r="D38" s="36"/>
      <c r="E38" s="101">
        <f>SUM(E8:E37)</f>
        <v>101521.95</v>
      </c>
      <c r="I38" s="5"/>
    </row>
    <row r="39" spans="1:9" s="99" customFormat="1">
      <c r="A39" s="95"/>
      <c r="B39" s="96"/>
      <c r="C39" s="115"/>
      <c r="D39" s="97"/>
      <c r="E39" s="98"/>
      <c r="I39" s="121"/>
    </row>
    <row r="40" spans="1:9" s="99" customFormat="1" hidden="1">
      <c r="A40" s="95"/>
      <c r="B40" s="96"/>
      <c r="C40" s="115"/>
      <c r="D40" s="97"/>
      <c r="E40" s="98">
        <f>+E33+E36+E37+E8</f>
        <v>-13737.349999999999</v>
      </c>
      <c r="I40" s="121"/>
    </row>
    <row r="41" spans="1:9" s="99" customFormat="1" hidden="1">
      <c r="A41" s="95"/>
      <c r="B41" s="96"/>
      <c r="C41" s="115"/>
      <c r="D41" s="97"/>
      <c r="E41" s="98"/>
      <c r="I41" s="121"/>
    </row>
    <row r="42" spans="1:9" s="99" customFormat="1" hidden="1">
      <c r="A42" s="95"/>
      <c r="B42" s="96"/>
      <c r="C42" s="115"/>
      <c r="D42" s="97"/>
      <c r="E42" s="98">
        <f>+E38-E40</f>
        <v>115259.29999999999</v>
      </c>
      <c r="I42" s="121"/>
    </row>
    <row r="43" spans="1:9" s="99" customFormat="1" hidden="1">
      <c r="A43" s="95"/>
      <c r="B43" s="96"/>
      <c r="C43" s="115"/>
      <c r="D43" s="97"/>
      <c r="E43" s="98"/>
      <c r="I43" s="121"/>
    </row>
    <row r="44" spans="1:9" s="99" customFormat="1" hidden="1">
      <c r="A44" s="95"/>
      <c r="B44" s="96"/>
      <c r="C44" s="115"/>
      <c r="D44" s="97"/>
      <c r="E44" s="98"/>
      <c r="I44" s="121"/>
    </row>
    <row r="45" spans="1:9" s="99" customFormat="1" hidden="1">
      <c r="A45" s="95"/>
      <c r="B45" s="96"/>
      <c r="C45" s="115"/>
      <c r="D45" s="224">
        <v>16794.45</v>
      </c>
      <c r="E45" s="98">
        <v>34083.35</v>
      </c>
      <c r="I45" s="121"/>
    </row>
    <row r="46" spans="1:9" s="99" customFormat="1" hidden="1">
      <c r="A46" s="95"/>
      <c r="B46" s="96"/>
      <c r="C46" s="115"/>
      <c r="D46" s="224">
        <v>95168.55</v>
      </c>
      <c r="E46" s="98">
        <v>193138.95</v>
      </c>
      <c r="I46" s="121"/>
    </row>
    <row r="47" spans="1:9" s="99" customFormat="1" hidden="1">
      <c r="A47" s="95"/>
      <c r="B47" s="96"/>
      <c r="C47" s="115"/>
      <c r="D47" s="225">
        <f>SUM(D45:D46)</f>
        <v>111963</v>
      </c>
      <c r="E47" s="225">
        <f>SUM(E45:E46)</f>
        <v>227222.30000000002</v>
      </c>
      <c r="I47" s="121"/>
    </row>
    <row r="48" spans="1:9" s="99" customFormat="1" hidden="1">
      <c r="A48" s="95"/>
      <c r="B48" s="96"/>
      <c r="C48" s="115"/>
      <c r="D48" s="97"/>
      <c r="E48" s="98"/>
      <c r="I48" s="121"/>
    </row>
    <row r="49" spans="1:9" s="99" customFormat="1" hidden="1">
      <c r="A49" s="95"/>
      <c r="B49" s="96"/>
      <c r="C49" s="115"/>
      <c r="D49" s="97"/>
      <c r="E49" s="98">
        <f>+E47-D47</f>
        <v>115259.30000000002</v>
      </c>
      <c r="I49" s="121"/>
    </row>
    <row r="50" spans="1:9" s="99" customFormat="1" hidden="1">
      <c r="A50" s="95"/>
      <c r="B50" s="96"/>
      <c r="C50" s="115"/>
      <c r="D50" s="97"/>
      <c r="E50" s="98"/>
      <c r="I50" s="121"/>
    </row>
    <row r="51" spans="1:9" s="99" customFormat="1">
      <c r="A51" s="95"/>
      <c r="B51" s="96"/>
      <c r="C51" s="115"/>
      <c r="D51" s="97"/>
      <c r="E51" s="98"/>
      <c r="I51" s="121"/>
    </row>
    <row r="52" spans="1:9" s="99" customFormat="1">
      <c r="A52" s="95"/>
      <c r="B52" s="96"/>
      <c r="C52" s="115"/>
      <c r="D52" s="97"/>
      <c r="E52" s="98"/>
      <c r="I52" s="121"/>
    </row>
    <row r="53" spans="1:9" s="99" customFormat="1">
      <c r="A53" s="95"/>
      <c r="B53" s="96"/>
      <c r="C53" s="115"/>
      <c r="D53" s="97"/>
      <c r="E53" s="98"/>
      <c r="I53" s="121"/>
    </row>
    <row r="54" spans="1:9" s="99" customFormat="1">
      <c r="A54" s="95"/>
      <c r="B54" s="96"/>
      <c r="C54" s="115"/>
      <c r="D54" s="97"/>
      <c r="E54" s="98"/>
      <c r="I54" s="121"/>
    </row>
    <row r="55" spans="1:9" s="99" customFormat="1">
      <c r="A55" s="95"/>
      <c r="B55" s="96"/>
      <c r="C55" s="115"/>
      <c r="D55" s="97"/>
      <c r="E55" s="98"/>
      <c r="I55" s="121"/>
    </row>
    <row r="56" spans="1:9" s="99" customFormat="1">
      <c r="A56" s="95"/>
      <c r="B56" s="96"/>
      <c r="C56" s="115"/>
      <c r="D56" s="97"/>
      <c r="E56" s="98"/>
      <c r="I56" s="121"/>
    </row>
    <row r="57" spans="1:9" s="99" customFormat="1">
      <c r="A57" s="95"/>
      <c r="B57" s="96"/>
      <c r="C57" s="115"/>
      <c r="D57" s="97"/>
      <c r="E57" s="98"/>
      <c r="I57" s="121"/>
    </row>
    <row r="58" spans="1:9" s="99" customFormat="1">
      <c r="A58" s="95"/>
      <c r="B58" s="96"/>
      <c r="C58" s="115"/>
      <c r="D58" s="97"/>
      <c r="E58" s="98"/>
      <c r="I58" s="121"/>
    </row>
    <row r="59" spans="1:9" s="99" customFormat="1">
      <c r="A59" s="95"/>
      <c r="B59" s="96"/>
      <c r="C59" s="115"/>
      <c r="D59" s="97"/>
      <c r="E59" s="98"/>
      <c r="I59" s="121"/>
    </row>
    <row r="60" spans="1:9" s="99" customFormat="1">
      <c r="A60" s="95"/>
      <c r="B60" s="96"/>
      <c r="C60" s="115"/>
      <c r="D60" s="97"/>
      <c r="E60" s="98"/>
      <c r="I60" s="121"/>
    </row>
    <row r="61" spans="1:9" s="99" customFormat="1">
      <c r="A61" s="95"/>
      <c r="B61" s="96"/>
      <c r="C61" s="115"/>
      <c r="D61" s="97"/>
      <c r="E61" s="98"/>
      <c r="I61" s="121"/>
    </row>
    <row r="62" spans="1:9" s="99" customFormat="1">
      <c r="A62" s="95"/>
      <c r="B62" s="96"/>
      <c r="C62" s="115"/>
      <c r="D62" s="97"/>
      <c r="E62" s="98"/>
      <c r="I62" s="121"/>
    </row>
    <row r="63" spans="1:9" s="99" customFormat="1">
      <c r="A63" s="95"/>
      <c r="B63" s="96"/>
      <c r="C63" s="115"/>
      <c r="D63" s="97"/>
      <c r="E63" s="98"/>
      <c r="I63" s="121"/>
    </row>
    <row r="64" spans="1:9" s="99" customFormat="1">
      <c r="A64" s="95"/>
      <c r="B64" s="96"/>
      <c r="C64" s="115"/>
      <c r="D64" s="97"/>
      <c r="E64" s="98"/>
      <c r="I64" s="121"/>
    </row>
    <row r="65" spans="1:9" s="99" customFormat="1">
      <c r="A65" s="95"/>
      <c r="B65" s="96"/>
      <c r="C65" s="115"/>
      <c r="D65" s="97"/>
      <c r="E65" s="98"/>
      <c r="I65" s="121"/>
    </row>
    <row r="66" spans="1:9" s="99" customFormat="1">
      <c r="A66" s="95"/>
      <c r="B66" s="96"/>
      <c r="C66" s="115"/>
      <c r="D66" s="97"/>
      <c r="E66" s="98"/>
      <c r="I66" s="121"/>
    </row>
    <row r="67" spans="1:9" s="99" customFormat="1">
      <c r="A67" s="95"/>
      <c r="B67" s="96"/>
      <c r="C67" s="115"/>
      <c r="D67" s="97"/>
      <c r="E67" s="98"/>
      <c r="I67" s="121"/>
    </row>
    <row r="68" spans="1:9" s="99" customFormat="1">
      <c r="A68" s="95"/>
      <c r="B68" s="96"/>
      <c r="C68" s="115"/>
      <c r="D68" s="97"/>
      <c r="E68" s="98"/>
      <c r="I68" s="121"/>
    </row>
    <row r="69" spans="1:9" s="99" customFormat="1">
      <c r="A69" s="95"/>
      <c r="B69" s="96"/>
      <c r="C69" s="115"/>
      <c r="D69" s="97"/>
      <c r="E69" s="98"/>
      <c r="I69" s="121"/>
    </row>
    <row r="70" spans="1:9" s="99" customFormat="1">
      <c r="A70" s="95"/>
      <c r="B70" s="96"/>
      <c r="C70" s="115"/>
      <c r="D70" s="97"/>
      <c r="E70" s="98"/>
      <c r="I70" s="121"/>
    </row>
    <row r="71" spans="1:9" s="99" customFormat="1">
      <c r="A71" s="95"/>
      <c r="B71" s="96"/>
      <c r="C71" s="115"/>
      <c r="D71" s="97"/>
      <c r="E71" s="98"/>
      <c r="I71" s="121"/>
    </row>
    <row r="72" spans="1:9" s="99" customFormat="1">
      <c r="A72" s="95"/>
      <c r="B72" s="96"/>
      <c r="C72" s="115"/>
      <c r="D72" s="97"/>
      <c r="E72" s="98"/>
      <c r="I72" s="121"/>
    </row>
    <row r="73" spans="1:9" s="99" customFormat="1">
      <c r="A73" s="95"/>
      <c r="B73" s="96"/>
      <c r="C73" s="115"/>
      <c r="D73" s="97"/>
      <c r="E73" s="98"/>
      <c r="I73" s="121"/>
    </row>
    <row r="74" spans="1:9" s="99" customFormat="1">
      <c r="A74" s="95"/>
      <c r="B74" s="96"/>
      <c r="C74" s="115"/>
      <c r="D74" s="97"/>
      <c r="E74" s="98"/>
      <c r="I74" s="121"/>
    </row>
    <row r="75" spans="1:9" s="99" customFormat="1">
      <c r="A75" s="95"/>
      <c r="B75" s="96"/>
      <c r="C75" s="115"/>
      <c r="D75" s="97"/>
      <c r="E75" s="98"/>
      <c r="I75" s="121"/>
    </row>
    <row r="76" spans="1:9" s="99" customFormat="1">
      <c r="A76" s="95"/>
      <c r="B76" s="96"/>
      <c r="C76" s="115"/>
      <c r="D76" s="97"/>
      <c r="E76" s="98"/>
      <c r="I76" s="121"/>
    </row>
    <row r="77" spans="1:9" s="99" customFormat="1">
      <c r="A77" s="95"/>
      <c r="B77" s="96"/>
      <c r="C77" s="115"/>
      <c r="D77" s="97"/>
      <c r="E77" s="98"/>
      <c r="I77" s="121"/>
    </row>
    <row r="78" spans="1:9" s="99" customFormat="1">
      <c r="A78" s="95"/>
      <c r="B78" s="96"/>
      <c r="C78" s="115"/>
      <c r="D78" s="97"/>
      <c r="E78" s="98"/>
      <c r="I78" s="121"/>
    </row>
    <row r="79" spans="1:9" s="99" customFormat="1">
      <c r="A79" s="95"/>
      <c r="B79" s="96"/>
      <c r="C79" s="115"/>
      <c r="D79" s="97"/>
      <c r="E79" s="98"/>
      <c r="I79" s="121"/>
    </row>
    <row r="80" spans="1:9" s="99" customFormat="1">
      <c r="A80" s="95"/>
      <c r="B80" s="96"/>
      <c r="C80" s="115"/>
      <c r="D80" s="97"/>
      <c r="E80" s="98"/>
      <c r="I80" s="121"/>
    </row>
    <row r="81" spans="1:9" s="99" customFormat="1">
      <c r="A81" s="95"/>
      <c r="B81" s="96"/>
      <c r="C81" s="115"/>
      <c r="D81" s="97"/>
      <c r="E81" s="98"/>
      <c r="I81" s="121"/>
    </row>
    <row r="82" spans="1:9" s="99" customFormat="1">
      <c r="A82" s="95"/>
      <c r="B82" s="96"/>
      <c r="C82" s="115"/>
      <c r="D82" s="97"/>
      <c r="E82" s="98"/>
      <c r="I82" s="121"/>
    </row>
    <row r="83" spans="1:9" s="99" customFormat="1">
      <c r="A83" s="95"/>
      <c r="B83" s="96"/>
      <c r="C83" s="115"/>
      <c r="D83" s="97"/>
      <c r="E83" s="98"/>
      <c r="I83" s="121"/>
    </row>
    <row r="84" spans="1:9" s="99" customFormat="1">
      <c r="A84" s="95"/>
      <c r="B84" s="96"/>
      <c r="C84" s="115"/>
      <c r="D84" s="97"/>
      <c r="E84" s="98"/>
      <c r="I84" s="121"/>
    </row>
    <row r="85" spans="1:9" s="99" customFormat="1">
      <c r="A85" s="95"/>
      <c r="B85" s="96"/>
      <c r="C85" s="115"/>
      <c r="D85" s="97"/>
      <c r="E85" s="98"/>
      <c r="I85" s="121"/>
    </row>
    <row r="86" spans="1:9" s="99" customFormat="1">
      <c r="A86" s="95"/>
      <c r="B86" s="96"/>
      <c r="C86" s="115"/>
      <c r="D86" s="97"/>
      <c r="E86" s="98"/>
      <c r="I86" s="121"/>
    </row>
    <row r="87" spans="1:9" s="99" customFormat="1">
      <c r="A87" s="95"/>
      <c r="B87" s="96"/>
      <c r="C87" s="115"/>
      <c r="D87" s="97"/>
      <c r="E87" s="98"/>
      <c r="I87" s="121"/>
    </row>
    <row r="88" spans="1:9" s="99" customFormat="1">
      <c r="A88" s="95"/>
      <c r="B88" s="96"/>
      <c r="C88" s="115"/>
      <c r="D88" s="97"/>
      <c r="E88" s="98"/>
      <c r="I88" s="121"/>
    </row>
  </sheetData>
  <sortState ref="A8:E37">
    <sortCondition ref="B8:B37"/>
  </sortState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1D5C1-BDAB-4756-ACC3-54C148CF6218}">
  <dimension ref="A1:G25"/>
  <sheetViews>
    <sheetView tabSelected="1" workbookViewId="0">
      <selection activeCell="F32" sqref="F32"/>
    </sheetView>
  </sheetViews>
  <sheetFormatPr defaultRowHeight="15"/>
  <cols>
    <col min="2" max="2" width="11.85546875" customWidth="1"/>
    <col min="3" max="3" width="18.85546875" customWidth="1"/>
    <col min="6" max="6" width="14.28515625" customWidth="1"/>
    <col min="7" max="7" width="45.5703125" customWidth="1"/>
  </cols>
  <sheetData>
    <row r="1" spans="1:7">
      <c r="A1" s="237" t="s">
        <v>375</v>
      </c>
      <c r="B1" s="238"/>
      <c r="C1" s="239"/>
      <c r="D1" s="239"/>
      <c r="E1" s="240"/>
      <c r="F1" s="241"/>
      <c r="G1" s="242"/>
    </row>
    <row r="2" spans="1:7">
      <c r="A2" s="243" t="s">
        <v>376</v>
      </c>
      <c r="B2" s="238"/>
      <c r="C2" s="239"/>
      <c r="D2" s="239"/>
      <c r="E2" s="240"/>
      <c r="F2" s="241"/>
      <c r="G2" s="242"/>
    </row>
    <row r="3" spans="1:7">
      <c r="A3" s="243"/>
      <c r="B3" s="238"/>
      <c r="C3" s="239"/>
      <c r="D3" s="239"/>
      <c r="E3" s="240"/>
      <c r="F3" s="241"/>
      <c r="G3" s="242"/>
    </row>
    <row r="4" spans="1:7">
      <c r="A4" s="244"/>
      <c r="B4" s="245"/>
      <c r="C4" s="246"/>
      <c r="D4" s="244"/>
      <c r="E4" s="244"/>
      <c r="F4" s="247"/>
      <c r="G4" s="248"/>
    </row>
    <row r="5" spans="1:7" ht="25.5" customHeight="1">
      <c r="A5" s="249" t="s">
        <v>377</v>
      </c>
      <c r="B5" s="250"/>
      <c r="C5" s="250"/>
      <c r="D5" s="250"/>
      <c r="E5" s="250"/>
      <c r="F5" s="250"/>
      <c r="G5" s="250"/>
    </row>
    <row r="6" spans="1:7">
      <c r="A6" s="251"/>
      <c r="B6" s="252"/>
      <c r="C6" s="252"/>
      <c r="D6" s="252"/>
      <c r="E6" s="252"/>
      <c r="F6" s="253"/>
      <c r="G6" s="252"/>
    </row>
    <row r="7" spans="1:7">
      <c r="A7" s="254" t="s">
        <v>378</v>
      </c>
      <c r="B7" s="255"/>
      <c r="C7" s="256"/>
      <c r="D7" s="256"/>
      <c r="E7" s="257"/>
      <c r="F7" s="258"/>
      <c r="G7" s="259"/>
    </row>
    <row r="8" spans="1:7">
      <c r="A8" s="260" t="s">
        <v>379</v>
      </c>
      <c r="B8" s="255"/>
      <c r="C8" s="256"/>
      <c r="D8" s="256"/>
      <c r="E8" s="257"/>
      <c r="F8" s="258"/>
      <c r="G8" s="259"/>
    </row>
    <row r="9" spans="1:7">
      <c r="A9" s="244"/>
      <c r="B9" s="245"/>
      <c r="C9" s="246"/>
      <c r="D9" s="244"/>
      <c r="E9" s="244"/>
      <c r="F9" s="247"/>
      <c r="G9" s="248"/>
    </row>
    <row r="10" spans="1:7" ht="38.25">
      <c r="A10" s="261" t="s">
        <v>380</v>
      </c>
      <c r="B10" s="261" t="s">
        <v>381</v>
      </c>
      <c r="C10" s="261" t="s">
        <v>3</v>
      </c>
      <c r="D10" s="261" t="s">
        <v>6</v>
      </c>
      <c r="E10" s="261" t="s">
        <v>382</v>
      </c>
      <c r="F10" s="262" t="s">
        <v>4</v>
      </c>
      <c r="G10" s="261" t="s">
        <v>383</v>
      </c>
    </row>
    <row r="11" spans="1:7" ht="35.25" customHeight="1">
      <c r="A11" s="263">
        <v>1</v>
      </c>
      <c r="B11" s="263">
        <v>27</v>
      </c>
      <c r="C11" s="264">
        <v>43867</v>
      </c>
      <c r="D11" s="265" t="s">
        <v>384</v>
      </c>
      <c r="E11" s="265">
        <v>65</v>
      </c>
      <c r="F11" s="266">
        <v>2450.69</v>
      </c>
      <c r="G11" s="267" t="s">
        <v>385</v>
      </c>
    </row>
    <row r="12" spans="1:7" ht="48" customHeight="1">
      <c r="A12" s="263">
        <v>2</v>
      </c>
      <c r="B12" s="263">
        <v>28</v>
      </c>
      <c r="C12" s="264">
        <v>43867</v>
      </c>
      <c r="D12" s="265" t="s">
        <v>384</v>
      </c>
      <c r="E12" s="265">
        <v>65</v>
      </c>
      <c r="F12" s="266">
        <v>2394.16</v>
      </c>
      <c r="G12" s="267" t="s">
        <v>385</v>
      </c>
    </row>
    <row r="13" spans="1:7" ht="37.5" customHeight="1">
      <c r="A13" s="263">
        <v>3</v>
      </c>
      <c r="B13" s="263">
        <v>29</v>
      </c>
      <c r="C13" s="264">
        <v>43867</v>
      </c>
      <c r="D13" s="265" t="s">
        <v>384</v>
      </c>
      <c r="E13" s="265">
        <v>65</v>
      </c>
      <c r="F13" s="268">
        <v>100967</v>
      </c>
      <c r="G13" s="267" t="s">
        <v>386</v>
      </c>
    </row>
    <row r="14" spans="1:7" ht="28.5" customHeight="1">
      <c r="A14" s="263">
        <v>4</v>
      </c>
      <c r="B14" s="263">
        <v>42</v>
      </c>
      <c r="C14" s="264">
        <v>43867</v>
      </c>
      <c r="D14" s="265" t="s">
        <v>384</v>
      </c>
      <c r="E14" s="265">
        <v>65</v>
      </c>
      <c r="F14" s="268">
        <v>71633</v>
      </c>
      <c r="G14" s="267" t="s">
        <v>387</v>
      </c>
    </row>
    <row r="15" spans="1:7" ht="32.25" customHeight="1">
      <c r="A15" s="263">
        <v>5</v>
      </c>
      <c r="B15" s="263">
        <v>43</v>
      </c>
      <c r="C15" s="264">
        <v>43867</v>
      </c>
      <c r="D15" s="265" t="s">
        <v>384</v>
      </c>
      <c r="E15" s="265">
        <v>65</v>
      </c>
      <c r="F15" s="268">
        <v>3884</v>
      </c>
      <c r="G15" s="267" t="s">
        <v>388</v>
      </c>
    </row>
    <row r="16" spans="1:7" ht="24" customHeight="1">
      <c r="A16" s="263">
        <v>6</v>
      </c>
      <c r="B16" s="263">
        <v>44</v>
      </c>
      <c r="C16" s="264">
        <v>43867</v>
      </c>
      <c r="D16" s="265" t="s">
        <v>384</v>
      </c>
      <c r="E16" s="265">
        <v>65</v>
      </c>
      <c r="F16" s="269">
        <v>329.61</v>
      </c>
      <c r="G16" s="270" t="s">
        <v>389</v>
      </c>
    </row>
    <row r="17" spans="1:7" ht="16.5" customHeight="1">
      <c r="A17" s="263">
        <v>7</v>
      </c>
      <c r="B17" s="263">
        <v>45</v>
      </c>
      <c r="C17" s="264">
        <v>43867</v>
      </c>
      <c r="D17" s="265" t="s">
        <v>384</v>
      </c>
      <c r="E17" s="265">
        <v>65</v>
      </c>
      <c r="F17" s="268">
        <v>3266</v>
      </c>
      <c r="G17" s="270" t="s">
        <v>390</v>
      </c>
    </row>
    <row r="18" spans="1:7" ht="33.75" customHeight="1">
      <c r="A18" s="263">
        <v>8</v>
      </c>
      <c r="B18" s="263">
        <v>46</v>
      </c>
      <c r="C18" s="264">
        <v>43867</v>
      </c>
      <c r="D18" s="265" t="s">
        <v>384</v>
      </c>
      <c r="E18" s="265">
        <v>65</v>
      </c>
      <c r="F18" s="268">
        <v>371257.56</v>
      </c>
      <c r="G18" s="270" t="s">
        <v>391</v>
      </c>
    </row>
    <row r="19" spans="1:7" ht="27" customHeight="1">
      <c r="A19" s="263">
        <v>9</v>
      </c>
      <c r="B19" s="263">
        <v>47</v>
      </c>
      <c r="C19" s="264">
        <v>43867</v>
      </c>
      <c r="D19" s="265" t="s">
        <v>384</v>
      </c>
      <c r="E19" s="265">
        <v>65</v>
      </c>
      <c r="F19" s="268">
        <v>2068993.73</v>
      </c>
      <c r="G19" s="270" t="s">
        <v>392</v>
      </c>
    </row>
    <row r="20" spans="1:7" ht="37.5" customHeight="1">
      <c r="A20" s="263">
        <v>10</v>
      </c>
      <c r="B20" s="263">
        <v>48</v>
      </c>
      <c r="C20" s="264">
        <v>43867</v>
      </c>
      <c r="D20" s="265" t="s">
        <v>384</v>
      </c>
      <c r="E20" s="265">
        <v>65</v>
      </c>
      <c r="F20" s="268">
        <v>39950</v>
      </c>
      <c r="G20" s="270" t="s">
        <v>393</v>
      </c>
    </row>
    <row r="21" spans="1:7" ht="30" customHeight="1">
      <c r="A21" s="263">
        <v>11</v>
      </c>
      <c r="B21" s="263">
        <v>49</v>
      </c>
      <c r="C21" s="264">
        <v>43867</v>
      </c>
      <c r="D21" s="265" t="s">
        <v>384</v>
      </c>
      <c r="E21" s="265">
        <v>65</v>
      </c>
      <c r="F21" s="268">
        <v>5615.52</v>
      </c>
      <c r="G21" s="270" t="s">
        <v>394</v>
      </c>
    </row>
    <row r="22" spans="1:7" ht="27.75" customHeight="1">
      <c r="A22" s="263">
        <v>12</v>
      </c>
      <c r="B22" s="263">
        <v>50</v>
      </c>
      <c r="C22" s="264">
        <v>43867</v>
      </c>
      <c r="D22" s="265" t="s">
        <v>384</v>
      </c>
      <c r="E22" s="265">
        <v>65</v>
      </c>
      <c r="F22" s="271">
        <v>12000</v>
      </c>
      <c r="G22" s="270" t="s">
        <v>395</v>
      </c>
    </row>
    <row r="23" spans="1:7" ht="36" customHeight="1">
      <c r="A23" s="263">
        <v>13</v>
      </c>
      <c r="B23" s="263">
        <v>51</v>
      </c>
      <c r="C23" s="264">
        <v>43867</v>
      </c>
      <c r="D23" s="272" t="s">
        <v>384</v>
      </c>
      <c r="E23" s="272">
        <v>65</v>
      </c>
      <c r="F23" s="271">
        <v>1909926.4</v>
      </c>
      <c r="G23" s="270" t="s">
        <v>396</v>
      </c>
    </row>
    <row r="24" spans="1:7" ht="36" customHeight="1">
      <c r="A24" s="263">
        <v>14</v>
      </c>
      <c r="B24" s="263">
        <v>52</v>
      </c>
      <c r="C24" s="273">
        <v>43867</v>
      </c>
      <c r="D24" s="265" t="s">
        <v>384</v>
      </c>
      <c r="E24" s="265">
        <v>65</v>
      </c>
      <c r="F24" s="271">
        <v>508257.21</v>
      </c>
      <c r="G24" s="270" t="s">
        <v>397</v>
      </c>
    </row>
    <row r="25" spans="1:7">
      <c r="A25" s="274" t="s">
        <v>28</v>
      </c>
      <c r="B25" s="274"/>
      <c r="C25" s="274"/>
      <c r="D25" s="274"/>
      <c r="E25" s="274"/>
      <c r="F25" s="275">
        <f>SUM(F11:F24)</f>
        <v>5100924.88</v>
      </c>
      <c r="G25" s="276"/>
    </row>
  </sheetData>
  <mergeCells count="2">
    <mergeCell ref="A5:G5"/>
    <mergeCell ref="A25:E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topLeftCell="E91" zoomScaleNormal="100" zoomScaleSheetLayoutView="112" workbookViewId="0">
      <selection activeCell="H11" sqref="H11"/>
    </sheetView>
  </sheetViews>
  <sheetFormatPr defaultRowHeight="15"/>
  <cols>
    <col min="1" max="1" width="9.42578125" style="164" customWidth="1"/>
    <col min="2" max="2" width="12.85546875" style="164" customWidth="1"/>
    <col min="3" max="3" width="16.85546875" style="164" customWidth="1"/>
    <col min="4" max="4" width="27.140625" style="164" customWidth="1"/>
    <col min="5" max="5" width="73.28515625" style="162" customWidth="1"/>
    <col min="6" max="6" width="13.42578125" style="163" customWidth="1"/>
    <col min="7" max="7" width="17.7109375" style="164" customWidth="1"/>
    <col min="8" max="8" width="13.85546875" style="164" customWidth="1"/>
    <col min="9" max="9" width="22" style="164" customWidth="1"/>
    <col min="10" max="10" width="24.42578125" style="164" customWidth="1"/>
    <col min="11" max="11" width="28.28515625" style="164" customWidth="1"/>
    <col min="12" max="254" width="9.140625" style="164"/>
    <col min="255" max="255" width="6.5703125" style="164" customWidth="1"/>
    <col min="256" max="256" width="12.85546875" style="164" customWidth="1"/>
    <col min="257" max="257" width="12.42578125" style="164" customWidth="1"/>
    <col min="258" max="258" width="29" style="164" customWidth="1"/>
    <col min="259" max="259" width="36.5703125" style="164" customWidth="1"/>
    <col min="260" max="260" width="12.5703125" style="164" customWidth="1"/>
    <col min="261" max="261" width="17.7109375" style="164" customWidth="1"/>
    <col min="262" max="263" width="19" style="164" customWidth="1"/>
    <col min="264" max="264" width="13.85546875" style="164" customWidth="1"/>
    <col min="265" max="265" width="22" style="164" customWidth="1"/>
    <col min="266" max="266" width="24.42578125" style="164" customWidth="1"/>
    <col min="267" max="267" width="28.28515625" style="164" customWidth="1"/>
    <col min="268" max="510" width="9.140625" style="164"/>
    <col min="511" max="511" width="6.5703125" style="164" customWidth="1"/>
    <col min="512" max="512" width="12.85546875" style="164" customWidth="1"/>
    <col min="513" max="513" width="12.42578125" style="164" customWidth="1"/>
    <col min="514" max="514" width="29" style="164" customWidth="1"/>
    <col min="515" max="515" width="36.5703125" style="164" customWidth="1"/>
    <col min="516" max="516" width="12.5703125" style="164" customWidth="1"/>
    <col min="517" max="517" width="17.7109375" style="164" customWidth="1"/>
    <col min="518" max="519" width="19" style="164" customWidth="1"/>
    <col min="520" max="520" width="13.85546875" style="164" customWidth="1"/>
    <col min="521" max="521" width="22" style="164" customWidth="1"/>
    <col min="522" max="522" width="24.42578125" style="164" customWidth="1"/>
    <col min="523" max="523" width="28.28515625" style="164" customWidth="1"/>
    <col min="524" max="766" width="9.140625" style="164"/>
    <col min="767" max="767" width="6.5703125" style="164" customWidth="1"/>
    <col min="768" max="768" width="12.85546875" style="164" customWidth="1"/>
    <col min="769" max="769" width="12.42578125" style="164" customWidth="1"/>
    <col min="770" max="770" width="29" style="164" customWidth="1"/>
    <col min="771" max="771" width="36.5703125" style="164" customWidth="1"/>
    <col min="772" max="772" width="12.5703125" style="164" customWidth="1"/>
    <col min="773" max="773" width="17.7109375" style="164" customWidth="1"/>
    <col min="774" max="775" width="19" style="164" customWidth="1"/>
    <col min="776" max="776" width="13.85546875" style="164" customWidth="1"/>
    <col min="777" max="777" width="22" style="164" customWidth="1"/>
    <col min="778" max="778" width="24.42578125" style="164" customWidth="1"/>
    <col min="779" max="779" width="28.28515625" style="164" customWidth="1"/>
    <col min="780" max="1022" width="9.140625" style="164"/>
    <col min="1023" max="1023" width="6.5703125" style="164" customWidth="1"/>
    <col min="1024" max="1024" width="12.85546875" style="164" customWidth="1"/>
    <col min="1025" max="1025" width="12.42578125" style="164" customWidth="1"/>
    <col min="1026" max="1026" width="29" style="164" customWidth="1"/>
    <col min="1027" max="1027" width="36.5703125" style="164" customWidth="1"/>
    <col min="1028" max="1028" width="12.5703125" style="164" customWidth="1"/>
    <col min="1029" max="1029" width="17.7109375" style="164" customWidth="1"/>
    <col min="1030" max="1031" width="19" style="164" customWidth="1"/>
    <col min="1032" max="1032" width="13.85546875" style="164" customWidth="1"/>
    <col min="1033" max="1033" width="22" style="164" customWidth="1"/>
    <col min="1034" max="1034" width="24.42578125" style="164" customWidth="1"/>
    <col min="1035" max="1035" width="28.28515625" style="164" customWidth="1"/>
    <col min="1036" max="1278" width="9.140625" style="164"/>
    <col min="1279" max="1279" width="6.5703125" style="164" customWidth="1"/>
    <col min="1280" max="1280" width="12.85546875" style="164" customWidth="1"/>
    <col min="1281" max="1281" width="12.42578125" style="164" customWidth="1"/>
    <col min="1282" max="1282" width="29" style="164" customWidth="1"/>
    <col min="1283" max="1283" width="36.5703125" style="164" customWidth="1"/>
    <col min="1284" max="1284" width="12.5703125" style="164" customWidth="1"/>
    <col min="1285" max="1285" width="17.7109375" style="164" customWidth="1"/>
    <col min="1286" max="1287" width="19" style="164" customWidth="1"/>
    <col min="1288" max="1288" width="13.85546875" style="164" customWidth="1"/>
    <col min="1289" max="1289" width="22" style="164" customWidth="1"/>
    <col min="1290" max="1290" width="24.42578125" style="164" customWidth="1"/>
    <col min="1291" max="1291" width="28.28515625" style="164" customWidth="1"/>
    <col min="1292" max="1534" width="9.140625" style="164"/>
    <col min="1535" max="1535" width="6.5703125" style="164" customWidth="1"/>
    <col min="1536" max="1536" width="12.85546875" style="164" customWidth="1"/>
    <col min="1537" max="1537" width="12.42578125" style="164" customWidth="1"/>
    <col min="1538" max="1538" width="29" style="164" customWidth="1"/>
    <col min="1539" max="1539" width="36.5703125" style="164" customWidth="1"/>
    <col min="1540" max="1540" width="12.5703125" style="164" customWidth="1"/>
    <col min="1541" max="1541" width="17.7109375" style="164" customWidth="1"/>
    <col min="1542" max="1543" width="19" style="164" customWidth="1"/>
    <col min="1544" max="1544" width="13.85546875" style="164" customWidth="1"/>
    <col min="1545" max="1545" width="22" style="164" customWidth="1"/>
    <col min="1546" max="1546" width="24.42578125" style="164" customWidth="1"/>
    <col min="1547" max="1547" width="28.28515625" style="164" customWidth="1"/>
    <col min="1548" max="1790" width="9.140625" style="164"/>
    <col min="1791" max="1791" width="6.5703125" style="164" customWidth="1"/>
    <col min="1792" max="1792" width="12.85546875" style="164" customWidth="1"/>
    <col min="1793" max="1793" width="12.42578125" style="164" customWidth="1"/>
    <col min="1794" max="1794" width="29" style="164" customWidth="1"/>
    <col min="1795" max="1795" width="36.5703125" style="164" customWidth="1"/>
    <col min="1796" max="1796" width="12.5703125" style="164" customWidth="1"/>
    <col min="1797" max="1797" width="17.7109375" style="164" customWidth="1"/>
    <col min="1798" max="1799" width="19" style="164" customWidth="1"/>
    <col min="1800" max="1800" width="13.85546875" style="164" customWidth="1"/>
    <col min="1801" max="1801" width="22" style="164" customWidth="1"/>
    <col min="1802" max="1802" width="24.42578125" style="164" customWidth="1"/>
    <col min="1803" max="1803" width="28.28515625" style="164" customWidth="1"/>
    <col min="1804" max="2046" width="9.140625" style="164"/>
    <col min="2047" max="2047" width="6.5703125" style="164" customWidth="1"/>
    <col min="2048" max="2048" width="12.85546875" style="164" customWidth="1"/>
    <col min="2049" max="2049" width="12.42578125" style="164" customWidth="1"/>
    <col min="2050" max="2050" width="29" style="164" customWidth="1"/>
    <col min="2051" max="2051" width="36.5703125" style="164" customWidth="1"/>
    <col min="2052" max="2052" width="12.5703125" style="164" customWidth="1"/>
    <col min="2053" max="2053" width="17.7109375" style="164" customWidth="1"/>
    <col min="2054" max="2055" width="19" style="164" customWidth="1"/>
    <col min="2056" max="2056" width="13.85546875" style="164" customWidth="1"/>
    <col min="2057" max="2057" width="22" style="164" customWidth="1"/>
    <col min="2058" max="2058" width="24.42578125" style="164" customWidth="1"/>
    <col min="2059" max="2059" width="28.28515625" style="164" customWidth="1"/>
    <col min="2060" max="2302" width="9.140625" style="164"/>
    <col min="2303" max="2303" width="6.5703125" style="164" customWidth="1"/>
    <col min="2304" max="2304" width="12.85546875" style="164" customWidth="1"/>
    <col min="2305" max="2305" width="12.42578125" style="164" customWidth="1"/>
    <col min="2306" max="2306" width="29" style="164" customWidth="1"/>
    <col min="2307" max="2307" width="36.5703125" style="164" customWidth="1"/>
    <col min="2308" max="2308" width="12.5703125" style="164" customWidth="1"/>
    <col min="2309" max="2309" width="17.7109375" style="164" customWidth="1"/>
    <col min="2310" max="2311" width="19" style="164" customWidth="1"/>
    <col min="2312" max="2312" width="13.85546875" style="164" customWidth="1"/>
    <col min="2313" max="2313" width="22" style="164" customWidth="1"/>
    <col min="2314" max="2314" width="24.42578125" style="164" customWidth="1"/>
    <col min="2315" max="2315" width="28.28515625" style="164" customWidth="1"/>
    <col min="2316" max="2558" width="9.140625" style="164"/>
    <col min="2559" max="2559" width="6.5703125" style="164" customWidth="1"/>
    <col min="2560" max="2560" width="12.85546875" style="164" customWidth="1"/>
    <col min="2561" max="2561" width="12.42578125" style="164" customWidth="1"/>
    <col min="2562" max="2562" width="29" style="164" customWidth="1"/>
    <col min="2563" max="2563" width="36.5703125" style="164" customWidth="1"/>
    <col min="2564" max="2564" width="12.5703125" style="164" customWidth="1"/>
    <col min="2565" max="2565" width="17.7109375" style="164" customWidth="1"/>
    <col min="2566" max="2567" width="19" style="164" customWidth="1"/>
    <col min="2568" max="2568" width="13.85546875" style="164" customWidth="1"/>
    <col min="2569" max="2569" width="22" style="164" customWidth="1"/>
    <col min="2570" max="2570" width="24.42578125" style="164" customWidth="1"/>
    <col min="2571" max="2571" width="28.28515625" style="164" customWidth="1"/>
    <col min="2572" max="2814" width="9.140625" style="164"/>
    <col min="2815" max="2815" width="6.5703125" style="164" customWidth="1"/>
    <col min="2816" max="2816" width="12.85546875" style="164" customWidth="1"/>
    <col min="2817" max="2817" width="12.42578125" style="164" customWidth="1"/>
    <col min="2818" max="2818" width="29" style="164" customWidth="1"/>
    <col min="2819" max="2819" width="36.5703125" style="164" customWidth="1"/>
    <col min="2820" max="2820" width="12.5703125" style="164" customWidth="1"/>
    <col min="2821" max="2821" width="17.7109375" style="164" customWidth="1"/>
    <col min="2822" max="2823" width="19" style="164" customWidth="1"/>
    <col min="2824" max="2824" width="13.85546875" style="164" customWidth="1"/>
    <col min="2825" max="2825" width="22" style="164" customWidth="1"/>
    <col min="2826" max="2826" width="24.42578125" style="164" customWidth="1"/>
    <col min="2827" max="2827" width="28.28515625" style="164" customWidth="1"/>
    <col min="2828" max="3070" width="9.140625" style="164"/>
    <col min="3071" max="3071" width="6.5703125" style="164" customWidth="1"/>
    <col min="3072" max="3072" width="12.85546875" style="164" customWidth="1"/>
    <col min="3073" max="3073" width="12.42578125" style="164" customWidth="1"/>
    <col min="3074" max="3074" width="29" style="164" customWidth="1"/>
    <col min="3075" max="3075" width="36.5703125" style="164" customWidth="1"/>
    <col min="3076" max="3076" width="12.5703125" style="164" customWidth="1"/>
    <col min="3077" max="3077" width="17.7109375" style="164" customWidth="1"/>
    <col min="3078" max="3079" width="19" style="164" customWidth="1"/>
    <col min="3080" max="3080" width="13.85546875" style="164" customWidth="1"/>
    <col min="3081" max="3081" width="22" style="164" customWidth="1"/>
    <col min="3082" max="3082" width="24.42578125" style="164" customWidth="1"/>
    <col min="3083" max="3083" width="28.28515625" style="164" customWidth="1"/>
    <col min="3084" max="3326" width="9.140625" style="164"/>
    <col min="3327" max="3327" width="6.5703125" style="164" customWidth="1"/>
    <col min="3328" max="3328" width="12.85546875" style="164" customWidth="1"/>
    <col min="3329" max="3329" width="12.42578125" style="164" customWidth="1"/>
    <col min="3330" max="3330" width="29" style="164" customWidth="1"/>
    <col min="3331" max="3331" width="36.5703125" style="164" customWidth="1"/>
    <col min="3332" max="3332" width="12.5703125" style="164" customWidth="1"/>
    <col min="3333" max="3333" width="17.7109375" style="164" customWidth="1"/>
    <col min="3334" max="3335" width="19" style="164" customWidth="1"/>
    <col min="3336" max="3336" width="13.85546875" style="164" customWidth="1"/>
    <col min="3337" max="3337" width="22" style="164" customWidth="1"/>
    <col min="3338" max="3338" width="24.42578125" style="164" customWidth="1"/>
    <col min="3339" max="3339" width="28.28515625" style="164" customWidth="1"/>
    <col min="3340" max="3582" width="9.140625" style="164"/>
    <col min="3583" max="3583" width="6.5703125" style="164" customWidth="1"/>
    <col min="3584" max="3584" width="12.85546875" style="164" customWidth="1"/>
    <col min="3585" max="3585" width="12.42578125" style="164" customWidth="1"/>
    <col min="3586" max="3586" width="29" style="164" customWidth="1"/>
    <col min="3587" max="3587" width="36.5703125" style="164" customWidth="1"/>
    <col min="3588" max="3588" width="12.5703125" style="164" customWidth="1"/>
    <col min="3589" max="3589" width="17.7109375" style="164" customWidth="1"/>
    <col min="3590" max="3591" width="19" style="164" customWidth="1"/>
    <col min="3592" max="3592" width="13.85546875" style="164" customWidth="1"/>
    <col min="3593" max="3593" width="22" style="164" customWidth="1"/>
    <col min="3594" max="3594" width="24.42578125" style="164" customWidth="1"/>
    <col min="3595" max="3595" width="28.28515625" style="164" customWidth="1"/>
    <col min="3596" max="3838" width="9.140625" style="164"/>
    <col min="3839" max="3839" width="6.5703125" style="164" customWidth="1"/>
    <col min="3840" max="3840" width="12.85546875" style="164" customWidth="1"/>
    <col min="3841" max="3841" width="12.42578125" style="164" customWidth="1"/>
    <col min="3842" max="3842" width="29" style="164" customWidth="1"/>
    <col min="3843" max="3843" width="36.5703125" style="164" customWidth="1"/>
    <col min="3844" max="3844" width="12.5703125" style="164" customWidth="1"/>
    <col min="3845" max="3845" width="17.7109375" style="164" customWidth="1"/>
    <col min="3846" max="3847" width="19" style="164" customWidth="1"/>
    <col min="3848" max="3848" width="13.85546875" style="164" customWidth="1"/>
    <col min="3849" max="3849" width="22" style="164" customWidth="1"/>
    <col min="3850" max="3850" width="24.42578125" style="164" customWidth="1"/>
    <col min="3851" max="3851" width="28.28515625" style="164" customWidth="1"/>
    <col min="3852" max="4094" width="9.140625" style="164"/>
    <col min="4095" max="4095" width="6.5703125" style="164" customWidth="1"/>
    <col min="4096" max="4096" width="12.85546875" style="164" customWidth="1"/>
    <col min="4097" max="4097" width="12.42578125" style="164" customWidth="1"/>
    <col min="4098" max="4098" width="29" style="164" customWidth="1"/>
    <col min="4099" max="4099" width="36.5703125" style="164" customWidth="1"/>
    <col min="4100" max="4100" width="12.5703125" style="164" customWidth="1"/>
    <col min="4101" max="4101" width="17.7109375" style="164" customWidth="1"/>
    <col min="4102" max="4103" width="19" style="164" customWidth="1"/>
    <col min="4104" max="4104" width="13.85546875" style="164" customWidth="1"/>
    <col min="4105" max="4105" width="22" style="164" customWidth="1"/>
    <col min="4106" max="4106" width="24.42578125" style="164" customWidth="1"/>
    <col min="4107" max="4107" width="28.28515625" style="164" customWidth="1"/>
    <col min="4108" max="4350" width="9.140625" style="164"/>
    <col min="4351" max="4351" width="6.5703125" style="164" customWidth="1"/>
    <col min="4352" max="4352" width="12.85546875" style="164" customWidth="1"/>
    <col min="4353" max="4353" width="12.42578125" style="164" customWidth="1"/>
    <col min="4354" max="4354" width="29" style="164" customWidth="1"/>
    <col min="4355" max="4355" width="36.5703125" style="164" customWidth="1"/>
    <col min="4356" max="4356" width="12.5703125" style="164" customWidth="1"/>
    <col min="4357" max="4357" width="17.7109375" style="164" customWidth="1"/>
    <col min="4358" max="4359" width="19" style="164" customWidth="1"/>
    <col min="4360" max="4360" width="13.85546875" style="164" customWidth="1"/>
    <col min="4361" max="4361" width="22" style="164" customWidth="1"/>
    <col min="4362" max="4362" width="24.42578125" style="164" customWidth="1"/>
    <col min="4363" max="4363" width="28.28515625" style="164" customWidth="1"/>
    <col min="4364" max="4606" width="9.140625" style="164"/>
    <col min="4607" max="4607" width="6.5703125" style="164" customWidth="1"/>
    <col min="4608" max="4608" width="12.85546875" style="164" customWidth="1"/>
    <col min="4609" max="4609" width="12.42578125" style="164" customWidth="1"/>
    <col min="4610" max="4610" width="29" style="164" customWidth="1"/>
    <col min="4611" max="4611" width="36.5703125" style="164" customWidth="1"/>
    <col min="4612" max="4612" width="12.5703125" style="164" customWidth="1"/>
    <col min="4613" max="4613" width="17.7109375" style="164" customWidth="1"/>
    <col min="4614" max="4615" width="19" style="164" customWidth="1"/>
    <col min="4616" max="4616" width="13.85546875" style="164" customWidth="1"/>
    <col min="4617" max="4617" width="22" style="164" customWidth="1"/>
    <col min="4618" max="4618" width="24.42578125" style="164" customWidth="1"/>
    <col min="4619" max="4619" width="28.28515625" style="164" customWidth="1"/>
    <col min="4620" max="4862" width="9.140625" style="164"/>
    <col min="4863" max="4863" width="6.5703125" style="164" customWidth="1"/>
    <col min="4864" max="4864" width="12.85546875" style="164" customWidth="1"/>
    <col min="4865" max="4865" width="12.42578125" style="164" customWidth="1"/>
    <col min="4866" max="4866" width="29" style="164" customWidth="1"/>
    <col min="4867" max="4867" width="36.5703125" style="164" customWidth="1"/>
    <col min="4868" max="4868" width="12.5703125" style="164" customWidth="1"/>
    <col min="4869" max="4869" width="17.7109375" style="164" customWidth="1"/>
    <col min="4870" max="4871" width="19" style="164" customWidth="1"/>
    <col min="4872" max="4872" width="13.85546875" style="164" customWidth="1"/>
    <col min="4873" max="4873" width="22" style="164" customWidth="1"/>
    <col min="4874" max="4874" width="24.42578125" style="164" customWidth="1"/>
    <col min="4875" max="4875" width="28.28515625" style="164" customWidth="1"/>
    <col min="4876" max="5118" width="9.140625" style="164"/>
    <col min="5119" max="5119" width="6.5703125" style="164" customWidth="1"/>
    <col min="5120" max="5120" width="12.85546875" style="164" customWidth="1"/>
    <col min="5121" max="5121" width="12.42578125" style="164" customWidth="1"/>
    <col min="5122" max="5122" width="29" style="164" customWidth="1"/>
    <col min="5123" max="5123" width="36.5703125" style="164" customWidth="1"/>
    <col min="5124" max="5124" width="12.5703125" style="164" customWidth="1"/>
    <col min="5125" max="5125" width="17.7109375" style="164" customWidth="1"/>
    <col min="5126" max="5127" width="19" style="164" customWidth="1"/>
    <col min="5128" max="5128" width="13.85546875" style="164" customWidth="1"/>
    <col min="5129" max="5129" width="22" style="164" customWidth="1"/>
    <col min="5130" max="5130" width="24.42578125" style="164" customWidth="1"/>
    <col min="5131" max="5131" width="28.28515625" style="164" customWidth="1"/>
    <col min="5132" max="5374" width="9.140625" style="164"/>
    <col min="5375" max="5375" width="6.5703125" style="164" customWidth="1"/>
    <col min="5376" max="5376" width="12.85546875" style="164" customWidth="1"/>
    <col min="5377" max="5377" width="12.42578125" style="164" customWidth="1"/>
    <col min="5378" max="5378" width="29" style="164" customWidth="1"/>
    <col min="5379" max="5379" width="36.5703125" style="164" customWidth="1"/>
    <col min="5380" max="5380" width="12.5703125" style="164" customWidth="1"/>
    <col min="5381" max="5381" width="17.7109375" style="164" customWidth="1"/>
    <col min="5382" max="5383" width="19" style="164" customWidth="1"/>
    <col min="5384" max="5384" width="13.85546875" style="164" customWidth="1"/>
    <col min="5385" max="5385" width="22" style="164" customWidth="1"/>
    <col min="5386" max="5386" width="24.42578125" style="164" customWidth="1"/>
    <col min="5387" max="5387" width="28.28515625" style="164" customWidth="1"/>
    <col min="5388" max="5630" width="9.140625" style="164"/>
    <col min="5631" max="5631" width="6.5703125" style="164" customWidth="1"/>
    <col min="5632" max="5632" width="12.85546875" style="164" customWidth="1"/>
    <col min="5633" max="5633" width="12.42578125" style="164" customWidth="1"/>
    <col min="5634" max="5634" width="29" style="164" customWidth="1"/>
    <col min="5635" max="5635" width="36.5703125" style="164" customWidth="1"/>
    <col min="5636" max="5636" width="12.5703125" style="164" customWidth="1"/>
    <col min="5637" max="5637" width="17.7109375" style="164" customWidth="1"/>
    <col min="5638" max="5639" width="19" style="164" customWidth="1"/>
    <col min="5640" max="5640" width="13.85546875" style="164" customWidth="1"/>
    <col min="5641" max="5641" width="22" style="164" customWidth="1"/>
    <col min="5642" max="5642" width="24.42578125" style="164" customWidth="1"/>
    <col min="5643" max="5643" width="28.28515625" style="164" customWidth="1"/>
    <col min="5644" max="5886" width="9.140625" style="164"/>
    <col min="5887" max="5887" width="6.5703125" style="164" customWidth="1"/>
    <col min="5888" max="5888" width="12.85546875" style="164" customWidth="1"/>
    <col min="5889" max="5889" width="12.42578125" style="164" customWidth="1"/>
    <col min="5890" max="5890" width="29" style="164" customWidth="1"/>
    <col min="5891" max="5891" width="36.5703125" style="164" customWidth="1"/>
    <col min="5892" max="5892" width="12.5703125" style="164" customWidth="1"/>
    <col min="5893" max="5893" width="17.7109375" style="164" customWidth="1"/>
    <col min="5894" max="5895" width="19" style="164" customWidth="1"/>
    <col min="5896" max="5896" width="13.85546875" style="164" customWidth="1"/>
    <col min="5897" max="5897" width="22" style="164" customWidth="1"/>
    <col min="5898" max="5898" width="24.42578125" style="164" customWidth="1"/>
    <col min="5899" max="5899" width="28.28515625" style="164" customWidth="1"/>
    <col min="5900" max="6142" width="9.140625" style="164"/>
    <col min="6143" max="6143" width="6.5703125" style="164" customWidth="1"/>
    <col min="6144" max="6144" width="12.85546875" style="164" customWidth="1"/>
    <col min="6145" max="6145" width="12.42578125" style="164" customWidth="1"/>
    <col min="6146" max="6146" width="29" style="164" customWidth="1"/>
    <col min="6147" max="6147" width="36.5703125" style="164" customWidth="1"/>
    <col min="6148" max="6148" width="12.5703125" style="164" customWidth="1"/>
    <col min="6149" max="6149" width="17.7109375" style="164" customWidth="1"/>
    <col min="6150" max="6151" width="19" style="164" customWidth="1"/>
    <col min="6152" max="6152" width="13.85546875" style="164" customWidth="1"/>
    <col min="6153" max="6153" width="22" style="164" customWidth="1"/>
    <col min="6154" max="6154" width="24.42578125" style="164" customWidth="1"/>
    <col min="6155" max="6155" width="28.28515625" style="164" customWidth="1"/>
    <col min="6156" max="6398" width="9.140625" style="164"/>
    <col min="6399" max="6399" width="6.5703125" style="164" customWidth="1"/>
    <col min="6400" max="6400" width="12.85546875" style="164" customWidth="1"/>
    <col min="6401" max="6401" width="12.42578125" style="164" customWidth="1"/>
    <col min="6402" max="6402" width="29" style="164" customWidth="1"/>
    <col min="6403" max="6403" width="36.5703125" style="164" customWidth="1"/>
    <col min="6404" max="6404" width="12.5703125" style="164" customWidth="1"/>
    <col min="6405" max="6405" width="17.7109375" style="164" customWidth="1"/>
    <col min="6406" max="6407" width="19" style="164" customWidth="1"/>
    <col min="6408" max="6408" width="13.85546875" style="164" customWidth="1"/>
    <col min="6409" max="6409" width="22" style="164" customWidth="1"/>
    <col min="6410" max="6410" width="24.42578125" style="164" customWidth="1"/>
    <col min="6411" max="6411" width="28.28515625" style="164" customWidth="1"/>
    <col min="6412" max="6654" width="9.140625" style="164"/>
    <col min="6655" max="6655" width="6.5703125" style="164" customWidth="1"/>
    <col min="6656" max="6656" width="12.85546875" style="164" customWidth="1"/>
    <col min="6657" max="6657" width="12.42578125" style="164" customWidth="1"/>
    <col min="6658" max="6658" width="29" style="164" customWidth="1"/>
    <col min="6659" max="6659" width="36.5703125" style="164" customWidth="1"/>
    <col min="6660" max="6660" width="12.5703125" style="164" customWidth="1"/>
    <col min="6661" max="6661" width="17.7109375" style="164" customWidth="1"/>
    <col min="6662" max="6663" width="19" style="164" customWidth="1"/>
    <col min="6664" max="6664" width="13.85546875" style="164" customWidth="1"/>
    <col min="6665" max="6665" width="22" style="164" customWidth="1"/>
    <col min="6666" max="6666" width="24.42578125" style="164" customWidth="1"/>
    <col min="6667" max="6667" width="28.28515625" style="164" customWidth="1"/>
    <col min="6668" max="6910" width="9.140625" style="164"/>
    <col min="6911" max="6911" width="6.5703125" style="164" customWidth="1"/>
    <col min="6912" max="6912" width="12.85546875" style="164" customWidth="1"/>
    <col min="6913" max="6913" width="12.42578125" style="164" customWidth="1"/>
    <col min="6914" max="6914" width="29" style="164" customWidth="1"/>
    <col min="6915" max="6915" width="36.5703125" style="164" customWidth="1"/>
    <col min="6916" max="6916" width="12.5703125" style="164" customWidth="1"/>
    <col min="6917" max="6917" width="17.7109375" style="164" customWidth="1"/>
    <col min="6918" max="6919" width="19" style="164" customWidth="1"/>
    <col min="6920" max="6920" width="13.85546875" style="164" customWidth="1"/>
    <col min="6921" max="6921" width="22" style="164" customWidth="1"/>
    <col min="6922" max="6922" width="24.42578125" style="164" customWidth="1"/>
    <col min="6923" max="6923" width="28.28515625" style="164" customWidth="1"/>
    <col min="6924" max="7166" width="9.140625" style="164"/>
    <col min="7167" max="7167" width="6.5703125" style="164" customWidth="1"/>
    <col min="7168" max="7168" width="12.85546875" style="164" customWidth="1"/>
    <col min="7169" max="7169" width="12.42578125" style="164" customWidth="1"/>
    <col min="7170" max="7170" width="29" style="164" customWidth="1"/>
    <col min="7171" max="7171" width="36.5703125" style="164" customWidth="1"/>
    <col min="7172" max="7172" width="12.5703125" style="164" customWidth="1"/>
    <col min="7173" max="7173" width="17.7109375" style="164" customWidth="1"/>
    <col min="7174" max="7175" width="19" style="164" customWidth="1"/>
    <col min="7176" max="7176" width="13.85546875" style="164" customWidth="1"/>
    <col min="7177" max="7177" width="22" style="164" customWidth="1"/>
    <col min="7178" max="7178" width="24.42578125" style="164" customWidth="1"/>
    <col min="7179" max="7179" width="28.28515625" style="164" customWidth="1"/>
    <col min="7180" max="7422" width="9.140625" style="164"/>
    <col min="7423" max="7423" width="6.5703125" style="164" customWidth="1"/>
    <col min="7424" max="7424" width="12.85546875" style="164" customWidth="1"/>
    <col min="7425" max="7425" width="12.42578125" style="164" customWidth="1"/>
    <col min="7426" max="7426" width="29" style="164" customWidth="1"/>
    <col min="7427" max="7427" width="36.5703125" style="164" customWidth="1"/>
    <col min="7428" max="7428" width="12.5703125" style="164" customWidth="1"/>
    <col min="7429" max="7429" width="17.7109375" style="164" customWidth="1"/>
    <col min="7430" max="7431" width="19" style="164" customWidth="1"/>
    <col min="7432" max="7432" width="13.85546875" style="164" customWidth="1"/>
    <col min="7433" max="7433" width="22" style="164" customWidth="1"/>
    <col min="7434" max="7434" width="24.42578125" style="164" customWidth="1"/>
    <col min="7435" max="7435" width="28.28515625" style="164" customWidth="1"/>
    <col min="7436" max="7678" width="9.140625" style="164"/>
    <col min="7679" max="7679" width="6.5703125" style="164" customWidth="1"/>
    <col min="7680" max="7680" width="12.85546875" style="164" customWidth="1"/>
    <col min="7681" max="7681" width="12.42578125" style="164" customWidth="1"/>
    <col min="7682" max="7682" width="29" style="164" customWidth="1"/>
    <col min="7683" max="7683" width="36.5703125" style="164" customWidth="1"/>
    <col min="7684" max="7684" width="12.5703125" style="164" customWidth="1"/>
    <col min="7685" max="7685" width="17.7109375" style="164" customWidth="1"/>
    <col min="7686" max="7687" width="19" style="164" customWidth="1"/>
    <col min="7688" max="7688" width="13.85546875" style="164" customWidth="1"/>
    <col min="7689" max="7689" width="22" style="164" customWidth="1"/>
    <col min="7690" max="7690" width="24.42578125" style="164" customWidth="1"/>
    <col min="7691" max="7691" width="28.28515625" style="164" customWidth="1"/>
    <col min="7692" max="7934" width="9.140625" style="164"/>
    <col min="7935" max="7935" width="6.5703125" style="164" customWidth="1"/>
    <col min="7936" max="7936" width="12.85546875" style="164" customWidth="1"/>
    <col min="7937" max="7937" width="12.42578125" style="164" customWidth="1"/>
    <col min="7938" max="7938" width="29" style="164" customWidth="1"/>
    <col min="7939" max="7939" width="36.5703125" style="164" customWidth="1"/>
    <col min="7940" max="7940" width="12.5703125" style="164" customWidth="1"/>
    <col min="7941" max="7941" width="17.7109375" style="164" customWidth="1"/>
    <col min="7942" max="7943" width="19" style="164" customWidth="1"/>
    <col min="7944" max="7944" width="13.85546875" style="164" customWidth="1"/>
    <col min="7945" max="7945" width="22" style="164" customWidth="1"/>
    <col min="7946" max="7946" width="24.42578125" style="164" customWidth="1"/>
    <col min="7947" max="7947" width="28.28515625" style="164" customWidth="1"/>
    <col min="7948" max="8190" width="9.140625" style="164"/>
    <col min="8191" max="8191" width="6.5703125" style="164" customWidth="1"/>
    <col min="8192" max="8192" width="12.85546875" style="164" customWidth="1"/>
    <col min="8193" max="8193" width="12.42578125" style="164" customWidth="1"/>
    <col min="8194" max="8194" width="29" style="164" customWidth="1"/>
    <col min="8195" max="8195" width="36.5703125" style="164" customWidth="1"/>
    <col min="8196" max="8196" width="12.5703125" style="164" customWidth="1"/>
    <col min="8197" max="8197" width="17.7109375" style="164" customWidth="1"/>
    <col min="8198" max="8199" width="19" style="164" customWidth="1"/>
    <col min="8200" max="8200" width="13.85546875" style="164" customWidth="1"/>
    <col min="8201" max="8201" width="22" style="164" customWidth="1"/>
    <col min="8202" max="8202" width="24.42578125" style="164" customWidth="1"/>
    <col min="8203" max="8203" width="28.28515625" style="164" customWidth="1"/>
    <col min="8204" max="8446" width="9.140625" style="164"/>
    <col min="8447" max="8447" width="6.5703125" style="164" customWidth="1"/>
    <col min="8448" max="8448" width="12.85546875" style="164" customWidth="1"/>
    <col min="8449" max="8449" width="12.42578125" style="164" customWidth="1"/>
    <col min="8450" max="8450" width="29" style="164" customWidth="1"/>
    <col min="8451" max="8451" width="36.5703125" style="164" customWidth="1"/>
    <col min="8452" max="8452" width="12.5703125" style="164" customWidth="1"/>
    <col min="8453" max="8453" width="17.7109375" style="164" customWidth="1"/>
    <col min="8454" max="8455" width="19" style="164" customWidth="1"/>
    <col min="8456" max="8456" width="13.85546875" style="164" customWidth="1"/>
    <col min="8457" max="8457" width="22" style="164" customWidth="1"/>
    <col min="8458" max="8458" width="24.42578125" style="164" customWidth="1"/>
    <col min="8459" max="8459" width="28.28515625" style="164" customWidth="1"/>
    <col min="8460" max="8702" width="9.140625" style="164"/>
    <col min="8703" max="8703" width="6.5703125" style="164" customWidth="1"/>
    <col min="8704" max="8704" width="12.85546875" style="164" customWidth="1"/>
    <col min="8705" max="8705" width="12.42578125" style="164" customWidth="1"/>
    <col min="8706" max="8706" width="29" style="164" customWidth="1"/>
    <col min="8707" max="8707" width="36.5703125" style="164" customWidth="1"/>
    <col min="8708" max="8708" width="12.5703125" style="164" customWidth="1"/>
    <col min="8709" max="8709" width="17.7109375" style="164" customWidth="1"/>
    <col min="8710" max="8711" width="19" style="164" customWidth="1"/>
    <col min="8712" max="8712" width="13.85546875" style="164" customWidth="1"/>
    <col min="8713" max="8713" width="22" style="164" customWidth="1"/>
    <col min="8714" max="8714" width="24.42578125" style="164" customWidth="1"/>
    <col min="8715" max="8715" width="28.28515625" style="164" customWidth="1"/>
    <col min="8716" max="8958" width="9.140625" style="164"/>
    <col min="8959" max="8959" width="6.5703125" style="164" customWidth="1"/>
    <col min="8960" max="8960" width="12.85546875" style="164" customWidth="1"/>
    <col min="8961" max="8961" width="12.42578125" style="164" customWidth="1"/>
    <col min="8962" max="8962" width="29" style="164" customWidth="1"/>
    <col min="8963" max="8963" width="36.5703125" style="164" customWidth="1"/>
    <col min="8964" max="8964" width="12.5703125" style="164" customWidth="1"/>
    <col min="8965" max="8965" width="17.7109375" style="164" customWidth="1"/>
    <col min="8966" max="8967" width="19" style="164" customWidth="1"/>
    <col min="8968" max="8968" width="13.85546875" style="164" customWidth="1"/>
    <col min="8969" max="8969" width="22" style="164" customWidth="1"/>
    <col min="8970" max="8970" width="24.42578125" style="164" customWidth="1"/>
    <col min="8971" max="8971" width="28.28515625" style="164" customWidth="1"/>
    <col min="8972" max="9214" width="9.140625" style="164"/>
    <col min="9215" max="9215" width="6.5703125" style="164" customWidth="1"/>
    <col min="9216" max="9216" width="12.85546875" style="164" customWidth="1"/>
    <col min="9217" max="9217" width="12.42578125" style="164" customWidth="1"/>
    <col min="9218" max="9218" width="29" style="164" customWidth="1"/>
    <col min="9219" max="9219" width="36.5703125" style="164" customWidth="1"/>
    <col min="9220" max="9220" width="12.5703125" style="164" customWidth="1"/>
    <col min="9221" max="9221" width="17.7109375" style="164" customWidth="1"/>
    <col min="9222" max="9223" width="19" style="164" customWidth="1"/>
    <col min="9224" max="9224" width="13.85546875" style="164" customWidth="1"/>
    <col min="9225" max="9225" width="22" style="164" customWidth="1"/>
    <col min="9226" max="9226" width="24.42578125" style="164" customWidth="1"/>
    <col min="9227" max="9227" width="28.28515625" style="164" customWidth="1"/>
    <col min="9228" max="9470" width="9.140625" style="164"/>
    <col min="9471" max="9471" width="6.5703125" style="164" customWidth="1"/>
    <col min="9472" max="9472" width="12.85546875" style="164" customWidth="1"/>
    <col min="9473" max="9473" width="12.42578125" style="164" customWidth="1"/>
    <col min="9474" max="9474" width="29" style="164" customWidth="1"/>
    <col min="9475" max="9475" width="36.5703125" style="164" customWidth="1"/>
    <col min="9476" max="9476" width="12.5703125" style="164" customWidth="1"/>
    <col min="9477" max="9477" width="17.7109375" style="164" customWidth="1"/>
    <col min="9478" max="9479" width="19" style="164" customWidth="1"/>
    <col min="9480" max="9480" width="13.85546875" style="164" customWidth="1"/>
    <col min="9481" max="9481" width="22" style="164" customWidth="1"/>
    <col min="9482" max="9482" width="24.42578125" style="164" customWidth="1"/>
    <col min="9483" max="9483" width="28.28515625" style="164" customWidth="1"/>
    <col min="9484" max="9726" width="9.140625" style="164"/>
    <col min="9727" max="9727" width="6.5703125" style="164" customWidth="1"/>
    <col min="9728" max="9728" width="12.85546875" style="164" customWidth="1"/>
    <col min="9729" max="9729" width="12.42578125" style="164" customWidth="1"/>
    <col min="9730" max="9730" width="29" style="164" customWidth="1"/>
    <col min="9731" max="9731" width="36.5703125" style="164" customWidth="1"/>
    <col min="9732" max="9732" width="12.5703125" style="164" customWidth="1"/>
    <col min="9733" max="9733" width="17.7109375" style="164" customWidth="1"/>
    <col min="9734" max="9735" width="19" style="164" customWidth="1"/>
    <col min="9736" max="9736" width="13.85546875" style="164" customWidth="1"/>
    <col min="9737" max="9737" width="22" style="164" customWidth="1"/>
    <col min="9738" max="9738" width="24.42578125" style="164" customWidth="1"/>
    <col min="9739" max="9739" width="28.28515625" style="164" customWidth="1"/>
    <col min="9740" max="9982" width="9.140625" style="164"/>
    <col min="9983" max="9983" width="6.5703125" style="164" customWidth="1"/>
    <col min="9984" max="9984" width="12.85546875" style="164" customWidth="1"/>
    <col min="9985" max="9985" width="12.42578125" style="164" customWidth="1"/>
    <col min="9986" max="9986" width="29" style="164" customWidth="1"/>
    <col min="9987" max="9987" width="36.5703125" style="164" customWidth="1"/>
    <col min="9988" max="9988" width="12.5703125" style="164" customWidth="1"/>
    <col min="9989" max="9989" width="17.7109375" style="164" customWidth="1"/>
    <col min="9990" max="9991" width="19" style="164" customWidth="1"/>
    <col min="9992" max="9992" width="13.85546875" style="164" customWidth="1"/>
    <col min="9993" max="9993" width="22" style="164" customWidth="1"/>
    <col min="9994" max="9994" width="24.42578125" style="164" customWidth="1"/>
    <col min="9995" max="9995" width="28.28515625" style="164" customWidth="1"/>
    <col min="9996" max="10238" width="9.140625" style="164"/>
    <col min="10239" max="10239" width="6.5703125" style="164" customWidth="1"/>
    <col min="10240" max="10240" width="12.85546875" style="164" customWidth="1"/>
    <col min="10241" max="10241" width="12.42578125" style="164" customWidth="1"/>
    <col min="10242" max="10242" width="29" style="164" customWidth="1"/>
    <col min="10243" max="10243" width="36.5703125" style="164" customWidth="1"/>
    <col min="10244" max="10244" width="12.5703125" style="164" customWidth="1"/>
    <col min="10245" max="10245" width="17.7109375" style="164" customWidth="1"/>
    <col min="10246" max="10247" width="19" style="164" customWidth="1"/>
    <col min="10248" max="10248" width="13.85546875" style="164" customWidth="1"/>
    <col min="10249" max="10249" width="22" style="164" customWidth="1"/>
    <col min="10250" max="10250" width="24.42578125" style="164" customWidth="1"/>
    <col min="10251" max="10251" width="28.28515625" style="164" customWidth="1"/>
    <col min="10252" max="10494" width="9.140625" style="164"/>
    <col min="10495" max="10495" width="6.5703125" style="164" customWidth="1"/>
    <col min="10496" max="10496" width="12.85546875" style="164" customWidth="1"/>
    <col min="10497" max="10497" width="12.42578125" style="164" customWidth="1"/>
    <col min="10498" max="10498" width="29" style="164" customWidth="1"/>
    <col min="10499" max="10499" width="36.5703125" style="164" customWidth="1"/>
    <col min="10500" max="10500" width="12.5703125" style="164" customWidth="1"/>
    <col min="10501" max="10501" width="17.7109375" style="164" customWidth="1"/>
    <col min="10502" max="10503" width="19" style="164" customWidth="1"/>
    <col min="10504" max="10504" width="13.85546875" style="164" customWidth="1"/>
    <col min="10505" max="10505" width="22" style="164" customWidth="1"/>
    <col min="10506" max="10506" width="24.42578125" style="164" customWidth="1"/>
    <col min="10507" max="10507" width="28.28515625" style="164" customWidth="1"/>
    <col min="10508" max="10750" width="9.140625" style="164"/>
    <col min="10751" max="10751" width="6.5703125" style="164" customWidth="1"/>
    <col min="10752" max="10752" width="12.85546875" style="164" customWidth="1"/>
    <col min="10753" max="10753" width="12.42578125" style="164" customWidth="1"/>
    <col min="10754" max="10754" width="29" style="164" customWidth="1"/>
    <col min="10755" max="10755" width="36.5703125" style="164" customWidth="1"/>
    <col min="10756" max="10756" width="12.5703125" style="164" customWidth="1"/>
    <col min="10757" max="10757" width="17.7109375" style="164" customWidth="1"/>
    <col min="10758" max="10759" width="19" style="164" customWidth="1"/>
    <col min="10760" max="10760" width="13.85546875" style="164" customWidth="1"/>
    <col min="10761" max="10761" width="22" style="164" customWidth="1"/>
    <col min="10762" max="10762" width="24.42578125" style="164" customWidth="1"/>
    <col min="10763" max="10763" width="28.28515625" style="164" customWidth="1"/>
    <col min="10764" max="11006" width="9.140625" style="164"/>
    <col min="11007" max="11007" width="6.5703125" style="164" customWidth="1"/>
    <col min="11008" max="11008" width="12.85546875" style="164" customWidth="1"/>
    <col min="11009" max="11009" width="12.42578125" style="164" customWidth="1"/>
    <col min="11010" max="11010" width="29" style="164" customWidth="1"/>
    <col min="11011" max="11011" width="36.5703125" style="164" customWidth="1"/>
    <col min="11012" max="11012" width="12.5703125" style="164" customWidth="1"/>
    <col min="11013" max="11013" width="17.7109375" style="164" customWidth="1"/>
    <col min="11014" max="11015" width="19" style="164" customWidth="1"/>
    <col min="11016" max="11016" width="13.85546875" style="164" customWidth="1"/>
    <col min="11017" max="11017" width="22" style="164" customWidth="1"/>
    <col min="11018" max="11018" width="24.42578125" style="164" customWidth="1"/>
    <col min="11019" max="11019" width="28.28515625" style="164" customWidth="1"/>
    <col min="11020" max="11262" width="9.140625" style="164"/>
    <col min="11263" max="11263" width="6.5703125" style="164" customWidth="1"/>
    <col min="11264" max="11264" width="12.85546875" style="164" customWidth="1"/>
    <col min="11265" max="11265" width="12.42578125" style="164" customWidth="1"/>
    <col min="11266" max="11266" width="29" style="164" customWidth="1"/>
    <col min="11267" max="11267" width="36.5703125" style="164" customWidth="1"/>
    <col min="11268" max="11268" width="12.5703125" style="164" customWidth="1"/>
    <col min="11269" max="11269" width="17.7109375" style="164" customWidth="1"/>
    <col min="11270" max="11271" width="19" style="164" customWidth="1"/>
    <col min="11272" max="11272" width="13.85546875" style="164" customWidth="1"/>
    <col min="11273" max="11273" width="22" style="164" customWidth="1"/>
    <col min="11274" max="11274" width="24.42578125" style="164" customWidth="1"/>
    <col min="11275" max="11275" width="28.28515625" style="164" customWidth="1"/>
    <col min="11276" max="11518" width="9.140625" style="164"/>
    <col min="11519" max="11519" width="6.5703125" style="164" customWidth="1"/>
    <col min="11520" max="11520" width="12.85546875" style="164" customWidth="1"/>
    <col min="11521" max="11521" width="12.42578125" style="164" customWidth="1"/>
    <col min="11522" max="11522" width="29" style="164" customWidth="1"/>
    <col min="11523" max="11523" width="36.5703125" style="164" customWidth="1"/>
    <col min="11524" max="11524" width="12.5703125" style="164" customWidth="1"/>
    <col min="11525" max="11525" width="17.7109375" style="164" customWidth="1"/>
    <col min="11526" max="11527" width="19" style="164" customWidth="1"/>
    <col min="11528" max="11528" width="13.85546875" style="164" customWidth="1"/>
    <col min="11529" max="11529" width="22" style="164" customWidth="1"/>
    <col min="11530" max="11530" width="24.42578125" style="164" customWidth="1"/>
    <col min="11531" max="11531" width="28.28515625" style="164" customWidth="1"/>
    <col min="11532" max="11774" width="9.140625" style="164"/>
    <col min="11775" max="11775" width="6.5703125" style="164" customWidth="1"/>
    <col min="11776" max="11776" width="12.85546875" style="164" customWidth="1"/>
    <col min="11777" max="11777" width="12.42578125" style="164" customWidth="1"/>
    <col min="11778" max="11778" width="29" style="164" customWidth="1"/>
    <col min="11779" max="11779" width="36.5703125" style="164" customWidth="1"/>
    <col min="11780" max="11780" width="12.5703125" style="164" customWidth="1"/>
    <col min="11781" max="11781" width="17.7109375" style="164" customWidth="1"/>
    <col min="11782" max="11783" width="19" style="164" customWidth="1"/>
    <col min="11784" max="11784" width="13.85546875" style="164" customWidth="1"/>
    <col min="11785" max="11785" width="22" style="164" customWidth="1"/>
    <col min="11786" max="11786" width="24.42578125" style="164" customWidth="1"/>
    <col min="11787" max="11787" width="28.28515625" style="164" customWidth="1"/>
    <col min="11788" max="12030" width="9.140625" style="164"/>
    <col min="12031" max="12031" width="6.5703125" style="164" customWidth="1"/>
    <col min="12032" max="12032" width="12.85546875" style="164" customWidth="1"/>
    <col min="12033" max="12033" width="12.42578125" style="164" customWidth="1"/>
    <col min="12034" max="12034" width="29" style="164" customWidth="1"/>
    <col min="12035" max="12035" width="36.5703125" style="164" customWidth="1"/>
    <col min="12036" max="12036" width="12.5703125" style="164" customWidth="1"/>
    <col min="12037" max="12037" width="17.7109375" style="164" customWidth="1"/>
    <col min="12038" max="12039" width="19" style="164" customWidth="1"/>
    <col min="12040" max="12040" width="13.85546875" style="164" customWidth="1"/>
    <col min="12041" max="12041" width="22" style="164" customWidth="1"/>
    <col min="12042" max="12042" width="24.42578125" style="164" customWidth="1"/>
    <col min="12043" max="12043" width="28.28515625" style="164" customWidth="1"/>
    <col min="12044" max="12286" width="9.140625" style="164"/>
    <col min="12287" max="12287" width="6.5703125" style="164" customWidth="1"/>
    <col min="12288" max="12288" width="12.85546875" style="164" customWidth="1"/>
    <col min="12289" max="12289" width="12.42578125" style="164" customWidth="1"/>
    <col min="12290" max="12290" width="29" style="164" customWidth="1"/>
    <col min="12291" max="12291" width="36.5703125" style="164" customWidth="1"/>
    <col min="12292" max="12292" width="12.5703125" style="164" customWidth="1"/>
    <col min="12293" max="12293" width="17.7109375" style="164" customWidth="1"/>
    <col min="12294" max="12295" width="19" style="164" customWidth="1"/>
    <col min="12296" max="12296" width="13.85546875" style="164" customWidth="1"/>
    <col min="12297" max="12297" width="22" style="164" customWidth="1"/>
    <col min="12298" max="12298" width="24.42578125" style="164" customWidth="1"/>
    <col min="12299" max="12299" width="28.28515625" style="164" customWidth="1"/>
    <col min="12300" max="12542" width="9.140625" style="164"/>
    <col min="12543" max="12543" width="6.5703125" style="164" customWidth="1"/>
    <col min="12544" max="12544" width="12.85546875" style="164" customWidth="1"/>
    <col min="12545" max="12545" width="12.42578125" style="164" customWidth="1"/>
    <col min="12546" max="12546" width="29" style="164" customWidth="1"/>
    <col min="12547" max="12547" width="36.5703125" style="164" customWidth="1"/>
    <col min="12548" max="12548" width="12.5703125" style="164" customWidth="1"/>
    <col min="12549" max="12549" width="17.7109375" style="164" customWidth="1"/>
    <col min="12550" max="12551" width="19" style="164" customWidth="1"/>
    <col min="12552" max="12552" width="13.85546875" style="164" customWidth="1"/>
    <col min="12553" max="12553" width="22" style="164" customWidth="1"/>
    <col min="12554" max="12554" width="24.42578125" style="164" customWidth="1"/>
    <col min="12555" max="12555" width="28.28515625" style="164" customWidth="1"/>
    <col min="12556" max="12798" width="9.140625" style="164"/>
    <col min="12799" max="12799" width="6.5703125" style="164" customWidth="1"/>
    <col min="12800" max="12800" width="12.85546875" style="164" customWidth="1"/>
    <col min="12801" max="12801" width="12.42578125" style="164" customWidth="1"/>
    <col min="12802" max="12802" width="29" style="164" customWidth="1"/>
    <col min="12803" max="12803" width="36.5703125" style="164" customWidth="1"/>
    <col min="12804" max="12804" width="12.5703125" style="164" customWidth="1"/>
    <col min="12805" max="12805" width="17.7109375" style="164" customWidth="1"/>
    <col min="12806" max="12807" width="19" style="164" customWidth="1"/>
    <col min="12808" max="12808" width="13.85546875" style="164" customWidth="1"/>
    <col min="12809" max="12809" width="22" style="164" customWidth="1"/>
    <col min="12810" max="12810" width="24.42578125" style="164" customWidth="1"/>
    <col min="12811" max="12811" width="28.28515625" style="164" customWidth="1"/>
    <col min="12812" max="13054" width="9.140625" style="164"/>
    <col min="13055" max="13055" width="6.5703125" style="164" customWidth="1"/>
    <col min="13056" max="13056" width="12.85546875" style="164" customWidth="1"/>
    <col min="13057" max="13057" width="12.42578125" style="164" customWidth="1"/>
    <col min="13058" max="13058" width="29" style="164" customWidth="1"/>
    <col min="13059" max="13059" width="36.5703125" style="164" customWidth="1"/>
    <col min="13060" max="13060" width="12.5703125" style="164" customWidth="1"/>
    <col min="13061" max="13061" width="17.7109375" style="164" customWidth="1"/>
    <col min="13062" max="13063" width="19" style="164" customWidth="1"/>
    <col min="13064" max="13064" width="13.85546875" style="164" customWidth="1"/>
    <col min="13065" max="13065" width="22" style="164" customWidth="1"/>
    <col min="13066" max="13066" width="24.42578125" style="164" customWidth="1"/>
    <col min="13067" max="13067" width="28.28515625" style="164" customWidth="1"/>
    <col min="13068" max="13310" width="9.140625" style="164"/>
    <col min="13311" max="13311" width="6.5703125" style="164" customWidth="1"/>
    <col min="13312" max="13312" width="12.85546875" style="164" customWidth="1"/>
    <col min="13313" max="13313" width="12.42578125" style="164" customWidth="1"/>
    <col min="13314" max="13314" width="29" style="164" customWidth="1"/>
    <col min="13315" max="13315" width="36.5703125" style="164" customWidth="1"/>
    <col min="13316" max="13316" width="12.5703125" style="164" customWidth="1"/>
    <col min="13317" max="13317" width="17.7109375" style="164" customWidth="1"/>
    <col min="13318" max="13319" width="19" style="164" customWidth="1"/>
    <col min="13320" max="13320" width="13.85546875" style="164" customWidth="1"/>
    <col min="13321" max="13321" width="22" style="164" customWidth="1"/>
    <col min="13322" max="13322" width="24.42578125" style="164" customWidth="1"/>
    <col min="13323" max="13323" width="28.28515625" style="164" customWidth="1"/>
    <col min="13324" max="13566" width="9.140625" style="164"/>
    <col min="13567" max="13567" width="6.5703125" style="164" customWidth="1"/>
    <col min="13568" max="13568" width="12.85546875" style="164" customWidth="1"/>
    <col min="13569" max="13569" width="12.42578125" style="164" customWidth="1"/>
    <col min="13570" max="13570" width="29" style="164" customWidth="1"/>
    <col min="13571" max="13571" width="36.5703125" style="164" customWidth="1"/>
    <col min="13572" max="13572" width="12.5703125" style="164" customWidth="1"/>
    <col min="13573" max="13573" width="17.7109375" style="164" customWidth="1"/>
    <col min="13574" max="13575" width="19" style="164" customWidth="1"/>
    <col min="13576" max="13576" width="13.85546875" style="164" customWidth="1"/>
    <col min="13577" max="13577" width="22" style="164" customWidth="1"/>
    <col min="13578" max="13578" width="24.42578125" style="164" customWidth="1"/>
    <col min="13579" max="13579" width="28.28515625" style="164" customWidth="1"/>
    <col min="13580" max="13822" width="9.140625" style="164"/>
    <col min="13823" max="13823" width="6.5703125" style="164" customWidth="1"/>
    <col min="13824" max="13824" width="12.85546875" style="164" customWidth="1"/>
    <col min="13825" max="13825" width="12.42578125" style="164" customWidth="1"/>
    <col min="13826" max="13826" width="29" style="164" customWidth="1"/>
    <col min="13827" max="13827" width="36.5703125" style="164" customWidth="1"/>
    <col min="13828" max="13828" width="12.5703125" style="164" customWidth="1"/>
    <col min="13829" max="13829" width="17.7109375" style="164" customWidth="1"/>
    <col min="13830" max="13831" width="19" style="164" customWidth="1"/>
    <col min="13832" max="13832" width="13.85546875" style="164" customWidth="1"/>
    <col min="13833" max="13833" width="22" style="164" customWidth="1"/>
    <col min="13834" max="13834" width="24.42578125" style="164" customWidth="1"/>
    <col min="13835" max="13835" width="28.28515625" style="164" customWidth="1"/>
    <col min="13836" max="14078" width="9.140625" style="164"/>
    <col min="14079" max="14079" width="6.5703125" style="164" customWidth="1"/>
    <col min="14080" max="14080" width="12.85546875" style="164" customWidth="1"/>
    <col min="14081" max="14081" width="12.42578125" style="164" customWidth="1"/>
    <col min="14082" max="14082" width="29" style="164" customWidth="1"/>
    <col min="14083" max="14083" width="36.5703125" style="164" customWidth="1"/>
    <col min="14084" max="14084" width="12.5703125" style="164" customWidth="1"/>
    <col min="14085" max="14085" width="17.7109375" style="164" customWidth="1"/>
    <col min="14086" max="14087" width="19" style="164" customWidth="1"/>
    <col min="14088" max="14088" width="13.85546875" style="164" customWidth="1"/>
    <col min="14089" max="14089" width="22" style="164" customWidth="1"/>
    <col min="14090" max="14090" width="24.42578125" style="164" customWidth="1"/>
    <col min="14091" max="14091" width="28.28515625" style="164" customWidth="1"/>
    <col min="14092" max="14334" width="9.140625" style="164"/>
    <col min="14335" max="14335" width="6.5703125" style="164" customWidth="1"/>
    <col min="14336" max="14336" width="12.85546875" style="164" customWidth="1"/>
    <col min="14337" max="14337" width="12.42578125" style="164" customWidth="1"/>
    <col min="14338" max="14338" width="29" style="164" customWidth="1"/>
    <col min="14339" max="14339" width="36.5703125" style="164" customWidth="1"/>
    <col min="14340" max="14340" width="12.5703125" style="164" customWidth="1"/>
    <col min="14341" max="14341" width="17.7109375" style="164" customWidth="1"/>
    <col min="14342" max="14343" width="19" style="164" customWidth="1"/>
    <col min="14344" max="14344" width="13.85546875" style="164" customWidth="1"/>
    <col min="14345" max="14345" width="22" style="164" customWidth="1"/>
    <col min="14346" max="14346" width="24.42578125" style="164" customWidth="1"/>
    <col min="14347" max="14347" width="28.28515625" style="164" customWidth="1"/>
    <col min="14348" max="14590" width="9.140625" style="164"/>
    <col min="14591" max="14591" width="6.5703125" style="164" customWidth="1"/>
    <col min="14592" max="14592" width="12.85546875" style="164" customWidth="1"/>
    <col min="14593" max="14593" width="12.42578125" style="164" customWidth="1"/>
    <col min="14594" max="14594" width="29" style="164" customWidth="1"/>
    <col min="14595" max="14595" width="36.5703125" style="164" customWidth="1"/>
    <col min="14596" max="14596" width="12.5703125" style="164" customWidth="1"/>
    <col min="14597" max="14597" width="17.7109375" style="164" customWidth="1"/>
    <col min="14598" max="14599" width="19" style="164" customWidth="1"/>
    <col min="14600" max="14600" width="13.85546875" style="164" customWidth="1"/>
    <col min="14601" max="14601" width="22" style="164" customWidth="1"/>
    <col min="14602" max="14602" width="24.42578125" style="164" customWidth="1"/>
    <col min="14603" max="14603" width="28.28515625" style="164" customWidth="1"/>
    <col min="14604" max="14846" width="9.140625" style="164"/>
    <col min="14847" max="14847" width="6.5703125" style="164" customWidth="1"/>
    <col min="14848" max="14848" width="12.85546875" style="164" customWidth="1"/>
    <col min="14849" max="14849" width="12.42578125" style="164" customWidth="1"/>
    <col min="14850" max="14850" width="29" style="164" customWidth="1"/>
    <col min="14851" max="14851" width="36.5703125" style="164" customWidth="1"/>
    <col min="14852" max="14852" width="12.5703125" style="164" customWidth="1"/>
    <col min="14853" max="14853" width="17.7109375" style="164" customWidth="1"/>
    <col min="14854" max="14855" width="19" style="164" customWidth="1"/>
    <col min="14856" max="14856" width="13.85546875" style="164" customWidth="1"/>
    <col min="14857" max="14857" width="22" style="164" customWidth="1"/>
    <col min="14858" max="14858" width="24.42578125" style="164" customWidth="1"/>
    <col min="14859" max="14859" width="28.28515625" style="164" customWidth="1"/>
    <col min="14860" max="15102" width="9.140625" style="164"/>
    <col min="15103" max="15103" width="6.5703125" style="164" customWidth="1"/>
    <col min="15104" max="15104" width="12.85546875" style="164" customWidth="1"/>
    <col min="15105" max="15105" width="12.42578125" style="164" customWidth="1"/>
    <col min="15106" max="15106" width="29" style="164" customWidth="1"/>
    <col min="15107" max="15107" width="36.5703125" style="164" customWidth="1"/>
    <col min="15108" max="15108" width="12.5703125" style="164" customWidth="1"/>
    <col min="15109" max="15109" width="17.7109375" style="164" customWidth="1"/>
    <col min="15110" max="15111" width="19" style="164" customWidth="1"/>
    <col min="15112" max="15112" width="13.85546875" style="164" customWidth="1"/>
    <col min="15113" max="15113" width="22" style="164" customWidth="1"/>
    <col min="15114" max="15114" width="24.42578125" style="164" customWidth="1"/>
    <col min="15115" max="15115" width="28.28515625" style="164" customWidth="1"/>
    <col min="15116" max="15358" width="9.140625" style="164"/>
    <col min="15359" max="15359" width="6.5703125" style="164" customWidth="1"/>
    <col min="15360" max="15360" width="12.85546875" style="164" customWidth="1"/>
    <col min="15361" max="15361" width="12.42578125" style="164" customWidth="1"/>
    <col min="15362" max="15362" width="29" style="164" customWidth="1"/>
    <col min="15363" max="15363" width="36.5703125" style="164" customWidth="1"/>
    <col min="15364" max="15364" width="12.5703125" style="164" customWidth="1"/>
    <col min="15365" max="15365" width="17.7109375" style="164" customWidth="1"/>
    <col min="15366" max="15367" width="19" style="164" customWidth="1"/>
    <col min="15368" max="15368" width="13.85546875" style="164" customWidth="1"/>
    <col min="15369" max="15369" width="22" style="164" customWidth="1"/>
    <col min="15370" max="15370" width="24.42578125" style="164" customWidth="1"/>
    <col min="15371" max="15371" width="28.28515625" style="164" customWidth="1"/>
    <col min="15372" max="15614" width="9.140625" style="164"/>
    <col min="15615" max="15615" width="6.5703125" style="164" customWidth="1"/>
    <col min="15616" max="15616" width="12.85546875" style="164" customWidth="1"/>
    <col min="15617" max="15617" width="12.42578125" style="164" customWidth="1"/>
    <col min="15618" max="15618" width="29" style="164" customWidth="1"/>
    <col min="15619" max="15619" width="36.5703125" style="164" customWidth="1"/>
    <col min="15620" max="15620" width="12.5703125" style="164" customWidth="1"/>
    <col min="15621" max="15621" width="17.7109375" style="164" customWidth="1"/>
    <col min="15622" max="15623" width="19" style="164" customWidth="1"/>
    <col min="15624" max="15624" width="13.85546875" style="164" customWidth="1"/>
    <col min="15625" max="15625" width="22" style="164" customWidth="1"/>
    <col min="15626" max="15626" width="24.42578125" style="164" customWidth="1"/>
    <col min="15627" max="15627" width="28.28515625" style="164" customWidth="1"/>
    <col min="15628" max="15870" width="9.140625" style="164"/>
    <col min="15871" max="15871" width="6.5703125" style="164" customWidth="1"/>
    <col min="15872" max="15872" width="12.85546875" style="164" customWidth="1"/>
    <col min="15873" max="15873" width="12.42578125" style="164" customWidth="1"/>
    <col min="15874" max="15874" width="29" style="164" customWidth="1"/>
    <col min="15875" max="15875" width="36.5703125" style="164" customWidth="1"/>
    <col min="15876" max="15876" width="12.5703125" style="164" customWidth="1"/>
    <col min="15877" max="15877" width="17.7109375" style="164" customWidth="1"/>
    <col min="15878" max="15879" width="19" style="164" customWidth="1"/>
    <col min="15880" max="15880" width="13.85546875" style="164" customWidth="1"/>
    <col min="15881" max="15881" width="22" style="164" customWidth="1"/>
    <col min="15882" max="15882" width="24.42578125" style="164" customWidth="1"/>
    <col min="15883" max="15883" width="28.28515625" style="164" customWidth="1"/>
    <col min="15884" max="16126" width="9.140625" style="164"/>
    <col min="16127" max="16127" width="6.5703125" style="164" customWidth="1"/>
    <col min="16128" max="16128" width="12.85546875" style="164" customWidth="1"/>
    <col min="16129" max="16129" width="12.42578125" style="164" customWidth="1"/>
    <col min="16130" max="16130" width="29" style="164" customWidth="1"/>
    <col min="16131" max="16131" width="36.5703125" style="164" customWidth="1"/>
    <col min="16132" max="16132" width="12.5703125" style="164" customWidth="1"/>
    <col min="16133" max="16133" width="17.7109375" style="164" customWidth="1"/>
    <col min="16134" max="16135" width="19" style="164" customWidth="1"/>
    <col min="16136" max="16136" width="13.85546875" style="164" customWidth="1"/>
    <col min="16137" max="16137" width="22" style="164" customWidth="1"/>
    <col min="16138" max="16138" width="24.42578125" style="164" customWidth="1"/>
    <col min="16139" max="16139" width="28.28515625" style="164" customWidth="1"/>
    <col min="16140" max="16384" width="9.140625" style="164"/>
  </cols>
  <sheetData>
    <row r="1" spans="1:7" s="49" customFormat="1" ht="16.5">
      <c r="E1" s="47"/>
      <c r="F1" s="87"/>
    </row>
    <row r="2" spans="1:7" s="49" customFormat="1" ht="16.5">
      <c r="A2" s="46" t="s">
        <v>13</v>
      </c>
      <c r="B2" s="46"/>
      <c r="C2" s="46"/>
      <c r="D2" s="46"/>
      <c r="E2" s="47"/>
      <c r="F2" s="87"/>
    </row>
    <row r="3" spans="1:7" s="49" customFormat="1" ht="22.5" customHeight="1">
      <c r="A3" s="46" t="s">
        <v>14</v>
      </c>
      <c r="B3" s="46"/>
      <c r="C3" s="46"/>
      <c r="D3" s="46"/>
      <c r="E3" s="47"/>
      <c r="F3" s="87"/>
    </row>
    <row r="4" spans="1:7" s="49" customFormat="1" ht="21.75" customHeight="1">
      <c r="A4" s="46" t="s">
        <v>22</v>
      </c>
      <c r="B4" s="46"/>
      <c r="C4" s="46"/>
      <c r="D4" s="46"/>
      <c r="E4" s="47"/>
      <c r="F4" s="87"/>
    </row>
    <row r="5" spans="1:7" s="52" customFormat="1" ht="18" customHeight="1" thickBot="1">
      <c r="A5" s="50"/>
      <c r="B5" s="50"/>
      <c r="C5" s="50"/>
      <c r="D5" s="46" t="s">
        <v>127</v>
      </c>
      <c r="E5" s="46"/>
      <c r="F5" s="88"/>
    </row>
    <row r="6" spans="1:7" s="49" customFormat="1" ht="66.75" customHeight="1" thickBot="1">
      <c r="A6" s="134" t="s">
        <v>23</v>
      </c>
      <c r="B6" s="135" t="s">
        <v>38</v>
      </c>
      <c r="C6" s="136" t="s">
        <v>25</v>
      </c>
      <c r="D6" s="137" t="s">
        <v>15</v>
      </c>
      <c r="E6" s="138" t="s">
        <v>26</v>
      </c>
      <c r="F6" s="139" t="s">
        <v>27</v>
      </c>
    </row>
    <row r="7" spans="1:7" s="8" customFormat="1" ht="33.75" customHeight="1">
      <c r="A7" s="35">
        <v>1</v>
      </c>
      <c r="B7" s="172">
        <v>43862</v>
      </c>
      <c r="C7" s="173">
        <v>31</v>
      </c>
      <c r="D7" s="174" t="s">
        <v>34</v>
      </c>
      <c r="E7" s="175" t="s">
        <v>128</v>
      </c>
      <c r="F7" s="176">
        <v>-718.62</v>
      </c>
      <c r="G7" s="177"/>
    </row>
    <row r="8" spans="1:7" s="8" customFormat="1" ht="36.75" customHeight="1">
      <c r="A8" s="140">
        <f>1+A7</f>
        <v>2</v>
      </c>
      <c r="B8" s="157">
        <v>43864</v>
      </c>
      <c r="C8" s="178">
        <v>51</v>
      </c>
      <c r="D8" s="174" t="s">
        <v>34</v>
      </c>
      <c r="E8" s="158" t="s">
        <v>129</v>
      </c>
      <c r="F8" s="159">
        <v>-40</v>
      </c>
      <c r="G8" s="179"/>
    </row>
    <row r="9" spans="1:7" s="8" customFormat="1" ht="37.5" customHeight="1">
      <c r="A9" s="140">
        <f t="shared" ref="A9:A72" si="0">1+A8</f>
        <v>3</v>
      </c>
      <c r="B9" s="157">
        <v>43864</v>
      </c>
      <c r="C9" s="178">
        <v>52</v>
      </c>
      <c r="D9" s="174" t="s">
        <v>34</v>
      </c>
      <c r="E9" s="158" t="s">
        <v>129</v>
      </c>
      <c r="F9" s="159">
        <v>-40</v>
      </c>
      <c r="G9" s="179"/>
    </row>
    <row r="10" spans="1:7" s="8" customFormat="1" ht="33.75" customHeight="1">
      <c r="A10" s="140">
        <f t="shared" si="0"/>
        <v>4</v>
      </c>
      <c r="B10" s="157">
        <v>43864</v>
      </c>
      <c r="C10" s="178">
        <v>53</v>
      </c>
      <c r="D10" s="174" t="s">
        <v>34</v>
      </c>
      <c r="E10" s="158" t="s">
        <v>130</v>
      </c>
      <c r="F10" s="159">
        <v>-21.99</v>
      </c>
      <c r="G10" s="179"/>
    </row>
    <row r="11" spans="1:7" s="8" customFormat="1" ht="50.25" customHeight="1">
      <c r="A11" s="140">
        <f t="shared" si="0"/>
        <v>5</v>
      </c>
      <c r="B11" s="157">
        <v>43865</v>
      </c>
      <c r="C11" s="178">
        <v>54</v>
      </c>
      <c r="D11" s="158" t="s">
        <v>131</v>
      </c>
      <c r="E11" s="158" t="s">
        <v>132</v>
      </c>
      <c r="F11" s="159">
        <v>5600</v>
      </c>
      <c r="G11" s="177"/>
    </row>
    <row r="12" spans="1:7" s="8" customFormat="1" ht="42.75" customHeight="1">
      <c r="A12" s="140">
        <f t="shared" si="0"/>
        <v>6</v>
      </c>
      <c r="B12" s="157">
        <v>43865</v>
      </c>
      <c r="C12" s="178">
        <v>451</v>
      </c>
      <c r="D12" s="158" t="s">
        <v>133</v>
      </c>
      <c r="E12" s="158" t="s">
        <v>134</v>
      </c>
      <c r="F12" s="159">
        <v>6247.88</v>
      </c>
      <c r="G12" s="177"/>
    </row>
    <row r="13" spans="1:7" s="8" customFormat="1" ht="36.75" customHeight="1">
      <c r="A13" s="140">
        <f t="shared" si="0"/>
        <v>7</v>
      </c>
      <c r="B13" s="157">
        <v>43865</v>
      </c>
      <c r="C13" s="178">
        <v>491</v>
      </c>
      <c r="D13" s="158" t="s">
        <v>42</v>
      </c>
      <c r="E13" s="158" t="s">
        <v>135</v>
      </c>
      <c r="F13" s="159">
        <v>37855.08</v>
      </c>
      <c r="G13" s="177"/>
    </row>
    <row r="14" spans="1:7" s="8" customFormat="1" ht="33.75" customHeight="1">
      <c r="A14" s="140">
        <f t="shared" si="0"/>
        <v>8</v>
      </c>
      <c r="B14" s="157">
        <v>43865</v>
      </c>
      <c r="C14" s="178">
        <v>492</v>
      </c>
      <c r="D14" s="158" t="s">
        <v>42</v>
      </c>
      <c r="E14" s="158" t="s">
        <v>136</v>
      </c>
      <c r="F14" s="159">
        <v>62583.66</v>
      </c>
      <c r="G14" s="223"/>
    </row>
    <row r="15" spans="1:7" s="8" customFormat="1" ht="38.25" customHeight="1">
      <c r="A15" s="140">
        <f t="shared" si="0"/>
        <v>9</v>
      </c>
      <c r="B15" s="157">
        <v>43866</v>
      </c>
      <c r="C15" s="178">
        <v>14</v>
      </c>
      <c r="D15" s="158" t="s">
        <v>34</v>
      </c>
      <c r="E15" s="140" t="s">
        <v>137</v>
      </c>
      <c r="F15" s="159">
        <v>176.4</v>
      </c>
      <c r="G15" s="223"/>
    </row>
    <row r="16" spans="1:7" s="8" customFormat="1" ht="43.5" customHeight="1">
      <c r="A16" s="140">
        <f t="shared" si="0"/>
        <v>10</v>
      </c>
      <c r="B16" s="157">
        <v>43866</v>
      </c>
      <c r="C16" s="178">
        <v>496</v>
      </c>
      <c r="D16" s="158" t="s">
        <v>131</v>
      </c>
      <c r="E16" s="158" t="s">
        <v>138</v>
      </c>
      <c r="F16" s="159">
        <v>140</v>
      </c>
      <c r="G16" s="177"/>
    </row>
    <row r="17" spans="1:11" s="8" customFormat="1" ht="51.75" customHeight="1">
      <c r="A17" s="140">
        <f t="shared" si="0"/>
        <v>11</v>
      </c>
      <c r="B17" s="157">
        <v>43866</v>
      </c>
      <c r="C17" s="178">
        <v>497</v>
      </c>
      <c r="D17" s="158" t="s">
        <v>131</v>
      </c>
      <c r="E17" s="158" t="s">
        <v>138</v>
      </c>
      <c r="F17" s="159">
        <v>198.5</v>
      </c>
      <c r="G17" s="177"/>
    </row>
    <row r="18" spans="1:11" s="8" customFormat="1" ht="37.5" customHeight="1">
      <c r="A18" s="140">
        <f t="shared" si="0"/>
        <v>12</v>
      </c>
      <c r="B18" s="157">
        <v>43868</v>
      </c>
      <c r="C18" s="178">
        <v>62</v>
      </c>
      <c r="D18" s="158" t="s">
        <v>139</v>
      </c>
      <c r="E18" s="158" t="s">
        <v>140</v>
      </c>
      <c r="F18" s="159">
        <v>1679.97</v>
      </c>
      <c r="G18" s="177"/>
    </row>
    <row r="19" spans="1:11" s="8" customFormat="1" ht="53.25" customHeight="1">
      <c r="A19" s="140">
        <f t="shared" si="0"/>
        <v>13</v>
      </c>
      <c r="B19" s="157">
        <v>43868</v>
      </c>
      <c r="C19" s="178">
        <v>502</v>
      </c>
      <c r="D19" s="158" t="s">
        <v>34</v>
      </c>
      <c r="E19" s="158" t="s">
        <v>235</v>
      </c>
      <c r="F19" s="159">
        <v>-20</v>
      </c>
      <c r="G19" s="177"/>
    </row>
    <row r="20" spans="1:11" s="8" customFormat="1" ht="40.5" customHeight="1">
      <c r="A20" s="140">
        <f t="shared" si="0"/>
        <v>14</v>
      </c>
      <c r="B20" s="157">
        <v>43871</v>
      </c>
      <c r="C20" s="178">
        <v>63</v>
      </c>
      <c r="D20" s="158" t="s">
        <v>141</v>
      </c>
      <c r="E20" s="158" t="s">
        <v>236</v>
      </c>
      <c r="F20" s="159">
        <v>500</v>
      </c>
      <c r="G20" s="177"/>
    </row>
    <row r="21" spans="1:11" s="1" customFormat="1" ht="34.5" customHeight="1">
      <c r="A21" s="109">
        <f t="shared" si="0"/>
        <v>15</v>
      </c>
      <c r="B21" s="200">
        <v>43871</v>
      </c>
      <c r="C21" s="201">
        <v>64</v>
      </c>
      <c r="D21" s="167" t="s">
        <v>131</v>
      </c>
      <c r="E21" s="167" t="s">
        <v>142</v>
      </c>
      <c r="F21" s="168">
        <v>100</v>
      </c>
    </row>
    <row r="22" spans="1:11" s="8" customFormat="1" ht="36" customHeight="1">
      <c r="A22" s="140">
        <f t="shared" si="0"/>
        <v>16</v>
      </c>
      <c r="B22" s="157">
        <v>43871</v>
      </c>
      <c r="C22" s="178">
        <v>114</v>
      </c>
      <c r="D22" s="158" t="s">
        <v>34</v>
      </c>
      <c r="E22" s="140" t="s">
        <v>143</v>
      </c>
      <c r="F22" s="159">
        <v>-540.75</v>
      </c>
      <c r="G22" s="177"/>
    </row>
    <row r="23" spans="1:11" s="8" customFormat="1" ht="40.5" customHeight="1">
      <c r="A23" s="140">
        <f t="shared" si="0"/>
        <v>17</v>
      </c>
      <c r="B23" s="157">
        <v>43871</v>
      </c>
      <c r="C23" s="178">
        <v>115</v>
      </c>
      <c r="D23" s="158" t="s">
        <v>34</v>
      </c>
      <c r="E23" s="140" t="s">
        <v>144</v>
      </c>
      <c r="F23" s="159">
        <v>-645.22</v>
      </c>
      <c r="G23" s="177"/>
    </row>
    <row r="24" spans="1:11" s="8" customFormat="1" ht="32.25" customHeight="1">
      <c r="A24" s="140">
        <f t="shared" si="0"/>
        <v>18</v>
      </c>
      <c r="B24" s="157">
        <v>43872</v>
      </c>
      <c r="C24" s="178">
        <v>67</v>
      </c>
      <c r="D24" s="158" t="s">
        <v>46</v>
      </c>
      <c r="E24" s="158" t="s">
        <v>237</v>
      </c>
      <c r="F24" s="159">
        <v>375.51</v>
      </c>
      <c r="G24" s="180"/>
    </row>
    <row r="25" spans="1:11" s="8" customFormat="1" ht="40.5" customHeight="1">
      <c r="A25" s="140">
        <f t="shared" si="0"/>
        <v>19</v>
      </c>
      <c r="B25" s="157">
        <v>43873</v>
      </c>
      <c r="C25" s="178">
        <v>69</v>
      </c>
      <c r="D25" s="158" t="s">
        <v>145</v>
      </c>
      <c r="E25" s="158" t="s">
        <v>238</v>
      </c>
      <c r="F25" s="159">
        <v>240</v>
      </c>
      <c r="G25" s="181"/>
    </row>
    <row r="26" spans="1:11" s="8" customFormat="1" ht="48" customHeight="1">
      <c r="A26" s="140">
        <f t="shared" si="0"/>
        <v>20</v>
      </c>
      <c r="B26" s="157">
        <v>43873</v>
      </c>
      <c r="C26" s="178">
        <v>745</v>
      </c>
      <c r="D26" s="158" t="s">
        <v>146</v>
      </c>
      <c r="E26" s="158" t="s">
        <v>147</v>
      </c>
      <c r="F26" s="159">
        <v>100</v>
      </c>
      <c r="G26" s="181"/>
    </row>
    <row r="27" spans="1:11" s="8" customFormat="1" ht="38.25" customHeight="1">
      <c r="A27" s="140">
        <f t="shared" si="0"/>
        <v>21</v>
      </c>
      <c r="B27" s="157">
        <v>43873</v>
      </c>
      <c r="C27" s="178">
        <v>747</v>
      </c>
      <c r="D27" s="158" t="s">
        <v>239</v>
      </c>
      <c r="E27" s="158" t="s">
        <v>240</v>
      </c>
      <c r="F27" s="159">
        <v>2495.75</v>
      </c>
      <c r="G27" s="181"/>
    </row>
    <row r="28" spans="1:11" s="8" customFormat="1" ht="53.25" customHeight="1">
      <c r="A28" s="140">
        <f t="shared" si="0"/>
        <v>22</v>
      </c>
      <c r="B28" s="157">
        <v>43874</v>
      </c>
      <c r="C28" s="178">
        <v>732</v>
      </c>
      <c r="D28" s="158" t="s">
        <v>34</v>
      </c>
      <c r="E28" s="158" t="s">
        <v>148</v>
      </c>
      <c r="F28" s="159">
        <v>-214.72</v>
      </c>
      <c r="G28" s="182"/>
      <c r="H28" s="183"/>
      <c r="I28" s="183"/>
      <c r="J28" s="183"/>
      <c r="K28" s="183"/>
    </row>
    <row r="29" spans="1:11" s="8" customFormat="1" ht="54.75" customHeight="1">
      <c r="A29" s="140">
        <f t="shared" si="0"/>
        <v>23</v>
      </c>
      <c r="B29" s="157">
        <v>43874</v>
      </c>
      <c r="C29" s="178">
        <v>733</v>
      </c>
      <c r="D29" s="158" t="s">
        <v>34</v>
      </c>
      <c r="E29" s="158" t="s">
        <v>149</v>
      </c>
      <c r="F29" s="159">
        <v>-3751.45</v>
      </c>
      <c r="G29" s="182"/>
      <c r="H29" s="183"/>
      <c r="I29" s="183"/>
      <c r="J29" s="183"/>
      <c r="K29" s="183"/>
    </row>
    <row r="30" spans="1:11" s="49" customFormat="1" ht="51.75" customHeight="1">
      <c r="A30" s="140">
        <f t="shared" si="0"/>
        <v>24</v>
      </c>
      <c r="B30" s="157">
        <v>43874</v>
      </c>
      <c r="C30" s="178">
        <v>735</v>
      </c>
      <c r="D30" s="158" t="s">
        <v>34</v>
      </c>
      <c r="E30" s="158" t="s">
        <v>150</v>
      </c>
      <c r="F30" s="159">
        <v>-6.51</v>
      </c>
      <c r="G30" s="182"/>
      <c r="H30" s="183"/>
      <c r="I30" s="183"/>
      <c r="J30" s="183"/>
      <c r="K30" s="183"/>
    </row>
    <row r="31" spans="1:11" s="8" customFormat="1" ht="42" customHeight="1">
      <c r="A31" s="140">
        <f t="shared" si="0"/>
        <v>25</v>
      </c>
      <c r="B31" s="157">
        <v>43874</v>
      </c>
      <c r="C31" s="178">
        <v>775</v>
      </c>
      <c r="D31" s="158" t="s">
        <v>40</v>
      </c>
      <c r="E31" s="167" t="s">
        <v>242</v>
      </c>
      <c r="F31" s="168">
        <v>1000</v>
      </c>
      <c r="G31" s="182"/>
      <c r="H31" s="183"/>
      <c r="I31" s="183"/>
      <c r="J31" s="183"/>
      <c r="K31" s="183"/>
    </row>
    <row r="32" spans="1:11" s="8" customFormat="1" ht="40.5" customHeight="1">
      <c r="A32" s="140">
        <f t="shared" si="0"/>
        <v>26</v>
      </c>
      <c r="B32" s="157">
        <v>43874</v>
      </c>
      <c r="C32" s="178">
        <v>776</v>
      </c>
      <c r="D32" s="158" t="s">
        <v>40</v>
      </c>
      <c r="E32" s="167" t="s">
        <v>242</v>
      </c>
      <c r="F32" s="168">
        <v>1000</v>
      </c>
      <c r="G32" s="223"/>
    </row>
    <row r="33" spans="1:7" s="8" customFormat="1" ht="42" customHeight="1">
      <c r="A33" s="140">
        <f t="shared" si="0"/>
        <v>27</v>
      </c>
      <c r="B33" s="157">
        <v>43874</v>
      </c>
      <c r="C33" s="178">
        <v>777</v>
      </c>
      <c r="D33" s="158" t="s">
        <v>40</v>
      </c>
      <c r="E33" s="167" t="s">
        <v>242</v>
      </c>
      <c r="F33" s="168">
        <v>1000</v>
      </c>
      <c r="G33" s="177"/>
    </row>
    <row r="34" spans="1:7" s="8" customFormat="1" ht="35.25" customHeight="1">
      <c r="A34" s="140">
        <f t="shared" si="0"/>
        <v>28</v>
      </c>
      <c r="B34" s="157">
        <v>43874</v>
      </c>
      <c r="C34" s="178">
        <v>778</v>
      </c>
      <c r="D34" s="158" t="s">
        <v>40</v>
      </c>
      <c r="E34" s="167" t="s">
        <v>242</v>
      </c>
      <c r="F34" s="168">
        <v>1000</v>
      </c>
      <c r="G34" s="177"/>
    </row>
    <row r="35" spans="1:7" s="8" customFormat="1" ht="33.75" customHeight="1">
      <c r="A35" s="140">
        <f t="shared" si="0"/>
        <v>29</v>
      </c>
      <c r="B35" s="157">
        <v>43874</v>
      </c>
      <c r="C35" s="178">
        <v>779</v>
      </c>
      <c r="D35" s="158" t="s">
        <v>40</v>
      </c>
      <c r="E35" s="158" t="s">
        <v>151</v>
      </c>
      <c r="F35" s="159">
        <v>107.75</v>
      </c>
      <c r="G35" s="177"/>
    </row>
    <row r="36" spans="1:7" s="8" customFormat="1" ht="42.75" customHeight="1">
      <c r="A36" s="140">
        <f t="shared" si="0"/>
        <v>30</v>
      </c>
      <c r="B36" s="157">
        <v>43874</v>
      </c>
      <c r="C36" s="178">
        <v>783</v>
      </c>
      <c r="D36" s="158" t="s">
        <v>40</v>
      </c>
      <c r="E36" s="158" t="s">
        <v>152</v>
      </c>
      <c r="F36" s="159">
        <v>176.99</v>
      </c>
      <c r="G36" s="184"/>
    </row>
    <row r="37" spans="1:7" s="8" customFormat="1" ht="27.75" customHeight="1">
      <c r="A37" s="140">
        <f t="shared" si="0"/>
        <v>31</v>
      </c>
      <c r="B37" s="157">
        <v>43875</v>
      </c>
      <c r="C37" s="178">
        <v>784</v>
      </c>
      <c r="D37" s="158" t="s">
        <v>153</v>
      </c>
      <c r="E37" s="158" t="s">
        <v>154</v>
      </c>
      <c r="F37" s="159">
        <v>147.56</v>
      </c>
      <c r="G37" s="177"/>
    </row>
    <row r="38" spans="1:7" s="8" customFormat="1" ht="33" customHeight="1">
      <c r="A38" s="140">
        <f t="shared" si="0"/>
        <v>32</v>
      </c>
      <c r="B38" s="157">
        <v>43875</v>
      </c>
      <c r="C38" s="178">
        <v>840</v>
      </c>
      <c r="D38" s="158" t="s">
        <v>153</v>
      </c>
      <c r="E38" s="158" t="s">
        <v>155</v>
      </c>
      <c r="F38" s="159">
        <v>47</v>
      </c>
      <c r="G38" s="184"/>
    </row>
    <row r="39" spans="1:7" s="8" customFormat="1" ht="27.75" customHeight="1">
      <c r="A39" s="140">
        <f t="shared" si="0"/>
        <v>33</v>
      </c>
      <c r="B39" s="157">
        <v>43875</v>
      </c>
      <c r="C39" s="178">
        <v>817</v>
      </c>
      <c r="D39" s="158" t="s">
        <v>141</v>
      </c>
      <c r="E39" s="158" t="s">
        <v>241</v>
      </c>
      <c r="F39" s="159">
        <v>840.34</v>
      </c>
      <c r="G39" s="184"/>
    </row>
    <row r="40" spans="1:7" s="8" customFormat="1" ht="37.5" customHeight="1">
      <c r="A40" s="140">
        <f t="shared" si="0"/>
        <v>34</v>
      </c>
      <c r="B40" s="157">
        <v>43875</v>
      </c>
      <c r="C40" s="178">
        <v>833</v>
      </c>
      <c r="D40" s="158" t="s">
        <v>40</v>
      </c>
      <c r="E40" s="158" t="s">
        <v>156</v>
      </c>
      <c r="F40" s="159">
        <v>960</v>
      </c>
      <c r="G40" s="184"/>
    </row>
    <row r="41" spans="1:7" s="8" customFormat="1" ht="35.25" customHeight="1">
      <c r="A41" s="140">
        <f t="shared" si="0"/>
        <v>35</v>
      </c>
      <c r="B41" s="157">
        <v>43875</v>
      </c>
      <c r="C41" s="178">
        <v>834</v>
      </c>
      <c r="D41" s="158" t="s">
        <v>40</v>
      </c>
      <c r="E41" s="158" t="s">
        <v>156</v>
      </c>
      <c r="F41" s="159">
        <v>1174.97</v>
      </c>
      <c r="G41" s="184"/>
    </row>
    <row r="42" spans="1:7" s="8" customFormat="1" ht="33.75" customHeight="1">
      <c r="A42" s="140">
        <f t="shared" si="0"/>
        <v>36</v>
      </c>
      <c r="B42" s="157">
        <v>43878</v>
      </c>
      <c r="C42" s="178">
        <v>81</v>
      </c>
      <c r="D42" s="158" t="s">
        <v>157</v>
      </c>
      <c r="E42" s="158" t="s">
        <v>158</v>
      </c>
      <c r="F42" s="159">
        <v>23.73</v>
      </c>
      <c r="G42" s="185"/>
    </row>
    <row r="43" spans="1:7" s="8" customFormat="1" ht="53.25" customHeight="1">
      <c r="A43" s="140">
        <f t="shared" si="0"/>
        <v>37</v>
      </c>
      <c r="B43" s="157">
        <v>43879</v>
      </c>
      <c r="C43" s="178">
        <v>848</v>
      </c>
      <c r="D43" s="158" t="s">
        <v>112</v>
      </c>
      <c r="E43" s="158" t="s">
        <v>159</v>
      </c>
      <c r="F43" s="159">
        <v>1000</v>
      </c>
      <c r="G43" s="184"/>
    </row>
    <row r="44" spans="1:7" s="8" customFormat="1" ht="41.25" customHeight="1">
      <c r="A44" s="140">
        <f t="shared" si="0"/>
        <v>38</v>
      </c>
      <c r="B44" s="157">
        <v>43881</v>
      </c>
      <c r="C44" s="178">
        <v>878</v>
      </c>
      <c r="D44" s="158" t="s">
        <v>40</v>
      </c>
      <c r="E44" s="158" t="s">
        <v>160</v>
      </c>
      <c r="F44" s="159">
        <v>180</v>
      </c>
      <c r="G44" s="184"/>
    </row>
    <row r="45" spans="1:7" s="8" customFormat="1" ht="36" customHeight="1">
      <c r="A45" s="140">
        <f t="shared" si="0"/>
        <v>39</v>
      </c>
      <c r="B45" s="157">
        <v>43881</v>
      </c>
      <c r="C45" s="178">
        <v>879</v>
      </c>
      <c r="D45" s="158" t="s">
        <v>40</v>
      </c>
      <c r="E45" s="158" t="s">
        <v>160</v>
      </c>
      <c r="F45" s="159">
        <v>180</v>
      </c>
      <c r="G45" s="184"/>
    </row>
    <row r="46" spans="1:7" s="8" customFormat="1" ht="36" customHeight="1">
      <c r="A46" s="140">
        <f t="shared" si="0"/>
        <v>40</v>
      </c>
      <c r="B46" s="157">
        <v>43881</v>
      </c>
      <c r="C46" s="178">
        <v>880</v>
      </c>
      <c r="D46" s="158" t="s">
        <v>40</v>
      </c>
      <c r="E46" s="158" t="s">
        <v>160</v>
      </c>
      <c r="F46" s="159">
        <v>180</v>
      </c>
      <c r="G46" s="184"/>
    </row>
    <row r="47" spans="1:7" s="8" customFormat="1" ht="36" customHeight="1">
      <c r="A47" s="140">
        <f t="shared" si="0"/>
        <v>41</v>
      </c>
      <c r="B47" s="157">
        <v>43882</v>
      </c>
      <c r="C47" s="178">
        <v>881</v>
      </c>
      <c r="D47" s="158" t="s">
        <v>40</v>
      </c>
      <c r="E47" s="158" t="s">
        <v>160</v>
      </c>
      <c r="F47" s="159">
        <v>180</v>
      </c>
      <c r="G47" s="184"/>
    </row>
    <row r="48" spans="1:7" s="8" customFormat="1" ht="55.5" customHeight="1">
      <c r="A48" s="140">
        <f t="shared" si="0"/>
        <v>42</v>
      </c>
      <c r="B48" s="157">
        <v>43881</v>
      </c>
      <c r="C48" s="178">
        <v>882</v>
      </c>
      <c r="D48" s="158" t="s">
        <v>161</v>
      </c>
      <c r="E48" s="158" t="s">
        <v>162</v>
      </c>
      <c r="F48" s="159">
        <v>400</v>
      </c>
      <c r="G48" s="184"/>
    </row>
    <row r="49" spans="1:7" s="8" customFormat="1" ht="41.25" customHeight="1">
      <c r="A49" s="140">
        <f t="shared" si="0"/>
        <v>43</v>
      </c>
      <c r="B49" s="157">
        <v>43886</v>
      </c>
      <c r="C49" s="178">
        <v>888</v>
      </c>
      <c r="D49" s="158" t="s">
        <v>34</v>
      </c>
      <c r="E49" s="158" t="s">
        <v>163</v>
      </c>
      <c r="F49" s="159">
        <v>-1756.52</v>
      </c>
      <c r="G49" s="184"/>
    </row>
    <row r="50" spans="1:7" s="8" customFormat="1" ht="56.25" customHeight="1">
      <c r="A50" s="140">
        <f t="shared" si="0"/>
        <v>44</v>
      </c>
      <c r="B50" s="157">
        <v>43886</v>
      </c>
      <c r="C50" s="178">
        <v>911</v>
      </c>
      <c r="D50" s="158" t="s">
        <v>164</v>
      </c>
      <c r="E50" s="158" t="s">
        <v>165</v>
      </c>
      <c r="F50" s="159">
        <v>68309.88</v>
      </c>
      <c r="G50" s="184"/>
    </row>
    <row r="51" spans="1:7" s="8" customFormat="1" ht="48" customHeight="1">
      <c r="A51" s="140">
        <f t="shared" si="0"/>
        <v>45</v>
      </c>
      <c r="B51" s="157">
        <v>43886</v>
      </c>
      <c r="C51" s="178">
        <v>912</v>
      </c>
      <c r="D51" s="158" t="s">
        <v>111</v>
      </c>
      <c r="E51" s="158" t="s">
        <v>166</v>
      </c>
      <c r="F51" s="159">
        <v>3434.34</v>
      </c>
      <c r="G51" s="184"/>
    </row>
    <row r="52" spans="1:7" s="8" customFormat="1" ht="40.5" customHeight="1">
      <c r="A52" s="140">
        <f t="shared" si="0"/>
        <v>46</v>
      </c>
      <c r="B52" s="157">
        <v>43886</v>
      </c>
      <c r="C52" s="178">
        <v>913</v>
      </c>
      <c r="D52" s="158" t="s">
        <v>167</v>
      </c>
      <c r="E52" s="158" t="s">
        <v>168</v>
      </c>
      <c r="F52" s="159">
        <v>625.17999999999995</v>
      </c>
      <c r="G52" s="184"/>
    </row>
    <row r="53" spans="1:7" s="8" customFormat="1" ht="38.25" customHeight="1">
      <c r="A53" s="140">
        <f t="shared" si="0"/>
        <v>47</v>
      </c>
      <c r="B53" s="157">
        <v>43886</v>
      </c>
      <c r="C53" s="178">
        <v>914</v>
      </c>
      <c r="D53" s="158" t="s">
        <v>167</v>
      </c>
      <c r="E53" s="158" t="s">
        <v>169</v>
      </c>
      <c r="F53" s="159">
        <v>1467.75</v>
      </c>
      <c r="G53" s="184"/>
    </row>
    <row r="54" spans="1:7" s="8" customFormat="1" ht="42" customHeight="1">
      <c r="A54" s="140">
        <f t="shared" si="0"/>
        <v>48</v>
      </c>
      <c r="B54" s="157">
        <v>43886</v>
      </c>
      <c r="C54" s="178">
        <v>915</v>
      </c>
      <c r="D54" s="158" t="s">
        <v>170</v>
      </c>
      <c r="E54" s="158" t="s">
        <v>171</v>
      </c>
      <c r="F54" s="159">
        <v>1190</v>
      </c>
      <c r="G54" s="184"/>
    </row>
    <row r="55" spans="1:7" s="8" customFormat="1" ht="41.25" customHeight="1">
      <c r="A55" s="140">
        <f t="shared" si="0"/>
        <v>49</v>
      </c>
      <c r="B55" s="157">
        <v>43886</v>
      </c>
      <c r="C55" s="178">
        <v>916</v>
      </c>
      <c r="D55" s="158" t="s">
        <v>172</v>
      </c>
      <c r="E55" s="158" t="s">
        <v>173</v>
      </c>
      <c r="F55" s="159">
        <v>389</v>
      </c>
      <c r="G55" s="184"/>
    </row>
    <row r="56" spans="1:7" s="8" customFormat="1" ht="42.75" customHeight="1">
      <c r="A56" s="140">
        <f t="shared" si="0"/>
        <v>50</v>
      </c>
      <c r="B56" s="157">
        <v>43886</v>
      </c>
      <c r="C56" s="178">
        <v>917</v>
      </c>
      <c r="D56" s="158" t="s">
        <v>174</v>
      </c>
      <c r="E56" s="158" t="s">
        <v>175</v>
      </c>
      <c r="F56" s="159">
        <v>2915.5</v>
      </c>
      <c r="G56" s="184"/>
    </row>
    <row r="57" spans="1:7" s="8" customFormat="1" ht="36.75" customHeight="1">
      <c r="A57" s="140">
        <f t="shared" si="0"/>
        <v>51</v>
      </c>
      <c r="B57" s="157">
        <v>43886</v>
      </c>
      <c r="C57" s="178">
        <v>918</v>
      </c>
      <c r="D57" s="158" t="s">
        <v>176</v>
      </c>
      <c r="E57" s="158" t="s">
        <v>177</v>
      </c>
      <c r="F57" s="159">
        <v>7068.6</v>
      </c>
      <c r="G57" s="184"/>
    </row>
    <row r="58" spans="1:7" s="8" customFormat="1" ht="53.25" customHeight="1">
      <c r="A58" s="140">
        <f t="shared" si="0"/>
        <v>52</v>
      </c>
      <c r="B58" s="157">
        <v>43886</v>
      </c>
      <c r="C58" s="178">
        <v>919</v>
      </c>
      <c r="D58" s="158" t="s">
        <v>42</v>
      </c>
      <c r="E58" s="158" t="s">
        <v>178</v>
      </c>
      <c r="F58" s="159">
        <v>7533.57</v>
      </c>
      <c r="G58" s="184"/>
    </row>
    <row r="59" spans="1:7" s="8" customFormat="1" ht="33.75" customHeight="1">
      <c r="A59" s="140">
        <f t="shared" si="0"/>
        <v>53</v>
      </c>
      <c r="B59" s="157">
        <v>43886</v>
      </c>
      <c r="C59" s="178">
        <v>920</v>
      </c>
      <c r="D59" s="158" t="s">
        <v>179</v>
      </c>
      <c r="E59" s="158" t="s">
        <v>180</v>
      </c>
      <c r="F59" s="159">
        <v>2487.6799999999998</v>
      </c>
      <c r="G59" s="184"/>
    </row>
    <row r="60" spans="1:7" s="8" customFormat="1" ht="30" customHeight="1">
      <c r="A60" s="140">
        <f t="shared" si="0"/>
        <v>54</v>
      </c>
      <c r="B60" s="157">
        <v>43886</v>
      </c>
      <c r="C60" s="178">
        <v>921</v>
      </c>
      <c r="D60" s="158" t="s">
        <v>179</v>
      </c>
      <c r="E60" s="158" t="s">
        <v>180</v>
      </c>
      <c r="F60" s="159">
        <v>1371.23</v>
      </c>
      <c r="G60" s="184"/>
    </row>
    <row r="61" spans="1:7" s="8" customFormat="1" ht="21" customHeight="1">
      <c r="A61" s="140">
        <f t="shared" si="0"/>
        <v>55</v>
      </c>
      <c r="B61" s="157">
        <v>43886</v>
      </c>
      <c r="C61" s="178">
        <v>922</v>
      </c>
      <c r="D61" s="158" t="s">
        <v>181</v>
      </c>
      <c r="E61" s="158" t="s">
        <v>182</v>
      </c>
      <c r="F61" s="159">
        <v>60</v>
      </c>
      <c r="G61" s="184"/>
    </row>
    <row r="62" spans="1:7" s="8" customFormat="1" ht="19.5" customHeight="1">
      <c r="A62" s="140">
        <f t="shared" si="0"/>
        <v>56</v>
      </c>
      <c r="B62" s="157">
        <v>43886</v>
      </c>
      <c r="C62" s="178">
        <v>922</v>
      </c>
      <c r="D62" s="158" t="s">
        <v>183</v>
      </c>
      <c r="E62" s="158" t="s">
        <v>184</v>
      </c>
      <c r="F62" s="159">
        <v>30</v>
      </c>
      <c r="G62" s="184"/>
    </row>
    <row r="63" spans="1:7" s="8" customFormat="1" ht="38.25" customHeight="1">
      <c r="A63" s="140">
        <f t="shared" si="0"/>
        <v>57</v>
      </c>
      <c r="B63" s="157">
        <v>43886</v>
      </c>
      <c r="C63" s="178">
        <v>923</v>
      </c>
      <c r="D63" s="158" t="s">
        <v>185</v>
      </c>
      <c r="E63" s="158" t="s">
        <v>186</v>
      </c>
      <c r="F63" s="159">
        <v>9247.2000000000007</v>
      </c>
      <c r="G63" s="184"/>
    </row>
    <row r="64" spans="1:7" s="8" customFormat="1" ht="38.25" customHeight="1">
      <c r="A64" s="140">
        <f t="shared" si="0"/>
        <v>58</v>
      </c>
      <c r="B64" s="157">
        <v>43886</v>
      </c>
      <c r="C64" s="178">
        <v>924</v>
      </c>
      <c r="D64" s="158" t="s">
        <v>47</v>
      </c>
      <c r="E64" s="158" t="s">
        <v>187</v>
      </c>
      <c r="F64" s="159">
        <v>196.69</v>
      </c>
      <c r="G64" s="184"/>
    </row>
    <row r="65" spans="1:7" s="8" customFormat="1" ht="42" customHeight="1">
      <c r="A65" s="140">
        <f t="shared" si="0"/>
        <v>59</v>
      </c>
      <c r="B65" s="157">
        <v>43886</v>
      </c>
      <c r="C65" s="178">
        <v>925</v>
      </c>
      <c r="D65" s="158" t="s">
        <v>188</v>
      </c>
      <c r="E65" s="158" t="s">
        <v>189</v>
      </c>
      <c r="F65" s="159">
        <v>313.36</v>
      </c>
      <c r="G65" s="184"/>
    </row>
    <row r="66" spans="1:7" s="8" customFormat="1" ht="39" customHeight="1">
      <c r="A66" s="140">
        <f t="shared" si="0"/>
        <v>60</v>
      </c>
      <c r="B66" s="157">
        <v>43886</v>
      </c>
      <c r="C66" s="178">
        <v>926</v>
      </c>
      <c r="D66" s="158" t="s">
        <v>188</v>
      </c>
      <c r="E66" s="158" t="s">
        <v>190</v>
      </c>
      <c r="F66" s="159">
        <v>2579.4299999999998</v>
      </c>
      <c r="G66" s="184"/>
    </row>
    <row r="67" spans="1:7" s="8" customFormat="1" ht="34.5" customHeight="1">
      <c r="A67" s="140">
        <f t="shared" si="0"/>
        <v>61</v>
      </c>
      <c r="B67" s="157">
        <v>43886</v>
      </c>
      <c r="C67" s="178">
        <v>927</v>
      </c>
      <c r="D67" s="158" t="s">
        <v>191</v>
      </c>
      <c r="E67" s="158" t="s">
        <v>192</v>
      </c>
      <c r="F67" s="159">
        <v>294.52999999999997</v>
      </c>
      <c r="G67" s="184"/>
    </row>
    <row r="68" spans="1:7" s="8" customFormat="1" ht="41.25" customHeight="1">
      <c r="A68" s="140">
        <f t="shared" si="0"/>
        <v>62</v>
      </c>
      <c r="B68" s="157">
        <v>43886</v>
      </c>
      <c r="C68" s="178">
        <v>928</v>
      </c>
      <c r="D68" s="158" t="s">
        <v>193</v>
      </c>
      <c r="E68" s="158" t="s">
        <v>194</v>
      </c>
      <c r="F68" s="159">
        <v>875.22</v>
      </c>
      <c r="G68" s="184"/>
    </row>
    <row r="69" spans="1:7" s="8" customFormat="1" ht="59.25" customHeight="1">
      <c r="A69" s="140">
        <f t="shared" si="0"/>
        <v>63</v>
      </c>
      <c r="B69" s="157">
        <v>43886</v>
      </c>
      <c r="C69" s="178">
        <v>929</v>
      </c>
      <c r="D69" s="158" t="s">
        <v>110</v>
      </c>
      <c r="E69" s="158" t="s">
        <v>195</v>
      </c>
      <c r="F69" s="159">
        <v>1220.55</v>
      </c>
      <c r="G69" s="184"/>
    </row>
    <row r="70" spans="1:7" s="8" customFormat="1" ht="57" customHeight="1">
      <c r="A70" s="140">
        <f t="shared" si="0"/>
        <v>64</v>
      </c>
      <c r="B70" s="157">
        <v>43886</v>
      </c>
      <c r="C70" s="178">
        <v>930</v>
      </c>
      <c r="D70" s="158" t="s">
        <v>110</v>
      </c>
      <c r="E70" s="158" t="s">
        <v>196</v>
      </c>
      <c r="F70" s="159">
        <v>736.28</v>
      </c>
      <c r="G70" s="184"/>
    </row>
    <row r="71" spans="1:7" s="8" customFormat="1" ht="34.5" customHeight="1">
      <c r="A71" s="140">
        <f t="shared" si="0"/>
        <v>65</v>
      </c>
      <c r="B71" s="157">
        <v>43886</v>
      </c>
      <c r="C71" s="178">
        <v>931</v>
      </c>
      <c r="D71" s="158" t="s">
        <v>197</v>
      </c>
      <c r="E71" s="158" t="s">
        <v>198</v>
      </c>
      <c r="F71" s="159">
        <v>390</v>
      </c>
      <c r="G71" s="184"/>
    </row>
    <row r="72" spans="1:7" s="8" customFormat="1" ht="45" customHeight="1">
      <c r="A72" s="140">
        <f t="shared" si="0"/>
        <v>66</v>
      </c>
      <c r="B72" s="157">
        <v>43886</v>
      </c>
      <c r="C72" s="178">
        <v>932</v>
      </c>
      <c r="D72" s="158" t="s">
        <v>199</v>
      </c>
      <c r="E72" s="158" t="s">
        <v>200</v>
      </c>
      <c r="F72" s="159">
        <v>11076.92</v>
      </c>
    </row>
    <row r="73" spans="1:7" s="8" customFormat="1" ht="54" customHeight="1">
      <c r="A73" s="140">
        <f t="shared" ref="A73:A93" si="1">1+A72</f>
        <v>67</v>
      </c>
      <c r="B73" s="157">
        <v>43887</v>
      </c>
      <c r="C73" s="178">
        <v>945</v>
      </c>
      <c r="D73" s="158" t="s">
        <v>201</v>
      </c>
      <c r="E73" s="158" t="s">
        <v>202</v>
      </c>
      <c r="F73" s="159">
        <v>13048.35</v>
      </c>
    </row>
    <row r="74" spans="1:7" s="8" customFormat="1" ht="54.75" customHeight="1">
      <c r="A74" s="140">
        <f t="shared" si="1"/>
        <v>68</v>
      </c>
      <c r="B74" s="157">
        <v>43887</v>
      </c>
      <c r="C74" s="178">
        <v>946</v>
      </c>
      <c r="D74" s="158" t="s">
        <v>203</v>
      </c>
      <c r="E74" s="158" t="s">
        <v>204</v>
      </c>
      <c r="F74" s="159">
        <v>27.61</v>
      </c>
      <c r="G74" s="177"/>
    </row>
    <row r="75" spans="1:7" s="8" customFormat="1" ht="48" customHeight="1">
      <c r="A75" s="140">
        <f t="shared" si="1"/>
        <v>69</v>
      </c>
      <c r="B75" s="157">
        <v>43887</v>
      </c>
      <c r="C75" s="178">
        <v>947</v>
      </c>
      <c r="D75" s="158" t="s">
        <v>203</v>
      </c>
      <c r="E75" s="158" t="s">
        <v>205</v>
      </c>
      <c r="F75" s="159">
        <v>51.49</v>
      </c>
      <c r="G75" s="185"/>
    </row>
    <row r="76" spans="1:7" s="8" customFormat="1" ht="36.75" customHeight="1">
      <c r="A76" s="140">
        <f t="shared" si="1"/>
        <v>70</v>
      </c>
      <c r="B76" s="157">
        <v>43887</v>
      </c>
      <c r="C76" s="178">
        <v>948</v>
      </c>
      <c r="D76" s="158" t="s">
        <v>206</v>
      </c>
      <c r="E76" s="158" t="s">
        <v>207</v>
      </c>
      <c r="F76" s="159">
        <v>4193.32</v>
      </c>
      <c r="G76" s="185"/>
    </row>
    <row r="77" spans="1:7" s="8" customFormat="1" ht="35.25" customHeight="1">
      <c r="A77" s="140">
        <f t="shared" si="1"/>
        <v>71</v>
      </c>
      <c r="B77" s="157">
        <v>43887</v>
      </c>
      <c r="C77" s="178">
        <v>949</v>
      </c>
      <c r="D77" s="158" t="s">
        <v>208</v>
      </c>
      <c r="E77" s="158" t="s">
        <v>209</v>
      </c>
      <c r="F77" s="159">
        <v>436.28</v>
      </c>
    </row>
    <row r="78" spans="1:7" s="8" customFormat="1" ht="36" customHeight="1">
      <c r="A78" s="140">
        <f t="shared" si="1"/>
        <v>72</v>
      </c>
      <c r="B78" s="157">
        <v>43887</v>
      </c>
      <c r="C78" s="178">
        <v>950</v>
      </c>
      <c r="D78" s="158" t="s">
        <v>208</v>
      </c>
      <c r="E78" s="158" t="s">
        <v>210</v>
      </c>
      <c r="F78" s="159">
        <v>3137.86</v>
      </c>
    </row>
    <row r="79" spans="1:7" s="8" customFormat="1" ht="42" customHeight="1">
      <c r="A79" s="140">
        <f t="shared" si="1"/>
        <v>73</v>
      </c>
      <c r="B79" s="157">
        <v>43887</v>
      </c>
      <c r="C79" s="178">
        <v>951</v>
      </c>
      <c r="D79" s="158" t="s">
        <v>211</v>
      </c>
      <c r="E79" s="158" t="s">
        <v>212</v>
      </c>
      <c r="F79" s="159">
        <v>4505.43</v>
      </c>
      <c r="G79" s="186"/>
    </row>
    <row r="80" spans="1:7" s="8" customFormat="1" ht="37.5" customHeight="1">
      <c r="A80" s="140">
        <f t="shared" si="1"/>
        <v>74</v>
      </c>
      <c r="B80" s="157">
        <v>43887</v>
      </c>
      <c r="C80" s="188">
        <v>952</v>
      </c>
      <c r="D80" s="161" t="s">
        <v>213</v>
      </c>
      <c r="E80" s="158" t="s">
        <v>207</v>
      </c>
      <c r="F80" s="165">
        <v>9782.74</v>
      </c>
      <c r="G80" s="187"/>
    </row>
    <row r="81" spans="1:7" s="8" customFormat="1" ht="37.5" customHeight="1">
      <c r="A81" s="140">
        <f t="shared" si="1"/>
        <v>75</v>
      </c>
      <c r="B81" s="157">
        <v>43887</v>
      </c>
      <c r="C81" s="178">
        <v>953</v>
      </c>
      <c r="D81" s="158" t="s">
        <v>214</v>
      </c>
      <c r="E81" s="158" t="s">
        <v>215</v>
      </c>
      <c r="F81" s="159">
        <v>805.44299999999998</v>
      </c>
      <c r="G81" s="187"/>
    </row>
    <row r="82" spans="1:7" s="8" customFormat="1" ht="39.75" customHeight="1">
      <c r="A82" s="140">
        <f t="shared" si="1"/>
        <v>76</v>
      </c>
      <c r="B82" s="157">
        <v>43887</v>
      </c>
      <c r="C82" s="35">
        <v>954</v>
      </c>
      <c r="D82" s="35" t="s">
        <v>216</v>
      </c>
      <c r="E82" s="158" t="s">
        <v>217</v>
      </c>
      <c r="F82" s="45">
        <v>3372.78</v>
      </c>
    </row>
    <row r="83" spans="1:7" s="8" customFormat="1" ht="36.75" customHeight="1">
      <c r="A83" s="140">
        <f t="shared" si="1"/>
        <v>77</v>
      </c>
      <c r="B83" s="157">
        <v>43888</v>
      </c>
      <c r="C83" s="35">
        <v>988</v>
      </c>
      <c r="D83" s="140" t="s">
        <v>218</v>
      </c>
      <c r="E83" s="140" t="s">
        <v>219</v>
      </c>
      <c r="F83" s="45">
        <v>273</v>
      </c>
    </row>
    <row r="84" spans="1:7" s="8" customFormat="1" ht="33.75" customHeight="1">
      <c r="A84" s="140">
        <f t="shared" si="1"/>
        <v>78</v>
      </c>
      <c r="B84" s="157">
        <v>43888</v>
      </c>
      <c r="C84" s="35">
        <v>989</v>
      </c>
      <c r="D84" s="140" t="s">
        <v>133</v>
      </c>
      <c r="E84" s="140" t="s">
        <v>220</v>
      </c>
      <c r="F84" s="45">
        <v>10788.03</v>
      </c>
    </row>
    <row r="85" spans="1:7" s="8" customFormat="1" ht="36.75" customHeight="1">
      <c r="A85" s="140">
        <f t="shared" si="1"/>
        <v>79</v>
      </c>
      <c r="B85" s="157">
        <v>43888</v>
      </c>
      <c r="C85" s="35">
        <v>990</v>
      </c>
      <c r="D85" s="35" t="s">
        <v>221</v>
      </c>
      <c r="E85" s="140" t="s">
        <v>222</v>
      </c>
      <c r="F85" s="45">
        <v>421.26</v>
      </c>
    </row>
    <row r="86" spans="1:7" s="8" customFormat="1" ht="32.25" customHeight="1">
      <c r="A86" s="140">
        <f t="shared" si="1"/>
        <v>80</v>
      </c>
      <c r="B86" s="157">
        <v>43889</v>
      </c>
      <c r="C86" s="35">
        <v>991</v>
      </c>
      <c r="D86" s="140" t="s">
        <v>223</v>
      </c>
      <c r="E86" s="35" t="s">
        <v>224</v>
      </c>
      <c r="F86" s="45">
        <v>426.44</v>
      </c>
    </row>
    <row r="87" spans="1:7" s="8" customFormat="1" ht="35.25" customHeight="1">
      <c r="A87" s="140">
        <f t="shared" si="1"/>
        <v>81</v>
      </c>
      <c r="B87" s="157">
        <v>43889</v>
      </c>
      <c r="C87" s="35">
        <v>992</v>
      </c>
      <c r="D87" s="140" t="s">
        <v>223</v>
      </c>
      <c r="E87" s="140" t="s">
        <v>225</v>
      </c>
      <c r="F87" s="45">
        <v>1417.94</v>
      </c>
    </row>
    <row r="88" spans="1:7" s="8" customFormat="1" ht="52.5" customHeight="1">
      <c r="A88" s="140">
        <f t="shared" si="1"/>
        <v>82</v>
      </c>
      <c r="B88" s="157">
        <v>43889</v>
      </c>
      <c r="C88" s="35">
        <v>1012</v>
      </c>
      <c r="D88" s="158" t="s">
        <v>40</v>
      </c>
      <c r="E88" s="158" t="s">
        <v>226</v>
      </c>
      <c r="F88" s="45">
        <v>289.64999999999998</v>
      </c>
    </row>
    <row r="89" spans="1:7" s="8" customFormat="1" ht="54.75" customHeight="1">
      <c r="A89" s="140">
        <f t="shared" si="1"/>
        <v>83</v>
      </c>
      <c r="B89" s="157">
        <v>43889</v>
      </c>
      <c r="C89" s="35">
        <v>1013</v>
      </c>
      <c r="D89" s="158" t="s">
        <v>40</v>
      </c>
      <c r="E89" s="158" t="s">
        <v>227</v>
      </c>
      <c r="F89" s="45">
        <v>2144.79</v>
      </c>
    </row>
    <row r="90" spans="1:7" s="8" customFormat="1" ht="39" customHeight="1">
      <c r="A90" s="140">
        <f t="shared" si="1"/>
        <v>84</v>
      </c>
      <c r="B90" s="157">
        <v>43889</v>
      </c>
      <c r="C90" s="35">
        <v>1014</v>
      </c>
      <c r="D90" s="158" t="s">
        <v>167</v>
      </c>
      <c r="E90" s="158" t="s">
        <v>228</v>
      </c>
      <c r="F90" s="45">
        <v>228.58</v>
      </c>
    </row>
    <row r="91" spans="1:7" s="8" customFormat="1" ht="38.25" customHeight="1">
      <c r="A91" s="140">
        <f t="shared" si="1"/>
        <v>85</v>
      </c>
      <c r="B91" s="157">
        <v>43889</v>
      </c>
      <c r="C91" s="35">
        <v>1015</v>
      </c>
      <c r="D91" s="158" t="s">
        <v>229</v>
      </c>
      <c r="E91" s="140" t="s">
        <v>230</v>
      </c>
      <c r="F91" s="45">
        <v>868.5</v>
      </c>
    </row>
    <row r="92" spans="1:7" s="8" customFormat="1" ht="40.5" customHeight="1">
      <c r="A92" s="140">
        <f t="shared" si="1"/>
        <v>86</v>
      </c>
      <c r="B92" s="157">
        <v>43889</v>
      </c>
      <c r="C92" s="35">
        <v>1016</v>
      </c>
      <c r="D92" s="158" t="s">
        <v>46</v>
      </c>
      <c r="E92" s="140" t="s">
        <v>231</v>
      </c>
      <c r="F92" s="45">
        <v>78.36</v>
      </c>
    </row>
    <row r="93" spans="1:7" s="8" customFormat="1" ht="36" customHeight="1" thickBot="1">
      <c r="A93" s="140">
        <f t="shared" si="1"/>
        <v>87</v>
      </c>
      <c r="B93" s="160">
        <v>43889</v>
      </c>
      <c r="C93" s="189">
        <v>1024</v>
      </c>
      <c r="D93" s="189" t="s">
        <v>232</v>
      </c>
      <c r="E93" s="190" t="s">
        <v>233</v>
      </c>
      <c r="F93" s="191">
        <v>1646.96</v>
      </c>
    </row>
    <row r="94" spans="1:7" s="125" customFormat="1" ht="27" customHeight="1" thickBot="1">
      <c r="A94" s="192"/>
      <c r="B94" s="193"/>
      <c r="C94" s="193"/>
      <c r="D94" s="193" t="s">
        <v>234</v>
      </c>
      <c r="E94" s="193"/>
      <c r="F94" s="194">
        <f>SUM(F7:F93)</f>
        <v>301893.03300000011</v>
      </c>
    </row>
    <row r="100" spans="6:6">
      <c r="F100" s="222"/>
    </row>
  </sheetData>
  <pageMargins left="0.27559055118110237" right="0.11811023622047245" top="0.55118110236220474" bottom="0.55118110236220474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8"/>
  <sheetViews>
    <sheetView topLeftCell="E1" zoomScaleNormal="100" workbookViewId="0">
      <selection activeCell="E15" sqref="E15"/>
    </sheetView>
  </sheetViews>
  <sheetFormatPr defaultRowHeight="16.5"/>
  <cols>
    <col min="1" max="1" width="8.28515625" style="49" customWidth="1"/>
    <col min="2" max="2" width="15.7109375" style="49" customWidth="1"/>
    <col min="3" max="3" width="22.5703125" style="87" customWidth="1"/>
    <col min="4" max="4" width="24.85546875" style="49" customWidth="1"/>
    <col min="5" max="5" width="81.7109375" style="47" customWidth="1"/>
    <col min="6" max="6" width="18.28515625" style="48" customWidth="1"/>
    <col min="7" max="7" width="21.140625" style="49" customWidth="1"/>
    <col min="8" max="8" width="11.28515625" style="49" customWidth="1"/>
    <col min="9" max="256" width="9.140625" style="49"/>
    <col min="257" max="257" width="6.5703125" style="49" customWidth="1"/>
    <col min="258" max="258" width="12.85546875" style="49" customWidth="1"/>
    <col min="259" max="259" width="13.7109375" style="49" customWidth="1"/>
    <col min="260" max="260" width="21.85546875" style="49" customWidth="1"/>
    <col min="261" max="261" width="32" style="49" customWidth="1"/>
    <col min="262" max="262" width="12.85546875" style="49" customWidth="1"/>
    <col min="263" max="263" width="21.140625" style="49" customWidth="1"/>
    <col min="264" max="264" width="11.28515625" style="49" customWidth="1"/>
    <col min="265" max="512" width="9.140625" style="49"/>
    <col min="513" max="513" width="6.5703125" style="49" customWidth="1"/>
    <col min="514" max="514" width="12.85546875" style="49" customWidth="1"/>
    <col min="515" max="515" width="13.7109375" style="49" customWidth="1"/>
    <col min="516" max="516" width="21.85546875" style="49" customWidth="1"/>
    <col min="517" max="517" width="32" style="49" customWidth="1"/>
    <col min="518" max="518" width="12.85546875" style="49" customWidth="1"/>
    <col min="519" max="519" width="21.140625" style="49" customWidth="1"/>
    <col min="520" max="520" width="11.28515625" style="49" customWidth="1"/>
    <col min="521" max="768" width="9.140625" style="49"/>
    <col min="769" max="769" width="6.5703125" style="49" customWidth="1"/>
    <col min="770" max="770" width="12.85546875" style="49" customWidth="1"/>
    <col min="771" max="771" width="13.7109375" style="49" customWidth="1"/>
    <col min="772" max="772" width="21.85546875" style="49" customWidth="1"/>
    <col min="773" max="773" width="32" style="49" customWidth="1"/>
    <col min="774" max="774" width="12.85546875" style="49" customWidth="1"/>
    <col min="775" max="775" width="21.140625" style="49" customWidth="1"/>
    <col min="776" max="776" width="11.28515625" style="49" customWidth="1"/>
    <col min="777" max="1024" width="9.140625" style="49"/>
    <col min="1025" max="1025" width="6.5703125" style="49" customWidth="1"/>
    <col min="1026" max="1026" width="12.85546875" style="49" customWidth="1"/>
    <col min="1027" max="1027" width="13.7109375" style="49" customWidth="1"/>
    <col min="1028" max="1028" width="21.85546875" style="49" customWidth="1"/>
    <col min="1029" max="1029" width="32" style="49" customWidth="1"/>
    <col min="1030" max="1030" width="12.85546875" style="49" customWidth="1"/>
    <col min="1031" max="1031" width="21.140625" style="49" customWidth="1"/>
    <col min="1032" max="1032" width="11.28515625" style="49" customWidth="1"/>
    <col min="1033" max="1280" width="9.140625" style="49"/>
    <col min="1281" max="1281" width="6.5703125" style="49" customWidth="1"/>
    <col min="1282" max="1282" width="12.85546875" style="49" customWidth="1"/>
    <col min="1283" max="1283" width="13.7109375" style="49" customWidth="1"/>
    <col min="1284" max="1284" width="21.85546875" style="49" customWidth="1"/>
    <col min="1285" max="1285" width="32" style="49" customWidth="1"/>
    <col min="1286" max="1286" width="12.85546875" style="49" customWidth="1"/>
    <col min="1287" max="1287" width="21.140625" style="49" customWidth="1"/>
    <col min="1288" max="1288" width="11.28515625" style="49" customWidth="1"/>
    <col min="1289" max="1536" width="9.140625" style="49"/>
    <col min="1537" max="1537" width="6.5703125" style="49" customWidth="1"/>
    <col min="1538" max="1538" width="12.85546875" style="49" customWidth="1"/>
    <col min="1539" max="1539" width="13.7109375" style="49" customWidth="1"/>
    <col min="1540" max="1540" width="21.85546875" style="49" customWidth="1"/>
    <col min="1541" max="1541" width="32" style="49" customWidth="1"/>
    <col min="1542" max="1542" width="12.85546875" style="49" customWidth="1"/>
    <col min="1543" max="1543" width="21.140625" style="49" customWidth="1"/>
    <col min="1544" max="1544" width="11.28515625" style="49" customWidth="1"/>
    <col min="1545" max="1792" width="9.140625" style="49"/>
    <col min="1793" max="1793" width="6.5703125" style="49" customWidth="1"/>
    <col min="1794" max="1794" width="12.85546875" style="49" customWidth="1"/>
    <col min="1795" max="1795" width="13.7109375" style="49" customWidth="1"/>
    <col min="1796" max="1796" width="21.85546875" style="49" customWidth="1"/>
    <col min="1797" max="1797" width="32" style="49" customWidth="1"/>
    <col min="1798" max="1798" width="12.85546875" style="49" customWidth="1"/>
    <col min="1799" max="1799" width="21.140625" style="49" customWidth="1"/>
    <col min="1800" max="1800" width="11.28515625" style="49" customWidth="1"/>
    <col min="1801" max="2048" width="9.140625" style="49"/>
    <col min="2049" max="2049" width="6.5703125" style="49" customWidth="1"/>
    <col min="2050" max="2050" width="12.85546875" style="49" customWidth="1"/>
    <col min="2051" max="2051" width="13.7109375" style="49" customWidth="1"/>
    <col min="2052" max="2052" width="21.85546875" style="49" customWidth="1"/>
    <col min="2053" max="2053" width="32" style="49" customWidth="1"/>
    <col min="2054" max="2054" width="12.85546875" style="49" customWidth="1"/>
    <col min="2055" max="2055" width="21.140625" style="49" customWidth="1"/>
    <col min="2056" max="2056" width="11.28515625" style="49" customWidth="1"/>
    <col min="2057" max="2304" width="9.140625" style="49"/>
    <col min="2305" max="2305" width="6.5703125" style="49" customWidth="1"/>
    <col min="2306" max="2306" width="12.85546875" style="49" customWidth="1"/>
    <col min="2307" max="2307" width="13.7109375" style="49" customWidth="1"/>
    <col min="2308" max="2308" width="21.85546875" style="49" customWidth="1"/>
    <col min="2309" max="2309" width="32" style="49" customWidth="1"/>
    <col min="2310" max="2310" width="12.85546875" style="49" customWidth="1"/>
    <col min="2311" max="2311" width="21.140625" style="49" customWidth="1"/>
    <col min="2312" max="2312" width="11.28515625" style="49" customWidth="1"/>
    <col min="2313" max="2560" width="9.140625" style="49"/>
    <col min="2561" max="2561" width="6.5703125" style="49" customWidth="1"/>
    <col min="2562" max="2562" width="12.85546875" style="49" customWidth="1"/>
    <col min="2563" max="2563" width="13.7109375" style="49" customWidth="1"/>
    <col min="2564" max="2564" width="21.85546875" style="49" customWidth="1"/>
    <col min="2565" max="2565" width="32" style="49" customWidth="1"/>
    <col min="2566" max="2566" width="12.85546875" style="49" customWidth="1"/>
    <col min="2567" max="2567" width="21.140625" style="49" customWidth="1"/>
    <col min="2568" max="2568" width="11.28515625" style="49" customWidth="1"/>
    <col min="2569" max="2816" width="9.140625" style="49"/>
    <col min="2817" max="2817" width="6.5703125" style="49" customWidth="1"/>
    <col min="2818" max="2818" width="12.85546875" style="49" customWidth="1"/>
    <col min="2819" max="2819" width="13.7109375" style="49" customWidth="1"/>
    <col min="2820" max="2820" width="21.85546875" style="49" customWidth="1"/>
    <col min="2821" max="2821" width="32" style="49" customWidth="1"/>
    <col min="2822" max="2822" width="12.85546875" style="49" customWidth="1"/>
    <col min="2823" max="2823" width="21.140625" style="49" customWidth="1"/>
    <col min="2824" max="2824" width="11.28515625" style="49" customWidth="1"/>
    <col min="2825" max="3072" width="9.140625" style="49"/>
    <col min="3073" max="3073" width="6.5703125" style="49" customWidth="1"/>
    <col min="3074" max="3074" width="12.85546875" style="49" customWidth="1"/>
    <col min="3075" max="3075" width="13.7109375" style="49" customWidth="1"/>
    <col min="3076" max="3076" width="21.85546875" style="49" customWidth="1"/>
    <col min="3077" max="3077" width="32" style="49" customWidth="1"/>
    <col min="3078" max="3078" width="12.85546875" style="49" customWidth="1"/>
    <col min="3079" max="3079" width="21.140625" style="49" customWidth="1"/>
    <col min="3080" max="3080" width="11.28515625" style="49" customWidth="1"/>
    <col min="3081" max="3328" width="9.140625" style="49"/>
    <col min="3329" max="3329" width="6.5703125" style="49" customWidth="1"/>
    <col min="3330" max="3330" width="12.85546875" style="49" customWidth="1"/>
    <col min="3331" max="3331" width="13.7109375" style="49" customWidth="1"/>
    <col min="3332" max="3332" width="21.85546875" style="49" customWidth="1"/>
    <col min="3333" max="3333" width="32" style="49" customWidth="1"/>
    <col min="3334" max="3334" width="12.85546875" style="49" customWidth="1"/>
    <col min="3335" max="3335" width="21.140625" style="49" customWidth="1"/>
    <col min="3336" max="3336" width="11.28515625" style="49" customWidth="1"/>
    <col min="3337" max="3584" width="9.140625" style="49"/>
    <col min="3585" max="3585" width="6.5703125" style="49" customWidth="1"/>
    <col min="3586" max="3586" width="12.85546875" style="49" customWidth="1"/>
    <col min="3587" max="3587" width="13.7109375" style="49" customWidth="1"/>
    <col min="3588" max="3588" width="21.85546875" style="49" customWidth="1"/>
    <col min="3589" max="3589" width="32" style="49" customWidth="1"/>
    <col min="3590" max="3590" width="12.85546875" style="49" customWidth="1"/>
    <col min="3591" max="3591" width="21.140625" style="49" customWidth="1"/>
    <col min="3592" max="3592" width="11.28515625" style="49" customWidth="1"/>
    <col min="3593" max="3840" width="9.140625" style="49"/>
    <col min="3841" max="3841" width="6.5703125" style="49" customWidth="1"/>
    <col min="3842" max="3842" width="12.85546875" style="49" customWidth="1"/>
    <col min="3843" max="3843" width="13.7109375" style="49" customWidth="1"/>
    <col min="3844" max="3844" width="21.85546875" style="49" customWidth="1"/>
    <col min="3845" max="3845" width="32" style="49" customWidth="1"/>
    <col min="3846" max="3846" width="12.85546875" style="49" customWidth="1"/>
    <col min="3847" max="3847" width="21.140625" style="49" customWidth="1"/>
    <col min="3848" max="3848" width="11.28515625" style="49" customWidth="1"/>
    <col min="3849" max="4096" width="9.140625" style="49"/>
    <col min="4097" max="4097" width="6.5703125" style="49" customWidth="1"/>
    <col min="4098" max="4098" width="12.85546875" style="49" customWidth="1"/>
    <col min="4099" max="4099" width="13.7109375" style="49" customWidth="1"/>
    <col min="4100" max="4100" width="21.85546875" style="49" customWidth="1"/>
    <col min="4101" max="4101" width="32" style="49" customWidth="1"/>
    <col min="4102" max="4102" width="12.85546875" style="49" customWidth="1"/>
    <col min="4103" max="4103" width="21.140625" style="49" customWidth="1"/>
    <col min="4104" max="4104" width="11.28515625" style="49" customWidth="1"/>
    <col min="4105" max="4352" width="9.140625" style="49"/>
    <col min="4353" max="4353" width="6.5703125" style="49" customWidth="1"/>
    <col min="4354" max="4354" width="12.85546875" style="49" customWidth="1"/>
    <col min="4355" max="4355" width="13.7109375" style="49" customWidth="1"/>
    <col min="4356" max="4356" width="21.85546875" style="49" customWidth="1"/>
    <col min="4357" max="4357" width="32" style="49" customWidth="1"/>
    <col min="4358" max="4358" width="12.85546875" style="49" customWidth="1"/>
    <col min="4359" max="4359" width="21.140625" style="49" customWidth="1"/>
    <col min="4360" max="4360" width="11.28515625" style="49" customWidth="1"/>
    <col min="4361" max="4608" width="9.140625" style="49"/>
    <col min="4609" max="4609" width="6.5703125" style="49" customWidth="1"/>
    <col min="4610" max="4610" width="12.85546875" style="49" customWidth="1"/>
    <col min="4611" max="4611" width="13.7109375" style="49" customWidth="1"/>
    <col min="4612" max="4612" width="21.85546875" style="49" customWidth="1"/>
    <col min="4613" max="4613" width="32" style="49" customWidth="1"/>
    <col min="4614" max="4614" width="12.85546875" style="49" customWidth="1"/>
    <col min="4615" max="4615" width="21.140625" style="49" customWidth="1"/>
    <col min="4616" max="4616" width="11.28515625" style="49" customWidth="1"/>
    <col min="4617" max="4864" width="9.140625" style="49"/>
    <col min="4865" max="4865" width="6.5703125" style="49" customWidth="1"/>
    <col min="4866" max="4866" width="12.85546875" style="49" customWidth="1"/>
    <col min="4867" max="4867" width="13.7109375" style="49" customWidth="1"/>
    <col min="4868" max="4868" width="21.85546875" style="49" customWidth="1"/>
    <col min="4869" max="4869" width="32" style="49" customWidth="1"/>
    <col min="4870" max="4870" width="12.85546875" style="49" customWidth="1"/>
    <col min="4871" max="4871" width="21.140625" style="49" customWidth="1"/>
    <col min="4872" max="4872" width="11.28515625" style="49" customWidth="1"/>
    <col min="4873" max="5120" width="9.140625" style="49"/>
    <col min="5121" max="5121" width="6.5703125" style="49" customWidth="1"/>
    <col min="5122" max="5122" width="12.85546875" style="49" customWidth="1"/>
    <col min="5123" max="5123" width="13.7109375" style="49" customWidth="1"/>
    <col min="5124" max="5124" width="21.85546875" style="49" customWidth="1"/>
    <col min="5125" max="5125" width="32" style="49" customWidth="1"/>
    <col min="5126" max="5126" width="12.85546875" style="49" customWidth="1"/>
    <col min="5127" max="5127" width="21.140625" style="49" customWidth="1"/>
    <col min="5128" max="5128" width="11.28515625" style="49" customWidth="1"/>
    <col min="5129" max="5376" width="9.140625" style="49"/>
    <col min="5377" max="5377" width="6.5703125" style="49" customWidth="1"/>
    <col min="5378" max="5378" width="12.85546875" style="49" customWidth="1"/>
    <col min="5379" max="5379" width="13.7109375" style="49" customWidth="1"/>
    <col min="5380" max="5380" width="21.85546875" style="49" customWidth="1"/>
    <col min="5381" max="5381" width="32" style="49" customWidth="1"/>
    <col min="5382" max="5382" width="12.85546875" style="49" customWidth="1"/>
    <col min="5383" max="5383" width="21.140625" style="49" customWidth="1"/>
    <col min="5384" max="5384" width="11.28515625" style="49" customWidth="1"/>
    <col min="5385" max="5632" width="9.140625" style="49"/>
    <col min="5633" max="5633" width="6.5703125" style="49" customWidth="1"/>
    <col min="5634" max="5634" width="12.85546875" style="49" customWidth="1"/>
    <col min="5635" max="5635" width="13.7109375" style="49" customWidth="1"/>
    <col min="5636" max="5636" width="21.85546875" style="49" customWidth="1"/>
    <col min="5637" max="5637" width="32" style="49" customWidth="1"/>
    <col min="5638" max="5638" width="12.85546875" style="49" customWidth="1"/>
    <col min="5639" max="5639" width="21.140625" style="49" customWidth="1"/>
    <col min="5640" max="5640" width="11.28515625" style="49" customWidth="1"/>
    <col min="5641" max="5888" width="9.140625" style="49"/>
    <col min="5889" max="5889" width="6.5703125" style="49" customWidth="1"/>
    <col min="5890" max="5890" width="12.85546875" style="49" customWidth="1"/>
    <col min="5891" max="5891" width="13.7109375" style="49" customWidth="1"/>
    <col min="5892" max="5892" width="21.85546875" style="49" customWidth="1"/>
    <col min="5893" max="5893" width="32" style="49" customWidth="1"/>
    <col min="5894" max="5894" width="12.85546875" style="49" customWidth="1"/>
    <col min="5895" max="5895" width="21.140625" style="49" customWidth="1"/>
    <col min="5896" max="5896" width="11.28515625" style="49" customWidth="1"/>
    <col min="5897" max="6144" width="9.140625" style="49"/>
    <col min="6145" max="6145" width="6.5703125" style="49" customWidth="1"/>
    <col min="6146" max="6146" width="12.85546875" style="49" customWidth="1"/>
    <col min="6147" max="6147" width="13.7109375" style="49" customWidth="1"/>
    <col min="6148" max="6148" width="21.85546875" style="49" customWidth="1"/>
    <col min="6149" max="6149" width="32" style="49" customWidth="1"/>
    <col min="6150" max="6150" width="12.85546875" style="49" customWidth="1"/>
    <col min="6151" max="6151" width="21.140625" style="49" customWidth="1"/>
    <col min="6152" max="6152" width="11.28515625" style="49" customWidth="1"/>
    <col min="6153" max="6400" width="9.140625" style="49"/>
    <col min="6401" max="6401" width="6.5703125" style="49" customWidth="1"/>
    <col min="6402" max="6402" width="12.85546875" style="49" customWidth="1"/>
    <col min="6403" max="6403" width="13.7109375" style="49" customWidth="1"/>
    <col min="6404" max="6404" width="21.85546875" style="49" customWidth="1"/>
    <col min="6405" max="6405" width="32" style="49" customWidth="1"/>
    <col min="6406" max="6406" width="12.85546875" style="49" customWidth="1"/>
    <col min="6407" max="6407" width="21.140625" style="49" customWidth="1"/>
    <col min="6408" max="6408" width="11.28515625" style="49" customWidth="1"/>
    <col min="6409" max="6656" width="9.140625" style="49"/>
    <col min="6657" max="6657" width="6.5703125" style="49" customWidth="1"/>
    <col min="6658" max="6658" width="12.85546875" style="49" customWidth="1"/>
    <col min="6659" max="6659" width="13.7109375" style="49" customWidth="1"/>
    <col min="6660" max="6660" width="21.85546875" style="49" customWidth="1"/>
    <col min="6661" max="6661" width="32" style="49" customWidth="1"/>
    <col min="6662" max="6662" width="12.85546875" style="49" customWidth="1"/>
    <col min="6663" max="6663" width="21.140625" style="49" customWidth="1"/>
    <col min="6664" max="6664" width="11.28515625" style="49" customWidth="1"/>
    <col min="6665" max="6912" width="9.140625" style="49"/>
    <col min="6913" max="6913" width="6.5703125" style="49" customWidth="1"/>
    <col min="6914" max="6914" width="12.85546875" style="49" customWidth="1"/>
    <col min="6915" max="6915" width="13.7109375" style="49" customWidth="1"/>
    <col min="6916" max="6916" width="21.85546875" style="49" customWidth="1"/>
    <col min="6917" max="6917" width="32" style="49" customWidth="1"/>
    <col min="6918" max="6918" width="12.85546875" style="49" customWidth="1"/>
    <col min="6919" max="6919" width="21.140625" style="49" customWidth="1"/>
    <col min="6920" max="6920" width="11.28515625" style="49" customWidth="1"/>
    <col min="6921" max="7168" width="9.140625" style="49"/>
    <col min="7169" max="7169" width="6.5703125" style="49" customWidth="1"/>
    <col min="7170" max="7170" width="12.85546875" style="49" customWidth="1"/>
    <col min="7171" max="7171" width="13.7109375" style="49" customWidth="1"/>
    <col min="7172" max="7172" width="21.85546875" style="49" customWidth="1"/>
    <col min="7173" max="7173" width="32" style="49" customWidth="1"/>
    <col min="7174" max="7174" width="12.85546875" style="49" customWidth="1"/>
    <col min="7175" max="7175" width="21.140625" style="49" customWidth="1"/>
    <col min="7176" max="7176" width="11.28515625" style="49" customWidth="1"/>
    <col min="7177" max="7424" width="9.140625" style="49"/>
    <col min="7425" max="7425" width="6.5703125" style="49" customWidth="1"/>
    <col min="7426" max="7426" width="12.85546875" style="49" customWidth="1"/>
    <col min="7427" max="7427" width="13.7109375" style="49" customWidth="1"/>
    <col min="7428" max="7428" width="21.85546875" style="49" customWidth="1"/>
    <col min="7429" max="7429" width="32" style="49" customWidth="1"/>
    <col min="7430" max="7430" width="12.85546875" style="49" customWidth="1"/>
    <col min="7431" max="7431" width="21.140625" style="49" customWidth="1"/>
    <col min="7432" max="7432" width="11.28515625" style="49" customWidth="1"/>
    <col min="7433" max="7680" width="9.140625" style="49"/>
    <col min="7681" max="7681" width="6.5703125" style="49" customWidth="1"/>
    <col min="7682" max="7682" width="12.85546875" style="49" customWidth="1"/>
    <col min="7683" max="7683" width="13.7109375" style="49" customWidth="1"/>
    <col min="7684" max="7684" width="21.85546875" style="49" customWidth="1"/>
    <col min="7685" max="7685" width="32" style="49" customWidth="1"/>
    <col min="7686" max="7686" width="12.85546875" style="49" customWidth="1"/>
    <col min="7687" max="7687" width="21.140625" style="49" customWidth="1"/>
    <col min="7688" max="7688" width="11.28515625" style="49" customWidth="1"/>
    <col min="7689" max="7936" width="9.140625" style="49"/>
    <col min="7937" max="7937" width="6.5703125" style="49" customWidth="1"/>
    <col min="7938" max="7938" width="12.85546875" style="49" customWidth="1"/>
    <col min="7939" max="7939" width="13.7109375" style="49" customWidth="1"/>
    <col min="7940" max="7940" width="21.85546875" style="49" customWidth="1"/>
    <col min="7941" max="7941" width="32" style="49" customWidth="1"/>
    <col min="7942" max="7942" width="12.85546875" style="49" customWidth="1"/>
    <col min="7943" max="7943" width="21.140625" style="49" customWidth="1"/>
    <col min="7944" max="7944" width="11.28515625" style="49" customWidth="1"/>
    <col min="7945" max="8192" width="9.140625" style="49"/>
    <col min="8193" max="8193" width="6.5703125" style="49" customWidth="1"/>
    <col min="8194" max="8194" width="12.85546875" style="49" customWidth="1"/>
    <col min="8195" max="8195" width="13.7109375" style="49" customWidth="1"/>
    <col min="8196" max="8196" width="21.85546875" style="49" customWidth="1"/>
    <col min="8197" max="8197" width="32" style="49" customWidth="1"/>
    <col min="8198" max="8198" width="12.85546875" style="49" customWidth="1"/>
    <col min="8199" max="8199" width="21.140625" style="49" customWidth="1"/>
    <col min="8200" max="8200" width="11.28515625" style="49" customWidth="1"/>
    <col min="8201" max="8448" width="9.140625" style="49"/>
    <col min="8449" max="8449" width="6.5703125" style="49" customWidth="1"/>
    <col min="8450" max="8450" width="12.85546875" style="49" customWidth="1"/>
    <col min="8451" max="8451" width="13.7109375" style="49" customWidth="1"/>
    <col min="8452" max="8452" width="21.85546875" style="49" customWidth="1"/>
    <col min="8453" max="8453" width="32" style="49" customWidth="1"/>
    <col min="8454" max="8454" width="12.85546875" style="49" customWidth="1"/>
    <col min="8455" max="8455" width="21.140625" style="49" customWidth="1"/>
    <col min="8456" max="8456" width="11.28515625" style="49" customWidth="1"/>
    <col min="8457" max="8704" width="9.140625" style="49"/>
    <col min="8705" max="8705" width="6.5703125" style="49" customWidth="1"/>
    <col min="8706" max="8706" width="12.85546875" style="49" customWidth="1"/>
    <col min="8707" max="8707" width="13.7109375" style="49" customWidth="1"/>
    <col min="8708" max="8708" width="21.85546875" style="49" customWidth="1"/>
    <col min="8709" max="8709" width="32" style="49" customWidth="1"/>
    <col min="8710" max="8710" width="12.85546875" style="49" customWidth="1"/>
    <col min="8711" max="8711" width="21.140625" style="49" customWidth="1"/>
    <col min="8712" max="8712" width="11.28515625" style="49" customWidth="1"/>
    <col min="8713" max="8960" width="9.140625" style="49"/>
    <col min="8961" max="8961" width="6.5703125" style="49" customWidth="1"/>
    <col min="8962" max="8962" width="12.85546875" style="49" customWidth="1"/>
    <col min="8963" max="8963" width="13.7109375" style="49" customWidth="1"/>
    <col min="8964" max="8964" width="21.85546875" style="49" customWidth="1"/>
    <col min="8965" max="8965" width="32" style="49" customWidth="1"/>
    <col min="8966" max="8966" width="12.85546875" style="49" customWidth="1"/>
    <col min="8967" max="8967" width="21.140625" style="49" customWidth="1"/>
    <col min="8968" max="8968" width="11.28515625" style="49" customWidth="1"/>
    <col min="8969" max="9216" width="9.140625" style="49"/>
    <col min="9217" max="9217" width="6.5703125" style="49" customWidth="1"/>
    <col min="9218" max="9218" width="12.85546875" style="49" customWidth="1"/>
    <col min="9219" max="9219" width="13.7109375" style="49" customWidth="1"/>
    <col min="9220" max="9220" width="21.85546875" style="49" customWidth="1"/>
    <col min="9221" max="9221" width="32" style="49" customWidth="1"/>
    <col min="9222" max="9222" width="12.85546875" style="49" customWidth="1"/>
    <col min="9223" max="9223" width="21.140625" style="49" customWidth="1"/>
    <col min="9224" max="9224" width="11.28515625" style="49" customWidth="1"/>
    <col min="9225" max="9472" width="9.140625" style="49"/>
    <col min="9473" max="9473" width="6.5703125" style="49" customWidth="1"/>
    <col min="9474" max="9474" width="12.85546875" style="49" customWidth="1"/>
    <col min="9475" max="9475" width="13.7109375" style="49" customWidth="1"/>
    <col min="9476" max="9476" width="21.85546875" style="49" customWidth="1"/>
    <col min="9477" max="9477" width="32" style="49" customWidth="1"/>
    <col min="9478" max="9478" width="12.85546875" style="49" customWidth="1"/>
    <col min="9479" max="9479" width="21.140625" style="49" customWidth="1"/>
    <col min="9480" max="9480" width="11.28515625" style="49" customWidth="1"/>
    <col min="9481" max="9728" width="9.140625" style="49"/>
    <col min="9729" max="9729" width="6.5703125" style="49" customWidth="1"/>
    <col min="9730" max="9730" width="12.85546875" style="49" customWidth="1"/>
    <col min="9731" max="9731" width="13.7109375" style="49" customWidth="1"/>
    <col min="9732" max="9732" width="21.85546875" style="49" customWidth="1"/>
    <col min="9733" max="9733" width="32" style="49" customWidth="1"/>
    <col min="9734" max="9734" width="12.85546875" style="49" customWidth="1"/>
    <col min="9735" max="9735" width="21.140625" style="49" customWidth="1"/>
    <col min="9736" max="9736" width="11.28515625" style="49" customWidth="1"/>
    <col min="9737" max="9984" width="9.140625" style="49"/>
    <col min="9985" max="9985" width="6.5703125" style="49" customWidth="1"/>
    <col min="9986" max="9986" width="12.85546875" style="49" customWidth="1"/>
    <col min="9987" max="9987" width="13.7109375" style="49" customWidth="1"/>
    <col min="9988" max="9988" width="21.85546875" style="49" customWidth="1"/>
    <col min="9989" max="9989" width="32" style="49" customWidth="1"/>
    <col min="9990" max="9990" width="12.85546875" style="49" customWidth="1"/>
    <col min="9991" max="9991" width="21.140625" style="49" customWidth="1"/>
    <col min="9992" max="9992" width="11.28515625" style="49" customWidth="1"/>
    <col min="9993" max="10240" width="9.140625" style="49"/>
    <col min="10241" max="10241" width="6.5703125" style="49" customWidth="1"/>
    <col min="10242" max="10242" width="12.85546875" style="49" customWidth="1"/>
    <col min="10243" max="10243" width="13.7109375" style="49" customWidth="1"/>
    <col min="10244" max="10244" width="21.85546875" style="49" customWidth="1"/>
    <col min="10245" max="10245" width="32" style="49" customWidth="1"/>
    <col min="10246" max="10246" width="12.85546875" style="49" customWidth="1"/>
    <col min="10247" max="10247" width="21.140625" style="49" customWidth="1"/>
    <col min="10248" max="10248" width="11.28515625" style="49" customWidth="1"/>
    <col min="10249" max="10496" width="9.140625" style="49"/>
    <col min="10497" max="10497" width="6.5703125" style="49" customWidth="1"/>
    <col min="10498" max="10498" width="12.85546875" style="49" customWidth="1"/>
    <col min="10499" max="10499" width="13.7109375" style="49" customWidth="1"/>
    <col min="10500" max="10500" width="21.85546875" style="49" customWidth="1"/>
    <col min="10501" max="10501" width="32" style="49" customWidth="1"/>
    <col min="10502" max="10502" width="12.85546875" style="49" customWidth="1"/>
    <col min="10503" max="10503" width="21.140625" style="49" customWidth="1"/>
    <col min="10504" max="10504" width="11.28515625" style="49" customWidth="1"/>
    <col min="10505" max="10752" width="9.140625" style="49"/>
    <col min="10753" max="10753" width="6.5703125" style="49" customWidth="1"/>
    <col min="10754" max="10754" width="12.85546875" style="49" customWidth="1"/>
    <col min="10755" max="10755" width="13.7109375" style="49" customWidth="1"/>
    <col min="10756" max="10756" width="21.85546875" style="49" customWidth="1"/>
    <col min="10757" max="10757" width="32" style="49" customWidth="1"/>
    <col min="10758" max="10758" width="12.85546875" style="49" customWidth="1"/>
    <col min="10759" max="10759" width="21.140625" style="49" customWidth="1"/>
    <col min="10760" max="10760" width="11.28515625" style="49" customWidth="1"/>
    <col min="10761" max="11008" width="9.140625" style="49"/>
    <col min="11009" max="11009" width="6.5703125" style="49" customWidth="1"/>
    <col min="11010" max="11010" width="12.85546875" style="49" customWidth="1"/>
    <col min="11011" max="11011" width="13.7109375" style="49" customWidth="1"/>
    <col min="11012" max="11012" width="21.85546875" style="49" customWidth="1"/>
    <col min="11013" max="11013" width="32" style="49" customWidth="1"/>
    <col min="11014" max="11014" width="12.85546875" style="49" customWidth="1"/>
    <col min="11015" max="11015" width="21.140625" style="49" customWidth="1"/>
    <col min="11016" max="11016" width="11.28515625" style="49" customWidth="1"/>
    <col min="11017" max="11264" width="9.140625" style="49"/>
    <col min="11265" max="11265" width="6.5703125" style="49" customWidth="1"/>
    <col min="11266" max="11266" width="12.85546875" style="49" customWidth="1"/>
    <col min="11267" max="11267" width="13.7109375" style="49" customWidth="1"/>
    <col min="11268" max="11268" width="21.85546875" style="49" customWidth="1"/>
    <col min="11269" max="11269" width="32" style="49" customWidth="1"/>
    <col min="11270" max="11270" width="12.85546875" style="49" customWidth="1"/>
    <col min="11271" max="11271" width="21.140625" style="49" customWidth="1"/>
    <col min="11272" max="11272" width="11.28515625" style="49" customWidth="1"/>
    <col min="11273" max="11520" width="9.140625" style="49"/>
    <col min="11521" max="11521" width="6.5703125" style="49" customWidth="1"/>
    <col min="11522" max="11522" width="12.85546875" style="49" customWidth="1"/>
    <col min="11523" max="11523" width="13.7109375" style="49" customWidth="1"/>
    <col min="11524" max="11524" width="21.85546875" style="49" customWidth="1"/>
    <col min="11525" max="11525" width="32" style="49" customWidth="1"/>
    <col min="11526" max="11526" width="12.85546875" style="49" customWidth="1"/>
    <col min="11527" max="11527" width="21.140625" style="49" customWidth="1"/>
    <col min="11528" max="11528" width="11.28515625" style="49" customWidth="1"/>
    <col min="11529" max="11776" width="9.140625" style="49"/>
    <col min="11777" max="11777" width="6.5703125" style="49" customWidth="1"/>
    <col min="11778" max="11778" width="12.85546875" style="49" customWidth="1"/>
    <col min="11779" max="11779" width="13.7109375" style="49" customWidth="1"/>
    <col min="11780" max="11780" width="21.85546875" style="49" customWidth="1"/>
    <col min="11781" max="11781" width="32" style="49" customWidth="1"/>
    <col min="11782" max="11782" width="12.85546875" style="49" customWidth="1"/>
    <col min="11783" max="11783" width="21.140625" style="49" customWidth="1"/>
    <col min="11784" max="11784" width="11.28515625" style="49" customWidth="1"/>
    <col min="11785" max="12032" width="9.140625" style="49"/>
    <col min="12033" max="12033" width="6.5703125" style="49" customWidth="1"/>
    <col min="12034" max="12034" width="12.85546875" style="49" customWidth="1"/>
    <col min="12035" max="12035" width="13.7109375" style="49" customWidth="1"/>
    <col min="12036" max="12036" width="21.85546875" style="49" customWidth="1"/>
    <col min="12037" max="12037" width="32" style="49" customWidth="1"/>
    <col min="12038" max="12038" width="12.85546875" style="49" customWidth="1"/>
    <col min="12039" max="12039" width="21.140625" style="49" customWidth="1"/>
    <col min="12040" max="12040" width="11.28515625" style="49" customWidth="1"/>
    <col min="12041" max="12288" width="9.140625" style="49"/>
    <col min="12289" max="12289" width="6.5703125" style="49" customWidth="1"/>
    <col min="12290" max="12290" width="12.85546875" style="49" customWidth="1"/>
    <col min="12291" max="12291" width="13.7109375" style="49" customWidth="1"/>
    <col min="12292" max="12292" width="21.85546875" style="49" customWidth="1"/>
    <col min="12293" max="12293" width="32" style="49" customWidth="1"/>
    <col min="12294" max="12294" width="12.85546875" style="49" customWidth="1"/>
    <col min="12295" max="12295" width="21.140625" style="49" customWidth="1"/>
    <col min="12296" max="12296" width="11.28515625" style="49" customWidth="1"/>
    <col min="12297" max="12544" width="9.140625" style="49"/>
    <col min="12545" max="12545" width="6.5703125" style="49" customWidth="1"/>
    <col min="12546" max="12546" width="12.85546875" style="49" customWidth="1"/>
    <col min="12547" max="12547" width="13.7109375" style="49" customWidth="1"/>
    <col min="12548" max="12548" width="21.85546875" style="49" customWidth="1"/>
    <col min="12549" max="12549" width="32" style="49" customWidth="1"/>
    <col min="12550" max="12550" width="12.85546875" style="49" customWidth="1"/>
    <col min="12551" max="12551" width="21.140625" style="49" customWidth="1"/>
    <col min="12552" max="12552" width="11.28515625" style="49" customWidth="1"/>
    <col min="12553" max="12800" width="9.140625" style="49"/>
    <col min="12801" max="12801" width="6.5703125" style="49" customWidth="1"/>
    <col min="12802" max="12802" width="12.85546875" style="49" customWidth="1"/>
    <col min="12803" max="12803" width="13.7109375" style="49" customWidth="1"/>
    <col min="12804" max="12804" width="21.85546875" style="49" customWidth="1"/>
    <col min="12805" max="12805" width="32" style="49" customWidth="1"/>
    <col min="12806" max="12806" width="12.85546875" style="49" customWidth="1"/>
    <col min="12807" max="12807" width="21.140625" style="49" customWidth="1"/>
    <col min="12808" max="12808" width="11.28515625" style="49" customWidth="1"/>
    <col min="12809" max="13056" width="9.140625" style="49"/>
    <col min="13057" max="13057" width="6.5703125" style="49" customWidth="1"/>
    <col min="13058" max="13058" width="12.85546875" style="49" customWidth="1"/>
    <col min="13059" max="13059" width="13.7109375" style="49" customWidth="1"/>
    <col min="13060" max="13060" width="21.85546875" style="49" customWidth="1"/>
    <col min="13061" max="13061" width="32" style="49" customWidth="1"/>
    <col min="13062" max="13062" width="12.85546875" style="49" customWidth="1"/>
    <col min="13063" max="13063" width="21.140625" style="49" customWidth="1"/>
    <col min="13064" max="13064" width="11.28515625" style="49" customWidth="1"/>
    <col min="13065" max="13312" width="9.140625" style="49"/>
    <col min="13313" max="13313" width="6.5703125" style="49" customWidth="1"/>
    <col min="13314" max="13314" width="12.85546875" style="49" customWidth="1"/>
    <col min="13315" max="13315" width="13.7109375" style="49" customWidth="1"/>
    <col min="13316" max="13316" width="21.85546875" style="49" customWidth="1"/>
    <col min="13317" max="13317" width="32" style="49" customWidth="1"/>
    <col min="13318" max="13318" width="12.85546875" style="49" customWidth="1"/>
    <col min="13319" max="13319" width="21.140625" style="49" customWidth="1"/>
    <col min="13320" max="13320" width="11.28515625" style="49" customWidth="1"/>
    <col min="13321" max="13568" width="9.140625" style="49"/>
    <col min="13569" max="13569" width="6.5703125" style="49" customWidth="1"/>
    <col min="13570" max="13570" width="12.85546875" style="49" customWidth="1"/>
    <col min="13571" max="13571" width="13.7109375" style="49" customWidth="1"/>
    <col min="13572" max="13572" width="21.85546875" style="49" customWidth="1"/>
    <col min="13573" max="13573" width="32" style="49" customWidth="1"/>
    <col min="13574" max="13574" width="12.85546875" style="49" customWidth="1"/>
    <col min="13575" max="13575" width="21.140625" style="49" customWidth="1"/>
    <col min="13576" max="13576" width="11.28515625" style="49" customWidth="1"/>
    <col min="13577" max="13824" width="9.140625" style="49"/>
    <col min="13825" max="13825" width="6.5703125" style="49" customWidth="1"/>
    <col min="13826" max="13826" width="12.85546875" style="49" customWidth="1"/>
    <col min="13827" max="13827" width="13.7109375" style="49" customWidth="1"/>
    <col min="13828" max="13828" width="21.85546875" style="49" customWidth="1"/>
    <col min="13829" max="13829" width="32" style="49" customWidth="1"/>
    <col min="13830" max="13830" width="12.85546875" style="49" customWidth="1"/>
    <col min="13831" max="13831" width="21.140625" style="49" customWidth="1"/>
    <col min="13832" max="13832" width="11.28515625" style="49" customWidth="1"/>
    <col min="13833" max="14080" width="9.140625" style="49"/>
    <col min="14081" max="14081" width="6.5703125" style="49" customWidth="1"/>
    <col min="14082" max="14082" width="12.85546875" style="49" customWidth="1"/>
    <col min="14083" max="14083" width="13.7109375" style="49" customWidth="1"/>
    <col min="14084" max="14084" width="21.85546875" style="49" customWidth="1"/>
    <col min="14085" max="14085" width="32" style="49" customWidth="1"/>
    <col min="14086" max="14086" width="12.85546875" style="49" customWidth="1"/>
    <col min="14087" max="14087" width="21.140625" style="49" customWidth="1"/>
    <col min="14088" max="14088" width="11.28515625" style="49" customWidth="1"/>
    <col min="14089" max="14336" width="9.140625" style="49"/>
    <col min="14337" max="14337" width="6.5703125" style="49" customWidth="1"/>
    <col min="14338" max="14338" width="12.85546875" style="49" customWidth="1"/>
    <col min="14339" max="14339" width="13.7109375" style="49" customWidth="1"/>
    <col min="14340" max="14340" width="21.85546875" style="49" customWidth="1"/>
    <col min="14341" max="14341" width="32" style="49" customWidth="1"/>
    <col min="14342" max="14342" width="12.85546875" style="49" customWidth="1"/>
    <col min="14343" max="14343" width="21.140625" style="49" customWidth="1"/>
    <col min="14344" max="14344" width="11.28515625" style="49" customWidth="1"/>
    <col min="14345" max="14592" width="9.140625" style="49"/>
    <col min="14593" max="14593" width="6.5703125" style="49" customWidth="1"/>
    <col min="14594" max="14594" width="12.85546875" style="49" customWidth="1"/>
    <col min="14595" max="14595" width="13.7109375" style="49" customWidth="1"/>
    <col min="14596" max="14596" width="21.85546875" style="49" customWidth="1"/>
    <col min="14597" max="14597" width="32" style="49" customWidth="1"/>
    <col min="14598" max="14598" width="12.85546875" style="49" customWidth="1"/>
    <col min="14599" max="14599" width="21.140625" style="49" customWidth="1"/>
    <col min="14600" max="14600" width="11.28515625" style="49" customWidth="1"/>
    <col min="14601" max="14848" width="9.140625" style="49"/>
    <col min="14849" max="14849" width="6.5703125" style="49" customWidth="1"/>
    <col min="14850" max="14850" width="12.85546875" style="49" customWidth="1"/>
    <col min="14851" max="14851" width="13.7109375" style="49" customWidth="1"/>
    <col min="14852" max="14852" width="21.85546875" style="49" customWidth="1"/>
    <col min="14853" max="14853" width="32" style="49" customWidth="1"/>
    <col min="14854" max="14854" width="12.85546875" style="49" customWidth="1"/>
    <col min="14855" max="14855" width="21.140625" style="49" customWidth="1"/>
    <col min="14856" max="14856" width="11.28515625" style="49" customWidth="1"/>
    <col min="14857" max="15104" width="9.140625" style="49"/>
    <col min="15105" max="15105" width="6.5703125" style="49" customWidth="1"/>
    <col min="15106" max="15106" width="12.85546875" style="49" customWidth="1"/>
    <col min="15107" max="15107" width="13.7109375" style="49" customWidth="1"/>
    <col min="15108" max="15108" width="21.85546875" style="49" customWidth="1"/>
    <col min="15109" max="15109" width="32" style="49" customWidth="1"/>
    <col min="15110" max="15110" width="12.85546875" style="49" customWidth="1"/>
    <col min="15111" max="15111" width="21.140625" style="49" customWidth="1"/>
    <col min="15112" max="15112" width="11.28515625" style="49" customWidth="1"/>
    <col min="15113" max="15360" width="9.140625" style="49"/>
    <col min="15361" max="15361" width="6.5703125" style="49" customWidth="1"/>
    <col min="15362" max="15362" width="12.85546875" style="49" customWidth="1"/>
    <col min="15363" max="15363" width="13.7109375" style="49" customWidth="1"/>
    <col min="15364" max="15364" width="21.85546875" style="49" customWidth="1"/>
    <col min="15365" max="15365" width="32" style="49" customWidth="1"/>
    <col min="15366" max="15366" width="12.85546875" style="49" customWidth="1"/>
    <col min="15367" max="15367" width="21.140625" style="49" customWidth="1"/>
    <col min="15368" max="15368" width="11.28515625" style="49" customWidth="1"/>
    <col min="15369" max="15616" width="9.140625" style="49"/>
    <col min="15617" max="15617" width="6.5703125" style="49" customWidth="1"/>
    <col min="15618" max="15618" width="12.85546875" style="49" customWidth="1"/>
    <col min="15619" max="15619" width="13.7109375" style="49" customWidth="1"/>
    <col min="15620" max="15620" width="21.85546875" style="49" customWidth="1"/>
    <col min="15621" max="15621" width="32" style="49" customWidth="1"/>
    <col min="15622" max="15622" width="12.85546875" style="49" customWidth="1"/>
    <col min="15623" max="15623" width="21.140625" style="49" customWidth="1"/>
    <col min="15624" max="15624" width="11.28515625" style="49" customWidth="1"/>
    <col min="15625" max="15872" width="9.140625" style="49"/>
    <col min="15873" max="15873" width="6.5703125" style="49" customWidth="1"/>
    <col min="15874" max="15874" width="12.85546875" style="49" customWidth="1"/>
    <col min="15875" max="15875" width="13.7109375" style="49" customWidth="1"/>
    <col min="15876" max="15876" width="21.85546875" style="49" customWidth="1"/>
    <col min="15877" max="15877" width="32" style="49" customWidth="1"/>
    <col min="15878" max="15878" width="12.85546875" style="49" customWidth="1"/>
    <col min="15879" max="15879" width="21.140625" style="49" customWidth="1"/>
    <col min="15880" max="15880" width="11.28515625" style="49" customWidth="1"/>
    <col min="15881" max="16128" width="9.140625" style="49"/>
    <col min="16129" max="16129" width="6.5703125" style="49" customWidth="1"/>
    <col min="16130" max="16130" width="12.85546875" style="49" customWidth="1"/>
    <col min="16131" max="16131" width="13.7109375" style="49" customWidth="1"/>
    <col min="16132" max="16132" width="21.85546875" style="49" customWidth="1"/>
    <col min="16133" max="16133" width="32" style="49" customWidth="1"/>
    <col min="16134" max="16134" width="12.85546875" style="49" customWidth="1"/>
    <col min="16135" max="16135" width="21.140625" style="49" customWidth="1"/>
    <col min="16136" max="16136" width="11.28515625" style="49" customWidth="1"/>
    <col min="16137" max="16384" width="9.140625" style="49"/>
  </cols>
  <sheetData>
    <row r="2" spans="1:10">
      <c r="A2" s="46" t="s">
        <v>13</v>
      </c>
      <c r="B2" s="46"/>
      <c r="C2" s="80"/>
      <c r="D2" s="46"/>
    </row>
    <row r="3" spans="1:10">
      <c r="A3" s="46" t="s">
        <v>14</v>
      </c>
      <c r="B3" s="46"/>
      <c r="C3" s="80"/>
      <c r="D3" s="46"/>
    </row>
    <row r="4" spans="1:10">
      <c r="A4" s="46" t="s">
        <v>32</v>
      </c>
      <c r="B4" s="46"/>
      <c r="C4" s="80"/>
      <c r="D4" s="46"/>
    </row>
    <row r="5" spans="1:10" s="52" customFormat="1">
      <c r="A5" s="50"/>
      <c r="B5" s="50"/>
      <c r="C5" s="81"/>
      <c r="D5" s="46" t="s">
        <v>127</v>
      </c>
      <c r="E5" s="46"/>
      <c r="F5" s="51"/>
      <c r="H5" s="49"/>
      <c r="I5" s="49"/>
      <c r="J5" s="49"/>
    </row>
    <row r="6" spans="1:10" ht="17.25" thickBot="1">
      <c r="A6" s="53"/>
      <c r="B6" s="53"/>
      <c r="C6" s="82"/>
      <c r="D6" s="46"/>
    </row>
    <row r="7" spans="1:10" ht="49.5">
      <c r="A7" s="54" t="s">
        <v>23</v>
      </c>
      <c r="B7" s="55" t="s">
        <v>24</v>
      </c>
      <c r="C7" s="83" t="s">
        <v>25</v>
      </c>
      <c r="D7" s="56" t="s">
        <v>15</v>
      </c>
      <c r="E7" s="57" t="s">
        <v>26</v>
      </c>
      <c r="F7" s="58" t="s">
        <v>27</v>
      </c>
    </row>
    <row r="8" spans="1:10" ht="49.5">
      <c r="A8" s="195">
        <v>1</v>
      </c>
      <c r="B8" s="196">
        <v>43872</v>
      </c>
      <c r="C8" s="197">
        <v>730</v>
      </c>
      <c r="D8" s="198" t="s">
        <v>245</v>
      </c>
      <c r="E8" s="199" t="s">
        <v>244</v>
      </c>
      <c r="F8" s="202">
        <v>736</v>
      </c>
    </row>
    <row r="9" spans="1:10" ht="33">
      <c r="A9" s="195">
        <v>2</v>
      </c>
      <c r="B9" s="196">
        <v>43872</v>
      </c>
      <c r="C9" s="197">
        <v>730</v>
      </c>
      <c r="D9" s="198" t="s">
        <v>40</v>
      </c>
      <c r="E9" s="199" t="s">
        <v>243</v>
      </c>
      <c r="F9" s="202">
        <v>6621</v>
      </c>
    </row>
    <row r="10" spans="1:10" s="126" customFormat="1" ht="49.5" customHeight="1">
      <c r="A10" s="43">
        <v>3</v>
      </c>
      <c r="B10" s="203">
        <v>43885</v>
      </c>
      <c r="C10" s="204">
        <v>887</v>
      </c>
      <c r="D10" s="166" t="s">
        <v>41</v>
      </c>
      <c r="E10" s="161" t="s">
        <v>246</v>
      </c>
      <c r="F10" s="205">
        <v>26760</v>
      </c>
    </row>
    <row r="11" spans="1:10" s="64" customFormat="1" ht="21.75" customHeight="1">
      <c r="A11" s="59"/>
      <c r="B11" s="60"/>
      <c r="C11" s="84"/>
      <c r="D11" s="61" t="s">
        <v>28</v>
      </c>
      <c r="E11" s="62"/>
      <c r="F11" s="63">
        <f>SUM(F8:F10)</f>
        <v>34117</v>
      </c>
      <c r="G11" s="50"/>
      <c r="H11" s="50"/>
    </row>
    <row r="12" spans="1:10">
      <c r="A12" s="65"/>
      <c r="B12" s="65"/>
      <c r="C12" s="85"/>
      <c r="D12" s="66"/>
      <c r="E12" s="67"/>
      <c r="F12" s="68"/>
    </row>
    <row r="13" spans="1:10">
      <c r="A13" s="65"/>
      <c r="B13" s="65"/>
      <c r="C13" s="85"/>
      <c r="D13" s="66"/>
      <c r="E13" s="67"/>
      <c r="F13" s="68"/>
    </row>
    <row r="14" spans="1:10">
      <c r="A14" s="65"/>
      <c r="B14" s="65"/>
      <c r="C14" s="85"/>
      <c r="D14" s="66"/>
      <c r="E14" s="67"/>
      <c r="F14" s="68"/>
      <c r="I14" s="49" t="s">
        <v>29</v>
      </c>
    </row>
    <row r="15" spans="1:10">
      <c r="A15" s="65"/>
      <c r="B15" s="65"/>
      <c r="C15" s="85"/>
      <c r="D15" s="66"/>
      <c r="E15" s="67"/>
      <c r="F15" s="68"/>
    </row>
    <row r="16" spans="1:10">
      <c r="A16" s="65"/>
      <c r="B16" s="65"/>
      <c r="C16" s="86"/>
      <c r="D16" s="66"/>
      <c r="E16" s="67"/>
      <c r="F16" s="68"/>
    </row>
    <row r="17" spans="1:6">
      <c r="A17" s="65"/>
      <c r="B17" s="65"/>
      <c r="C17" s="86"/>
      <c r="D17" s="66"/>
      <c r="E17" s="67"/>
      <c r="F17" s="68"/>
    </row>
    <row r="18" spans="1:6">
      <c r="A18" s="65"/>
      <c r="B18" s="65"/>
      <c r="C18" s="86"/>
      <c r="D18" s="69"/>
      <c r="E18" s="70"/>
      <c r="F18" s="71"/>
    </row>
    <row r="19" spans="1:6">
      <c r="A19" s="65"/>
      <c r="B19" s="69"/>
      <c r="C19" s="86"/>
      <c r="D19" s="69"/>
      <c r="E19" s="70"/>
      <c r="F19" s="71"/>
    </row>
    <row r="20" spans="1:6">
      <c r="A20" s="65"/>
      <c r="B20" s="69"/>
      <c r="C20" s="86"/>
      <c r="D20" s="69"/>
      <c r="E20" s="70"/>
      <c r="F20" s="71"/>
    </row>
    <row r="21" spans="1:6">
      <c r="A21" s="65"/>
      <c r="B21" s="69"/>
      <c r="C21" s="86"/>
      <c r="D21" s="69"/>
      <c r="E21" s="70"/>
      <c r="F21" s="71"/>
    </row>
    <row r="22" spans="1:6">
      <c r="A22" s="69"/>
      <c r="B22" s="69"/>
      <c r="C22" s="86"/>
      <c r="D22" s="69"/>
      <c r="E22" s="69"/>
      <c r="F22" s="72"/>
    </row>
    <row r="23" spans="1:6">
      <c r="A23" s="73"/>
      <c r="B23" s="73"/>
      <c r="C23" s="86"/>
      <c r="D23" s="69"/>
      <c r="E23" s="69"/>
      <c r="F23" s="72"/>
    </row>
    <row r="24" spans="1:6">
      <c r="A24" s="73"/>
      <c r="B24" s="73"/>
      <c r="C24" s="86"/>
      <c r="D24" s="69"/>
      <c r="E24" s="69"/>
      <c r="F24" s="72"/>
    </row>
    <row r="25" spans="1:6">
      <c r="A25" s="73"/>
      <c r="B25" s="73"/>
      <c r="C25" s="86"/>
      <c r="D25" s="69"/>
      <c r="E25" s="69"/>
      <c r="F25" s="72"/>
    </row>
    <row r="26" spans="1:6">
      <c r="A26" s="73"/>
      <c r="B26" s="73"/>
      <c r="C26" s="86"/>
      <c r="D26" s="69"/>
      <c r="E26" s="69"/>
      <c r="F26" s="72"/>
    </row>
    <row r="27" spans="1:6">
      <c r="A27" s="52"/>
      <c r="B27" s="52"/>
      <c r="E27" s="49"/>
      <c r="F27" s="74"/>
    </row>
    <row r="28" spans="1:6">
      <c r="A28" s="52"/>
      <c r="B28" s="52"/>
      <c r="E28" s="49"/>
      <c r="F28" s="74"/>
    </row>
    <row r="29" spans="1:6">
      <c r="A29" s="42"/>
      <c r="E29" s="49"/>
      <c r="F29" s="74"/>
    </row>
    <row r="30" spans="1:6">
      <c r="A30" s="52"/>
      <c r="E30" s="49"/>
      <c r="F30" s="74"/>
    </row>
    <row r="31" spans="1:6">
      <c r="E31" s="49"/>
      <c r="F31" s="74"/>
    </row>
    <row r="32" spans="1:6">
      <c r="E32" s="49"/>
      <c r="F32" s="74"/>
    </row>
    <row r="33" spans="1:6">
      <c r="E33" s="49"/>
      <c r="F33" s="74"/>
    </row>
    <row r="34" spans="1:6">
      <c r="E34" s="49"/>
      <c r="F34" s="74"/>
    </row>
    <row r="35" spans="1:6">
      <c r="A35" s="42"/>
      <c r="E35" s="49"/>
      <c r="F35" s="74"/>
    </row>
    <row r="36" spans="1:6">
      <c r="B36" s="75"/>
      <c r="E36" s="49"/>
      <c r="F36" s="74"/>
    </row>
    <row r="37" spans="1:6">
      <c r="C37" s="88"/>
      <c r="E37" s="49"/>
      <c r="F37" s="74"/>
    </row>
    <row r="38" spans="1:6">
      <c r="A38" s="75"/>
      <c r="E38" s="49"/>
      <c r="F38" s="74"/>
    </row>
    <row r="39" spans="1:6">
      <c r="A39" s="42"/>
      <c r="E39" s="49"/>
      <c r="F39" s="74"/>
    </row>
    <row r="40" spans="1:6">
      <c r="A40" s="42"/>
      <c r="E40" s="49"/>
      <c r="F40" s="74"/>
    </row>
    <row r="41" spans="1:6">
      <c r="E41" s="49"/>
      <c r="F41" s="74"/>
    </row>
    <row r="42" spans="1:6">
      <c r="E42" s="49"/>
      <c r="F42" s="74"/>
    </row>
    <row r="43" spans="1:6">
      <c r="E43" s="49"/>
      <c r="F43" s="74"/>
    </row>
    <row r="44" spans="1:6">
      <c r="E44" s="49"/>
      <c r="F44" s="74"/>
    </row>
    <row r="45" spans="1:6">
      <c r="E45" s="49"/>
      <c r="F45" s="74"/>
    </row>
    <row r="46" spans="1:6">
      <c r="E46" s="49"/>
      <c r="F46" s="74"/>
    </row>
    <row r="47" spans="1:6">
      <c r="E47" s="49"/>
      <c r="F47" s="74"/>
    </row>
    <row r="48" spans="1:6">
      <c r="E48" s="49"/>
      <c r="F48" s="74"/>
    </row>
    <row r="49" spans="1:6">
      <c r="E49" s="49"/>
      <c r="F49" s="74"/>
    </row>
    <row r="50" spans="1:6">
      <c r="E50" s="49"/>
      <c r="F50" s="74"/>
    </row>
    <row r="51" spans="1:6">
      <c r="E51" s="49"/>
      <c r="F51" s="74"/>
    </row>
    <row r="52" spans="1:6">
      <c r="E52" s="49"/>
      <c r="F52" s="74"/>
    </row>
    <row r="53" spans="1:6">
      <c r="E53" s="49"/>
      <c r="F53" s="74"/>
    </row>
    <row r="54" spans="1:6">
      <c r="A54" s="42"/>
      <c r="E54" s="49"/>
      <c r="F54" s="74"/>
    </row>
    <row r="55" spans="1:6">
      <c r="A55" s="42"/>
      <c r="E55" s="49"/>
      <c r="F55" s="74"/>
    </row>
    <row r="56" spans="1:6">
      <c r="A56" s="42"/>
      <c r="E56" s="49"/>
      <c r="F56" s="74"/>
    </row>
    <row r="57" spans="1:6">
      <c r="A57" s="42"/>
      <c r="E57" s="49"/>
      <c r="F57" s="74"/>
    </row>
    <row r="58" spans="1:6">
      <c r="A58" s="42"/>
      <c r="E58" s="49"/>
      <c r="F58" s="74"/>
    </row>
    <row r="59" spans="1:6">
      <c r="A59" s="42"/>
      <c r="E59" s="49"/>
      <c r="F59" s="74"/>
    </row>
    <row r="60" spans="1:6">
      <c r="A60" s="42"/>
      <c r="E60" s="49"/>
      <c r="F60" s="74"/>
    </row>
    <row r="61" spans="1:6">
      <c r="A61" s="42"/>
      <c r="E61" s="49"/>
      <c r="F61" s="74"/>
    </row>
    <row r="62" spans="1:6">
      <c r="A62" s="42"/>
      <c r="E62" s="49"/>
      <c r="F62" s="74"/>
    </row>
    <row r="63" spans="1:6">
      <c r="A63" s="42"/>
      <c r="B63" s="76"/>
      <c r="E63" s="49"/>
      <c r="F63" s="74"/>
    </row>
    <row r="64" spans="1:6">
      <c r="A64" s="42"/>
      <c r="E64" s="49"/>
      <c r="F64" s="74"/>
    </row>
    <row r="65" spans="1:6">
      <c r="A65" s="77"/>
      <c r="E65" s="49"/>
      <c r="F65" s="74"/>
    </row>
    <row r="66" spans="1:6">
      <c r="A66" s="47"/>
      <c r="E66" s="49"/>
      <c r="F66" s="74"/>
    </row>
    <row r="67" spans="1:6">
      <c r="A67" s="47"/>
      <c r="E67" s="49"/>
      <c r="F67" s="74"/>
    </row>
    <row r="68" spans="1:6">
      <c r="A68" s="47"/>
      <c r="E68" s="49"/>
      <c r="F68" s="74"/>
    </row>
    <row r="69" spans="1:6">
      <c r="A69" s="47"/>
      <c r="E69" s="49"/>
      <c r="F69" s="74"/>
    </row>
    <row r="70" spans="1:6">
      <c r="A70" s="47"/>
      <c r="E70" s="49"/>
      <c r="F70" s="74"/>
    </row>
    <row r="71" spans="1:6">
      <c r="A71" s="47"/>
      <c r="E71" s="49"/>
      <c r="F71" s="74"/>
    </row>
    <row r="72" spans="1:6">
      <c r="A72" s="52"/>
      <c r="B72" s="52"/>
      <c r="E72" s="49"/>
      <c r="F72" s="74"/>
    </row>
    <row r="73" spans="1:6">
      <c r="A73" s="47"/>
      <c r="E73" s="49"/>
      <c r="F73" s="74"/>
    </row>
    <row r="74" spans="1:6">
      <c r="A74" s="47"/>
      <c r="E74" s="49"/>
      <c r="F74" s="74"/>
    </row>
    <row r="75" spans="1:6">
      <c r="A75" s="47"/>
      <c r="E75" s="49"/>
      <c r="F75" s="74"/>
    </row>
    <row r="76" spans="1:6">
      <c r="A76" s="47"/>
      <c r="E76" s="49"/>
    </row>
    <row r="77" spans="1:6">
      <c r="A77" s="47"/>
      <c r="E77" s="49"/>
    </row>
    <row r="78" spans="1:6">
      <c r="A78" s="47"/>
      <c r="E78" s="49"/>
    </row>
    <row r="79" spans="1:6">
      <c r="A79" s="47"/>
      <c r="E79" s="49"/>
    </row>
    <row r="80" spans="1:6">
      <c r="A80" s="47"/>
      <c r="E80" s="49"/>
    </row>
    <row r="81" spans="1:5">
      <c r="A81" s="78"/>
      <c r="E81" s="49"/>
    </row>
    <row r="82" spans="1:5">
      <c r="A82" s="47"/>
      <c r="E82" s="49"/>
    </row>
    <row r="83" spans="1:5">
      <c r="A83" s="47"/>
      <c r="E83" s="49"/>
    </row>
    <row r="84" spans="1:5">
      <c r="A84" s="47"/>
      <c r="E84" s="49"/>
    </row>
    <row r="85" spans="1:5">
      <c r="A85" s="47"/>
      <c r="E85" s="49"/>
    </row>
    <row r="86" spans="1:5">
      <c r="A86" s="47"/>
      <c r="E86" s="49"/>
    </row>
    <row r="87" spans="1:5">
      <c r="A87" s="47"/>
      <c r="E87" s="49"/>
    </row>
    <row r="88" spans="1:5">
      <c r="A88" s="47"/>
      <c r="E88" s="49"/>
    </row>
    <row r="89" spans="1:5">
      <c r="A89" s="47"/>
      <c r="E89" s="49"/>
    </row>
    <row r="90" spans="1:5">
      <c r="A90" s="47"/>
      <c r="E90" s="49"/>
    </row>
    <row r="91" spans="1:5">
      <c r="A91" s="47"/>
      <c r="E91" s="49"/>
    </row>
    <row r="92" spans="1:5">
      <c r="A92" s="47"/>
      <c r="E92" s="49"/>
    </row>
    <row r="93" spans="1:5">
      <c r="A93" s="47"/>
      <c r="E93" s="49"/>
    </row>
    <row r="94" spans="1:5">
      <c r="A94" s="47"/>
      <c r="E94" s="49"/>
    </row>
    <row r="95" spans="1:5">
      <c r="A95" s="47"/>
      <c r="E95" s="49"/>
    </row>
    <row r="96" spans="1:5">
      <c r="A96" s="47"/>
      <c r="E96" s="49"/>
    </row>
    <row r="97" spans="1:5">
      <c r="A97" s="47"/>
      <c r="E97" s="49"/>
    </row>
    <row r="98" spans="1:5">
      <c r="A98" s="47"/>
      <c r="E98" s="49"/>
    </row>
    <row r="99" spans="1:5">
      <c r="A99" s="47"/>
      <c r="E99" s="49"/>
    </row>
    <row r="100" spans="1:5">
      <c r="A100" s="79"/>
      <c r="E100" s="49"/>
    </row>
    <row r="101" spans="1:5">
      <c r="A101" s="47"/>
      <c r="E101" s="49"/>
    </row>
    <row r="102" spans="1:5">
      <c r="A102" s="47"/>
      <c r="E102" s="49"/>
    </row>
    <row r="103" spans="1:5">
      <c r="A103" s="47"/>
      <c r="E103" s="49"/>
    </row>
    <row r="104" spans="1:5">
      <c r="A104" s="47"/>
      <c r="E104" s="49"/>
    </row>
    <row r="105" spans="1:5">
      <c r="E105" s="49"/>
    </row>
    <row r="106" spans="1:5">
      <c r="E106" s="49"/>
    </row>
    <row r="107" spans="1:5">
      <c r="E107" s="49"/>
    </row>
    <row r="108" spans="1:5">
      <c r="E108" s="49"/>
    </row>
    <row r="109" spans="1:5">
      <c r="E109" s="49"/>
    </row>
    <row r="110" spans="1:5">
      <c r="E110" s="49"/>
    </row>
    <row r="111" spans="1:5">
      <c r="E111" s="49"/>
    </row>
    <row r="112" spans="1:5">
      <c r="E112" s="49"/>
    </row>
    <row r="113" spans="5:5">
      <c r="E113" s="49"/>
    </row>
    <row r="114" spans="5:5">
      <c r="E114" s="49"/>
    </row>
    <row r="115" spans="5:5">
      <c r="E115" s="49"/>
    </row>
    <row r="116" spans="5:5">
      <c r="E116" s="49"/>
    </row>
    <row r="117" spans="5:5">
      <c r="E117" s="49"/>
    </row>
    <row r="118" spans="5:5">
      <c r="E118" s="49"/>
    </row>
    <row r="119" spans="5:5">
      <c r="E119" s="49"/>
    </row>
    <row r="120" spans="5:5">
      <c r="E120" s="49"/>
    </row>
    <row r="121" spans="5:5">
      <c r="E121" s="49"/>
    </row>
    <row r="122" spans="5:5">
      <c r="E122" s="49"/>
    </row>
    <row r="123" spans="5:5">
      <c r="E123" s="49"/>
    </row>
    <row r="124" spans="5:5">
      <c r="E124" s="49"/>
    </row>
    <row r="125" spans="5:5">
      <c r="E125" s="49"/>
    </row>
    <row r="126" spans="5:5">
      <c r="E126" s="49"/>
    </row>
    <row r="127" spans="5:5">
      <c r="E127" s="49"/>
    </row>
    <row r="128" spans="5:5">
      <c r="E128" s="49"/>
    </row>
  </sheetData>
  <pageMargins left="0.7" right="0.7" top="0.75" bottom="0.75" header="0.3" footer="0.3"/>
  <pageSetup paperSize="9" scale="63" orientation="portrait" r:id="rId1"/>
  <colBreaks count="1" manualBreakCount="1">
    <brk id="6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topLeftCell="A13" zoomScaleNormal="100" workbookViewId="0">
      <selection activeCell="G25" sqref="G25"/>
    </sheetView>
  </sheetViews>
  <sheetFormatPr defaultRowHeight="16.5"/>
  <cols>
    <col min="1" max="2" width="9.140625" style="1"/>
    <col min="3" max="3" width="16.5703125" style="1" customWidth="1"/>
    <col min="4" max="4" width="12.7109375" style="1" customWidth="1"/>
    <col min="5" max="5" width="17" style="1" customWidth="1"/>
    <col min="6" max="6" width="22.85546875" style="1" customWidth="1"/>
    <col min="7" max="7" width="96.5703125" style="1" customWidth="1"/>
    <col min="8" max="8" width="13.85546875" style="1" customWidth="1"/>
    <col min="9" max="256" width="9.140625" style="1"/>
    <col min="257" max="257" width="11.7109375" style="1" customWidth="1"/>
    <col min="258" max="258" width="10.140625" style="1" customWidth="1"/>
    <col min="259" max="259" width="9.140625" style="1"/>
    <col min="260" max="260" width="14.5703125" style="1" customWidth="1"/>
    <col min="261" max="261" width="73.140625" style="1" customWidth="1"/>
    <col min="262" max="512" width="9.140625" style="1"/>
    <col min="513" max="513" width="11.7109375" style="1" customWidth="1"/>
    <col min="514" max="514" width="10.140625" style="1" customWidth="1"/>
    <col min="515" max="515" width="9.140625" style="1"/>
    <col min="516" max="516" width="14.5703125" style="1" customWidth="1"/>
    <col min="517" max="517" width="73.140625" style="1" customWidth="1"/>
    <col min="518" max="768" width="9.140625" style="1"/>
    <col min="769" max="769" width="11.7109375" style="1" customWidth="1"/>
    <col min="770" max="770" width="10.140625" style="1" customWidth="1"/>
    <col min="771" max="771" width="9.140625" style="1"/>
    <col min="772" max="772" width="14.5703125" style="1" customWidth="1"/>
    <col min="773" max="773" width="73.140625" style="1" customWidth="1"/>
    <col min="774" max="1024" width="9.140625" style="1"/>
    <col min="1025" max="1025" width="11.7109375" style="1" customWidth="1"/>
    <col min="1026" max="1026" width="10.140625" style="1" customWidth="1"/>
    <col min="1027" max="1027" width="9.140625" style="1"/>
    <col min="1028" max="1028" width="14.5703125" style="1" customWidth="1"/>
    <col min="1029" max="1029" width="73.140625" style="1" customWidth="1"/>
    <col min="1030" max="1280" width="9.140625" style="1"/>
    <col min="1281" max="1281" width="11.7109375" style="1" customWidth="1"/>
    <col min="1282" max="1282" width="10.140625" style="1" customWidth="1"/>
    <col min="1283" max="1283" width="9.140625" style="1"/>
    <col min="1284" max="1284" width="14.5703125" style="1" customWidth="1"/>
    <col min="1285" max="1285" width="73.140625" style="1" customWidth="1"/>
    <col min="1286" max="1536" width="9.140625" style="1"/>
    <col min="1537" max="1537" width="11.7109375" style="1" customWidth="1"/>
    <col min="1538" max="1538" width="10.140625" style="1" customWidth="1"/>
    <col min="1539" max="1539" width="9.140625" style="1"/>
    <col min="1540" max="1540" width="14.5703125" style="1" customWidth="1"/>
    <col min="1541" max="1541" width="73.140625" style="1" customWidth="1"/>
    <col min="1542" max="1792" width="9.140625" style="1"/>
    <col min="1793" max="1793" width="11.7109375" style="1" customWidth="1"/>
    <col min="1794" max="1794" width="10.140625" style="1" customWidth="1"/>
    <col min="1795" max="1795" width="9.140625" style="1"/>
    <col min="1796" max="1796" width="14.5703125" style="1" customWidth="1"/>
    <col min="1797" max="1797" width="73.140625" style="1" customWidth="1"/>
    <col min="1798" max="2048" width="9.140625" style="1"/>
    <col min="2049" max="2049" width="11.7109375" style="1" customWidth="1"/>
    <col min="2050" max="2050" width="10.140625" style="1" customWidth="1"/>
    <col min="2051" max="2051" width="9.140625" style="1"/>
    <col min="2052" max="2052" width="14.5703125" style="1" customWidth="1"/>
    <col min="2053" max="2053" width="73.140625" style="1" customWidth="1"/>
    <col min="2054" max="2304" width="9.140625" style="1"/>
    <col min="2305" max="2305" width="11.7109375" style="1" customWidth="1"/>
    <col min="2306" max="2306" width="10.140625" style="1" customWidth="1"/>
    <col min="2307" max="2307" width="9.140625" style="1"/>
    <col min="2308" max="2308" width="14.5703125" style="1" customWidth="1"/>
    <col min="2309" max="2309" width="73.140625" style="1" customWidth="1"/>
    <col min="2310" max="2560" width="9.140625" style="1"/>
    <col min="2561" max="2561" width="11.7109375" style="1" customWidth="1"/>
    <col min="2562" max="2562" width="10.140625" style="1" customWidth="1"/>
    <col min="2563" max="2563" width="9.140625" style="1"/>
    <col min="2564" max="2564" width="14.5703125" style="1" customWidth="1"/>
    <col min="2565" max="2565" width="73.140625" style="1" customWidth="1"/>
    <col min="2566" max="2816" width="9.140625" style="1"/>
    <col min="2817" max="2817" width="11.7109375" style="1" customWidth="1"/>
    <col min="2818" max="2818" width="10.140625" style="1" customWidth="1"/>
    <col min="2819" max="2819" width="9.140625" style="1"/>
    <col min="2820" max="2820" width="14.5703125" style="1" customWidth="1"/>
    <col min="2821" max="2821" width="73.140625" style="1" customWidth="1"/>
    <col min="2822" max="3072" width="9.140625" style="1"/>
    <col min="3073" max="3073" width="11.7109375" style="1" customWidth="1"/>
    <col min="3074" max="3074" width="10.140625" style="1" customWidth="1"/>
    <col min="3075" max="3075" width="9.140625" style="1"/>
    <col min="3076" max="3076" width="14.5703125" style="1" customWidth="1"/>
    <col min="3077" max="3077" width="73.140625" style="1" customWidth="1"/>
    <col min="3078" max="3328" width="9.140625" style="1"/>
    <col min="3329" max="3329" width="11.7109375" style="1" customWidth="1"/>
    <col min="3330" max="3330" width="10.140625" style="1" customWidth="1"/>
    <col min="3331" max="3331" width="9.140625" style="1"/>
    <col min="3332" max="3332" width="14.5703125" style="1" customWidth="1"/>
    <col min="3333" max="3333" width="73.140625" style="1" customWidth="1"/>
    <col min="3334" max="3584" width="9.140625" style="1"/>
    <col min="3585" max="3585" width="11.7109375" style="1" customWidth="1"/>
    <col min="3586" max="3586" width="10.140625" style="1" customWidth="1"/>
    <col min="3587" max="3587" width="9.140625" style="1"/>
    <col min="3588" max="3588" width="14.5703125" style="1" customWidth="1"/>
    <col min="3589" max="3589" width="73.140625" style="1" customWidth="1"/>
    <col min="3590" max="3840" width="9.140625" style="1"/>
    <col min="3841" max="3841" width="11.7109375" style="1" customWidth="1"/>
    <col min="3842" max="3842" width="10.140625" style="1" customWidth="1"/>
    <col min="3843" max="3843" width="9.140625" style="1"/>
    <col min="3844" max="3844" width="14.5703125" style="1" customWidth="1"/>
    <col min="3845" max="3845" width="73.140625" style="1" customWidth="1"/>
    <col min="3846" max="4096" width="9.140625" style="1"/>
    <col min="4097" max="4097" width="11.7109375" style="1" customWidth="1"/>
    <col min="4098" max="4098" width="10.140625" style="1" customWidth="1"/>
    <col min="4099" max="4099" width="9.140625" style="1"/>
    <col min="4100" max="4100" width="14.5703125" style="1" customWidth="1"/>
    <col min="4101" max="4101" width="73.140625" style="1" customWidth="1"/>
    <col min="4102" max="4352" width="9.140625" style="1"/>
    <col min="4353" max="4353" width="11.7109375" style="1" customWidth="1"/>
    <col min="4354" max="4354" width="10.140625" style="1" customWidth="1"/>
    <col min="4355" max="4355" width="9.140625" style="1"/>
    <col min="4356" max="4356" width="14.5703125" style="1" customWidth="1"/>
    <col min="4357" max="4357" width="73.140625" style="1" customWidth="1"/>
    <col min="4358" max="4608" width="9.140625" style="1"/>
    <col min="4609" max="4609" width="11.7109375" style="1" customWidth="1"/>
    <col min="4610" max="4610" width="10.140625" style="1" customWidth="1"/>
    <col min="4611" max="4611" width="9.140625" style="1"/>
    <col min="4612" max="4612" width="14.5703125" style="1" customWidth="1"/>
    <col min="4613" max="4613" width="73.140625" style="1" customWidth="1"/>
    <col min="4614" max="4864" width="9.140625" style="1"/>
    <col min="4865" max="4865" width="11.7109375" style="1" customWidth="1"/>
    <col min="4866" max="4866" width="10.140625" style="1" customWidth="1"/>
    <col min="4867" max="4867" width="9.140625" style="1"/>
    <col min="4868" max="4868" width="14.5703125" style="1" customWidth="1"/>
    <col min="4869" max="4869" width="73.140625" style="1" customWidth="1"/>
    <col min="4870" max="5120" width="9.140625" style="1"/>
    <col min="5121" max="5121" width="11.7109375" style="1" customWidth="1"/>
    <col min="5122" max="5122" width="10.140625" style="1" customWidth="1"/>
    <col min="5123" max="5123" width="9.140625" style="1"/>
    <col min="5124" max="5124" width="14.5703125" style="1" customWidth="1"/>
    <col min="5125" max="5125" width="73.140625" style="1" customWidth="1"/>
    <col min="5126" max="5376" width="9.140625" style="1"/>
    <col min="5377" max="5377" width="11.7109375" style="1" customWidth="1"/>
    <col min="5378" max="5378" width="10.140625" style="1" customWidth="1"/>
    <col min="5379" max="5379" width="9.140625" style="1"/>
    <col min="5380" max="5380" width="14.5703125" style="1" customWidth="1"/>
    <col min="5381" max="5381" width="73.140625" style="1" customWidth="1"/>
    <col min="5382" max="5632" width="9.140625" style="1"/>
    <col min="5633" max="5633" width="11.7109375" style="1" customWidth="1"/>
    <col min="5634" max="5634" width="10.140625" style="1" customWidth="1"/>
    <col min="5635" max="5635" width="9.140625" style="1"/>
    <col min="5636" max="5636" width="14.5703125" style="1" customWidth="1"/>
    <col min="5637" max="5637" width="73.140625" style="1" customWidth="1"/>
    <col min="5638" max="5888" width="9.140625" style="1"/>
    <col min="5889" max="5889" width="11.7109375" style="1" customWidth="1"/>
    <col min="5890" max="5890" width="10.140625" style="1" customWidth="1"/>
    <col min="5891" max="5891" width="9.140625" style="1"/>
    <col min="5892" max="5892" width="14.5703125" style="1" customWidth="1"/>
    <col min="5893" max="5893" width="73.140625" style="1" customWidth="1"/>
    <col min="5894" max="6144" width="9.140625" style="1"/>
    <col min="6145" max="6145" width="11.7109375" style="1" customWidth="1"/>
    <col min="6146" max="6146" width="10.140625" style="1" customWidth="1"/>
    <col min="6147" max="6147" width="9.140625" style="1"/>
    <col min="6148" max="6148" width="14.5703125" style="1" customWidth="1"/>
    <col min="6149" max="6149" width="73.140625" style="1" customWidth="1"/>
    <col min="6150" max="6400" width="9.140625" style="1"/>
    <col min="6401" max="6401" width="11.7109375" style="1" customWidth="1"/>
    <col min="6402" max="6402" width="10.140625" style="1" customWidth="1"/>
    <col min="6403" max="6403" width="9.140625" style="1"/>
    <col min="6404" max="6404" width="14.5703125" style="1" customWidth="1"/>
    <col min="6405" max="6405" width="73.140625" style="1" customWidth="1"/>
    <col min="6406" max="6656" width="9.140625" style="1"/>
    <col min="6657" max="6657" width="11.7109375" style="1" customWidth="1"/>
    <col min="6658" max="6658" width="10.140625" style="1" customWidth="1"/>
    <col min="6659" max="6659" width="9.140625" style="1"/>
    <col min="6660" max="6660" width="14.5703125" style="1" customWidth="1"/>
    <col min="6661" max="6661" width="73.140625" style="1" customWidth="1"/>
    <col min="6662" max="6912" width="9.140625" style="1"/>
    <col min="6913" max="6913" width="11.7109375" style="1" customWidth="1"/>
    <col min="6914" max="6914" width="10.140625" style="1" customWidth="1"/>
    <col min="6915" max="6915" width="9.140625" style="1"/>
    <col min="6916" max="6916" width="14.5703125" style="1" customWidth="1"/>
    <col min="6917" max="6917" width="73.140625" style="1" customWidth="1"/>
    <col min="6918" max="7168" width="9.140625" style="1"/>
    <col min="7169" max="7169" width="11.7109375" style="1" customWidth="1"/>
    <col min="7170" max="7170" width="10.140625" style="1" customWidth="1"/>
    <col min="7171" max="7171" width="9.140625" style="1"/>
    <col min="7172" max="7172" width="14.5703125" style="1" customWidth="1"/>
    <col min="7173" max="7173" width="73.140625" style="1" customWidth="1"/>
    <col min="7174" max="7424" width="9.140625" style="1"/>
    <col min="7425" max="7425" width="11.7109375" style="1" customWidth="1"/>
    <col min="7426" max="7426" width="10.140625" style="1" customWidth="1"/>
    <col min="7427" max="7427" width="9.140625" style="1"/>
    <col min="7428" max="7428" width="14.5703125" style="1" customWidth="1"/>
    <col min="7429" max="7429" width="73.140625" style="1" customWidth="1"/>
    <col min="7430" max="7680" width="9.140625" style="1"/>
    <col min="7681" max="7681" width="11.7109375" style="1" customWidth="1"/>
    <col min="7682" max="7682" width="10.140625" style="1" customWidth="1"/>
    <col min="7683" max="7683" width="9.140625" style="1"/>
    <col min="7684" max="7684" width="14.5703125" style="1" customWidth="1"/>
    <col min="7685" max="7685" width="73.140625" style="1" customWidth="1"/>
    <col min="7686" max="7936" width="9.140625" style="1"/>
    <col min="7937" max="7937" width="11.7109375" style="1" customWidth="1"/>
    <col min="7938" max="7938" width="10.140625" style="1" customWidth="1"/>
    <col min="7939" max="7939" width="9.140625" style="1"/>
    <col min="7940" max="7940" width="14.5703125" style="1" customWidth="1"/>
    <col min="7941" max="7941" width="73.140625" style="1" customWidth="1"/>
    <col min="7942" max="8192" width="9.140625" style="1"/>
    <col min="8193" max="8193" width="11.7109375" style="1" customWidth="1"/>
    <col min="8194" max="8194" width="10.140625" style="1" customWidth="1"/>
    <col min="8195" max="8195" width="9.140625" style="1"/>
    <col min="8196" max="8196" width="14.5703125" style="1" customWidth="1"/>
    <col min="8197" max="8197" width="73.140625" style="1" customWidth="1"/>
    <col min="8198" max="8448" width="9.140625" style="1"/>
    <col min="8449" max="8449" width="11.7109375" style="1" customWidth="1"/>
    <col min="8450" max="8450" width="10.140625" style="1" customWidth="1"/>
    <col min="8451" max="8451" width="9.140625" style="1"/>
    <col min="8452" max="8452" width="14.5703125" style="1" customWidth="1"/>
    <col min="8453" max="8453" width="73.140625" style="1" customWidth="1"/>
    <col min="8454" max="8704" width="9.140625" style="1"/>
    <col min="8705" max="8705" width="11.7109375" style="1" customWidth="1"/>
    <col min="8706" max="8706" width="10.140625" style="1" customWidth="1"/>
    <col min="8707" max="8707" width="9.140625" style="1"/>
    <col min="8708" max="8708" width="14.5703125" style="1" customWidth="1"/>
    <col min="8709" max="8709" width="73.140625" style="1" customWidth="1"/>
    <col min="8710" max="8960" width="9.140625" style="1"/>
    <col min="8961" max="8961" width="11.7109375" style="1" customWidth="1"/>
    <col min="8962" max="8962" width="10.140625" style="1" customWidth="1"/>
    <col min="8963" max="8963" width="9.140625" style="1"/>
    <col min="8964" max="8964" width="14.5703125" style="1" customWidth="1"/>
    <col min="8965" max="8965" width="73.140625" style="1" customWidth="1"/>
    <col min="8966" max="9216" width="9.140625" style="1"/>
    <col min="9217" max="9217" width="11.7109375" style="1" customWidth="1"/>
    <col min="9218" max="9218" width="10.140625" style="1" customWidth="1"/>
    <col min="9219" max="9219" width="9.140625" style="1"/>
    <col min="9220" max="9220" width="14.5703125" style="1" customWidth="1"/>
    <col min="9221" max="9221" width="73.140625" style="1" customWidth="1"/>
    <col min="9222" max="9472" width="9.140625" style="1"/>
    <col min="9473" max="9473" width="11.7109375" style="1" customWidth="1"/>
    <col min="9474" max="9474" width="10.140625" style="1" customWidth="1"/>
    <col min="9475" max="9475" width="9.140625" style="1"/>
    <col min="9476" max="9476" width="14.5703125" style="1" customWidth="1"/>
    <col min="9477" max="9477" width="73.140625" style="1" customWidth="1"/>
    <col min="9478" max="9728" width="9.140625" style="1"/>
    <col min="9729" max="9729" width="11.7109375" style="1" customWidth="1"/>
    <col min="9730" max="9730" width="10.140625" style="1" customWidth="1"/>
    <col min="9731" max="9731" width="9.140625" style="1"/>
    <col min="9732" max="9732" width="14.5703125" style="1" customWidth="1"/>
    <col min="9733" max="9733" width="73.140625" style="1" customWidth="1"/>
    <col min="9734" max="9984" width="9.140625" style="1"/>
    <col min="9985" max="9985" width="11.7109375" style="1" customWidth="1"/>
    <col min="9986" max="9986" width="10.140625" style="1" customWidth="1"/>
    <col min="9987" max="9987" width="9.140625" style="1"/>
    <col min="9988" max="9988" width="14.5703125" style="1" customWidth="1"/>
    <col min="9989" max="9989" width="73.140625" style="1" customWidth="1"/>
    <col min="9990" max="10240" width="9.140625" style="1"/>
    <col min="10241" max="10241" width="11.7109375" style="1" customWidth="1"/>
    <col min="10242" max="10242" width="10.140625" style="1" customWidth="1"/>
    <col min="10243" max="10243" width="9.140625" style="1"/>
    <col min="10244" max="10244" width="14.5703125" style="1" customWidth="1"/>
    <col min="10245" max="10245" width="73.140625" style="1" customWidth="1"/>
    <col min="10246" max="10496" width="9.140625" style="1"/>
    <col min="10497" max="10497" width="11.7109375" style="1" customWidth="1"/>
    <col min="10498" max="10498" width="10.140625" style="1" customWidth="1"/>
    <col min="10499" max="10499" width="9.140625" style="1"/>
    <col min="10500" max="10500" width="14.5703125" style="1" customWidth="1"/>
    <col min="10501" max="10501" width="73.140625" style="1" customWidth="1"/>
    <col min="10502" max="10752" width="9.140625" style="1"/>
    <col min="10753" max="10753" width="11.7109375" style="1" customWidth="1"/>
    <col min="10754" max="10754" width="10.140625" style="1" customWidth="1"/>
    <col min="10755" max="10755" width="9.140625" style="1"/>
    <col min="10756" max="10756" width="14.5703125" style="1" customWidth="1"/>
    <col min="10757" max="10757" width="73.140625" style="1" customWidth="1"/>
    <col min="10758" max="11008" width="9.140625" style="1"/>
    <col min="11009" max="11009" width="11.7109375" style="1" customWidth="1"/>
    <col min="11010" max="11010" width="10.140625" style="1" customWidth="1"/>
    <col min="11011" max="11011" width="9.140625" style="1"/>
    <col min="11012" max="11012" width="14.5703125" style="1" customWidth="1"/>
    <col min="11013" max="11013" width="73.140625" style="1" customWidth="1"/>
    <col min="11014" max="11264" width="9.140625" style="1"/>
    <col min="11265" max="11265" width="11.7109375" style="1" customWidth="1"/>
    <col min="11266" max="11266" width="10.140625" style="1" customWidth="1"/>
    <col min="11267" max="11267" width="9.140625" style="1"/>
    <col min="11268" max="11268" width="14.5703125" style="1" customWidth="1"/>
    <col min="11269" max="11269" width="73.140625" style="1" customWidth="1"/>
    <col min="11270" max="11520" width="9.140625" style="1"/>
    <col min="11521" max="11521" width="11.7109375" style="1" customWidth="1"/>
    <col min="11522" max="11522" width="10.140625" style="1" customWidth="1"/>
    <col min="11523" max="11523" width="9.140625" style="1"/>
    <col min="11524" max="11524" width="14.5703125" style="1" customWidth="1"/>
    <col min="11525" max="11525" width="73.140625" style="1" customWidth="1"/>
    <col min="11526" max="11776" width="9.140625" style="1"/>
    <col min="11777" max="11777" width="11.7109375" style="1" customWidth="1"/>
    <col min="11778" max="11778" width="10.140625" style="1" customWidth="1"/>
    <col min="11779" max="11779" width="9.140625" style="1"/>
    <col min="11780" max="11780" width="14.5703125" style="1" customWidth="1"/>
    <col min="11781" max="11781" width="73.140625" style="1" customWidth="1"/>
    <col min="11782" max="12032" width="9.140625" style="1"/>
    <col min="12033" max="12033" width="11.7109375" style="1" customWidth="1"/>
    <col min="12034" max="12034" width="10.140625" style="1" customWidth="1"/>
    <col min="12035" max="12035" width="9.140625" style="1"/>
    <col min="12036" max="12036" width="14.5703125" style="1" customWidth="1"/>
    <col min="12037" max="12037" width="73.140625" style="1" customWidth="1"/>
    <col min="12038" max="12288" width="9.140625" style="1"/>
    <col min="12289" max="12289" width="11.7109375" style="1" customWidth="1"/>
    <col min="12290" max="12290" width="10.140625" style="1" customWidth="1"/>
    <col min="12291" max="12291" width="9.140625" style="1"/>
    <col min="12292" max="12292" width="14.5703125" style="1" customWidth="1"/>
    <col min="12293" max="12293" width="73.140625" style="1" customWidth="1"/>
    <col min="12294" max="12544" width="9.140625" style="1"/>
    <col min="12545" max="12545" width="11.7109375" style="1" customWidth="1"/>
    <col min="12546" max="12546" width="10.140625" style="1" customWidth="1"/>
    <col min="12547" max="12547" width="9.140625" style="1"/>
    <col min="12548" max="12548" width="14.5703125" style="1" customWidth="1"/>
    <col min="12549" max="12549" width="73.140625" style="1" customWidth="1"/>
    <col min="12550" max="12800" width="9.140625" style="1"/>
    <col min="12801" max="12801" width="11.7109375" style="1" customWidth="1"/>
    <col min="12802" max="12802" width="10.140625" style="1" customWidth="1"/>
    <col min="12803" max="12803" width="9.140625" style="1"/>
    <col min="12804" max="12804" width="14.5703125" style="1" customWidth="1"/>
    <col min="12805" max="12805" width="73.140625" style="1" customWidth="1"/>
    <col min="12806" max="13056" width="9.140625" style="1"/>
    <col min="13057" max="13057" width="11.7109375" style="1" customWidth="1"/>
    <col min="13058" max="13058" width="10.140625" style="1" customWidth="1"/>
    <col min="13059" max="13059" width="9.140625" style="1"/>
    <col min="13060" max="13060" width="14.5703125" style="1" customWidth="1"/>
    <col min="13061" max="13061" width="73.140625" style="1" customWidth="1"/>
    <col min="13062" max="13312" width="9.140625" style="1"/>
    <col min="13313" max="13313" width="11.7109375" style="1" customWidth="1"/>
    <col min="13314" max="13314" width="10.140625" style="1" customWidth="1"/>
    <col min="13315" max="13315" width="9.140625" style="1"/>
    <col min="13316" max="13316" width="14.5703125" style="1" customWidth="1"/>
    <col min="13317" max="13317" width="73.140625" style="1" customWidth="1"/>
    <col min="13318" max="13568" width="9.140625" style="1"/>
    <col min="13569" max="13569" width="11.7109375" style="1" customWidth="1"/>
    <col min="13570" max="13570" width="10.140625" style="1" customWidth="1"/>
    <col min="13571" max="13571" width="9.140625" style="1"/>
    <col min="13572" max="13572" width="14.5703125" style="1" customWidth="1"/>
    <col min="13573" max="13573" width="73.140625" style="1" customWidth="1"/>
    <col min="13574" max="13824" width="9.140625" style="1"/>
    <col min="13825" max="13825" width="11.7109375" style="1" customWidth="1"/>
    <col min="13826" max="13826" width="10.140625" style="1" customWidth="1"/>
    <col min="13827" max="13827" width="9.140625" style="1"/>
    <col min="13828" max="13828" width="14.5703125" style="1" customWidth="1"/>
    <col min="13829" max="13829" width="73.140625" style="1" customWidth="1"/>
    <col min="13830" max="14080" width="9.140625" style="1"/>
    <col min="14081" max="14081" width="11.7109375" style="1" customWidth="1"/>
    <col min="14082" max="14082" width="10.140625" style="1" customWidth="1"/>
    <col min="14083" max="14083" width="9.140625" style="1"/>
    <col min="14084" max="14084" width="14.5703125" style="1" customWidth="1"/>
    <col min="14085" max="14085" width="73.140625" style="1" customWidth="1"/>
    <col min="14086" max="14336" width="9.140625" style="1"/>
    <col min="14337" max="14337" width="11.7109375" style="1" customWidth="1"/>
    <col min="14338" max="14338" width="10.140625" style="1" customWidth="1"/>
    <col min="14339" max="14339" width="9.140625" style="1"/>
    <col min="14340" max="14340" width="14.5703125" style="1" customWidth="1"/>
    <col min="14341" max="14341" width="73.140625" style="1" customWidth="1"/>
    <col min="14342" max="14592" width="9.140625" style="1"/>
    <col min="14593" max="14593" width="11.7109375" style="1" customWidth="1"/>
    <col min="14594" max="14594" width="10.140625" style="1" customWidth="1"/>
    <col min="14595" max="14595" width="9.140625" style="1"/>
    <col min="14596" max="14596" width="14.5703125" style="1" customWidth="1"/>
    <col min="14597" max="14597" width="73.140625" style="1" customWidth="1"/>
    <col min="14598" max="14848" width="9.140625" style="1"/>
    <col min="14849" max="14849" width="11.7109375" style="1" customWidth="1"/>
    <col min="14850" max="14850" width="10.140625" style="1" customWidth="1"/>
    <col min="14851" max="14851" width="9.140625" style="1"/>
    <col min="14852" max="14852" width="14.5703125" style="1" customWidth="1"/>
    <col min="14853" max="14853" width="73.140625" style="1" customWidth="1"/>
    <col min="14854" max="15104" width="9.140625" style="1"/>
    <col min="15105" max="15105" width="11.7109375" style="1" customWidth="1"/>
    <col min="15106" max="15106" width="10.140625" style="1" customWidth="1"/>
    <col min="15107" max="15107" width="9.140625" style="1"/>
    <col min="15108" max="15108" width="14.5703125" style="1" customWidth="1"/>
    <col min="15109" max="15109" width="73.140625" style="1" customWidth="1"/>
    <col min="15110" max="15360" width="9.140625" style="1"/>
    <col min="15361" max="15361" width="11.7109375" style="1" customWidth="1"/>
    <col min="15362" max="15362" width="10.140625" style="1" customWidth="1"/>
    <col min="15363" max="15363" width="9.140625" style="1"/>
    <col min="15364" max="15364" width="14.5703125" style="1" customWidth="1"/>
    <col min="15365" max="15365" width="73.140625" style="1" customWidth="1"/>
    <col min="15366" max="15616" width="9.140625" style="1"/>
    <col min="15617" max="15617" width="11.7109375" style="1" customWidth="1"/>
    <col min="15618" max="15618" width="10.140625" style="1" customWidth="1"/>
    <col min="15619" max="15619" width="9.140625" style="1"/>
    <col min="15620" max="15620" width="14.5703125" style="1" customWidth="1"/>
    <col min="15621" max="15621" width="73.140625" style="1" customWidth="1"/>
    <col min="15622" max="15872" width="9.140625" style="1"/>
    <col min="15873" max="15873" width="11.7109375" style="1" customWidth="1"/>
    <col min="15874" max="15874" width="10.140625" style="1" customWidth="1"/>
    <col min="15875" max="15875" width="9.140625" style="1"/>
    <col min="15876" max="15876" width="14.5703125" style="1" customWidth="1"/>
    <col min="15877" max="15877" width="73.140625" style="1" customWidth="1"/>
    <col min="15878" max="16128" width="9.140625" style="1"/>
    <col min="16129" max="16129" width="11.7109375" style="1" customWidth="1"/>
    <col min="16130" max="16130" width="10.140625" style="1" customWidth="1"/>
    <col min="16131" max="16131" width="9.140625" style="1"/>
    <col min="16132" max="16132" width="14.5703125" style="1" customWidth="1"/>
    <col min="16133" max="16133" width="73.140625" style="1" customWidth="1"/>
    <col min="16134" max="16384" width="9.140625" style="1"/>
  </cols>
  <sheetData>
    <row r="1" spans="1:7">
      <c r="A1" s="4" t="s">
        <v>0</v>
      </c>
      <c r="B1" s="4"/>
      <c r="C1" s="4"/>
      <c r="D1" s="4"/>
      <c r="E1" s="10"/>
      <c r="F1" s="9"/>
      <c r="G1" s="10"/>
    </row>
    <row r="2" spans="1:7">
      <c r="A2" s="13"/>
      <c r="B2" s="13"/>
      <c r="C2" s="13"/>
      <c r="D2" s="13"/>
      <c r="E2" s="13"/>
      <c r="F2" s="13"/>
      <c r="G2" s="13"/>
    </row>
    <row r="3" spans="1:7">
      <c r="A3" s="13" t="s">
        <v>36</v>
      </c>
      <c r="B3" s="13"/>
      <c r="C3" s="13"/>
      <c r="D3" s="13"/>
      <c r="E3" s="13"/>
      <c r="F3" s="13"/>
      <c r="G3" s="13"/>
    </row>
    <row r="4" spans="1:7">
      <c r="A4" s="13"/>
      <c r="B4" s="13"/>
      <c r="C4" s="13"/>
      <c r="D4" s="13"/>
      <c r="E4" s="13"/>
      <c r="F4" s="13"/>
      <c r="G4" s="13"/>
    </row>
    <row r="5" spans="1:7" s="19" customFormat="1">
      <c r="A5" s="19" t="s">
        <v>114</v>
      </c>
    </row>
    <row r="6" spans="1:7" s="19" customFormat="1"/>
    <row r="7" spans="1:7" ht="33">
      <c r="A7" s="22" t="s">
        <v>1</v>
      </c>
      <c r="B7" s="22" t="s">
        <v>2</v>
      </c>
      <c r="C7" s="22" t="s">
        <v>3</v>
      </c>
      <c r="D7" s="14" t="s">
        <v>6</v>
      </c>
      <c r="E7" s="14" t="s">
        <v>7</v>
      </c>
      <c r="F7" s="28" t="s">
        <v>4</v>
      </c>
      <c r="G7" s="29" t="s">
        <v>5</v>
      </c>
    </row>
    <row r="8" spans="1:7" s="30" customFormat="1" ht="34.5" customHeight="1">
      <c r="A8" s="20">
        <v>1</v>
      </c>
      <c r="B8" s="20">
        <v>494</v>
      </c>
      <c r="C8" s="31">
        <v>43866</v>
      </c>
      <c r="D8" s="20" t="s">
        <v>8</v>
      </c>
      <c r="E8" s="20" t="s">
        <v>9</v>
      </c>
      <c r="F8" s="32">
        <v>750000</v>
      </c>
      <c r="G8" s="33" t="s">
        <v>247</v>
      </c>
    </row>
    <row r="9" spans="1:7" s="30" customFormat="1" ht="46.5" customHeight="1">
      <c r="A9" s="20">
        <f t="shared" ref="A9:A17" si="0">1+A8</f>
        <v>2</v>
      </c>
      <c r="B9" s="20">
        <v>495</v>
      </c>
      <c r="C9" s="31">
        <v>43866</v>
      </c>
      <c r="D9" s="20" t="s">
        <v>10</v>
      </c>
      <c r="E9" s="20" t="s">
        <v>9</v>
      </c>
      <c r="F9" s="32">
        <v>109443267</v>
      </c>
      <c r="G9" s="33" t="s">
        <v>248</v>
      </c>
    </row>
    <row r="10" spans="1:7" s="30" customFormat="1" ht="46.5" customHeight="1">
      <c r="A10" s="20">
        <f t="shared" si="0"/>
        <v>3</v>
      </c>
      <c r="B10" s="20">
        <v>493</v>
      </c>
      <c r="C10" s="31">
        <v>43866</v>
      </c>
      <c r="D10" s="20" t="s">
        <v>11</v>
      </c>
      <c r="E10" s="20" t="s">
        <v>9</v>
      </c>
      <c r="F10" s="32">
        <v>743903</v>
      </c>
      <c r="G10" s="33" t="s">
        <v>253</v>
      </c>
    </row>
    <row r="11" spans="1:7" s="30" customFormat="1" ht="46.5" customHeight="1">
      <c r="A11" s="20">
        <f t="shared" si="0"/>
        <v>4</v>
      </c>
      <c r="B11" s="20">
        <v>498</v>
      </c>
      <c r="C11" s="31">
        <v>43868</v>
      </c>
      <c r="D11" s="20" t="s">
        <v>11</v>
      </c>
      <c r="E11" s="20" t="s">
        <v>12</v>
      </c>
      <c r="F11" s="32">
        <v>650</v>
      </c>
      <c r="G11" s="33" t="s">
        <v>255</v>
      </c>
    </row>
    <row r="12" spans="1:7" s="30" customFormat="1" ht="46.5" customHeight="1">
      <c r="A12" s="20">
        <f t="shared" si="0"/>
        <v>5</v>
      </c>
      <c r="B12" s="20">
        <v>499</v>
      </c>
      <c r="C12" s="31">
        <v>43868</v>
      </c>
      <c r="D12" s="20" t="s">
        <v>11</v>
      </c>
      <c r="E12" s="20" t="s">
        <v>12</v>
      </c>
      <c r="F12" s="32">
        <v>650</v>
      </c>
      <c r="G12" s="33" t="s">
        <v>255</v>
      </c>
    </row>
    <row r="13" spans="1:7" s="30" customFormat="1" ht="46.5" customHeight="1">
      <c r="A13" s="20">
        <f t="shared" si="0"/>
        <v>6</v>
      </c>
      <c r="B13" s="20">
        <v>500</v>
      </c>
      <c r="C13" s="31">
        <v>43868</v>
      </c>
      <c r="D13" s="20" t="s">
        <v>11</v>
      </c>
      <c r="E13" s="20" t="s">
        <v>12</v>
      </c>
      <c r="F13" s="32">
        <v>650</v>
      </c>
      <c r="G13" s="33" t="s">
        <v>255</v>
      </c>
    </row>
    <row r="14" spans="1:7" s="30" customFormat="1" ht="46.5" customHeight="1">
      <c r="A14" s="20">
        <f t="shared" si="0"/>
        <v>7</v>
      </c>
      <c r="B14" s="20">
        <v>884</v>
      </c>
      <c r="C14" s="31">
        <v>43882</v>
      </c>
      <c r="D14" s="20" t="s">
        <v>11</v>
      </c>
      <c r="E14" s="20" t="s">
        <v>9</v>
      </c>
      <c r="F14" s="32">
        <v>5429</v>
      </c>
      <c r="G14" s="33" t="s">
        <v>254</v>
      </c>
    </row>
    <row r="15" spans="1:7" s="30" customFormat="1" ht="46.5" customHeight="1">
      <c r="A15" s="20">
        <f t="shared" si="0"/>
        <v>8</v>
      </c>
      <c r="B15" s="20">
        <v>871</v>
      </c>
      <c r="C15" s="31">
        <v>43882</v>
      </c>
      <c r="D15" s="20" t="s">
        <v>250</v>
      </c>
      <c r="E15" s="20" t="s">
        <v>251</v>
      </c>
      <c r="F15" s="32">
        <v>71922</v>
      </c>
      <c r="G15" s="33" t="s">
        <v>252</v>
      </c>
    </row>
    <row r="16" spans="1:7" s="30" customFormat="1" ht="46.5" customHeight="1">
      <c r="A16" s="20">
        <f t="shared" si="0"/>
        <v>9</v>
      </c>
      <c r="B16" s="20">
        <v>955</v>
      </c>
      <c r="C16" s="31">
        <v>43887</v>
      </c>
      <c r="D16" s="20" t="s">
        <v>250</v>
      </c>
      <c r="E16" s="20" t="s">
        <v>251</v>
      </c>
      <c r="F16" s="32">
        <v>8238</v>
      </c>
      <c r="G16" s="33" t="s">
        <v>252</v>
      </c>
    </row>
    <row r="17" spans="1:7" s="30" customFormat="1" ht="46.5" customHeight="1">
      <c r="A17" s="20">
        <f t="shared" si="0"/>
        <v>10</v>
      </c>
      <c r="B17" s="20">
        <v>883</v>
      </c>
      <c r="C17" s="31">
        <v>43882</v>
      </c>
      <c r="D17" s="20" t="s">
        <v>10</v>
      </c>
      <c r="E17" s="20" t="s">
        <v>9</v>
      </c>
      <c r="F17" s="32">
        <v>10800890</v>
      </c>
      <c r="G17" s="33" t="s">
        <v>249</v>
      </c>
    </row>
    <row r="18" spans="1:7" s="2" customFormat="1" ht="23.25" customHeight="1">
      <c r="A18" s="11"/>
      <c r="B18" s="23"/>
      <c r="C18" s="23"/>
      <c r="D18" s="23"/>
      <c r="E18" s="37" t="s">
        <v>28</v>
      </c>
      <c r="F18" s="34">
        <f>SUM(F8:F17)</f>
        <v>121825599</v>
      </c>
      <c r="G18" s="12"/>
    </row>
    <row r="21" spans="1:7">
      <c r="E21" s="3"/>
      <c r="F21" s="3"/>
    </row>
    <row r="22" spans="1:7">
      <c r="E22" s="3"/>
      <c r="F22" s="3"/>
    </row>
    <row r="23" spans="1:7">
      <c r="E23" s="3"/>
      <c r="F23" s="3"/>
    </row>
    <row r="24" spans="1:7">
      <c r="E24" s="3"/>
      <c r="F24" s="3"/>
    </row>
    <row r="25" spans="1:7">
      <c r="E25" s="3"/>
      <c r="F25" s="3"/>
    </row>
    <row r="26" spans="1:7">
      <c r="F26" s="3"/>
    </row>
    <row r="27" spans="1:7">
      <c r="F27" s="3"/>
    </row>
    <row r="28" spans="1:7">
      <c r="F28" s="3"/>
    </row>
    <row r="29" spans="1:7">
      <c r="F29" s="3"/>
    </row>
    <row r="33" spans="6:6">
      <c r="F33" s="3"/>
    </row>
  </sheetData>
  <sortState ref="A8:G17">
    <sortCondition ref="C8:C17"/>
  </sortState>
  <pageMargins left="0.7" right="0.7" top="0.75" bottom="0.75" header="0.3" footer="0.3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topLeftCell="C1" workbookViewId="0">
      <selection activeCell="E9" sqref="E9"/>
    </sheetView>
  </sheetViews>
  <sheetFormatPr defaultRowHeight="15"/>
  <cols>
    <col min="2" max="2" width="12.42578125" customWidth="1"/>
    <col min="3" max="3" width="13.28515625" customWidth="1"/>
    <col min="4" max="4" width="81.42578125" customWidth="1"/>
    <col min="5" max="5" width="16.28515625" customWidth="1"/>
  </cols>
  <sheetData>
    <row r="1" spans="1:5" s="127" customFormat="1" ht="16.5">
      <c r="A1" s="125" t="s">
        <v>43</v>
      </c>
      <c r="B1" s="125"/>
      <c r="C1" s="125"/>
      <c r="D1" s="125"/>
      <c r="E1" s="125"/>
    </row>
    <row r="2" spans="1:5" s="127" customFormat="1" ht="16.5">
      <c r="A2" s="125" t="s">
        <v>16</v>
      </c>
      <c r="B2" s="125"/>
      <c r="C2" s="125"/>
      <c r="D2" s="125"/>
      <c r="E2" s="125"/>
    </row>
    <row r="3" spans="1:5" s="127" customFormat="1" ht="16.5">
      <c r="A3" s="125" t="s">
        <v>44</v>
      </c>
      <c r="B3" s="125"/>
      <c r="C3" s="125"/>
      <c r="D3" s="125"/>
      <c r="E3" s="125"/>
    </row>
    <row r="4" spans="1:5" ht="16.5">
      <c r="A4" s="8"/>
      <c r="B4" s="8"/>
      <c r="C4" s="8"/>
      <c r="D4" s="8"/>
      <c r="E4" s="8"/>
    </row>
    <row r="5" spans="1:5" ht="16.5">
      <c r="A5" s="8"/>
      <c r="B5" s="8"/>
      <c r="C5" s="8"/>
      <c r="D5" s="8" t="s">
        <v>256</v>
      </c>
      <c r="E5" s="8"/>
    </row>
    <row r="6" spans="1:5" ht="16.5">
      <c r="A6" s="8"/>
      <c r="B6" s="8"/>
      <c r="C6" s="8"/>
      <c r="D6" s="8"/>
      <c r="E6" s="8"/>
    </row>
    <row r="7" spans="1:5" ht="16.5">
      <c r="A7" s="35" t="s">
        <v>1</v>
      </c>
      <c r="B7" s="35" t="s">
        <v>17</v>
      </c>
      <c r="C7" s="35" t="s">
        <v>18</v>
      </c>
      <c r="D7" s="35" t="s">
        <v>19</v>
      </c>
      <c r="E7" s="35" t="s">
        <v>21</v>
      </c>
    </row>
    <row r="8" spans="1:5" s="122" customFormat="1" ht="78" customHeight="1">
      <c r="A8" s="128">
        <v>1</v>
      </c>
      <c r="B8" s="31">
        <v>43873</v>
      </c>
      <c r="C8" s="129">
        <v>739</v>
      </c>
      <c r="D8" s="44" t="s">
        <v>257</v>
      </c>
      <c r="E8" s="130">
        <v>2605000</v>
      </c>
    </row>
    <row r="9" spans="1:5" s="127" customFormat="1" ht="16.5">
      <c r="A9" s="131"/>
      <c r="B9" s="131" t="s">
        <v>45</v>
      </c>
      <c r="C9" s="131"/>
      <c r="D9" s="132" t="s">
        <v>28</v>
      </c>
      <c r="E9" s="133">
        <f>SUM(E8:E8)</f>
        <v>2605000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64F1-9DD7-463B-AEAF-717F9F0D7FC4}">
  <dimension ref="A1:AG12"/>
  <sheetViews>
    <sheetView workbookViewId="0">
      <selection activeCell="D19" sqref="D19"/>
    </sheetView>
  </sheetViews>
  <sheetFormatPr defaultRowHeight="16.5"/>
  <cols>
    <col min="1" max="1" width="10.5703125" style="8" customWidth="1"/>
    <col min="2" max="2" width="14" style="8" customWidth="1"/>
    <col min="3" max="3" width="16.28515625" style="8" customWidth="1"/>
    <col min="4" max="4" width="40.5703125" style="221" customWidth="1"/>
    <col min="5" max="5" width="81.42578125" style="8" customWidth="1"/>
    <col min="6" max="6" width="18.5703125" style="8" customWidth="1"/>
    <col min="7" max="257" width="9.140625" style="8"/>
    <col min="258" max="258" width="15.140625" style="8" customWidth="1"/>
    <col min="259" max="259" width="9.140625" style="8"/>
    <col min="260" max="260" width="11.140625" style="8" customWidth="1"/>
    <col min="261" max="261" width="11.7109375" style="8" bestFit="1" customWidth="1"/>
    <col min="262" max="262" width="115.7109375" style="8" customWidth="1"/>
    <col min="263" max="513" width="9.140625" style="8"/>
    <col min="514" max="514" width="15.140625" style="8" customWidth="1"/>
    <col min="515" max="515" width="9.140625" style="8"/>
    <col min="516" max="516" width="11.140625" style="8" customWidth="1"/>
    <col min="517" max="517" width="11.7109375" style="8" bestFit="1" customWidth="1"/>
    <col min="518" max="518" width="115.7109375" style="8" customWidth="1"/>
    <col min="519" max="769" width="9.140625" style="8"/>
    <col min="770" max="770" width="15.140625" style="8" customWidth="1"/>
    <col min="771" max="771" width="9.140625" style="8"/>
    <col min="772" max="772" width="11.140625" style="8" customWidth="1"/>
    <col min="773" max="773" width="11.7109375" style="8" bestFit="1" customWidth="1"/>
    <col min="774" max="774" width="115.7109375" style="8" customWidth="1"/>
    <col min="775" max="1025" width="9.140625" style="8"/>
    <col min="1026" max="1026" width="15.140625" style="8" customWidth="1"/>
    <col min="1027" max="1027" width="9.140625" style="8"/>
    <col min="1028" max="1028" width="11.140625" style="8" customWidth="1"/>
    <col min="1029" max="1029" width="11.7109375" style="8" bestFit="1" customWidth="1"/>
    <col min="1030" max="1030" width="115.7109375" style="8" customWidth="1"/>
    <col min="1031" max="1281" width="9.140625" style="8"/>
    <col min="1282" max="1282" width="15.140625" style="8" customWidth="1"/>
    <col min="1283" max="1283" width="9.140625" style="8"/>
    <col min="1284" max="1284" width="11.140625" style="8" customWidth="1"/>
    <col min="1285" max="1285" width="11.7109375" style="8" bestFit="1" customWidth="1"/>
    <col min="1286" max="1286" width="115.7109375" style="8" customWidth="1"/>
    <col min="1287" max="1537" width="9.140625" style="8"/>
    <col min="1538" max="1538" width="15.140625" style="8" customWidth="1"/>
    <col min="1539" max="1539" width="9.140625" style="8"/>
    <col min="1540" max="1540" width="11.140625" style="8" customWidth="1"/>
    <col min="1541" max="1541" width="11.7109375" style="8" bestFit="1" customWidth="1"/>
    <col min="1542" max="1542" width="115.7109375" style="8" customWidth="1"/>
    <col min="1543" max="1793" width="9.140625" style="8"/>
    <col min="1794" max="1794" width="15.140625" style="8" customWidth="1"/>
    <col min="1795" max="1795" width="9.140625" style="8"/>
    <col min="1796" max="1796" width="11.140625" style="8" customWidth="1"/>
    <col min="1797" max="1797" width="11.7109375" style="8" bestFit="1" customWidth="1"/>
    <col min="1798" max="1798" width="115.7109375" style="8" customWidth="1"/>
    <col min="1799" max="2049" width="9.140625" style="8"/>
    <col min="2050" max="2050" width="15.140625" style="8" customWidth="1"/>
    <col min="2051" max="2051" width="9.140625" style="8"/>
    <col min="2052" max="2052" width="11.140625" style="8" customWidth="1"/>
    <col min="2053" max="2053" width="11.7109375" style="8" bestFit="1" customWidth="1"/>
    <col min="2054" max="2054" width="115.7109375" style="8" customWidth="1"/>
    <col min="2055" max="2305" width="9.140625" style="8"/>
    <col min="2306" max="2306" width="15.140625" style="8" customWidth="1"/>
    <col min="2307" max="2307" width="9.140625" style="8"/>
    <col min="2308" max="2308" width="11.140625" style="8" customWidth="1"/>
    <col min="2309" max="2309" width="11.7109375" style="8" bestFit="1" customWidth="1"/>
    <col min="2310" max="2310" width="115.7109375" style="8" customWidth="1"/>
    <col min="2311" max="2561" width="9.140625" style="8"/>
    <col min="2562" max="2562" width="15.140625" style="8" customWidth="1"/>
    <col min="2563" max="2563" width="9.140625" style="8"/>
    <col min="2564" max="2564" width="11.140625" style="8" customWidth="1"/>
    <col min="2565" max="2565" width="11.7109375" style="8" bestFit="1" customWidth="1"/>
    <col min="2566" max="2566" width="115.7109375" style="8" customWidth="1"/>
    <col min="2567" max="2817" width="9.140625" style="8"/>
    <col min="2818" max="2818" width="15.140625" style="8" customWidth="1"/>
    <col min="2819" max="2819" width="9.140625" style="8"/>
    <col min="2820" max="2820" width="11.140625" style="8" customWidth="1"/>
    <col min="2821" max="2821" width="11.7109375" style="8" bestFit="1" customWidth="1"/>
    <col min="2822" max="2822" width="115.7109375" style="8" customWidth="1"/>
    <col min="2823" max="3073" width="9.140625" style="8"/>
    <col min="3074" max="3074" width="15.140625" style="8" customWidth="1"/>
    <col min="3075" max="3075" width="9.140625" style="8"/>
    <col min="3076" max="3076" width="11.140625" style="8" customWidth="1"/>
    <col min="3077" max="3077" width="11.7109375" style="8" bestFit="1" customWidth="1"/>
    <col min="3078" max="3078" width="115.7109375" style="8" customWidth="1"/>
    <col min="3079" max="3329" width="9.140625" style="8"/>
    <col min="3330" max="3330" width="15.140625" style="8" customWidth="1"/>
    <col min="3331" max="3331" width="9.140625" style="8"/>
    <col min="3332" max="3332" width="11.140625" style="8" customWidth="1"/>
    <col min="3333" max="3333" width="11.7109375" style="8" bestFit="1" customWidth="1"/>
    <col min="3334" max="3334" width="115.7109375" style="8" customWidth="1"/>
    <col min="3335" max="3585" width="9.140625" style="8"/>
    <col min="3586" max="3586" width="15.140625" style="8" customWidth="1"/>
    <col min="3587" max="3587" width="9.140625" style="8"/>
    <col min="3588" max="3588" width="11.140625" style="8" customWidth="1"/>
    <col min="3589" max="3589" width="11.7109375" style="8" bestFit="1" customWidth="1"/>
    <col min="3590" max="3590" width="115.7109375" style="8" customWidth="1"/>
    <col min="3591" max="3841" width="9.140625" style="8"/>
    <col min="3842" max="3842" width="15.140625" style="8" customWidth="1"/>
    <col min="3843" max="3843" width="9.140625" style="8"/>
    <col min="3844" max="3844" width="11.140625" style="8" customWidth="1"/>
    <col min="3845" max="3845" width="11.7109375" style="8" bestFit="1" customWidth="1"/>
    <col min="3846" max="3846" width="115.7109375" style="8" customWidth="1"/>
    <col min="3847" max="4097" width="9.140625" style="8"/>
    <col min="4098" max="4098" width="15.140625" style="8" customWidth="1"/>
    <col min="4099" max="4099" width="9.140625" style="8"/>
    <col min="4100" max="4100" width="11.140625" style="8" customWidth="1"/>
    <col min="4101" max="4101" width="11.7109375" style="8" bestFit="1" customWidth="1"/>
    <col min="4102" max="4102" width="115.7109375" style="8" customWidth="1"/>
    <col min="4103" max="4353" width="9.140625" style="8"/>
    <col min="4354" max="4354" width="15.140625" style="8" customWidth="1"/>
    <col min="4355" max="4355" width="9.140625" style="8"/>
    <col min="4356" max="4356" width="11.140625" style="8" customWidth="1"/>
    <col min="4357" max="4357" width="11.7109375" style="8" bestFit="1" customWidth="1"/>
    <col min="4358" max="4358" width="115.7109375" style="8" customWidth="1"/>
    <col min="4359" max="4609" width="9.140625" style="8"/>
    <col min="4610" max="4610" width="15.140625" style="8" customWidth="1"/>
    <col min="4611" max="4611" width="9.140625" style="8"/>
    <col min="4612" max="4612" width="11.140625" style="8" customWidth="1"/>
    <col min="4613" max="4613" width="11.7109375" style="8" bestFit="1" customWidth="1"/>
    <col min="4614" max="4614" width="115.7109375" style="8" customWidth="1"/>
    <col min="4615" max="4865" width="9.140625" style="8"/>
    <col min="4866" max="4866" width="15.140625" style="8" customWidth="1"/>
    <col min="4867" max="4867" width="9.140625" style="8"/>
    <col min="4868" max="4868" width="11.140625" style="8" customWidth="1"/>
    <col min="4869" max="4869" width="11.7109375" style="8" bestFit="1" customWidth="1"/>
    <col min="4870" max="4870" width="115.7109375" style="8" customWidth="1"/>
    <col min="4871" max="5121" width="9.140625" style="8"/>
    <col min="5122" max="5122" width="15.140625" style="8" customWidth="1"/>
    <col min="5123" max="5123" width="9.140625" style="8"/>
    <col min="5124" max="5124" width="11.140625" style="8" customWidth="1"/>
    <col min="5125" max="5125" width="11.7109375" style="8" bestFit="1" customWidth="1"/>
    <col min="5126" max="5126" width="115.7109375" style="8" customWidth="1"/>
    <col min="5127" max="5377" width="9.140625" style="8"/>
    <col min="5378" max="5378" width="15.140625" style="8" customWidth="1"/>
    <col min="5379" max="5379" width="9.140625" style="8"/>
    <col min="5380" max="5380" width="11.140625" style="8" customWidth="1"/>
    <col min="5381" max="5381" width="11.7109375" style="8" bestFit="1" customWidth="1"/>
    <col min="5382" max="5382" width="115.7109375" style="8" customWidth="1"/>
    <col min="5383" max="5633" width="9.140625" style="8"/>
    <col min="5634" max="5634" width="15.140625" style="8" customWidth="1"/>
    <col min="5635" max="5635" width="9.140625" style="8"/>
    <col min="5636" max="5636" width="11.140625" style="8" customWidth="1"/>
    <col min="5637" max="5637" width="11.7109375" style="8" bestFit="1" customWidth="1"/>
    <col min="5638" max="5638" width="115.7109375" style="8" customWidth="1"/>
    <col min="5639" max="5889" width="9.140625" style="8"/>
    <col min="5890" max="5890" width="15.140625" style="8" customWidth="1"/>
    <col min="5891" max="5891" width="9.140625" style="8"/>
    <col min="5892" max="5892" width="11.140625" style="8" customWidth="1"/>
    <col min="5893" max="5893" width="11.7109375" style="8" bestFit="1" customWidth="1"/>
    <col min="5894" max="5894" width="115.7109375" style="8" customWidth="1"/>
    <col min="5895" max="6145" width="9.140625" style="8"/>
    <col min="6146" max="6146" width="15.140625" style="8" customWidth="1"/>
    <col min="6147" max="6147" width="9.140625" style="8"/>
    <col min="6148" max="6148" width="11.140625" style="8" customWidth="1"/>
    <col min="6149" max="6149" width="11.7109375" style="8" bestFit="1" customWidth="1"/>
    <col min="6150" max="6150" width="115.7109375" style="8" customWidth="1"/>
    <col min="6151" max="6401" width="9.140625" style="8"/>
    <col min="6402" max="6402" width="15.140625" style="8" customWidth="1"/>
    <col min="6403" max="6403" width="9.140625" style="8"/>
    <col min="6404" max="6404" width="11.140625" style="8" customWidth="1"/>
    <col min="6405" max="6405" width="11.7109375" style="8" bestFit="1" customWidth="1"/>
    <col min="6406" max="6406" width="115.7109375" style="8" customWidth="1"/>
    <col min="6407" max="6657" width="9.140625" style="8"/>
    <col min="6658" max="6658" width="15.140625" style="8" customWidth="1"/>
    <col min="6659" max="6659" width="9.140625" style="8"/>
    <col min="6660" max="6660" width="11.140625" style="8" customWidth="1"/>
    <col min="6661" max="6661" width="11.7109375" style="8" bestFit="1" customWidth="1"/>
    <col min="6662" max="6662" width="115.7109375" style="8" customWidth="1"/>
    <col min="6663" max="6913" width="9.140625" style="8"/>
    <col min="6914" max="6914" width="15.140625" style="8" customWidth="1"/>
    <col min="6915" max="6915" width="9.140625" style="8"/>
    <col min="6916" max="6916" width="11.140625" style="8" customWidth="1"/>
    <col min="6917" max="6917" width="11.7109375" style="8" bestFit="1" customWidth="1"/>
    <col min="6918" max="6918" width="115.7109375" style="8" customWidth="1"/>
    <col min="6919" max="7169" width="9.140625" style="8"/>
    <col min="7170" max="7170" width="15.140625" style="8" customWidth="1"/>
    <col min="7171" max="7171" width="9.140625" style="8"/>
    <col min="7172" max="7172" width="11.140625" style="8" customWidth="1"/>
    <col min="7173" max="7173" width="11.7109375" style="8" bestFit="1" customWidth="1"/>
    <col min="7174" max="7174" width="115.7109375" style="8" customWidth="1"/>
    <col min="7175" max="7425" width="9.140625" style="8"/>
    <col min="7426" max="7426" width="15.140625" style="8" customWidth="1"/>
    <col min="7427" max="7427" width="9.140625" style="8"/>
    <col min="7428" max="7428" width="11.140625" style="8" customWidth="1"/>
    <col min="7429" max="7429" width="11.7109375" style="8" bestFit="1" customWidth="1"/>
    <col min="7430" max="7430" width="115.7109375" style="8" customWidth="1"/>
    <col min="7431" max="7681" width="9.140625" style="8"/>
    <col min="7682" max="7682" width="15.140625" style="8" customWidth="1"/>
    <col min="7683" max="7683" width="9.140625" style="8"/>
    <col min="7684" max="7684" width="11.140625" style="8" customWidth="1"/>
    <col min="7685" max="7685" width="11.7109375" style="8" bestFit="1" customWidth="1"/>
    <col min="7686" max="7686" width="115.7109375" style="8" customWidth="1"/>
    <col min="7687" max="7937" width="9.140625" style="8"/>
    <col min="7938" max="7938" width="15.140625" style="8" customWidth="1"/>
    <col min="7939" max="7939" width="9.140625" style="8"/>
    <col min="7940" max="7940" width="11.140625" style="8" customWidth="1"/>
    <col min="7941" max="7941" width="11.7109375" style="8" bestFit="1" customWidth="1"/>
    <col min="7942" max="7942" width="115.7109375" style="8" customWidth="1"/>
    <col min="7943" max="8193" width="9.140625" style="8"/>
    <col min="8194" max="8194" width="15.140625" style="8" customWidth="1"/>
    <col min="8195" max="8195" width="9.140625" style="8"/>
    <col min="8196" max="8196" width="11.140625" style="8" customWidth="1"/>
    <col min="8197" max="8197" width="11.7109375" style="8" bestFit="1" customWidth="1"/>
    <col min="8198" max="8198" width="115.7109375" style="8" customWidth="1"/>
    <col min="8199" max="8449" width="9.140625" style="8"/>
    <col min="8450" max="8450" width="15.140625" style="8" customWidth="1"/>
    <col min="8451" max="8451" width="9.140625" style="8"/>
    <col min="8452" max="8452" width="11.140625" style="8" customWidth="1"/>
    <col min="8453" max="8453" width="11.7109375" style="8" bestFit="1" customWidth="1"/>
    <col min="8454" max="8454" width="115.7109375" style="8" customWidth="1"/>
    <col min="8455" max="8705" width="9.140625" style="8"/>
    <col min="8706" max="8706" width="15.140625" style="8" customWidth="1"/>
    <col min="8707" max="8707" width="9.140625" style="8"/>
    <col min="8708" max="8708" width="11.140625" style="8" customWidth="1"/>
    <col min="8709" max="8709" width="11.7109375" style="8" bestFit="1" customWidth="1"/>
    <col min="8710" max="8710" width="115.7109375" style="8" customWidth="1"/>
    <col min="8711" max="8961" width="9.140625" style="8"/>
    <col min="8962" max="8962" width="15.140625" style="8" customWidth="1"/>
    <col min="8963" max="8963" width="9.140625" style="8"/>
    <col min="8964" max="8964" width="11.140625" style="8" customWidth="1"/>
    <col min="8965" max="8965" width="11.7109375" style="8" bestFit="1" customWidth="1"/>
    <col min="8966" max="8966" width="115.7109375" style="8" customWidth="1"/>
    <col min="8967" max="9217" width="9.140625" style="8"/>
    <col min="9218" max="9218" width="15.140625" style="8" customWidth="1"/>
    <col min="9219" max="9219" width="9.140625" style="8"/>
    <col min="9220" max="9220" width="11.140625" style="8" customWidth="1"/>
    <col min="9221" max="9221" width="11.7109375" style="8" bestFit="1" customWidth="1"/>
    <col min="9222" max="9222" width="115.7109375" style="8" customWidth="1"/>
    <col min="9223" max="9473" width="9.140625" style="8"/>
    <col min="9474" max="9474" width="15.140625" style="8" customWidth="1"/>
    <col min="9475" max="9475" width="9.140625" style="8"/>
    <col min="9476" max="9476" width="11.140625" style="8" customWidth="1"/>
    <col min="9477" max="9477" width="11.7109375" style="8" bestFit="1" customWidth="1"/>
    <col min="9478" max="9478" width="115.7109375" style="8" customWidth="1"/>
    <col min="9479" max="9729" width="9.140625" style="8"/>
    <col min="9730" max="9730" width="15.140625" style="8" customWidth="1"/>
    <col min="9731" max="9731" width="9.140625" style="8"/>
    <col min="9732" max="9732" width="11.140625" style="8" customWidth="1"/>
    <col min="9733" max="9733" width="11.7109375" style="8" bestFit="1" customWidth="1"/>
    <col min="9734" max="9734" width="115.7109375" style="8" customWidth="1"/>
    <col min="9735" max="9985" width="9.140625" style="8"/>
    <col min="9986" max="9986" width="15.140625" style="8" customWidth="1"/>
    <col min="9987" max="9987" width="9.140625" style="8"/>
    <col min="9988" max="9988" width="11.140625" style="8" customWidth="1"/>
    <col min="9989" max="9989" width="11.7109375" style="8" bestFit="1" customWidth="1"/>
    <col min="9990" max="9990" width="115.7109375" style="8" customWidth="1"/>
    <col min="9991" max="10241" width="9.140625" style="8"/>
    <col min="10242" max="10242" width="15.140625" style="8" customWidth="1"/>
    <col min="10243" max="10243" width="9.140625" style="8"/>
    <col min="10244" max="10244" width="11.140625" style="8" customWidth="1"/>
    <col min="10245" max="10245" width="11.7109375" style="8" bestFit="1" customWidth="1"/>
    <col min="10246" max="10246" width="115.7109375" style="8" customWidth="1"/>
    <col min="10247" max="10497" width="9.140625" style="8"/>
    <col min="10498" max="10498" width="15.140625" style="8" customWidth="1"/>
    <col min="10499" max="10499" width="9.140625" style="8"/>
    <col min="10500" max="10500" width="11.140625" style="8" customWidth="1"/>
    <col min="10501" max="10501" width="11.7109375" style="8" bestFit="1" customWidth="1"/>
    <col min="10502" max="10502" width="115.7109375" style="8" customWidth="1"/>
    <col min="10503" max="10753" width="9.140625" style="8"/>
    <col min="10754" max="10754" width="15.140625" style="8" customWidth="1"/>
    <col min="10755" max="10755" width="9.140625" style="8"/>
    <col min="10756" max="10756" width="11.140625" style="8" customWidth="1"/>
    <col min="10757" max="10757" width="11.7109375" style="8" bestFit="1" customWidth="1"/>
    <col min="10758" max="10758" width="115.7109375" style="8" customWidth="1"/>
    <col min="10759" max="11009" width="9.140625" style="8"/>
    <col min="11010" max="11010" width="15.140625" style="8" customWidth="1"/>
    <col min="11011" max="11011" width="9.140625" style="8"/>
    <col min="11012" max="11012" width="11.140625" style="8" customWidth="1"/>
    <col min="11013" max="11013" width="11.7109375" style="8" bestFit="1" customWidth="1"/>
    <col min="11014" max="11014" width="115.7109375" style="8" customWidth="1"/>
    <col min="11015" max="11265" width="9.140625" style="8"/>
    <col min="11266" max="11266" width="15.140625" style="8" customWidth="1"/>
    <col min="11267" max="11267" width="9.140625" style="8"/>
    <col min="11268" max="11268" width="11.140625" style="8" customWidth="1"/>
    <col min="11269" max="11269" width="11.7109375" style="8" bestFit="1" customWidth="1"/>
    <col min="11270" max="11270" width="115.7109375" style="8" customWidth="1"/>
    <col min="11271" max="11521" width="9.140625" style="8"/>
    <col min="11522" max="11522" width="15.140625" style="8" customWidth="1"/>
    <col min="11523" max="11523" width="9.140625" style="8"/>
    <col min="11524" max="11524" width="11.140625" style="8" customWidth="1"/>
    <col min="11525" max="11525" width="11.7109375" style="8" bestFit="1" customWidth="1"/>
    <col min="11526" max="11526" width="115.7109375" style="8" customWidth="1"/>
    <col min="11527" max="11777" width="9.140625" style="8"/>
    <col min="11778" max="11778" width="15.140625" style="8" customWidth="1"/>
    <col min="11779" max="11779" width="9.140625" style="8"/>
    <col min="11780" max="11780" width="11.140625" style="8" customWidth="1"/>
    <col min="11781" max="11781" width="11.7109375" style="8" bestFit="1" customWidth="1"/>
    <col min="11782" max="11782" width="115.7109375" style="8" customWidth="1"/>
    <col min="11783" max="12033" width="9.140625" style="8"/>
    <col min="12034" max="12034" width="15.140625" style="8" customWidth="1"/>
    <col min="12035" max="12035" width="9.140625" style="8"/>
    <col min="12036" max="12036" width="11.140625" style="8" customWidth="1"/>
    <col min="12037" max="12037" width="11.7109375" style="8" bestFit="1" customWidth="1"/>
    <col min="12038" max="12038" width="115.7109375" style="8" customWidth="1"/>
    <col min="12039" max="12289" width="9.140625" style="8"/>
    <col min="12290" max="12290" width="15.140625" style="8" customWidth="1"/>
    <col min="12291" max="12291" width="9.140625" style="8"/>
    <col min="12292" max="12292" width="11.140625" style="8" customWidth="1"/>
    <col min="12293" max="12293" width="11.7109375" style="8" bestFit="1" customWidth="1"/>
    <col min="12294" max="12294" width="115.7109375" style="8" customWidth="1"/>
    <col min="12295" max="12545" width="9.140625" style="8"/>
    <col min="12546" max="12546" width="15.140625" style="8" customWidth="1"/>
    <col min="12547" max="12547" width="9.140625" style="8"/>
    <col min="12548" max="12548" width="11.140625" style="8" customWidth="1"/>
    <col min="12549" max="12549" width="11.7109375" style="8" bestFit="1" customWidth="1"/>
    <col min="12550" max="12550" width="115.7109375" style="8" customWidth="1"/>
    <col min="12551" max="12801" width="9.140625" style="8"/>
    <col min="12802" max="12802" width="15.140625" style="8" customWidth="1"/>
    <col min="12803" max="12803" width="9.140625" style="8"/>
    <col min="12804" max="12804" width="11.140625" style="8" customWidth="1"/>
    <col min="12805" max="12805" width="11.7109375" style="8" bestFit="1" customWidth="1"/>
    <col min="12806" max="12806" width="115.7109375" style="8" customWidth="1"/>
    <col min="12807" max="13057" width="9.140625" style="8"/>
    <col min="13058" max="13058" width="15.140625" style="8" customWidth="1"/>
    <col min="13059" max="13059" width="9.140625" style="8"/>
    <col min="13060" max="13060" width="11.140625" style="8" customWidth="1"/>
    <col min="13061" max="13061" width="11.7109375" style="8" bestFit="1" customWidth="1"/>
    <col min="13062" max="13062" width="115.7109375" style="8" customWidth="1"/>
    <col min="13063" max="13313" width="9.140625" style="8"/>
    <col min="13314" max="13314" width="15.140625" style="8" customWidth="1"/>
    <col min="13315" max="13315" width="9.140625" style="8"/>
    <col min="13316" max="13316" width="11.140625" style="8" customWidth="1"/>
    <col min="13317" max="13317" width="11.7109375" style="8" bestFit="1" customWidth="1"/>
    <col min="13318" max="13318" width="115.7109375" style="8" customWidth="1"/>
    <col min="13319" max="13569" width="9.140625" style="8"/>
    <col min="13570" max="13570" width="15.140625" style="8" customWidth="1"/>
    <col min="13571" max="13571" width="9.140625" style="8"/>
    <col min="13572" max="13572" width="11.140625" style="8" customWidth="1"/>
    <col min="13573" max="13573" width="11.7109375" style="8" bestFit="1" customWidth="1"/>
    <col min="13574" max="13574" width="115.7109375" style="8" customWidth="1"/>
    <col min="13575" max="13825" width="9.140625" style="8"/>
    <col min="13826" max="13826" width="15.140625" style="8" customWidth="1"/>
    <col min="13827" max="13827" width="9.140625" style="8"/>
    <col min="13828" max="13828" width="11.140625" style="8" customWidth="1"/>
    <col min="13829" max="13829" width="11.7109375" style="8" bestFit="1" customWidth="1"/>
    <col min="13830" max="13830" width="115.7109375" style="8" customWidth="1"/>
    <col min="13831" max="14081" width="9.140625" style="8"/>
    <col min="14082" max="14082" width="15.140625" style="8" customWidth="1"/>
    <col min="14083" max="14083" width="9.140625" style="8"/>
    <col min="14084" max="14084" width="11.140625" style="8" customWidth="1"/>
    <col min="14085" max="14085" width="11.7109375" style="8" bestFit="1" customWidth="1"/>
    <col min="14086" max="14086" width="115.7109375" style="8" customWidth="1"/>
    <col min="14087" max="14337" width="9.140625" style="8"/>
    <col min="14338" max="14338" width="15.140625" style="8" customWidth="1"/>
    <col min="14339" max="14339" width="9.140625" style="8"/>
    <col min="14340" max="14340" width="11.140625" style="8" customWidth="1"/>
    <col min="14341" max="14341" width="11.7109375" style="8" bestFit="1" customWidth="1"/>
    <col min="14342" max="14342" width="115.7109375" style="8" customWidth="1"/>
    <col min="14343" max="14593" width="9.140625" style="8"/>
    <col min="14594" max="14594" width="15.140625" style="8" customWidth="1"/>
    <col min="14595" max="14595" width="9.140625" style="8"/>
    <col min="14596" max="14596" width="11.140625" style="8" customWidth="1"/>
    <col min="14597" max="14597" width="11.7109375" style="8" bestFit="1" customWidth="1"/>
    <col min="14598" max="14598" width="115.7109375" style="8" customWidth="1"/>
    <col min="14599" max="14849" width="9.140625" style="8"/>
    <col min="14850" max="14850" width="15.140625" style="8" customWidth="1"/>
    <col min="14851" max="14851" width="9.140625" style="8"/>
    <col min="14852" max="14852" width="11.140625" style="8" customWidth="1"/>
    <col min="14853" max="14853" width="11.7109375" style="8" bestFit="1" customWidth="1"/>
    <col min="14854" max="14854" width="115.7109375" style="8" customWidth="1"/>
    <col min="14855" max="15105" width="9.140625" style="8"/>
    <col min="15106" max="15106" width="15.140625" style="8" customWidth="1"/>
    <col min="15107" max="15107" width="9.140625" style="8"/>
    <col min="15108" max="15108" width="11.140625" style="8" customWidth="1"/>
    <col min="15109" max="15109" width="11.7109375" style="8" bestFit="1" customWidth="1"/>
    <col min="15110" max="15110" width="115.7109375" style="8" customWidth="1"/>
    <col min="15111" max="15361" width="9.140625" style="8"/>
    <col min="15362" max="15362" width="15.140625" style="8" customWidth="1"/>
    <col min="15363" max="15363" width="9.140625" style="8"/>
    <col min="15364" max="15364" width="11.140625" style="8" customWidth="1"/>
    <col min="15365" max="15365" width="11.7109375" style="8" bestFit="1" customWidth="1"/>
    <col min="15366" max="15366" width="115.7109375" style="8" customWidth="1"/>
    <col min="15367" max="15617" width="9.140625" style="8"/>
    <col min="15618" max="15618" width="15.140625" style="8" customWidth="1"/>
    <col min="15619" max="15619" width="9.140625" style="8"/>
    <col min="15620" max="15620" width="11.140625" style="8" customWidth="1"/>
    <col min="15621" max="15621" width="11.7109375" style="8" bestFit="1" customWidth="1"/>
    <col min="15622" max="15622" width="115.7109375" style="8" customWidth="1"/>
    <col min="15623" max="15873" width="9.140625" style="8"/>
    <col min="15874" max="15874" width="15.140625" style="8" customWidth="1"/>
    <col min="15875" max="15875" width="9.140625" style="8"/>
    <col min="15876" max="15876" width="11.140625" style="8" customWidth="1"/>
    <col min="15877" max="15877" width="11.7109375" style="8" bestFit="1" customWidth="1"/>
    <col min="15878" max="15878" width="115.7109375" style="8" customWidth="1"/>
    <col min="15879" max="16129" width="9.140625" style="8"/>
    <col min="16130" max="16130" width="15.140625" style="8" customWidth="1"/>
    <col min="16131" max="16131" width="9.140625" style="8"/>
    <col min="16132" max="16132" width="11.140625" style="8" customWidth="1"/>
    <col min="16133" max="16133" width="11.7109375" style="8" bestFit="1" customWidth="1"/>
    <col min="16134" max="16134" width="115.7109375" style="8" customWidth="1"/>
    <col min="16135" max="16384" width="9.140625" style="8"/>
  </cols>
  <sheetData>
    <row r="1" spans="1:33" s="208" customFormat="1">
      <c r="A1" s="4" t="s">
        <v>258</v>
      </c>
      <c r="B1" s="206"/>
      <c r="C1" s="206"/>
      <c r="D1" s="207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</row>
    <row r="2" spans="1:33" s="208" customFormat="1">
      <c r="A2" s="4" t="s">
        <v>30</v>
      </c>
      <c r="B2" s="4"/>
      <c r="C2" s="4"/>
      <c r="D2" s="15"/>
      <c r="E2" s="229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33" s="208" customFormat="1">
      <c r="A3" s="4" t="s">
        <v>343</v>
      </c>
      <c r="B3" s="206"/>
      <c r="C3" s="206"/>
      <c r="D3" s="207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</row>
    <row r="4" spans="1:33" s="208" customFormat="1">
      <c r="A4" s="4"/>
      <c r="B4" s="206"/>
      <c r="C4" s="206"/>
      <c r="D4" s="207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</row>
    <row r="5" spans="1:33" s="208" customFormat="1">
      <c r="A5" s="4"/>
      <c r="B5" s="206"/>
      <c r="C5" s="4" t="s">
        <v>114</v>
      </c>
      <c r="D5" s="207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</row>
    <row r="6" spans="1:33" s="208" customFormat="1">
      <c r="A6" s="4"/>
      <c r="B6" s="206"/>
      <c r="C6" s="206"/>
      <c r="D6" s="207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</row>
    <row r="7" spans="1:33">
      <c r="A7" s="208"/>
      <c r="B7" s="208"/>
      <c r="C7" s="208"/>
      <c r="D7" s="210"/>
      <c r="E7" s="208"/>
      <c r="F7" s="208"/>
      <c r="G7" s="208"/>
      <c r="H7" s="208"/>
      <c r="I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</row>
    <row r="8" spans="1:33" s="215" customFormat="1" ht="66">
      <c r="A8" s="211" t="s">
        <v>1</v>
      </c>
      <c r="B8" s="211" t="s">
        <v>260</v>
      </c>
      <c r="C8" s="212" t="s">
        <v>261</v>
      </c>
      <c r="D8" s="212" t="s">
        <v>15</v>
      </c>
      <c r="E8" s="213" t="s">
        <v>262</v>
      </c>
      <c r="F8" s="214" t="s">
        <v>263</v>
      </c>
    </row>
    <row r="9" spans="1:33" s="215" customFormat="1" ht="33">
      <c r="A9" s="230">
        <v>1</v>
      </c>
      <c r="B9" s="231">
        <v>43881</v>
      </c>
      <c r="C9" s="230">
        <v>12</v>
      </c>
      <c r="D9" s="230" t="s">
        <v>369</v>
      </c>
      <c r="E9" s="44" t="s">
        <v>370</v>
      </c>
      <c r="F9" s="232">
        <v>421</v>
      </c>
    </row>
    <row r="10" spans="1:33" s="215" customFormat="1" ht="15.75" customHeight="1">
      <c r="A10" s="230">
        <v>2</v>
      </c>
      <c r="B10" s="231">
        <v>43881</v>
      </c>
      <c r="C10" s="230">
        <v>12</v>
      </c>
      <c r="D10" s="230" t="s">
        <v>371</v>
      </c>
      <c r="E10" s="44" t="s">
        <v>372</v>
      </c>
      <c r="F10" s="232">
        <v>260</v>
      </c>
    </row>
    <row r="11" spans="1:33" s="215" customFormat="1" ht="33">
      <c r="A11" s="230">
        <v>3</v>
      </c>
      <c r="B11" s="231">
        <v>43881</v>
      </c>
      <c r="C11" s="230">
        <v>12</v>
      </c>
      <c r="D11" s="230" t="s">
        <v>373</v>
      </c>
      <c r="E11" s="44" t="s">
        <v>374</v>
      </c>
      <c r="F11" s="232">
        <f>54.27+72.45+109.81+218.87</f>
        <v>455.4</v>
      </c>
    </row>
    <row r="12" spans="1:33">
      <c r="A12" s="234"/>
      <c r="B12" s="234"/>
      <c r="C12" s="35"/>
      <c r="D12" s="35"/>
      <c r="E12" s="35"/>
      <c r="F12" s="220">
        <f>SUM(F9:F11)</f>
        <v>1136.4000000000001</v>
      </c>
    </row>
  </sheetData>
  <mergeCells count="1">
    <mergeCell ref="A12:B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1"/>
  <sheetViews>
    <sheetView topLeftCell="E1" workbookViewId="0">
      <selection activeCell="A11" sqref="A11:B11"/>
    </sheetView>
  </sheetViews>
  <sheetFormatPr defaultRowHeight="16.5"/>
  <cols>
    <col min="1" max="1" width="10.5703125" style="8" customWidth="1"/>
    <col min="2" max="2" width="14" style="8" customWidth="1"/>
    <col min="3" max="3" width="19.85546875" style="8" customWidth="1"/>
    <col min="4" max="4" width="31.140625" style="221" customWidth="1"/>
    <col min="5" max="5" width="81.42578125" style="221" customWidth="1"/>
    <col min="6" max="6" width="18.5703125" style="8" customWidth="1"/>
    <col min="7" max="257" width="9.140625" style="8"/>
    <col min="258" max="258" width="15.140625" style="8" customWidth="1"/>
    <col min="259" max="259" width="9.140625" style="8"/>
    <col min="260" max="260" width="11.140625" style="8" customWidth="1"/>
    <col min="261" max="261" width="11.7109375" style="8" bestFit="1" customWidth="1"/>
    <col min="262" max="262" width="115.7109375" style="8" customWidth="1"/>
    <col min="263" max="513" width="9.140625" style="8"/>
    <col min="514" max="514" width="15.140625" style="8" customWidth="1"/>
    <col min="515" max="515" width="9.140625" style="8"/>
    <col min="516" max="516" width="11.140625" style="8" customWidth="1"/>
    <col min="517" max="517" width="11.7109375" style="8" bestFit="1" customWidth="1"/>
    <col min="518" max="518" width="115.7109375" style="8" customWidth="1"/>
    <col min="519" max="769" width="9.140625" style="8"/>
    <col min="770" max="770" width="15.140625" style="8" customWidth="1"/>
    <col min="771" max="771" width="9.140625" style="8"/>
    <col min="772" max="772" width="11.140625" style="8" customWidth="1"/>
    <col min="773" max="773" width="11.7109375" style="8" bestFit="1" customWidth="1"/>
    <col min="774" max="774" width="115.7109375" style="8" customWidth="1"/>
    <col min="775" max="1025" width="9.140625" style="8"/>
    <col min="1026" max="1026" width="15.140625" style="8" customWidth="1"/>
    <col min="1027" max="1027" width="9.140625" style="8"/>
    <col min="1028" max="1028" width="11.140625" style="8" customWidth="1"/>
    <col min="1029" max="1029" width="11.7109375" style="8" bestFit="1" customWidth="1"/>
    <col min="1030" max="1030" width="115.7109375" style="8" customWidth="1"/>
    <col min="1031" max="1281" width="9.140625" style="8"/>
    <col min="1282" max="1282" width="15.140625" style="8" customWidth="1"/>
    <col min="1283" max="1283" width="9.140625" style="8"/>
    <col min="1284" max="1284" width="11.140625" style="8" customWidth="1"/>
    <col min="1285" max="1285" width="11.7109375" style="8" bestFit="1" customWidth="1"/>
    <col min="1286" max="1286" width="115.7109375" style="8" customWidth="1"/>
    <col min="1287" max="1537" width="9.140625" style="8"/>
    <col min="1538" max="1538" width="15.140625" style="8" customWidth="1"/>
    <col min="1539" max="1539" width="9.140625" style="8"/>
    <col min="1540" max="1540" width="11.140625" style="8" customWidth="1"/>
    <col min="1541" max="1541" width="11.7109375" style="8" bestFit="1" customWidth="1"/>
    <col min="1542" max="1542" width="115.7109375" style="8" customWidth="1"/>
    <col min="1543" max="1793" width="9.140625" style="8"/>
    <col min="1794" max="1794" width="15.140625" style="8" customWidth="1"/>
    <col min="1795" max="1795" width="9.140625" style="8"/>
    <col min="1796" max="1796" width="11.140625" style="8" customWidth="1"/>
    <col min="1797" max="1797" width="11.7109375" style="8" bestFit="1" customWidth="1"/>
    <col min="1798" max="1798" width="115.7109375" style="8" customWidth="1"/>
    <col min="1799" max="2049" width="9.140625" style="8"/>
    <col min="2050" max="2050" width="15.140625" style="8" customWidth="1"/>
    <col min="2051" max="2051" width="9.140625" style="8"/>
    <col min="2052" max="2052" width="11.140625" style="8" customWidth="1"/>
    <col min="2053" max="2053" width="11.7109375" style="8" bestFit="1" customWidth="1"/>
    <col min="2054" max="2054" width="115.7109375" style="8" customWidth="1"/>
    <col min="2055" max="2305" width="9.140625" style="8"/>
    <col min="2306" max="2306" width="15.140625" style="8" customWidth="1"/>
    <col min="2307" max="2307" width="9.140625" style="8"/>
    <col min="2308" max="2308" width="11.140625" style="8" customWidth="1"/>
    <col min="2309" max="2309" width="11.7109375" style="8" bestFit="1" customWidth="1"/>
    <col min="2310" max="2310" width="115.7109375" style="8" customWidth="1"/>
    <col min="2311" max="2561" width="9.140625" style="8"/>
    <col min="2562" max="2562" width="15.140625" style="8" customWidth="1"/>
    <col min="2563" max="2563" width="9.140625" style="8"/>
    <col min="2564" max="2564" width="11.140625" style="8" customWidth="1"/>
    <col min="2565" max="2565" width="11.7109375" style="8" bestFit="1" customWidth="1"/>
    <col min="2566" max="2566" width="115.7109375" style="8" customWidth="1"/>
    <col min="2567" max="2817" width="9.140625" style="8"/>
    <col min="2818" max="2818" width="15.140625" style="8" customWidth="1"/>
    <col min="2819" max="2819" width="9.140625" style="8"/>
    <col min="2820" max="2820" width="11.140625" style="8" customWidth="1"/>
    <col min="2821" max="2821" width="11.7109375" style="8" bestFit="1" customWidth="1"/>
    <col min="2822" max="2822" width="115.7109375" style="8" customWidth="1"/>
    <col min="2823" max="3073" width="9.140625" style="8"/>
    <col min="3074" max="3074" width="15.140625" style="8" customWidth="1"/>
    <col min="3075" max="3075" width="9.140625" style="8"/>
    <col min="3076" max="3076" width="11.140625" style="8" customWidth="1"/>
    <col min="3077" max="3077" width="11.7109375" style="8" bestFit="1" customWidth="1"/>
    <col min="3078" max="3078" width="115.7109375" style="8" customWidth="1"/>
    <col min="3079" max="3329" width="9.140625" style="8"/>
    <col min="3330" max="3330" width="15.140625" style="8" customWidth="1"/>
    <col min="3331" max="3331" width="9.140625" style="8"/>
    <col min="3332" max="3332" width="11.140625" style="8" customWidth="1"/>
    <col min="3333" max="3333" width="11.7109375" style="8" bestFit="1" customWidth="1"/>
    <col min="3334" max="3334" width="115.7109375" style="8" customWidth="1"/>
    <col min="3335" max="3585" width="9.140625" style="8"/>
    <col min="3586" max="3586" width="15.140625" style="8" customWidth="1"/>
    <col min="3587" max="3587" width="9.140625" style="8"/>
    <col min="3588" max="3588" width="11.140625" style="8" customWidth="1"/>
    <col min="3589" max="3589" width="11.7109375" style="8" bestFit="1" customWidth="1"/>
    <col min="3590" max="3590" width="115.7109375" style="8" customWidth="1"/>
    <col min="3591" max="3841" width="9.140625" style="8"/>
    <col min="3842" max="3842" width="15.140625" style="8" customWidth="1"/>
    <col min="3843" max="3843" width="9.140625" style="8"/>
    <col min="3844" max="3844" width="11.140625" style="8" customWidth="1"/>
    <col min="3845" max="3845" width="11.7109375" style="8" bestFit="1" customWidth="1"/>
    <col min="3846" max="3846" width="115.7109375" style="8" customWidth="1"/>
    <col min="3847" max="4097" width="9.140625" style="8"/>
    <col min="4098" max="4098" width="15.140625" style="8" customWidth="1"/>
    <col min="4099" max="4099" width="9.140625" style="8"/>
    <col min="4100" max="4100" width="11.140625" style="8" customWidth="1"/>
    <col min="4101" max="4101" width="11.7109375" style="8" bestFit="1" customWidth="1"/>
    <col min="4102" max="4102" width="115.7109375" style="8" customWidth="1"/>
    <col min="4103" max="4353" width="9.140625" style="8"/>
    <col min="4354" max="4354" width="15.140625" style="8" customWidth="1"/>
    <col min="4355" max="4355" width="9.140625" style="8"/>
    <col min="4356" max="4356" width="11.140625" style="8" customWidth="1"/>
    <col min="4357" max="4357" width="11.7109375" style="8" bestFit="1" customWidth="1"/>
    <col min="4358" max="4358" width="115.7109375" style="8" customWidth="1"/>
    <col min="4359" max="4609" width="9.140625" style="8"/>
    <col min="4610" max="4610" width="15.140625" style="8" customWidth="1"/>
    <col min="4611" max="4611" width="9.140625" style="8"/>
    <col min="4612" max="4612" width="11.140625" style="8" customWidth="1"/>
    <col min="4613" max="4613" width="11.7109375" style="8" bestFit="1" customWidth="1"/>
    <col min="4614" max="4614" width="115.7109375" style="8" customWidth="1"/>
    <col min="4615" max="4865" width="9.140625" style="8"/>
    <col min="4866" max="4866" width="15.140625" style="8" customWidth="1"/>
    <col min="4867" max="4867" width="9.140625" style="8"/>
    <col min="4868" max="4868" width="11.140625" style="8" customWidth="1"/>
    <col min="4869" max="4869" width="11.7109375" style="8" bestFit="1" customWidth="1"/>
    <col min="4870" max="4870" width="115.7109375" style="8" customWidth="1"/>
    <col min="4871" max="5121" width="9.140625" style="8"/>
    <col min="5122" max="5122" width="15.140625" style="8" customWidth="1"/>
    <col min="5123" max="5123" width="9.140625" style="8"/>
    <col min="5124" max="5124" width="11.140625" style="8" customWidth="1"/>
    <col min="5125" max="5125" width="11.7109375" style="8" bestFit="1" customWidth="1"/>
    <col min="5126" max="5126" width="115.7109375" style="8" customWidth="1"/>
    <col min="5127" max="5377" width="9.140625" style="8"/>
    <col min="5378" max="5378" width="15.140625" style="8" customWidth="1"/>
    <col min="5379" max="5379" width="9.140625" style="8"/>
    <col min="5380" max="5380" width="11.140625" style="8" customWidth="1"/>
    <col min="5381" max="5381" width="11.7109375" style="8" bestFit="1" customWidth="1"/>
    <col min="5382" max="5382" width="115.7109375" style="8" customWidth="1"/>
    <col min="5383" max="5633" width="9.140625" style="8"/>
    <col min="5634" max="5634" width="15.140625" style="8" customWidth="1"/>
    <col min="5635" max="5635" width="9.140625" style="8"/>
    <col min="5636" max="5636" width="11.140625" style="8" customWidth="1"/>
    <col min="5637" max="5637" width="11.7109375" style="8" bestFit="1" customWidth="1"/>
    <col min="5638" max="5638" width="115.7109375" style="8" customWidth="1"/>
    <col min="5639" max="5889" width="9.140625" style="8"/>
    <col min="5890" max="5890" width="15.140625" style="8" customWidth="1"/>
    <col min="5891" max="5891" width="9.140625" style="8"/>
    <col min="5892" max="5892" width="11.140625" style="8" customWidth="1"/>
    <col min="5893" max="5893" width="11.7109375" style="8" bestFit="1" customWidth="1"/>
    <col min="5894" max="5894" width="115.7109375" style="8" customWidth="1"/>
    <col min="5895" max="6145" width="9.140625" style="8"/>
    <col min="6146" max="6146" width="15.140625" style="8" customWidth="1"/>
    <col min="6147" max="6147" width="9.140625" style="8"/>
    <col min="6148" max="6148" width="11.140625" style="8" customWidth="1"/>
    <col min="6149" max="6149" width="11.7109375" style="8" bestFit="1" customWidth="1"/>
    <col min="6150" max="6150" width="115.7109375" style="8" customWidth="1"/>
    <col min="6151" max="6401" width="9.140625" style="8"/>
    <col min="6402" max="6402" width="15.140625" style="8" customWidth="1"/>
    <col min="6403" max="6403" width="9.140625" style="8"/>
    <col min="6404" max="6404" width="11.140625" style="8" customWidth="1"/>
    <col min="6405" max="6405" width="11.7109375" style="8" bestFit="1" customWidth="1"/>
    <col min="6406" max="6406" width="115.7109375" style="8" customWidth="1"/>
    <col min="6407" max="6657" width="9.140625" style="8"/>
    <col min="6658" max="6658" width="15.140625" style="8" customWidth="1"/>
    <col min="6659" max="6659" width="9.140625" style="8"/>
    <col min="6660" max="6660" width="11.140625" style="8" customWidth="1"/>
    <col min="6661" max="6661" width="11.7109375" style="8" bestFit="1" customWidth="1"/>
    <col min="6662" max="6662" width="115.7109375" style="8" customWidth="1"/>
    <col min="6663" max="6913" width="9.140625" style="8"/>
    <col min="6914" max="6914" width="15.140625" style="8" customWidth="1"/>
    <col min="6915" max="6915" width="9.140625" style="8"/>
    <col min="6916" max="6916" width="11.140625" style="8" customWidth="1"/>
    <col min="6917" max="6917" width="11.7109375" style="8" bestFit="1" customWidth="1"/>
    <col min="6918" max="6918" width="115.7109375" style="8" customWidth="1"/>
    <col min="6919" max="7169" width="9.140625" style="8"/>
    <col min="7170" max="7170" width="15.140625" style="8" customWidth="1"/>
    <col min="7171" max="7171" width="9.140625" style="8"/>
    <col min="7172" max="7172" width="11.140625" style="8" customWidth="1"/>
    <col min="7173" max="7173" width="11.7109375" style="8" bestFit="1" customWidth="1"/>
    <col min="7174" max="7174" width="115.7109375" style="8" customWidth="1"/>
    <col min="7175" max="7425" width="9.140625" style="8"/>
    <col min="7426" max="7426" width="15.140625" style="8" customWidth="1"/>
    <col min="7427" max="7427" width="9.140625" style="8"/>
    <col min="7428" max="7428" width="11.140625" style="8" customWidth="1"/>
    <col min="7429" max="7429" width="11.7109375" style="8" bestFit="1" customWidth="1"/>
    <col min="7430" max="7430" width="115.7109375" style="8" customWidth="1"/>
    <col min="7431" max="7681" width="9.140625" style="8"/>
    <col min="7682" max="7682" width="15.140625" style="8" customWidth="1"/>
    <col min="7683" max="7683" width="9.140625" style="8"/>
    <col min="7684" max="7684" width="11.140625" style="8" customWidth="1"/>
    <col min="7685" max="7685" width="11.7109375" style="8" bestFit="1" customWidth="1"/>
    <col min="7686" max="7686" width="115.7109375" style="8" customWidth="1"/>
    <col min="7687" max="7937" width="9.140625" style="8"/>
    <col min="7938" max="7938" width="15.140625" style="8" customWidth="1"/>
    <col min="7939" max="7939" width="9.140625" style="8"/>
    <col min="7940" max="7940" width="11.140625" style="8" customWidth="1"/>
    <col min="7941" max="7941" width="11.7109375" style="8" bestFit="1" customWidth="1"/>
    <col min="7942" max="7942" width="115.7109375" style="8" customWidth="1"/>
    <col min="7943" max="8193" width="9.140625" style="8"/>
    <col min="8194" max="8194" width="15.140625" style="8" customWidth="1"/>
    <col min="8195" max="8195" width="9.140625" style="8"/>
    <col min="8196" max="8196" width="11.140625" style="8" customWidth="1"/>
    <col min="8197" max="8197" width="11.7109375" style="8" bestFit="1" customWidth="1"/>
    <col min="8198" max="8198" width="115.7109375" style="8" customWidth="1"/>
    <col min="8199" max="8449" width="9.140625" style="8"/>
    <col min="8450" max="8450" width="15.140625" style="8" customWidth="1"/>
    <col min="8451" max="8451" width="9.140625" style="8"/>
    <col min="8452" max="8452" width="11.140625" style="8" customWidth="1"/>
    <col min="8453" max="8453" width="11.7109375" style="8" bestFit="1" customWidth="1"/>
    <col min="8454" max="8454" width="115.7109375" style="8" customWidth="1"/>
    <col min="8455" max="8705" width="9.140625" style="8"/>
    <col min="8706" max="8706" width="15.140625" style="8" customWidth="1"/>
    <col min="8707" max="8707" width="9.140625" style="8"/>
    <col min="8708" max="8708" width="11.140625" style="8" customWidth="1"/>
    <col min="8709" max="8709" width="11.7109375" style="8" bestFit="1" customWidth="1"/>
    <col min="8710" max="8710" width="115.7109375" style="8" customWidth="1"/>
    <col min="8711" max="8961" width="9.140625" style="8"/>
    <col min="8962" max="8962" width="15.140625" style="8" customWidth="1"/>
    <col min="8963" max="8963" width="9.140625" style="8"/>
    <col min="8964" max="8964" width="11.140625" style="8" customWidth="1"/>
    <col min="8965" max="8965" width="11.7109375" style="8" bestFit="1" customWidth="1"/>
    <col min="8966" max="8966" width="115.7109375" style="8" customWidth="1"/>
    <col min="8967" max="9217" width="9.140625" style="8"/>
    <col min="9218" max="9218" width="15.140625" style="8" customWidth="1"/>
    <col min="9219" max="9219" width="9.140625" style="8"/>
    <col min="9220" max="9220" width="11.140625" style="8" customWidth="1"/>
    <col min="9221" max="9221" width="11.7109375" style="8" bestFit="1" customWidth="1"/>
    <col min="9222" max="9222" width="115.7109375" style="8" customWidth="1"/>
    <col min="9223" max="9473" width="9.140625" style="8"/>
    <col min="9474" max="9474" width="15.140625" style="8" customWidth="1"/>
    <col min="9475" max="9475" width="9.140625" style="8"/>
    <col min="9476" max="9476" width="11.140625" style="8" customWidth="1"/>
    <col min="9477" max="9477" width="11.7109375" style="8" bestFit="1" customWidth="1"/>
    <col min="9478" max="9478" width="115.7109375" style="8" customWidth="1"/>
    <col min="9479" max="9729" width="9.140625" style="8"/>
    <col min="9730" max="9730" width="15.140625" style="8" customWidth="1"/>
    <col min="9731" max="9731" width="9.140625" style="8"/>
    <col min="9732" max="9732" width="11.140625" style="8" customWidth="1"/>
    <col min="9733" max="9733" width="11.7109375" style="8" bestFit="1" customWidth="1"/>
    <col min="9734" max="9734" width="115.7109375" style="8" customWidth="1"/>
    <col min="9735" max="9985" width="9.140625" style="8"/>
    <col min="9986" max="9986" width="15.140625" style="8" customWidth="1"/>
    <col min="9987" max="9987" width="9.140625" style="8"/>
    <col min="9988" max="9988" width="11.140625" style="8" customWidth="1"/>
    <col min="9989" max="9989" width="11.7109375" style="8" bestFit="1" customWidth="1"/>
    <col min="9990" max="9990" width="115.7109375" style="8" customWidth="1"/>
    <col min="9991" max="10241" width="9.140625" style="8"/>
    <col min="10242" max="10242" width="15.140625" style="8" customWidth="1"/>
    <col min="10243" max="10243" width="9.140625" style="8"/>
    <col min="10244" max="10244" width="11.140625" style="8" customWidth="1"/>
    <col min="10245" max="10245" width="11.7109375" style="8" bestFit="1" customWidth="1"/>
    <col min="10246" max="10246" width="115.7109375" style="8" customWidth="1"/>
    <col min="10247" max="10497" width="9.140625" style="8"/>
    <col min="10498" max="10498" width="15.140625" style="8" customWidth="1"/>
    <col min="10499" max="10499" width="9.140625" style="8"/>
    <col min="10500" max="10500" width="11.140625" style="8" customWidth="1"/>
    <col min="10501" max="10501" width="11.7109375" style="8" bestFit="1" customWidth="1"/>
    <col min="10502" max="10502" width="115.7109375" style="8" customWidth="1"/>
    <col min="10503" max="10753" width="9.140625" style="8"/>
    <col min="10754" max="10754" width="15.140625" style="8" customWidth="1"/>
    <col min="10755" max="10755" width="9.140625" style="8"/>
    <col min="10756" max="10756" width="11.140625" style="8" customWidth="1"/>
    <col min="10757" max="10757" width="11.7109375" style="8" bestFit="1" customWidth="1"/>
    <col min="10758" max="10758" width="115.7109375" style="8" customWidth="1"/>
    <col min="10759" max="11009" width="9.140625" style="8"/>
    <col min="11010" max="11010" width="15.140625" style="8" customWidth="1"/>
    <col min="11011" max="11011" width="9.140625" style="8"/>
    <col min="11012" max="11012" width="11.140625" style="8" customWidth="1"/>
    <col min="11013" max="11013" width="11.7109375" style="8" bestFit="1" customWidth="1"/>
    <col min="11014" max="11014" width="115.7109375" style="8" customWidth="1"/>
    <col min="11015" max="11265" width="9.140625" style="8"/>
    <col min="11266" max="11266" width="15.140625" style="8" customWidth="1"/>
    <col min="11267" max="11267" width="9.140625" style="8"/>
    <col min="11268" max="11268" width="11.140625" style="8" customWidth="1"/>
    <col min="11269" max="11269" width="11.7109375" style="8" bestFit="1" customWidth="1"/>
    <col min="11270" max="11270" width="115.7109375" style="8" customWidth="1"/>
    <col min="11271" max="11521" width="9.140625" style="8"/>
    <col min="11522" max="11522" width="15.140625" style="8" customWidth="1"/>
    <col min="11523" max="11523" width="9.140625" style="8"/>
    <col min="11524" max="11524" width="11.140625" style="8" customWidth="1"/>
    <col min="11525" max="11525" width="11.7109375" style="8" bestFit="1" customWidth="1"/>
    <col min="11526" max="11526" width="115.7109375" style="8" customWidth="1"/>
    <col min="11527" max="11777" width="9.140625" style="8"/>
    <col min="11778" max="11778" width="15.140625" style="8" customWidth="1"/>
    <col min="11779" max="11779" width="9.140625" style="8"/>
    <col min="11780" max="11780" width="11.140625" style="8" customWidth="1"/>
    <col min="11781" max="11781" width="11.7109375" style="8" bestFit="1" customWidth="1"/>
    <col min="11782" max="11782" width="115.7109375" style="8" customWidth="1"/>
    <col min="11783" max="12033" width="9.140625" style="8"/>
    <col min="12034" max="12034" width="15.140625" style="8" customWidth="1"/>
    <col min="12035" max="12035" width="9.140625" style="8"/>
    <col min="12036" max="12036" width="11.140625" style="8" customWidth="1"/>
    <col min="12037" max="12037" width="11.7109375" style="8" bestFit="1" customWidth="1"/>
    <col min="12038" max="12038" width="115.7109375" style="8" customWidth="1"/>
    <col min="12039" max="12289" width="9.140625" style="8"/>
    <col min="12290" max="12290" width="15.140625" style="8" customWidth="1"/>
    <col min="12291" max="12291" width="9.140625" style="8"/>
    <col min="12292" max="12292" width="11.140625" style="8" customWidth="1"/>
    <col min="12293" max="12293" width="11.7109375" style="8" bestFit="1" customWidth="1"/>
    <col min="12294" max="12294" width="115.7109375" style="8" customWidth="1"/>
    <col min="12295" max="12545" width="9.140625" style="8"/>
    <col min="12546" max="12546" width="15.140625" style="8" customWidth="1"/>
    <col min="12547" max="12547" width="9.140625" style="8"/>
    <col min="12548" max="12548" width="11.140625" style="8" customWidth="1"/>
    <col min="12549" max="12549" width="11.7109375" style="8" bestFit="1" customWidth="1"/>
    <col min="12550" max="12550" width="115.7109375" style="8" customWidth="1"/>
    <col min="12551" max="12801" width="9.140625" style="8"/>
    <col min="12802" max="12802" width="15.140625" style="8" customWidth="1"/>
    <col min="12803" max="12803" width="9.140625" style="8"/>
    <col min="12804" max="12804" width="11.140625" style="8" customWidth="1"/>
    <col min="12805" max="12805" width="11.7109375" style="8" bestFit="1" customWidth="1"/>
    <col min="12806" max="12806" width="115.7109375" style="8" customWidth="1"/>
    <col min="12807" max="13057" width="9.140625" style="8"/>
    <col min="13058" max="13058" width="15.140625" style="8" customWidth="1"/>
    <col min="13059" max="13059" width="9.140625" style="8"/>
    <col min="13060" max="13060" width="11.140625" style="8" customWidth="1"/>
    <col min="13061" max="13061" width="11.7109375" style="8" bestFit="1" customWidth="1"/>
    <col min="13062" max="13062" width="115.7109375" style="8" customWidth="1"/>
    <col min="13063" max="13313" width="9.140625" style="8"/>
    <col min="13314" max="13314" width="15.140625" style="8" customWidth="1"/>
    <col min="13315" max="13315" width="9.140625" style="8"/>
    <col min="13316" max="13316" width="11.140625" style="8" customWidth="1"/>
    <col min="13317" max="13317" width="11.7109375" style="8" bestFit="1" customWidth="1"/>
    <col min="13318" max="13318" width="115.7109375" style="8" customWidth="1"/>
    <col min="13319" max="13569" width="9.140625" style="8"/>
    <col min="13570" max="13570" width="15.140625" style="8" customWidth="1"/>
    <col min="13571" max="13571" width="9.140625" style="8"/>
    <col min="13572" max="13572" width="11.140625" style="8" customWidth="1"/>
    <col min="13573" max="13573" width="11.7109375" style="8" bestFit="1" customWidth="1"/>
    <col min="13574" max="13574" width="115.7109375" style="8" customWidth="1"/>
    <col min="13575" max="13825" width="9.140625" style="8"/>
    <col min="13826" max="13826" width="15.140625" style="8" customWidth="1"/>
    <col min="13827" max="13827" width="9.140625" style="8"/>
    <col min="13828" max="13828" width="11.140625" style="8" customWidth="1"/>
    <col min="13829" max="13829" width="11.7109375" style="8" bestFit="1" customWidth="1"/>
    <col min="13830" max="13830" width="115.7109375" style="8" customWidth="1"/>
    <col min="13831" max="14081" width="9.140625" style="8"/>
    <col min="14082" max="14082" width="15.140625" style="8" customWidth="1"/>
    <col min="14083" max="14083" width="9.140625" style="8"/>
    <col min="14084" max="14084" width="11.140625" style="8" customWidth="1"/>
    <col min="14085" max="14085" width="11.7109375" style="8" bestFit="1" customWidth="1"/>
    <col min="14086" max="14086" width="115.7109375" style="8" customWidth="1"/>
    <col min="14087" max="14337" width="9.140625" style="8"/>
    <col min="14338" max="14338" width="15.140625" style="8" customWidth="1"/>
    <col min="14339" max="14339" width="9.140625" style="8"/>
    <col min="14340" max="14340" width="11.140625" style="8" customWidth="1"/>
    <col min="14341" max="14341" width="11.7109375" style="8" bestFit="1" customWidth="1"/>
    <col min="14342" max="14342" width="115.7109375" style="8" customWidth="1"/>
    <col min="14343" max="14593" width="9.140625" style="8"/>
    <col min="14594" max="14594" width="15.140625" style="8" customWidth="1"/>
    <col min="14595" max="14595" width="9.140625" style="8"/>
    <col min="14596" max="14596" width="11.140625" style="8" customWidth="1"/>
    <col min="14597" max="14597" width="11.7109375" style="8" bestFit="1" customWidth="1"/>
    <col min="14598" max="14598" width="115.7109375" style="8" customWidth="1"/>
    <col min="14599" max="14849" width="9.140625" style="8"/>
    <col min="14850" max="14850" width="15.140625" style="8" customWidth="1"/>
    <col min="14851" max="14851" width="9.140625" style="8"/>
    <col min="14852" max="14852" width="11.140625" style="8" customWidth="1"/>
    <col min="14853" max="14853" width="11.7109375" style="8" bestFit="1" customWidth="1"/>
    <col min="14854" max="14854" width="115.7109375" style="8" customWidth="1"/>
    <col min="14855" max="15105" width="9.140625" style="8"/>
    <col min="15106" max="15106" width="15.140625" style="8" customWidth="1"/>
    <col min="15107" max="15107" width="9.140625" style="8"/>
    <col min="15108" max="15108" width="11.140625" style="8" customWidth="1"/>
    <col min="15109" max="15109" width="11.7109375" style="8" bestFit="1" customWidth="1"/>
    <col min="15110" max="15110" width="115.7109375" style="8" customWidth="1"/>
    <col min="15111" max="15361" width="9.140625" style="8"/>
    <col min="15362" max="15362" width="15.140625" style="8" customWidth="1"/>
    <col min="15363" max="15363" width="9.140625" style="8"/>
    <col min="15364" max="15364" width="11.140625" style="8" customWidth="1"/>
    <col min="15365" max="15365" width="11.7109375" style="8" bestFit="1" customWidth="1"/>
    <col min="15366" max="15366" width="115.7109375" style="8" customWidth="1"/>
    <col min="15367" max="15617" width="9.140625" style="8"/>
    <col min="15618" max="15618" width="15.140625" style="8" customWidth="1"/>
    <col min="15619" max="15619" width="9.140625" style="8"/>
    <col min="15620" max="15620" width="11.140625" style="8" customWidth="1"/>
    <col min="15621" max="15621" width="11.7109375" style="8" bestFit="1" customWidth="1"/>
    <col min="15622" max="15622" width="115.7109375" style="8" customWidth="1"/>
    <col min="15623" max="15873" width="9.140625" style="8"/>
    <col min="15874" max="15874" width="15.140625" style="8" customWidth="1"/>
    <col min="15875" max="15875" width="9.140625" style="8"/>
    <col min="15876" max="15876" width="11.140625" style="8" customWidth="1"/>
    <col min="15877" max="15877" width="11.7109375" style="8" bestFit="1" customWidth="1"/>
    <col min="15878" max="15878" width="115.7109375" style="8" customWidth="1"/>
    <col min="15879" max="16129" width="9.140625" style="8"/>
    <col min="16130" max="16130" width="15.140625" style="8" customWidth="1"/>
    <col min="16131" max="16131" width="9.140625" style="8"/>
    <col min="16132" max="16132" width="11.140625" style="8" customWidth="1"/>
    <col min="16133" max="16133" width="11.7109375" style="8" bestFit="1" customWidth="1"/>
    <col min="16134" max="16134" width="115.7109375" style="8" customWidth="1"/>
    <col min="16135" max="16384" width="9.140625" style="8"/>
  </cols>
  <sheetData>
    <row r="1" spans="1:33" s="208" customFormat="1">
      <c r="A1" s="4" t="s">
        <v>258</v>
      </c>
      <c r="B1" s="206"/>
      <c r="C1" s="206"/>
      <c r="D1" s="207"/>
      <c r="E1" s="207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</row>
    <row r="2" spans="1:33" s="208" customFormat="1">
      <c r="A2" s="4" t="s">
        <v>30</v>
      </c>
      <c r="B2" s="4"/>
      <c r="C2" s="4"/>
      <c r="D2" s="15"/>
      <c r="E2" s="209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33" s="208" customFormat="1">
      <c r="A3" s="4" t="s">
        <v>259</v>
      </c>
      <c r="B3" s="206"/>
      <c r="C3" s="206"/>
      <c r="D3" s="207"/>
      <c r="E3" s="207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</row>
    <row r="4" spans="1:33" s="208" customFormat="1">
      <c r="A4" s="4"/>
      <c r="B4" s="206"/>
      <c r="C4" s="206"/>
      <c r="D4" s="207"/>
      <c r="E4" s="207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</row>
    <row r="5" spans="1:33" s="208" customFormat="1">
      <c r="A5" s="4"/>
      <c r="B5" s="206"/>
      <c r="C5" s="4" t="s">
        <v>114</v>
      </c>
      <c r="D5" s="207"/>
      <c r="E5" s="207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</row>
    <row r="6" spans="1:33" s="208" customFormat="1">
      <c r="A6" s="4"/>
      <c r="B6" s="206"/>
      <c r="C6" s="206"/>
      <c r="D6" s="207"/>
      <c r="E6" s="207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</row>
    <row r="7" spans="1:33">
      <c r="A7" s="208"/>
      <c r="B7" s="208"/>
      <c r="C7" s="208"/>
      <c r="D7" s="210"/>
      <c r="E7" s="210"/>
      <c r="F7" s="208"/>
      <c r="G7" s="208"/>
      <c r="H7" s="208"/>
      <c r="I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</row>
    <row r="8" spans="1:33" s="215" customFormat="1" ht="49.5">
      <c r="A8" s="211" t="s">
        <v>1</v>
      </c>
      <c r="B8" s="211" t="s">
        <v>260</v>
      </c>
      <c r="C8" s="212" t="s">
        <v>261</v>
      </c>
      <c r="D8" s="212" t="s">
        <v>15</v>
      </c>
      <c r="E8" s="213" t="s">
        <v>262</v>
      </c>
      <c r="F8" s="214" t="s">
        <v>263</v>
      </c>
    </row>
    <row r="9" spans="1:33" s="215" customFormat="1">
      <c r="A9" s="216">
        <v>1</v>
      </c>
      <c r="B9" s="217">
        <v>43889</v>
      </c>
      <c r="C9" s="216">
        <v>1017</v>
      </c>
      <c r="D9" s="216" t="s">
        <v>264</v>
      </c>
      <c r="E9" s="218" t="s">
        <v>265</v>
      </c>
      <c r="F9" s="219">
        <v>3849.99</v>
      </c>
    </row>
    <row r="10" spans="1:33" s="215" customFormat="1">
      <c r="A10" s="216">
        <v>2</v>
      </c>
      <c r="B10" s="217">
        <v>43889</v>
      </c>
      <c r="C10" s="216">
        <v>108</v>
      </c>
      <c r="D10" s="216" t="s">
        <v>267</v>
      </c>
      <c r="E10" s="218" t="s">
        <v>266</v>
      </c>
      <c r="F10" s="219">
        <v>7995.61</v>
      </c>
    </row>
    <row r="11" spans="1:33">
      <c r="A11" s="235" t="s">
        <v>28</v>
      </c>
      <c r="B11" s="236"/>
      <c r="C11" s="35"/>
      <c r="D11" s="35"/>
      <c r="E11" s="140"/>
      <c r="F11" s="220">
        <f>F9+F10</f>
        <v>11845.599999999999</v>
      </c>
    </row>
  </sheetData>
  <mergeCells count="1">
    <mergeCell ref="A11:B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31"/>
  <sheetViews>
    <sheetView topLeftCell="A108" workbookViewId="0">
      <selection activeCell="C106" sqref="C106"/>
    </sheetView>
  </sheetViews>
  <sheetFormatPr defaultColWidth="9.140625" defaultRowHeight="16.5"/>
  <cols>
    <col min="1" max="1" width="10.85546875" style="90" customWidth="1"/>
    <col min="2" max="2" width="14.85546875" style="104" customWidth="1"/>
    <col min="3" max="3" width="102.42578125" style="112" customWidth="1"/>
    <col min="4" max="4" width="34.5703125" style="92" customWidth="1"/>
    <col min="5" max="5" width="17.42578125" style="89" customWidth="1"/>
    <col min="6" max="6" width="9.140625" style="42"/>
    <col min="7" max="7" width="9.140625" style="42" customWidth="1"/>
    <col min="8" max="16384" width="9.140625" style="42"/>
  </cols>
  <sheetData>
    <row r="1" spans="1:5">
      <c r="A1" s="91" t="s">
        <v>34</v>
      </c>
    </row>
    <row r="2" spans="1:5">
      <c r="A2" s="91" t="s">
        <v>16</v>
      </c>
    </row>
    <row r="3" spans="1:5">
      <c r="A3" s="91" t="s">
        <v>35</v>
      </c>
    </row>
    <row r="4" spans="1:5">
      <c r="A4" s="91" t="s">
        <v>39</v>
      </c>
    </row>
    <row r="5" spans="1:5">
      <c r="A5" s="91"/>
    </row>
    <row r="6" spans="1:5" hidden="1">
      <c r="A6" s="91"/>
    </row>
    <row r="7" spans="1:5">
      <c r="A7" s="91"/>
      <c r="C7" s="113" t="s">
        <v>268</v>
      </c>
    </row>
    <row r="8" spans="1:5" ht="23.25" customHeight="1">
      <c r="A8" s="43" t="s">
        <v>18</v>
      </c>
      <c r="B8" s="105" t="s">
        <v>17</v>
      </c>
      <c r="C8" s="110" t="s">
        <v>19</v>
      </c>
      <c r="D8" s="93" t="s">
        <v>20</v>
      </c>
      <c r="E8" s="41" t="s">
        <v>21</v>
      </c>
    </row>
    <row r="9" spans="1:5" ht="55.5" customHeight="1">
      <c r="A9" s="43">
        <v>114</v>
      </c>
      <c r="B9" s="105">
        <v>43864</v>
      </c>
      <c r="C9" s="110" t="s">
        <v>338</v>
      </c>
      <c r="D9" s="93" t="s">
        <v>335</v>
      </c>
      <c r="E9" s="41">
        <v>-1426.19</v>
      </c>
    </row>
    <row r="10" spans="1:5" ht="61.5" customHeight="1">
      <c r="A10" s="43">
        <v>115</v>
      </c>
      <c r="B10" s="105">
        <v>43864</v>
      </c>
      <c r="C10" s="110" t="s">
        <v>339</v>
      </c>
      <c r="D10" s="93" t="s">
        <v>335</v>
      </c>
      <c r="E10" s="41">
        <v>-181.66</v>
      </c>
    </row>
    <row r="11" spans="1:5" ht="49.5">
      <c r="A11" s="35">
        <v>737</v>
      </c>
      <c r="B11" s="94">
        <v>43872</v>
      </c>
      <c r="C11" s="109" t="s">
        <v>270</v>
      </c>
      <c r="D11" s="109" t="s">
        <v>312</v>
      </c>
      <c r="E11" s="45">
        <v>95000</v>
      </c>
    </row>
    <row r="12" spans="1:5" ht="49.5">
      <c r="A12" s="35">
        <v>738</v>
      </c>
      <c r="B12" s="94">
        <v>43872</v>
      </c>
      <c r="C12" s="109" t="s">
        <v>272</v>
      </c>
      <c r="D12" s="109" t="s">
        <v>312</v>
      </c>
      <c r="E12" s="45">
        <v>20000</v>
      </c>
    </row>
    <row r="13" spans="1:5" ht="49.5">
      <c r="A13" s="35">
        <v>785</v>
      </c>
      <c r="B13" s="94">
        <v>43880</v>
      </c>
      <c r="C13" s="109" t="s">
        <v>344</v>
      </c>
      <c r="D13" s="109" t="s">
        <v>40</v>
      </c>
      <c r="E13" s="45">
        <v>277</v>
      </c>
    </row>
    <row r="14" spans="1:5" ht="49.5">
      <c r="A14" s="35">
        <v>786</v>
      </c>
      <c r="B14" s="94">
        <v>43880</v>
      </c>
      <c r="C14" s="109" t="s">
        <v>344</v>
      </c>
      <c r="D14" s="109" t="s">
        <v>40</v>
      </c>
      <c r="E14" s="45">
        <v>76</v>
      </c>
    </row>
    <row r="15" spans="1:5" ht="49.5">
      <c r="A15" s="35">
        <v>787</v>
      </c>
      <c r="B15" s="94">
        <v>43880</v>
      </c>
      <c r="C15" s="109" t="s">
        <v>344</v>
      </c>
      <c r="D15" s="109" t="s">
        <v>40</v>
      </c>
      <c r="E15" s="45">
        <v>96</v>
      </c>
    </row>
    <row r="16" spans="1:5" ht="66">
      <c r="A16" s="35">
        <v>788</v>
      </c>
      <c r="B16" s="94">
        <v>43880</v>
      </c>
      <c r="C16" s="109" t="s">
        <v>345</v>
      </c>
      <c r="D16" s="140" t="s">
        <v>275</v>
      </c>
      <c r="E16" s="45">
        <v>238</v>
      </c>
    </row>
    <row r="17" spans="1:5" ht="66">
      <c r="A17" s="35">
        <v>789</v>
      </c>
      <c r="B17" s="94">
        <v>43880</v>
      </c>
      <c r="C17" s="109" t="s">
        <v>346</v>
      </c>
      <c r="D17" s="140" t="s">
        <v>33</v>
      </c>
      <c r="E17" s="45">
        <v>175</v>
      </c>
    </row>
    <row r="18" spans="1:5" ht="66">
      <c r="A18" s="35">
        <v>790</v>
      </c>
      <c r="B18" s="94">
        <v>43880</v>
      </c>
      <c r="C18" s="109" t="s">
        <v>347</v>
      </c>
      <c r="D18" s="140" t="s">
        <v>276</v>
      </c>
      <c r="E18" s="45">
        <v>166</v>
      </c>
    </row>
    <row r="19" spans="1:5" ht="66">
      <c r="A19" s="35">
        <v>791</v>
      </c>
      <c r="B19" s="94">
        <v>43880</v>
      </c>
      <c r="C19" s="109" t="s">
        <v>348</v>
      </c>
      <c r="D19" s="140" t="s">
        <v>33</v>
      </c>
      <c r="E19" s="45">
        <v>109</v>
      </c>
    </row>
    <row r="20" spans="1:5" ht="66">
      <c r="A20" s="35">
        <v>792</v>
      </c>
      <c r="B20" s="94">
        <v>43880</v>
      </c>
      <c r="C20" s="109" t="s">
        <v>349</v>
      </c>
      <c r="D20" s="140" t="s">
        <v>276</v>
      </c>
      <c r="E20" s="45">
        <v>36.619999999999997</v>
      </c>
    </row>
    <row r="21" spans="1:5" ht="49.5">
      <c r="A21" s="35">
        <v>801</v>
      </c>
      <c r="B21" s="94">
        <v>43880</v>
      </c>
      <c r="C21" s="109" t="s">
        <v>344</v>
      </c>
      <c r="D21" s="109" t="s">
        <v>40</v>
      </c>
      <c r="E21" s="45">
        <v>132</v>
      </c>
    </row>
    <row r="22" spans="1:5" ht="49.5">
      <c r="A22" s="35">
        <v>802</v>
      </c>
      <c r="B22" s="94">
        <v>43880</v>
      </c>
      <c r="C22" s="109" t="s">
        <v>344</v>
      </c>
      <c r="D22" s="109" t="s">
        <v>40</v>
      </c>
      <c r="E22" s="45">
        <v>213</v>
      </c>
    </row>
    <row r="23" spans="1:5" ht="49.5">
      <c r="A23" s="35">
        <v>805</v>
      </c>
      <c r="B23" s="94">
        <v>43880</v>
      </c>
      <c r="C23" s="109" t="s">
        <v>344</v>
      </c>
      <c r="D23" s="109" t="s">
        <v>40</v>
      </c>
      <c r="E23" s="45">
        <v>102</v>
      </c>
    </row>
    <row r="24" spans="1:5" ht="49.5">
      <c r="A24" s="35">
        <v>807</v>
      </c>
      <c r="B24" s="94">
        <v>43880</v>
      </c>
      <c r="C24" s="109" t="s">
        <v>344</v>
      </c>
      <c r="D24" s="109" t="s">
        <v>40</v>
      </c>
      <c r="E24" s="45">
        <v>67</v>
      </c>
    </row>
    <row r="25" spans="1:5" ht="49.5">
      <c r="A25" s="35">
        <v>793</v>
      </c>
      <c r="B25" s="94">
        <v>43880</v>
      </c>
      <c r="C25" s="109" t="s">
        <v>344</v>
      </c>
      <c r="D25" s="109" t="s">
        <v>40</v>
      </c>
      <c r="E25" s="45">
        <v>1449</v>
      </c>
    </row>
    <row r="26" spans="1:5" ht="49.5">
      <c r="A26" s="35">
        <v>794</v>
      </c>
      <c r="B26" s="94">
        <v>43880</v>
      </c>
      <c r="C26" s="109" t="s">
        <v>350</v>
      </c>
      <c r="D26" s="109" t="s">
        <v>40</v>
      </c>
      <c r="E26" s="45">
        <v>402</v>
      </c>
    </row>
    <row r="27" spans="1:5" ht="49.5">
      <c r="A27" s="35">
        <v>795</v>
      </c>
      <c r="B27" s="94">
        <v>43880</v>
      </c>
      <c r="C27" s="109" t="s">
        <v>350</v>
      </c>
      <c r="D27" s="109" t="s">
        <v>40</v>
      </c>
      <c r="E27" s="45">
        <v>506</v>
      </c>
    </row>
    <row r="28" spans="1:5" ht="66">
      <c r="A28" s="35">
        <v>796</v>
      </c>
      <c r="B28" s="94">
        <v>43880</v>
      </c>
      <c r="C28" s="109" t="s">
        <v>351</v>
      </c>
      <c r="D28" s="140" t="s">
        <v>276</v>
      </c>
      <c r="E28" s="45">
        <v>1247</v>
      </c>
    </row>
    <row r="29" spans="1:5" ht="66">
      <c r="A29" s="35">
        <v>797</v>
      </c>
      <c r="B29" s="94">
        <v>43880</v>
      </c>
      <c r="C29" s="109" t="s">
        <v>352</v>
      </c>
      <c r="D29" s="140" t="s">
        <v>41</v>
      </c>
      <c r="E29" s="45">
        <v>918</v>
      </c>
    </row>
    <row r="30" spans="1:5" ht="66">
      <c r="A30" s="35">
        <v>798</v>
      </c>
      <c r="B30" s="94">
        <v>43880</v>
      </c>
      <c r="C30" s="109" t="s">
        <v>353</v>
      </c>
      <c r="D30" s="140" t="s">
        <v>277</v>
      </c>
      <c r="E30" s="45">
        <v>867</v>
      </c>
    </row>
    <row r="31" spans="1:5" ht="82.5">
      <c r="A31" s="35">
        <v>799</v>
      </c>
      <c r="B31" s="94">
        <v>43880</v>
      </c>
      <c r="C31" s="109" t="s">
        <v>354</v>
      </c>
      <c r="D31" s="140" t="s">
        <v>33</v>
      </c>
      <c r="E31" s="45">
        <v>562</v>
      </c>
    </row>
    <row r="32" spans="1:5" ht="66">
      <c r="A32" s="35">
        <v>800</v>
      </c>
      <c r="B32" s="94">
        <v>43880</v>
      </c>
      <c r="C32" s="109" t="s">
        <v>355</v>
      </c>
      <c r="D32" s="140" t="s">
        <v>278</v>
      </c>
      <c r="E32" s="45">
        <v>195.38</v>
      </c>
    </row>
    <row r="33" spans="1:5" ht="49.5">
      <c r="A33" s="35">
        <v>803</v>
      </c>
      <c r="B33" s="94">
        <v>43880</v>
      </c>
      <c r="C33" s="109" t="s">
        <v>350</v>
      </c>
      <c r="D33" s="109" t="s">
        <v>40</v>
      </c>
      <c r="E33" s="45">
        <v>696</v>
      </c>
    </row>
    <row r="34" spans="1:5" ht="49.5">
      <c r="A34" s="35">
        <v>804</v>
      </c>
      <c r="B34" s="94">
        <v>43880</v>
      </c>
      <c r="C34" s="109" t="s">
        <v>350</v>
      </c>
      <c r="D34" s="109" t="s">
        <v>40</v>
      </c>
      <c r="E34" s="45">
        <v>1116</v>
      </c>
    </row>
    <row r="35" spans="1:5" ht="49.5">
      <c r="A35" s="35">
        <v>806</v>
      </c>
      <c r="B35" s="94">
        <v>43880</v>
      </c>
      <c r="C35" s="109" t="s">
        <v>356</v>
      </c>
      <c r="D35" s="109" t="s">
        <v>40</v>
      </c>
      <c r="E35" s="45">
        <v>536</v>
      </c>
    </row>
    <row r="36" spans="1:5" ht="49.5">
      <c r="A36" s="35">
        <v>808</v>
      </c>
      <c r="B36" s="94">
        <v>43880</v>
      </c>
      <c r="C36" s="109" t="s">
        <v>350</v>
      </c>
      <c r="D36" s="109" t="s">
        <v>40</v>
      </c>
      <c r="E36" s="45">
        <v>355</v>
      </c>
    </row>
    <row r="37" spans="1:5" ht="33">
      <c r="A37" s="35">
        <v>853</v>
      </c>
      <c r="B37" s="94">
        <v>43886</v>
      </c>
      <c r="C37" s="140" t="s">
        <v>287</v>
      </c>
      <c r="D37" s="140" t="s">
        <v>40</v>
      </c>
      <c r="E37" s="45">
        <v>102</v>
      </c>
    </row>
    <row r="38" spans="1:5" ht="33">
      <c r="A38" s="35">
        <v>855</v>
      </c>
      <c r="B38" s="94">
        <v>43886</v>
      </c>
      <c r="C38" s="140" t="s">
        <v>287</v>
      </c>
      <c r="D38" s="140" t="s">
        <v>40</v>
      </c>
      <c r="E38" s="45">
        <v>179</v>
      </c>
    </row>
    <row r="39" spans="1:5" ht="33">
      <c r="A39" s="35">
        <v>857</v>
      </c>
      <c r="B39" s="94">
        <v>43886</v>
      </c>
      <c r="C39" s="140" t="s">
        <v>288</v>
      </c>
      <c r="D39" s="140" t="s">
        <v>286</v>
      </c>
      <c r="E39" s="45">
        <v>120</v>
      </c>
    </row>
    <row r="40" spans="1:5" ht="33">
      <c r="A40" s="35">
        <v>858</v>
      </c>
      <c r="B40" s="94">
        <v>43886</v>
      </c>
      <c r="C40" s="140" t="s">
        <v>289</v>
      </c>
      <c r="D40" s="140" t="s">
        <v>286</v>
      </c>
      <c r="E40" s="45">
        <v>80</v>
      </c>
    </row>
    <row r="41" spans="1:5" ht="33">
      <c r="A41" s="35">
        <v>859</v>
      </c>
      <c r="B41" s="94">
        <v>43886</v>
      </c>
      <c r="C41" s="140" t="s">
        <v>290</v>
      </c>
      <c r="D41" s="140" t="s">
        <v>304</v>
      </c>
      <c r="E41" s="45">
        <v>52</v>
      </c>
    </row>
    <row r="42" spans="1:5" ht="33">
      <c r="A42" s="35">
        <v>860</v>
      </c>
      <c r="B42" s="94">
        <v>43886</v>
      </c>
      <c r="C42" s="140" t="s">
        <v>291</v>
      </c>
      <c r="D42" s="140" t="s">
        <v>273</v>
      </c>
      <c r="E42" s="45">
        <v>17.62</v>
      </c>
    </row>
    <row r="43" spans="1:5" ht="33">
      <c r="A43" s="35">
        <v>865</v>
      </c>
      <c r="B43" s="94">
        <v>43886</v>
      </c>
      <c r="C43" s="140" t="s">
        <v>287</v>
      </c>
      <c r="D43" s="140" t="s">
        <v>40</v>
      </c>
      <c r="E43" s="45">
        <v>72</v>
      </c>
    </row>
    <row r="44" spans="1:5" ht="33">
      <c r="A44" s="35">
        <v>867</v>
      </c>
      <c r="B44" s="94">
        <v>43886</v>
      </c>
      <c r="C44" s="140" t="s">
        <v>287</v>
      </c>
      <c r="D44" s="140" t="s">
        <v>40</v>
      </c>
      <c r="E44" s="45">
        <v>115</v>
      </c>
    </row>
    <row r="45" spans="1:5" ht="33">
      <c r="A45" s="35">
        <v>869</v>
      </c>
      <c r="B45" s="94">
        <v>43886</v>
      </c>
      <c r="C45" s="140" t="s">
        <v>292</v>
      </c>
      <c r="D45" s="140" t="s">
        <v>305</v>
      </c>
      <c r="E45" s="45">
        <v>80</v>
      </c>
    </row>
    <row r="46" spans="1:5" ht="33">
      <c r="A46" s="35">
        <v>854</v>
      </c>
      <c r="B46" s="94">
        <v>43886</v>
      </c>
      <c r="C46" s="140" t="s">
        <v>295</v>
      </c>
      <c r="D46" s="140" t="s">
        <v>40</v>
      </c>
      <c r="E46" s="45">
        <v>532</v>
      </c>
    </row>
    <row r="47" spans="1:5" ht="33">
      <c r="A47" s="35">
        <v>856</v>
      </c>
      <c r="B47" s="94">
        <v>43886</v>
      </c>
      <c r="C47" s="140" t="s">
        <v>295</v>
      </c>
      <c r="D47" s="140" t="s">
        <v>40</v>
      </c>
      <c r="E47" s="45">
        <v>940</v>
      </c>
    </row>
    <row r="48" spans="1:5" ht="49.5">
      <c r="A48" s="35">
        <v>861</v>
      </c>
      <c r="B48" s="94">
        <v>43886</v>
      </c>
      <c r="C48" s="140" t="s">
        <v>296</v>
      </c>
      <c r="D48" s="140" t="s">
        <v>273</v>
      </c>
      <c r="E48" s="45">
        <v>629</v>
      </c>
    </row>
    <row r="49" spans="1:5" ht="33">
      <c r="A49" s="35">
        <v>862</v>
      </c>
      <c r="B49" s="94">
        <v>43886</v>
      </c>
      <c r="C49" s="140" t="s">
        <v>297</v>
      </c>
      <c r="D49" s="140" t="s">
        <v>286</v>
      </c>
      <c r="E49" s="45">
        <v>420</v>
      </c>
    </row>
    <row r="50" spans="1:5" ht="33">
      <c r="A50" s="35">
        <v>863</v>
      </c>
      <c r="B50" s="94">
        <v>43886</v>
      </c>
      <c r="C50" s="140" t="s">
        <v>298</v>
      </c>
      <c r="D50" s="140" t="s">
        <v>33</v>
      </c>
      <c r="E50" s="45">
        <v>273</v>
      </c>
    </row>
    <row r="51" spans="1:5" ht="49.5">
      <c r="A51" s="35">
        <v>864</v>
      </c>
      <c r="B51" s="94">
        <v>43886</v>
      </c>
      <c r="C51" s="140" t="s">
        <v>299</v>
      </c>
      <c r="D51" s="140" t="s">
        <v>273</v>
      </c>
      <c r="E51" s="45">
        <v>94.38</v>
      </c>
    </row>
    <row r="52" spans="1:5" ht="33">
      <c r="A52" s="35">
        <v>866</v>
      </c>
      <c r="B52" s="94">
        <v>43886</v>
      </c>
      <c r="C52" s="140" t="s">
        <v>295</v>
      </c>
      <c r="D52" s="140" t="s">
        <v>40</v>
      </c>
      <c r="E52" s="45">
        <v>377</v>
      </c>
    </row>
    <row r="53" spans="1:5" ht="33">
      <c r="A53" s="35">
        <v>868</v>
      </c>
      <c r="B53" s="94">
        <v>43886</v>
      </c>
      <c r="C53" s="140" t="s">
        <v>295</v>
      </c>
      <c r="D53" s="140" t="s">
        <v>40</v>
      </c>
      <c r="E53" s="45">
        <v>602</v>
      </c>
    </row>
    <row r="54" spans="1:5" ht="33">
      <c r="A54" s="35">
        <v>870</v>
      </c>
      <c r="B54" s="94">
        <v>43886</v>
      </c>
      <c r="C54" s="140" t="s">
        <v>300</v>
      </c>
      <c r="D54" s="140" t="s">
        <v>41</v>
      </c>
      <c r="E54" s="45">
        <v>420</v>
      </c>
    </row>
    <row r="55" spans="1:5" ht="49.5">
      <c r="A55" s="35">
        <v>889</v>
      </c>
      <c r="B55" s="94">
        <v>43887</v>
      </c>
      <c r="C55" s="109" t="s">
        <v>279</v>
      </c>
      <c r="D55" s="109" t="s">
        <v>40</v>
      </c>
      <c r="E55" s="45">
        <v>38</v>
      </c>
    </row>
    <row r="56" spans="1:5" ht="49.5">
      <c r="A56" s="35">
        <v>890</v>
      </c>
      <c r="B56" s="94">
        <v>43887</v>
      </c>
      <c r="C56" s="109" t="s">
        <v>279</v>
      </c>
      <c r="D56" s="109" t="s">
        <v>40</v>
      </c>
      <c r="E56" s="45">
        <v>209</v>
      </c>
    </row>
    <row r="57" spans="1:5" ht="49.5">
      <c r="A57" s="35">
        <v>891</v>
      </c>
      <c r="B57" s="94">
        <v>43887</v>
      </c>
      <c r="C57" s="109" t="s">
        <v>279</v>
      </c>
      <c r="D57" s="109" t="s">
        <v>40</v>
      </c>
      <c r="E57" s="45">
        <v>374</v>
      </c>
    </row>
    <row r="58" spans="1:5" ht="66">
      <c r="A58" s="35">
        <v>892</v>
      </c>
      <c r="B58" s="94">
        <v>43887</v>
      </c>
      <c r="C58" s="109" t="s">
        <v>309</v>
      </c>
      <c r="D58" s="140" t="s">
        <v>273</v>
      </c>
      <c r="E58" s="45">
        <v>888</v>
      </c>
    </row>
    <row r="59" spans="1:5" ht="49.5">
      <c r="A59" s="35">
        <v>893</v>
      </c>
      <c r="B59" s="94">
        <v>43887</v>
      </c>
      <c r="C59" s="109" t="s">
        <v>280</v>
      </c>
      <c r="D59" s="140" t="s">
        <v>286</v>
      </c>
      <c r="E59" s="45">
        <v>355</v>
      </c>
    </row>
    <row r="60" spans="1:5" ht="49.5">
      <c r="A60" s="35">
        <v>894</v>
      </c>
      <c r="B60" s="94">
        <v>43887</v>
      </c>
      <c r="C60" s="109" t="s">
        <v>310</v>
      </c>
      <c r="D60" s="140" t="s">
        <v>33</v>
      </c>
      <c r="E60" s="45">
        <v>231</v>
      </c>
    </row>
    <row r="61" spans="1:5" ht="49.5">
      <c r="A61" s="35">
        <v>895</v>
      </c>
      <c r="B61" s="94">
        <v>43887</v>
      </c>
      <c r="C61" s="109" t="s">
        <v>311</v>
      </c>
      <c r="D61" s="140" t="s">
        <v>286</v>
      </c>
      <c r="E61" s="45">
        <v>79.569999999999993</v>
      </c>
    </row>
    <row r="62" spans="1:5" ht="49.5">
      <c r="A62" s="35">
        <v>903</v>
      </c>
      <c r="B62" s="94">
        <v>43887</v>
      </c>
      <c r="C62" s="109" t="s">
        <v>279</v>
      </c>
      <c r="D62" s="109" t="s">
        <v>40</v>
      </c>
      <c r="E62" s="45">
        <v>562</v>
      </c>
    </row>
    <row r="63" spans="1:5" ht="49.5">
      <c r="A63" s="35">
        <v>905</v>
      </c>
      <c r="B63" s="94">
        <v>43887</v>
      </c>
      <c r="C63" s="109" t="s">
        <v>279</v>
      </c>
      <c r="D63" s="109" t="s">
        <v>40</v>
      </c>
      <c r="E63" s="45">
        <v>73</v>
      </c>
    </row>
    <row r="64" spans="1:5" ht="49.5">
      <c r="A64" s="35">
        <v>907</v>
      </c>
      <c r="B64" s="94">
        <v>43887</v>
      </c>
      <c r="C64" s="109" t="s">
        <v>279</v>
      </c>
      <c r="D64" s="109" t="s">
        <v>40</v>
      </c>
      <c r="E64" s="45">
        <v>743</v>
      </c>
    </row>
    <row r="65" spans="1:5" ht="49.5">
      <c r="A65" s="35">
        <v>909</v>
      </c>
      <c r="B65" s="94">
        <v>43887</v>
      </c>
      <c r="C65" s="109" t="s">
        <v>279</v>
      </c>
      <c r="D65" s="109" t="s">
        <v>40</v>
      </c>
      <c r="E65" s="45">
        <v>73</v>
      </c>
    </row>
    <row r="66" spans="1:5" ht="49.5">
      <c r="A66" s="35">
        <v>896</v>
      </c>
      <c r="B66" s="94">
        <v>43887</v>
      </c>
      <c r="C66" s="109" t="s">
        <v>281</v>
      </c>
      <c r="D66" s="109" t="s">
        <v>40</v>
      </c>
      <c r="E66" s="45">
        <v>202</v>
      </c>
    </row>
    <row r="67" spans="1:5" ht="49.5">
      <c r="A67" s="35">
        <v>897</v>
      </c>
      <c r="B67" s="94">
        <v>43887</v>
      </c>
      <c r="C67" s="109" t="s">
        <v>281</v>
      </c>
      <c r="D67" s="109" t="s">
        <v>40</v>
      </c>
      <c r="E67" s="45">
        <v>1097</v>
      </c>
    </row>
    <row r="68" spans="1:5" ht="49.5">
      <c r="A68" s="35">
        <v>897</v>
      </c>
      <c r="B68" s="94">
        <v>43887</v>
      </c>
      <c r="C68" s="109" t="s">
        <v>281</v>
      </c>
      <c r="D68" s="109" t="s">
        <v>40</v>
      </c>
      <c r="E68" s="45">
        <v>381</v>
      </c>
    </row>
    <row r="69" spans="1:5" ht="49.5">
      <c r="A69" s="35">
        <v>898</v>
      </c>
      <c r="B69" s="94">
        <v>43887</v>
      </c>
      <c r="C69" s="109" t="s">
        <v>281</v>
      </c>
      <c r="D69" s="109" t="s">
        <v>40</v>
      </c>
      <c r="E69" s="45">
        <v>1964</v>
      </c>
    </row>
    <row r="70" spans="1:5" ht="49.5">
      <c r="A70" s="35">
        <v>899</v>
      </c>
      <c r="B70" s="94">
        <v>43887</v>
      </c>
      <c r="C70" s="109" t="s">
        <v>282</v>
      </c>
      <c r="D70" s="140" t="s">
        <v>273</v>
      </c>
      <c r="E70" s="45">
        <v>4649</v>
      </c>
    </row>
    <row r="71" spans="1:5" ht="49.5">
      <c r="A71" s="35">
        <v>900</v>
      </c>
      <c r="B71" s="94">
        <v>43887</v>
      </c>
      <c r="C71" s="109" t="s">
        <v>283</v>
      </c>
      <c r="D71" s="140" t="s">
        <v>273</v>
      </c>
      <c r="E71" s="45">
        <v>1861</v>
      </c>
    </row>
    <row r="72" spans="1:5" ht="33">
      <c r="A72" s="35">
        <v>901</v>
      </c>
      <c r="B72" s="94">
        <v>43887</v>
      </c>
      <c r="C72" s="109" t="s">
        <v>284</v>
      </c>
      <c r="D72" s="140" t="s">
        <v>41</v>
      </c>
      <c r="E72" s="45">
        <v>1208</v>
      </c>
    </row>
    <row r="73" spans="1:5" ht="49.5">
      <c r="A73" s="35">
        <v>902</v>
      </c>
      <c r="B73" s="94">
        <v>43887</v>
      </c>
      <c r="C73" s="109" t="s">
        <v>285</v>
      </c>
      <c r="D73" s="140" t="s">
        <v>273</v>
      </c>
      <c r="E73" s="45">
        <v>418.43</v>
      </c>
    </row>
    <row r="74" spans="1:5" ht="49.5">
      <c r="A74" s="35">
        <v>904</v>
      </c>
      <c r="B74" s="94">
        <v>43887</v>
      </c>
      <c r="C74" s="109" t="s">
        <v>281</v>
      </c>
      <c r="D74" s="109" t="s">
        <v>40</v>
      </c>
      <c r="E74" s="45">
        <v>2947</v>
      </c>
    </row>
    <row r="75" spans="1:5" ht="49.5">
      <c r="A75" s="35">
        <v>906</v>
      </c>
      <c r="B75" s="94">
        <v>43887</v>
      </c>
      <c r="C75" s="109" t="s">
        <v>281</v>
      </c>
      <c r="D75" s="109" t="s">
        <v>40</v>
      </c>
      <c r="E75" s="45">
        <v>385</v>
      </c>
    </row>
    <row r="76" spans="1:5" ht="49.5">
      <c r="A76" s="35">
        <v>908</v>
      </c>
      <c r="B76" s="94">
        <v>43887</v>
      </c>
      <c r="C76" s="109" t="s">
        <v>281</v>
      </c>
      <c r="D76" s="109" t="s">
        <v>40</v>
      </c>
      <c r="E76" s="45">
        <v>3899</v>
      </c>
    </row>
    <row r="77" spans="1:5" ht="66">
      <c r="A77" s="35">
        <v>973</v>
      </c>
      <c r="B77" s="94">
        <v>43888</v>
      </c>
      <c r="C77" s="109" t="s">
        <v>357</v>
      </c>
      <c r="D77" s="140" t="s">
        <v>273</v>
      </c>
      <c r="E77" s="45">
        <v>326.07</v>
      </c>
    </row>
    <row r="78" spans="1:5" ht="49.5">
      <c r="A78" s="35">
        <v>966</v>
      </c>
      <c r="B78" s="94">
        <v>43888</v>
      </c>
      <c r="C78" s="109" t="s">
        <v>269</v>
      </c>
      <c r="D78" s="109" t="s">
        <v>40</v>
      </c>
      <c r="E78" s="45">
        <v>509</v>
      </c>
    </row>
    <row r="79" spans="1:5" ht="49.5">
      <c r="A79" s="35">
        <v>975</v>
      </c>
      <c r="B79" s="94">
        <v>43888</v>
      </c>
      <c r="C79" s="109" t="s">
        <v>269</v>
      </c>
      <c r="D79" s="109" t="s">
        <v>40</v>
      </c>
      <c r="E79" s="45">
        <v>517</v>
      </c>
    </row>
    <row r="80" spans="1:5" ht="49.5">
      <c r="A80" s="35">
        <v>970</v>
      </c>
      <c r="B80" s="94">
        <v>43888</v>
      </c>
      <c r="C80" s="109" t="s">
        <v>358</v>
      </c>
      <c r="D80" s="140" t="s">
        <v>33</v>
      </c>
      <c r="E80" s="45">
        <v>519</v>
      </c>
    </row>
    <row r="81" spans="1:5" ht="49.5">
      <c r="A81" s="35">
        <v>968</v>
      </c>
      <c r="B81" s="94">
        <v>43888</v>
      </c>
      <c r="C81" s="109" t="s">
        <v>269</v>
      </c>
      <c r="D81" s="109" t="s">
        <v>40</v>
      </c>
      <c r="E81" s="45">
        <v>523</v>
      </c>
    </row>
    <row r="82" spans="1:5" ht="49.5">
      <c r="A82" s="35">
        <v>979</v>
      </c>
      <c r="B82" s="94">
        <v>43888</v>
      </c>
      <c r="C82" s="109" t="s">
        <v>269</v>
      </c>
      <c r="D82" s="109" t="s">
        <v>40</v>
      </c>
      <c r="E82" s="45">
        <v>663</v>
      </c>
    </row>
    <row r="83" spans="1:5" ht="49.5">
      <c r="A83" s="35">
        <v>981</v>
      </c>
      <c r="B83" s="94">
        <v>43888</v>
      </c>
      <c r="C83" s="109" t="s">
        <v>269</v>
      </c>
      <c r="D83" s="109" t="s">
        <v>40</v>
      </c>
      <c r="E83" s="45">
        <v>696</v>
      </c>
    </row>
    <row r="84" spans="1:5" ht="66">
      <c r="A84" s="35">
        <v>972</v>
      </c>
      <c r="B84" s="94">
        <v>43888</v>
      </c>
      <c r="C84" s="109" t="s">
        <v>359</v>
      </c>
      <c r="D84" s="140" t="s">
        <v>33</v>
      </c>
      <c r="E84" s="45">
        <v>942</v>
      </c>
    </row>
    <row r="85" spans="1:5" ht="49.5">
      <c r="A85" s="35">
        <v>965</v>
      </c>
      <c r="B85" s="94">
        <v>43888</v>
      </c>
      <c r="C85" s="109" t="s">
        <v>269</v>
      </c>
      <c r="D85" s="109" t="s">
        <v>40</v>
      </c>
      <c r="E85" s="45">
        <v>1073</v>
      </c>
    </row>
    <row r="86" spans="1:5" ht="66">
      <c r="A86" s="35">
        <v>971</v>
      </c>
      <c r="B86" s="94">
        <v>43888</v>
      </c>
      <c r="C86" s="109" t="s">
        <v>360</v>
      </c>
      <c r="D86" s="140" t="s">
        <v>273</v>
      </c>
      <c r="E86" s="45">
        <v>1449</v>
      </c>
    </row>
    <row r="87" spans="1:5" ht="49.5">
      <c r="A87" s="35">
        <v>967</v>
      </c>
      <c r="B87" s="94">
        <v>43888</v>
      </c>
      <c r="C87" s="109" t="s">
        <v>269</v>
      </c>
      <c r="D87" s="109" t="s">
        <v>40</v>
      </c>
      <c r="E87" s="45">
        <v>2089</v>
      </c>
    </row>
    <row r="88" spans="1:5" ht="49.5">
      <c r="A88" s="35">
        <v>977</v>
      </c>
      <c r="B88" s="94">
        <v>43888</v>
      </c>
      <c r="C88" s="109" t="s">
        <v>269</v>
      </c>
      <c r="D88" s="109" t="s">
        <v>40</v>
      </c>
      <c r="E88" s="45">
        <v>2403</v>
      </c>
    </row>
    <row r="89" spans="1:5" ht="49.5">
      <c r="A89" s="35">
        <v>969</v>
      </c>
      <c r="B89" s="94">
        <v>43888</v>
      </c>
      <c r="C89" s="109" t="s">
        <v>361</v>
      </c>
      <c r="D89" s="140" t="s">
        <v>273</v>
      </c>
      <c r="E89" s="45">
        <v>3104</v>
      </c>
    </row>
    <row r="90" spans="1:5" ht="66">
      <c r="A90" s="35">
        <v>964</v>
      </c>
      <c r="B90" s="94">
        <v>43888</v>
      </c>
      <c r="C90" s="109" t="s">
        <v>362</v>
      </c>
      <c r="D90" s="140" t="s">
        <v>273</v>
      </c>
      <c r="E90" s="45">
        <v>61.93</v>
      </c>
    </row>
    <row r="91" spans="1:5" ht="49.5">
      <c r="A91" s="35">
        <v>957</v>
      </c>
      <c r="B91" s="94">
        <v>43888</v>
      </c>
      <c r="C91" s="109" t="s">
        <v>271</v>
      </c>
      <c r="D91" s="109" t="s">
        <v>40</v>
      </c>
      <c r="E91" s="45">
        <v>96</v>
      </c>
    </row>
    <row r="92" spans="1:5" ht="49.5">
      <c r="A92" s="35">
        <v>959</v>
      </c>
      <c r="B92" s="94">
        <v>43888</v>
      </c>
      <c r="C92" s="109" t="s">
        <v>271</v>
      </c>
      <c r="D92" s="109" t="s">
        <v>40</v>
      </c>
      <c r="E92" s="45">
        <v>99</v>
      </c>
    </row>
    <row r="93" spans="1:5" ht="66">
      <c r="A93" s="35">
        <v>961</v>
      </c>
      <c r="B93" s="94">
        <v>43888</v>
      </c>
      <c r="C93" s="109" t="s">
        <v>363</v>
      </c>
      <c r="D93" s="140" t="s">
        <v>33</v>
      </c>
      <c r="E93" s="45">
        <v>99</v>
      </c>
    </row>
    <row r="94" spans="1:5" ht="49.5">
      <c r="A94" s="35">
        <v>974</v>
      </c>
      <c r="B94" s="94">
        <v>43888</v>
      </c>
      <c r="C94" s="109" t="s">
        <v>271</v>
      </c>
      <c r="D94" s="109" t="s">
        <v>40</v>
      </c>
      <c r="E94" s="45">
        <v>99</v>
      </c>
    </row>
    <row r="95" spans="1:5" ht="49.5">
      <c r="A95" s="35">
        <v>978</v>
      </c>
      <c r="B95" s="94">
        <v>43888</v>
      </c>
      <c r="C95" s="109" t="s">
        <v>271</v>
      </c>
      <c r="D95" s="109" t="s">
        <v>40</v>
      </c>
      <c r="E95" s="45">
        <v>126</v>
      </c>
    </row>
    <row r="96" spans="1:5" ht="49.5">
      <c r="A96" s="35">
        <v>980</v>
      </c>
      <c r="B96" s="94">
        <v>43888</v>
      </c>
      <c r="C96" s="109" t="s">
        <v>271</v>
      </c>
      <c r="D96" s="109" t="s">
        <v>40</v>
      </c>
      <c r="E96" s="45">
        <v>132</v>
      </c>
    </row>
    <row r="97" spans="1:5" ht="66">
      <c r="A97" s="35">
        <v>963</v>
      </c>
      <c r="B97" s="94">
        <v>43888</v>
      </c>
      <c r="C97" s="109" t="s">
        <v>365</v>
      </c>
      <c r="D97" s="140" t="s">
        <v>33</v>
      </c>
      <c r="E97" s="45">
        <v>180</v>
      </c>
    </row>
    <row r="98" spans="1:5" ht="49.5">
      <c r="A98" s="35">
        <v>956</v>
      </c>
      <c r="B98" s="94">
        <v>43888</v>
      </c>
      <c r="C98" s="109" t="s">
        <v>271</v>
      </c>
      <c r="D98" s="109" t="s">
        <v>40</v>
      </c>
      <c r="E98" s="45">
        <v>204</v>
      </c>
    </row>
    <row r="99" spans="1:5" ht="49.5">
      <c r="A99" s="35">
        <v>962</v>
      </c>
      <c r="B99" s="94">
        <v>43888</v>
      </c>
      <c r="C99" s="109" t="s">
        <v>366</v>
      </c>
      <c r="D99" s="140" t="s">
        <v>273</v>
      </c>
      <c r="E99" s="45">
        <v>277</v>
      </c>
    </row>
    <row r="100" spans="1:5" ht="49.5">
      <c r="A100" s="35">
        <v>958</v>
      </c>
      <c r="B100" s="94">
        <v>43888</v>
      </c>
      <c r="C100" s="109" t="s">
        <v>271</v>
      </c>
      <c r="D100" s="109" t="s">
        <v>40</v>
      </c>
      <c r="E100" s="45">
        <v>399</v>
      </c>
    </row>
    <row r="101" spans="1:5" ht="49.5">
      <c r="A101" s="35">
        <v>976</v>
      </c>
      <c r="B101" s="94">
        <v>43888</v>
      </c>
      <c r="C101" s="109" t="s">
        <v>271</v>
      </c>
      <c r="D101" s="109" t="s">
        <v>40</v>
      </c>
      <c r="E101" s="45">
        <v>459</v>
      </c>
    </row>
    <row r="102" spans="1:5" ht="66">
      <c r="A102" s="35">
        <v>960</v>
      </c>
      <c r="B102" s="94">
        <v>43888</v>
      </c>
      <c r="C102" s="109" t="s">
        <v>364</v>
      </c>
      <c r="D102" s="140" t="s">
        <v>273</v>
      </c>
      <c r="E102" s="45">
        <v>593</v>
      </c>
    </row>
    <row r="103" spans="1:5" ht="33">
      <c r="A103" s="35">
        <v>984</v>
      </c>
      <c r="B103" s="94">
        <v>43888</v>
      </c>
      <c r="C103" s="140" t="s">
        <v>293</v>
      </c>
      <c r="D103" s="140" t="s">
        <v>306</v>
      </c>
      <c r="E103" s="45">
        <v>531.17999999999995</v>
      </c>
    </row>
    <row r="104" spans="1:5" ht="66">
      <c r="A104" s="35">
        <v>1021</v>
      </c>
      <c r="B104" s="94">
        <v>43889</v>
      </c>
      <c r="C104" s="109" t="s">
        <v>367</v>
      </c>
      <c r="D104" s="140" t="s">
        <v>274</v>
      </c>
      <c r="E104" s="45">
        <v>30247.26</v>
      </c>
    </row>
    <row r="105" spans="1:5" ht="66">
      <c r="A105" s="35">
        <v>1020</v>
      </c>
      <c r="B105" s="94">
        <v>43889</v>
      </c>
      <c r="C105" s="109" t="s">
        <v>368</v>
      </c>
      <c r="D105" s="140" t="s">
        <v>274</v>
      </c>
      <c r="E105" s="45">
        <v>5768.3</v>
      </c>
    </row>
    <row r="106" spans="1:5" ht="33">
      <c r="A106" s="35">
        <v>982</v>
      </c>
      <c r="B106" s="94">
        <v>43889</v>
      </c>
      <c r="C106" s="140" t="s">
        <v>294</v>
      </c>
      <c r="D106" s="140" t="s">
        <v>306</v>
      </c>
      <c r="E106" s="45">
        <v>2328.46</v>
      </c>
    </row>
    <row r="107" spans="1:5" ht="49.5">
      <c r="A107" s="35">
        <v>986</v>
      </c>
      <c r="B107" s="94">
        <v>43889</v>
      </c>
      <c r="C107" s="140" t="s">
        <v>308</v>
      </c>
      <c r="D107" s="140" t="s">
        <v>306</v>
      </c>
      <c r="E107" s="45">
        <v>100.63</v>
      </c>
    </row>
    <row r="108" spans="1:5" ht="33">
      <c r="A108" s="35">
        <v>983</v>
      </c>
      <c r="B108" s="94">
        <v>43889</v>
      </c>
      <c r="C108" s="140" t="s">
        <v>301</v>
      </c>
      <c r="D108" s="140" t="s">
        <v>307</v>
      </c>
      <c r="E108" s="45">
        <v>12209.72</v>
      </c>
    </row>
    <row r="109" spans="1:5" ht="33">
      <c r="A109" s="35">
        <v>985</v>
      </c>
      <c r="B109" s="94">
        <v>43889</v>
      </c>
      <c r="C109" s="140" t="s">
        <v>302</v>
      </c>
      <c r="D109" s="140" t="s">
        <v>307</v>
      </c>
      <c r="E109" s="45">
        <v>2785.35</v>
      </c>
    </row>
    <row r="110" spans="1:5" ht="49.5">
      <c r="A110" s="35">
        <v>987</v>
      </c>
      <c r="B110" s="94">
        <v>43889</v>
      </c>
      <c r="C110" s="140" t="s">
        <v>303</v>
      </c>
      <c r="D110" s="140" t="s">
        <v>307</v>
      </c>
      <c r="E110" s="45">
        <v>527.69000000000005</v>
      </c>
    </row>
    <row r="111" spans="1:5" ht="49.5">
      <c r="A111" s="35">
        <v>1022</v>
      </c>
      <c r="B111" s="94">
        <v>43889</v>
      </c>
      <c r="C111" s="140" t="s">
        <v>340</v>
      </c>
      <c r="D111" s="140" t="s">
        <v>333</v>
      </c>
      <c r="E111" s="45">
        <v>-58.56</v>
      </c>
    </row>
    <row r="112" spans="1:5" s="46" customFormat="1">
      <c r="A112" s="59"/>
      <c r="B112" s="106"/>
      <c r="C112" s="114" t="s">
        <v>28</v>
      </c>
      <c r="D112" s="62"/>
      <c r="E112" s="103">
        <f>SUM(E11:E110)</f>
        <v>225415.59</v>
      </c>
    </row>
    <row r="115" spans="4:5" hidden="1"/>
    <row r="116" spans="4:5" ht="21.75" hidden="1" customHeight="1"/>
    <row r="117" spans="4:5" hidden="1">
      <c r="E117" s="89">
        <f>+E111+E9+E10</f>
        <v>-1666.41</v>
      </c>
    </row>
    <row r="118" spans="4:5" hidden="1"/>
    <row r="119" spans="4:5" hidden="1"/>
    <row r="120" spans="4:5" hidden="1">
      <c r="E120" s="89">
        <f>+E112-E117</f>
        <v>227082</v>
      </c>
    </row>
    <row r="121" spans="4:5" hidden="1"/>
    <row r="122" spans="4:5" hidden="1">
      <c r="D122" s="226">
        <v>7039.73</v>
      </c>
      <c r="E122" s="89">
        <v>44724.04</v>
      </c>
    </row>
    <row r="123" spans="4:5" hidden="1">
      <c r="D123" s="226">
        <v>36914.269999999997</v>
      </c>
      <c r="E123" s="89">
        <v>224645.55</v>
      </c>
    </row>
    <row r="124" spans="4:5" hidden="1">
      <c r="D124" s="227">
        <f>SUM(D122:D123)</f>
        <v>43954</v>
      </c>
      <c r="E124" s="227">
        <f>SUM(E122:E123)</f>
        <v>269369.58999999997</v>
      </c>
    </row>
    <row r="125" spans="4:5" hidden="1"/>
    <row r="126" spans="4:5" hidden="1"/>
    <row r="127" spans="4:5" hidden="1">
      <c r="E127" s="89">
        <f>+E124-D124</f>
        <v>225415.58999999997</v>
      </c>
    </row>
    <row r="128" spans="4:5" hidden="1"/>
    <row r="129" hidden="1"/>
    <row r="130" hidden="1"/>
    <row r="131" hidden="1"/>
  </sheetData>
  <autoFilter ref="A8:E112" xr:uid="{A3745F58-2F3F-465D-A04B-0B8A8C88425D}"/>
  <sortState ref="A9:E111">
    <sortCondition ref="B9:B11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personal</vt:lpstr>
      <vt:lpstr>Sheet1</vt:lpstr>
      <vt:lpstr>materiale cap 61.01</vt:lpstr>
      <vt:lpstr>titlul IX- Alte cheltuieli</vt:lpstr>
      <vt:lpstr>transferuri </vt:lpstr>
      <vt:lpstr>cotizatii internationale</vt:lpstr>
      <vt:lpstr>venituri proprii-titlul 20</vt:lpstr>
      <vt:lpstr>ACTIVE NEFINANCIARE BS</vt:lpstr>
      <vt:lpstr>PROIECTE CAP. 61.01</vt:lpstr>
      <vt:lpstr>proiecte cap. 61.08 </vt:lpstr>
      <vt:lpstr>'materiale cap 61.01'!Print_Area</vt:lpstr>
      <vt:lpstr>'titlul IX- Alte cheltuieli'!Print_Area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2020-03-10T13:05:45Z</dcterms:modified>
</cp:coreProperties>
</file>