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cheltuieli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12" i="1"/>
  <c r="H55" i="1"/>
  <c r="I55" i="1"/>
  <c r="J55" i="1"/>
  <c r="K55" i="1"/>
  <c r="L55" i="1"/>
  <c r="M55" i="1"/>
  <c r="N55" i="1"/>
  <c r="O55" i="1"/>
  <c r="P55" i="1"/>
  <c r="C55" i="1"/>
  <c r="D55" i="1"/>
  <c r="E55" i="1"/>
  <c r="F55" i="1"/>
  <c r="G55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12" i="1"/>
  <c r="B55" i="1" l="1"/>
  <c r="Q55" i="1" l="1"/>
</calcChain>
</file>

<file path=xl/sharedStrings.xml><?xml version="1.0" encoding="utf-8"?>
<sst xmlns="http://schemas.openxmlformats.org/spreadsheetml/2006/main" count="82" uniqueCount="81">
  <si>
    <t>Programul naţional de diabet zaharat</t>
  </si>
  <si>
    <t>Lei</t>
  </si>
  <si>
    <t>CAS</t>
  </si>
  <si>
    <t xml:space="preserve">Cheltuieli totale cu medicamente </t>
  </si>
  <si>
    <t>Cheltuieli pentru teste de automonitorizare</t>
  </si>
  <si>
    <t xml:space="preserve">Cheltuieli evaluare prin dozarea hemoglobinei glicozilate </t>
  </si>
  <si>
    <t>Cheltuieli pentru bolnavi beneficiari de pompe de insulină</t>
  </si>
  <si>
    <t>Cheltuieli pentru bolnavi cu diabet zaharat beneficiari de sisteme de monitorizare continua a glicemiei</t>
  </si>
  <si>
    <t>Cheltuieli pentru bolnavi cu diabet zaharat beneficiari de sisteme  pompe de insulină cu senzori de monitorizare continuă a glicemiei</t>
  </si>
  <si>
    <t>Cheltuieli pentru bolnavi cu diabet zaharat beneficiari de materiale consumabile pentru pompele de insulină</t>
  </si>
  <si>
    <t>Cheltuieli pentru bolnavi cu diabet zaharat  beneficiari de materiale consumabile pentru sisteme de monitorizare glicemică continuă</t>
  </si>
  <si>
    <t>Cheltuieli pentru bolnavi cu diabet zaharat beneficiari de materiale consumabile pentru pompele de insulină cu senzori de monitorizare continuă a glicemiei</t>
  </si>
  <si>
    <t xml:space="preserve">Cheltuieli totale program </t>
  </si>
  <si>
    <t>copii</t>
  </si>
  <si>
    <t>adulţi</t>
  </si>
  <si>
    <t>Total</t>
  </si>
  <si>
    <t>C0</t>
  </si>
  <si>
    <t>C1</t>
  </si>
  <si>
    <t>C2</t>
  </si>
  <si>
    <t>C3</t>
  </si>
  <si>
    <t>C4=C2+C3</t>
  </si>
  <si>
    <t>C5</t>
  </si>
  <si>
    <t>C6</t>
  </si>
  <si>
    <t>C7</t>
  </si>
  <si>
    <t>C8</t>
  </si>
  <si>
    <t>C9</t>
  </si>
  <si>
    <t>C10</t>
  </si>
  <si>
    <t>C11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</si>
  <si>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</si>
  <si>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</si>
  <si>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</si>
  <si>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</si>
  <si>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</si>
  <si>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</si>
  <si>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</si>
  <si>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</si>
  <si>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</si>
  <si>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</si>
  <si>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</si>
  <si>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</si>
  <si>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</si>
  <si>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</si>
  <si>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</si>
  <si>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</si>
  <si>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</si>
  <si>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</si>
  <si>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</si>
  <si>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</si>
  <si>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</si>
  <si>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</si>
  <si>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</si>
  <si>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</si>
  <si>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</si>
  <si>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</si>
  <si>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</si>
  <si>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</si>
  <si>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</si>
  <si>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</si>
  <si>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</si>
  <si>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</si>
  <si>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</si>
  <si>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</si>
  <si>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</si>
  <si>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</si>
  <si>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</si>
  <si>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</si>
  <si>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</si>
  <si>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</si>
  <si>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</si>
  <si>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</si>
  <si>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</si>
  <si>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r>
      <t xml:space="preserve">Situația cheltuielilor realizate în </t>
    </r>
    <r>
      <rPr>
        <b/>
        <sz val="12"/>
        <rFont val="Arial"/>
        <family val="2"/>
        <charset val="238"/>
      </rPr>
      <t>perioada 01.01.2024-31.12.2024</t>
    </r>
  </si>
  <si>
    <t>Cheltuieli pentru bolnavi cu diabet zaharat beneficiari de sisteme de pompe de insulină fără tubulatură la exterior cu rezervor, canulă şi cateter încorporate în carcasă ermetică</t>
  </si>
  <si>
    <t>Cheltuieli pentru bolnavi cu diabet zaharat beneficiari de sisteme de pompe de insulină cu senzori de monitorizare continuă a glicemiei capabile de funcţionare în buclă închisă (tip HCL)</t>
  </si>
  <si>
    <t>Cheltuieli pentru bolnavi cu diabet zaharat beneficiari de materiale consumabile pentru sisteme de pompe de insulină fără tubulatură la exterior cu rezervor, canulă şi cateter încorporate în carcasă ermetică</t>
  </si>
  <si>
    <t>Cheltuieli pentru bolnavi cu diabet zaharat beneficiari de materiale consumabile pentru sisteme de pompe de insulină cu senzori de monitorizare continuă a glicemiei capabile de funcţionare în buclă închisă (tip HCL)</t>
  </si>
  <si>
    <t>C12</t>
  </si>
  <si>
    <t>C13</t>
  </si>
  <si>
    <t>C14</t>
  </si>
  <si>
    <t>C15</t>
  </si>
  <si>
    <t>C16=C1+C4+C5+….+C15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</si>
</sst>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52">
    <xf numFmtId="0" fontId="0" fillId="0" borderId="0" xfId="0"/>
    <xf numFmtId="0" fontId="2" fillId="2" borderId="0" xfId="0" applyFont="1" applyFill="1"/>
    <xf numFmtId="2" fontId="2" fillId="2" borderId="0" xfId="0" applyNumberFormat="1" applyFont="1" applyFill="1"/>
    <xf numFmtId="3" fontId="2" fillId="2" borderId="0" xfId="0" applyNumberFormat="1" applyFont="1" applyFill="1"/>
    <xf numFmtId="0" fontId="4" fillId="2" borderId="0" xfId="0" applyFont="1" applyFill="1"/>
    <xf numFmtId="0" fontId="2" fillId="2" borderId="0" xfId="0" applyFont="1" applyFill="1" applyAlignment="1">
      <alignment horizontal="right" vertical="top"/>
    </xf>
    <xf numFmtId="0" fontId="5" fillId="2" borderId="0" xfId="1" applyFont="1" applyFill="1" applyAlignment="1">
      <alignment horizontal="center" vertical="top" wrapText="1"/>
    </xf>
    <xf numFmtId="2" fontId="5" fillId="2" borderId="0" xfId="1" applyNumberFormat="1" applyFont="1" applyFill="1" applyAlignment="1">
      <alignment horizontal="center" vertical="top" wrapText="1"/>
    </xf>
    <xf numFmtId="0" fontId="2" fillId="2" borderId="0" xfId="1" applyFont="1" applyFill="1"/>
    <xf numFmtId="3" fontId="5" fillId="2" borderId="13" xfId="1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2" fontId="5" fillId="2" borderId="0" xfId="1" applyNumberFormat="1" applyFont="1" applyFill="1" applyAlignment="1">
      <alignment horizontal="center" vertical="center" wrapText="1"/>
    </xf>
    <xf numFmtId="3" fontId="5" fillId="2" borderId="15" xfId="1" applyNumberFormat="1" applyFont="1" applyFill="1" applyBorder="1" applyAlignment="1">
      <alignment horizontal="center" vertical="center" wrapText="1"/>
    </xf>
    <xf numFmtId="3" fontId="2" fillId="2" borderId="16" xfId="1" applyNumberFormat="1" applyFont="1" applyFill="1" applyBorder="1"/>
    <xf numFmtId="4" fontId="2" fillId="2" borderId="17" xfId="0" applyNumberFormat="1" applyFont="1" applyFill="1" applyBorder="1"/>
    <xf numFmtId="4" fontId="4" fillId="2" borderId="17" xfId="0" applyNumberFormat="1" applyFont="1" applyFill="1" applyBorder="1"/>
    <xf numFmtId="4" fontId="4" fillId="2" borderId="18" xfId="0" applyNumberFormat="1" applyFont="1" applyFill="1" applyBorder="1"/>
    <xf numFmtId="4" fontId="2" fillId="2" borderId="19" xfId="0" applyNumberFormat="1" applyFont="1" applyFill="1" applyBorder="1" applyAlignment="1">
      <alignment horizontal="right"/>
    </xf>
    <xf numFmtId="3" fontId="2" fillId="2" borderId="20" xfId="1" applyNumberFormat="1" applyFont="1" applyFill="1" applyBorder="1"/>
    <xf numFmtId="4" fontId="2" fillId="2" borderId="9" xfId="0" applyNumberFormat="1" applyFont="1" applyFill="1" applyBorder="1"/>
    <xf numFmtId="4" fontId="4" fillId="2" borderId="9" xfId="0" applyNumberFormat="1" applyFont="1" applyFill="1" applyBorder="1"/>
    <xf numFmtId="4" fontId="4" fillId="2" borderId="21" xfId="0" applyNumberFormat="1" applyFont="1" applyFill="1" applyBorder="1"/>
    <xf numFmtId="3" fontId="2" fillId="2" borderId="22" xfId="1" applyNumberFormat="1" applyFont="1" applyFill="1" applyBorder="1"/>
    <xf numFmtId="4" fontId="2" fillId="2" borderId="23" xfId="0" applyNumberFormat="1" applyFont="1" applyFill="1" applyBorder="1"/>
    <xf numFmtId="4" fontId="4" fillId="2" borderId="23" xfId="0" applyNumberFormat="1" applyFont="1" applyFill="1" applyBorder="1"/>
    <xf numFmtId="4" fontId="4" fillId="2" borderId="24" xfId="0" applyNumberFormat="1" applyFont="1" applyFill="1" applyBorder="1"/>
    <xf numFmtId="3" fontId="5" fillId="2" borderId="25" xfId="1" applyNumberFormat="1" applyFont="1" applyFill="1" applyBorder="1"/>
    <xf numFmtId="4" fontId="5" fillId="2" borderId="26" xfId="0" applyNumberFormat="1" applyFont="1" applyFill="1" applyBorder="1"/>
    <xf numFmtId="0" fontId="5" fillId="2" borderId="0" xfId="0" applyFont="1" applyFill="1"/>
    <xf numFmtId="3" fontId="5" fillId="2" borderId="0" xfId="0" applyNumberFormat="1" applyFont="1" applyFill="1"/>
    <xf numFmtId="3" fontId="5" fillId="2" borderId="2" xfId="1" applyNumberFormat="1" applyFont="1" applyFill="1" applyBorder="1" applyAlignment="1">
      <alignment horizontal="center" vertical="center" wrapText="1"/>
    </xf>
    <xf numFmtId="3" fontId="5" fillId="2" borderId="7" xfId="1" applyNumberFormat="1" applyFont="1" applyFill="1" applyBorder="1" applyAlignment="1">
      <alignment horizontal="center" vertical="center" wrapText="1"/>
    </xf>
    <xf numFmtId="3" fontId="5" fillId="2" borderId="12" xfId="1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3" fontId="5" fillId="2" borderId="9" xfId="1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/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3:BZ55"/>
  <sheetViews>
    <sheetView tabSelected="1" topLeftCell="F28" zoomScaleNormal="100" workbookViewId="0">
      <selection activeCell="P8" sqref="P8:P10"/>
    </sheetView>
  </sheetViews>
  <sheetFormatPr defaultColWidth="9.109375" defaultRowHeight="10.199999999999999" x14ac:dyDescent="0.2"/>
  <cols>
    <col min="1" max="1" width="11.33203125" style="1" customWidth="1"/>
    <col min="2" max="2" width="12.109375" style="3" customWidth="1"/>
    <col min="3" max="3" width="10.44140625" style="1" customWidth="1"/>
    <col min="4" max="4" width="11.33203125" style="1" customWidth="1"/>
    <col min="5" max="5" width="11.109375" style="1" customWidth="1"/>
    <col min="6" max="6" width="11.6640625" style="1" customWidth="1"/>
    <col min="7" max="7" width="11.44140625" style="1" customWidth="1"/>
    <col min="8" max="8" width="14.5546875" style="1" customWidth="1"/>
    <col min="9" max="11" width="15.6640625" style="4" customWidth="1"/>
    <col min="12" max="12" width="13.6640625" style="4" customWidth="1"/>
    <col min="13" max="13" width="14.44140625" style="4" customWidth="1"/>
    <col min="14" max="16" width="17.88671875" style="4" customWidth="1"/>
    <col min="17" max="17" width="16" style="1" customWidth="1"/>
    <col min="18" max="18" width="15.109375" style="1" customWidth="1"/>
    <col min="19" max="19" width="9.5546875" style="1" bestFit="1" customWidth="1"/>
    <col min="20" max="20" width="10.6640625" style="1" customWidth="1"/>
    <col min="21" max="21" width="9.109375" style="2"/>
    <col min="22" max="23" width="9.109375" style="1"/>
    <col min="24" max="24" width="9.5546875" style="1" bestFit="1" customWidth="1"/>
    <col min="25" max="25" width="10.44140625" style="1" customWidth="1"/>
    <col min="26" max="16384" width="9.109375" style="1"/>
  </cols>
  <sheetData>
    <row r="3" spans="1:78" ht="15.6" x14ac:dyDescent="0.3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78" ht="15.6" x14ac:dyDescent="0.2">
      <c r="A4" s="40" t="s">
        <v>71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7" spans="1:78" ht="10.8" thickBot="1" x14ac:dyDescent="0.25">
      <c r="Q7" s="5" t="s">
        <v>1</v>
      </c>
    </row>
    <row r="8" spans="1:78" s="8" customFormat="1" ht="12.75" customHeight="1" x14ac:dyDescent="0.2">
      <c r="A8" s="41" t="s">
        <v>2</v>
      </c>
      <c r="B8" s="36" t="s">
        <v>3</v>
      </c>
      <c r="C8" s="44" t="s">
        <v>4</v>
      </c>
      <c r="D8" s="45"/>
      <c r="E8" s="45"/>
      <c r="F8" s="41" t="s">
        <v>5</v>
      </c>
      <c r="G8" s="41" t="s">
        <v>6</v>
      </c>
      <c r="H8" s="30" t="s">
        <v>7</v>
      </c>
      <c r="I8" s="30" t="s">
        <v>8</v>
      </c>
      <c r="J8" s="49" t="s">
        <v>72</v>
      </c>
      <c r="K8" s="49" t="s">
        <v>73</v>
      </c>
      <c r="L8" s="30" t="s">
        <v>9</v>
      </c>
      <c r="M8" s="30" t="s">
        <v>10</v>
      </c>
      <c r="N8" s="33" t="s">
        <v>11</v>
      </c>
      <c r="O8" s="49" t="s">
        <v>74</v>
      </c>
      <c r="P8" s="49" t="s">
        <v>75</v>
      </c>
      <c r="Q8" s="36" t="s">
        <v>12</v>
      </c>
      <c r="R8" s="6"/>
      <c r="S8" s="6"/>
      <c r="T8" s="6"/>
      <c r="U8" s="7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</row>
    <row r="9" spans="1:78" s="8" customFormat="1" ht="37.5" customHeight="1" thickBot="1" x14ac:dyDescent="0.25">
      <c r="A9" s="42"/>
      <c r="B9" s="37"/>
      <c r="C9" s="46"/>
      <c r="D9" s="47"/>
      <c r="E9" s="47"/>
      <c r="F9" s="42"/>
      <c r="G9" s="42"/>
      <c r="H9" s="31"/>
      <c r="I9" s="31"/>
      <c r="J9" s="50"/>
      <c r="K9" s="50"/>
      <c r="L9" s="31"/>
      <c r="M9" s="31"/>
      <c r="N9" s="34"/>
      <c r="O9" s="50"/>
      <c r="P9" s="50"/>
      <c r="Q9" s="37"/>
      <c r="R9" s="6"/>
      <c r="S9" s="6"/>
      <c r="T9" s="6"/>
      <c r="U9" s="7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</row>
    <row r="10" spans="1:78" s="8" customFormat="1" ht="39" customHeight="1" thickBot="1" x14ac:dyDescent="0.25">
      <c r="A10" s="43"/>
      <c r="B10" s="38"/>
      <c r="C10" s="9" t="s">
        <v>13</v>
      </c>
      <c r="D10" s="9" t="s">
        <v>14</v>
      </c>
      <c r="E10" s="9" t="s">
        <v>15</v>
      </c>
      <c r="F10" s="43"/>
      <c r="G10" s="43"/>
      <c r="H10" s="32"/>
      <c r="I10" s="32"/>
      <c r="J10" s="51"/>
      <c r="K10" s="51"/>
      <c r="L10" s="32"/>
      <c r="M10" s="32"/>
      <c r="N10" s="35"/>
      <c r="O10" s="51"/>
      <c r="P10" s="51"/>
      <c r="Q10" s="38"/>
      <c r="R10" s="10"/>
      <c r="S10" s="10"/>
      <c r="T10" s="10"/>
      <c r="U10" s="11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</row>
    <row r="11" spans="1:78" s="8" customFormat="1" ht="22.2" customHeight="1" thickBot="1" x14ac:dyDescent="0.25">
      <c r="A11" s="9" t="s">
        <v>16</v>
      </c>
      <c r="B11" s="12" t="s">
        <v>17</v>
      </c>
      <c r="C11" s="9" t="s">
        <v>18</v>
      </c>
      <c r="D11" s="9" t="s">
        <v>19</v>
      </c>
      <c r="E11" s="9" t="s">
        <v>20</v>
      </c>
      <c r="F11" s="9" t="s">
        <v>21</v>
      </c>
      <c r="G11" s="9" t="s">
        <v>22</v>
      </c>
      <c r="H11" s="9" t="s">
        <v>23</v>
      </c>
      <c r="I11" s="9" t="s">
        <v>24</v>
      </c>
      <c r="J11" s="9" t="s">
        <v>25</v>
      </c>
      <c r="K11" s="9" t="s">
        <v>26</v>
      </c>
      <c r="L11" s="9" t="s">
        <v>27</v>
      </c>
      <c r="M11" s="9" t="s">
        <v>76</v>
      </c>
      <c r="N11" s="9" t="s">
        <v>77</v>
      </c>
      <c r="O11" s="9" t="s">
        <v>78</v>
      </c>
      <c r="P11" s="9" t="s">
        <v>79</v>
      </c>
      <c r="Q11" s="9" t="s">
        <v>80</v>
      </c>
      <c r="R11" s="10"/>
      <c r="S11" s="10"/>
      <c r="T11" s="10"/>
      <c r="U11" s="11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</row>
    <row r="12" spans="1:78" x14ac:dyDescent="0.2">
      <c r="A12" s="13" t="s">
        <v>28</v>
      </c>
      <c r="B12" s="14">
        <v>41689295.379999995</v>
      </c>
      <c r="C12" s="14">
        <v>45168</v>
      </c>
      <c r="D12" s="14">
        <v>1588648.8</v>
      </c>
      <c r="E12" s="14">
        <f>C12+D12</f>
        <v>1633816.8</v>
      </c>
      <c r="F12" s="14">
        <v>60572</v>
      </c>
      <c r="G12" s="14">
        <v>0</v>
      </c>
      <c r="H12" s="14">
        <v>0</v>
      </c>
      <c r="I12" s="15">
        <v>0</v>
      </c>
      <c r="J12" s="15">
        <v>0</v>
      </c>
      <c r="K12" s="15">
        <v>0</v>
      </c>
      <c r="L12" s="15">
        <v>198460.58</v>
      </c>
      <c r="M12" s="15">
        <v>1478476.62</v>
      </c>
      <c r="N12" s="16">
        <v>86000.11</v>
      </c>
      <c r="O12" s="16">
        <v>16200.03</v>
      </c>
      <c r="P12" s="16">
        <v>5065.83</v>
      </c>
      <c r="Q12" s="17">
        <f>B12+C12+D12+F12+G12+H12+I12+J12+K12+L12+M12+N12+O12+P12</f>
        <v>45167887.349999987</v>
      </c>
      <c r="R12" s="3"/>
      <c r="S12" s="3"/>
      <c r="T12" s="3"/>
      <c r="V12" s="2"/>
      <c r="X12" s="3"/>
      <c r="Y12" s="3"/>
    </row>
    <row r="13" spans="1:78" x14ac:dyDescent="0.2">
      <c r="A13" s="18" t="s">
        <v>29</v>
      </c>
      <c r="B13" s="19">
        <v>45700735.960000001</v>
      </c>
      <c r="C13" s="19">
        <v>75876</v>
      </c>
      <c r="D13" s="19">
        <v>1843955.06</v>
      </c>
      <c r="E13" s="14">
        <f t="shared" ref="E13:E54" si="0">C13+D13</f>
        <v>1919831.06</v>
      </c>
      <c r="F13" s="19">
        <v>32870</v>
      </c>
      <c r="G13" s="19">
        <v>19561.22</v>
      </c>
      <c r="H13" s="19">
        <v>475708.1</v>
      </c>
      <c r="I13" s="20">
        <v>114894.72</v>
      </c>
      <c r="J13" s="20">
        <v>0</v>
      </c>
      <c r="K13" s="20">
        <v>0</v>
      </c>
      <c r="L13" s="20">
        <v>114558.7</v>
      </c>
      <c r="M13" s="20">
        <v>1521563.57</v>
      </c>
      <c r="N13" s="21">
        <v>265136.21000000002</v>
      </c>
      <c r="O13" s="16">
        <v>0</v>
      </c>
      <c r="P13" s="16">
        <v>0</v>
      </c>
      <c r="Q13" s="17">
        <f t="shared" ref="Q13:Q54" si="1">B13+C13+D13+F13+G13+H13+I13+J13+K13+L13+M13+N13+O13+P13</f>
        <v>50164859.540000007</v>
      </c>
      <c r="R13" s="3"/>
      <c r="S13" s="3"/>
      <c r="T13" s="3"/>
      <c r="V13" s="2"/>
      <c r="X13" s="3"/>
      <c r="Y13" s="3"/>
    </row>
    <row r="14" spans="1:78" x14ac:dyDescent="0.2">
      <c r="A14" s="18" t="s">
        <v>30</v>
      </c>
      <c r="B14" s="19">
        <v>69922900.020000011</v>
      </c>
      <c r="C14" s="19">
        <v>114240</v>
      </c>
      <c r="D14" s="19">
        <v>2059550.2</v>
      </c>
      <c r="E14" s="14">
        <f t="shared" si="0"/>
        <v>2173790.2000000002</v>
      </c>
      <c r="F14" s="19">
        <v>2774</v>
      </c>
      <c r="G14" s="19">
        <v>0</v>
      </c>
      <c r="H14" s="19">
        <v>0</v>
      </c>
      <c r="I14" s="20">
        <v>0</v>
      </c>
      <c r="J14" s="20">
        <v>0</v>
      </c>
      <c r="K14" s="20">
        <v>0</v>
      </c>
      <c r="L14" s="20">
        <v>161217.25</v>
      </c>
      <c r="M14" s="20">
        <v>954403.76</v>
      </c>
      <c r="N14" s="21">
        <v>0</v>
      </c>
      <c r="O14" s="16">
        <v>0</v>
      </c>
      <c r="P14" s="16">
        <v>0</v>
      </c>
      <c r="Q14" s="17">
        <f t="shared" si="1"/>
        <v>73215085.230000019</v>
      </c>
      <c r="R14" s="3"/>
      <c r="S14" s="3"/>
      <c r="T14" s="3"/>
      <c r="V14" s="2"/>
      <c r="X14" s="3"/>
      <c r="Y14" s="3"/>
    </row>
    <row r="15" spans="1:78" x14ac:dyDescent="0.2">
      <c r="A15" s="18" t="s">
        <v>31</v>
      </c>
      <c r="B15" s="19">
        <v>52033806.210000001</v>
      </c>
      <c r="C15" s="19">
        <v>91560</v>
      </c>
      <c r="D15" s="19">
        <v>2318400</v>
      </c>
      <c r="E15" s="14">
        <f t="shared" si="0"/>
        <v>2409960</v>
      </c>
      <c r="F15" s="19">
        <v>62016</v>
      </c>
      <c r="G15" s="19">
        <v>0</v>
      </c>
      <c r="H15" s="19">
        <v>0</v>
      </c>
      <c r="I15" s="20">
        <v>0</v>
      </c>
      <c r="J15" s="20">
        <v>0</v>
      </c>
      <c r="K15" s="20">
        <v>0</v>
      </c>
      <c r="L15" s="20">
        <v>149134.18</v>
      </c>
      <c r="M15" s="20">
        <v>2274501.71</v>
      </c>
      <c r="N15" s="21">
        <v>0</v>
      </c>
      <c r="O15" s="16">
        <v>0</v>
      </c>
      <c r="P15" s="16">
        <v>0</v>
      </c>
      <c r="Q15" s="17">
        <f t="shared" si="1"/>
        <v>56929418.100000001</v>
      </c>
      <c r="R15" s="3"/>
      <c r="S15" s="3"/>
      <c r="T15" s="3"/>
      <c r="V15" s="2"/>
      <c r="X15" s="3"/>
      <c r="Y15" s="3"/>
    </row>
    <row r="16" spans="1:78" x14ac:dyDescent="0.2">
      <c r="A16" s="18" t="s">
        <v>32</v>
      </c>
      <c r="B16" s="19">
        <v>92312121.819999993</v>
      </c>
      <c r="C16" s="19">
        <v>100261.2</v>
      </c>
      <c r="D16" s="19">
        <v>5078278.9400000004</v>
      </c>
      <c r="E16" s="14">
        <f t="shared" si="0"/>
        <v>5178540.1400000006</v>
      </c>
      <c r="F16" s="19">
        <v>40508</v>
      </c>
      <c r="G16" s="19">
        <v>19594.54</v>
      </c>
      <c r="H16" s="19">
        <v>646058.98</v>
      </c>
      <c r="I16" s="20">
        <v>198472.65</v>
      </c>
      <c r="J16" s="20">
        <v>0</v>
      </c>
      <c r="K16" s="20">
        <v>0</v>
      </c>
      <c r="L16" s="20">
        <v>94035.48</v>
      </c>
      <c r="M16" s="20">
        <v>2671716.5099999998</v>
      </c>
      <c r="N16" s="21">
        <v>536561.77</v>
      </c>
      <c r="O16" s="16">
        <v>0</v>
      </c>
      <c r="P16" s="16">
        <v>0</v>
      </c>
      <c r="Q16" s="17">
        <f t="shared" si="1"/>
        <v>101697609.89000002</v>
      </c>
      <c r="R16" s="3"/>
      <c r="S16" s="3"/>
      <c r="T16" s="3"/>
      <c r="V16" s="2"/>
      <c r="X16" s="3"/>
      <c r="Y16" s="3"/>
    </row>
    <row r="17" spans="1:25" x14ac:dyDescent="0.2">
      <c r="A17" s="18" t="s">
        <v>33</v>
      </c>
      <c r="B17" s="19">
        <v>27041449.030000001</v>
      </c>
      <c r="C17" s="19">
        <v>36480</v>
      </c>
      <c r="D17" s="19">
        <v>1510385</v>
      </c>
      <c r="E17" s="14">
        <f t="shared" si="0"/>
        <v>1546865</v>
      </c>
      <c r="F17" s="19">
        <v>64942</v>
      </c>
      <c r="G17" s="19">
        <v>36047.4</v>
      </c>
      <c r="H17" s="19">
        <v>63179.22</v>
      </c>
      <c r="I17" s="20">
        <v>0</v>
      </c>
      <c r="J17" s="20">
        <v>0</v>
      </c>
      <c r="K17" s="20">
        <v>0</v>
      </c>
      <c r="L17" s="20">
        <v>106735.44</v>
      </c>
      <c r="M17" s="20">
        <v>969823.72</v>
      </c>
      <c r="N17" s="21">
        <v>68188.13</v>
      </c>
      <c r="O17" s="16">
        <v>0</v>
      </c>
      <c r="P17" s="16">
        <v>0</v>
      </c>
      <c r="Q17" s="17">
        <f t="shared" si="1"/>
        <v>29897229.939999998</v>
      </c>
      <c r="R17" s="3"/>
      <c r="S17" s="3"/>
      <c r="T17" s="3"/>
      <c r="V17" s="2"/>
      <c r="X17" s="3"/>
      <c r="Y17" s="3"/>
    </row>
    <row r="18" spans="1:25" x14ac:dyDescent="0.2">
      <c r="A18" s="18" t="s">
        <v>34</v>
      </c>
      <c r="B18" s="19">
        <v>27723851.5</v>
      </c>
      <c r="C18" s="19">
        <v>80040</v>
      </c>
      <c r="D18" s="19">
        <v>1555226.46</v>
      </c>
      <c r="E18" s="14">
        <f t="shared" si="0"/>
        <v>1635266.46</v>
      </c>
      <c r="F18" s="19">
        <v>0</v>
      </c>
      <c r="G18" s="19">
        <v>0</v>
      </c>
      <c r="H18" s="19">
        <v>0</v>
      </c>
      <c r="I18" s="20">
        <v>0</v>
      </c>
      <c r="J18" s="20">
        <v>0</v>
      </c>
      <c r="K18" s="20">
        <v>0</v>
      </c>
      <c r="L18" s="20">
        <v>64616.45</v>
      </c>
      <c r="M18" s="20">
        <v>684573.86</v>
      </c>
      <c r="N18" s="21">
        <v>0</v>
      </c>
      <c r="O18" s="16">
        <v>0</v>
      </c>
      <c r="P18" s="16">
        <v>0</v>
      </c>
      <c r="Q18" s="17">
        <f t="shared" si="1"/>
        <v>30108308.27</v>
      </c>
      <c r="R18" s="3"/>
      <c r="S18" s="3"/>
      <c r="T18" s="3"/>
      <c r="V18" s="2"/>
      <c r="X18" s="3"/>
      <c r="Y18" s="3"/>
    </row>
    <row r="19" spans="1:25" x14ac:dyDescent="0.2">
      <c r="A19" s="18" t="s">
        <v>35</v>
      </c>
      <c r="B19" s="19">
        <v>73226406.520000011</v>
      </c>
      <c r="C19" s="19">
        <v>140520</v>
      </c>
      <c r="D19" s="19">
        <v>3903090.88</v>
      </c>
      <c r="E19" s="14">
        <f t="shared" si="0"/>
        <v>4043610.88</v>
      </c>
      <c r="F19" s="19">
        <v>122588</v>
      </c>
      <c r="G19" s="19">
        <v>48968.5</v>
      </c>
      <c r="H19" s="19">
        <v>348516.13</v>
      </c>
      <c r="I19" s="20">
        <v>449587.95</v>
      </c>
      <c r="J19" s="20">
        <v>0</v>
      </c>
      <c r="K19" s="20">
        <v>0</v>
      </c>
      <c r="L19" s="20">
        <v>205408.53</v>
      </c>
      <c r="M19" s="20">
        <v>1935686.65</v>
      </c>
      <c r="N19" s="21">
        <v>290243.90000000002</v>
      </c>
      <c r="O19" s="16">
        <v>0</v>
      </c>
      <c r="P19" s="16">
        <v>0</v>
      </c>
      <c r="Q19" s="17">
        <f t="shared" si="1"/>
        <v>80671017.060000017</v>
      </c>
      <c r="R19" s="3"/>
      <c r="S19" s="3"/>
      <c r="T19" s="3"/>
      <c r="V19" s="2"/>
      <c r="X19" s="3"/>
      <c r="Y19" s="3"/>
    </row>
    <row r="20" spans="1:25" x14ac:dyDescent="0.2">
      <c r="A20" s="18" t="s">
        <v>36</v>
      </c>
      <c r="B20" s="19">
        <v>30240976.260000002</v>
      </c>
      <c r="C20" s="19">
        <v>37620</v>
      </c>
      <c r="D20" s="19">
        <v>1157364</v>
      </c>
      <c r="E20" s="14">
        <f t="shared" si="0"/>
        <v>1194984</v>
      </c>
      <c r="F20" s="19">
        <v>31160</v>
      </c>
      <c r="G20" s="19">
        <v>19587.400000000001</v>
      </c>
      <c r="H20" s="19">
        <v>182608.35</v>
      </c>
      <c r="I20" s="20">
        <v>23516.78</v>
      </c>
      <c r="J20" s="20">
        <v>0</v>
      </c>
      <c r="K20" s="20">
        <v>0</v>
      </c>
      <c r="L20" s="20">
        <v>6954.7</v>
      </c>
      <c r="M20" s="20">
        <v>300252.33</v>
      </c>
      <c r="N20" s="21">
        <v>58276.68</v>
      </c>
      <c r="O20" s="16">
        <v>0</v>
      </c>
      <c r="P20" s="16">
        <v>0</v>
      </c>
      <c r="Q20" s="17">
        <f t="shared" si="1"/>
        <v>32058316.5</v>
      </c>
      <c r="R20" s="3"/>
      <c r="S20" s="3"/>
      <c r="T20" s="3"/>
      <c r="V20" s="2"/>
      <c r="X20" s="3"/>
      <c r="Y20" s="3"/>
    </row>
    <row r="21" spans="1:25" x14ac:dyDescent="0.2">
      <c r="A21" s="18" t="s">
        <v>37</v>
      </c>
      <c r="B21" s="19">
        <v>41535262.090000004</v>
      </c>
      <c r="C21" s="19">
        <v>40080</v>
      </c>
      <c r="D21" s="19">
        <v>1850218.8</v>
      </c>
      <c r="E21" s="14">
        <f t="shared" si="0"/>
        <v>1890298.8</v>
      </c>
      <c r="F21" s="19">
        <v>35568</v>
      </c>
      <c r="G21" s="19">
        <v>0</v>
      </c>
      <c r="H21" s="19">
        <v>156476.91</v>
      </c>
      <c r="I21" s="20">
        <v>188134.24</v>
      </c>
      <c r="J21" s="20">
        <v>0</v>
      </c>
      <c r="K21" s="20">
        <v>0</v>
      </c>
      <c r="L21" s="20">
        <v>63103.03</v>
      </c>
      <c r="M21" s="20">
        <v>1119479.2</v>
      </c>
      <c r="N21" s="21">
        <v>411879.99</v>
      </c>
      <c r="O21" s="16">
        <v>0</v>
      </c>
      <c r="P21" s="16">
        <v>0</v>
      </c>
      <c r="Q21" s="17">
        <f t="shared" si="1"/>
        <v>45400202.260000005</v>
      </c>
      <c r="R21" s="3"/>
      <c r="S21" s="3"/>
      <c r="T21" s="3"/>
      <c r="V21" s="2"/>
      <c r="X21" s="3"/>
      <c r="Y21" s="3"/>
    </row>
    <row r="22" spans="1:25" x14ac:dyDescent="0.2">
      <c r="A22" s="18" t="s">
        <v>38</v>
      </c>
      <c r="B22" s="19">
        <v>27252571.079999998</v>
      </c>
      <c r="C22" s="19">
        <v>28680</v>
      </c>
      <c r="D22" s="19">
        <v>1215195.2</v>
      </c>
      <c r="E22" s="14">
        <f t="shared" si="0"/>
        <v>1243875.2</v>
      </c>
      <c r="F22" s="19">
        <v>0</v>
      </c>
      <c r="G22" s="19">
        <v>0</v>
      </c>
      <c r="H22" s="19">
        <v>0</v>
      </c>
      <c r="I22" s="20">
        <v>0</v>
      </c>
      <c r="J22" s="20">
        <v>0</v>
      </c>
      <c r="K22" s="20">
        <v>0</v>
      </c>
      <c r="L22" s="20">
        <v>39440.199999999997</v>
      </c>
      <c r="M22" s="20">
        <v>260009.11</v>
      </c>
      <c r="N22" s="21">
        <v>101054.74</v>
      </c>
      <c r="O22" s="16">
        <v>0</v>
      </c>
      <c r="P22" s="16">
        <v>0</v>
      </c>
      <c r="Q22" s="17">
        <f t="shared" si="1"/>
        <v>28896950.329999994</v>
      </c>
      <c r="R22" s="3"/>
      <c r="S22" s="3"/>
      <c r="T22" s="3"/>
      <c r="V22" s="2"/>
      <c r="X22" s="3"/>
      <c r="Y22" s="3"/>
    </row>
    <row r="23" spans="1:25" x14ac:dyDescent="0.2">
      <c r="A23" s="18" t="s">
        <v>39</v>
      </c>
      <c r="B23" s="19">
        <v>22358744.810000002</v>
      </c>
      <c r="C23" s="19">
        <v>41508</v>
      </c>
      <c r="D23" s="19">
        <v>843399.93</v>
      </c>
      <c r="E23" s="14">
        <f t="shared" si="0"/>
        <v>884907.93</v>
      </c>
      <c r="F23" s="19">
        <v>0</v>
      </c>
      <c r="G23" s="19">
        <v>0</v>
      </c>
      <c r="H23" s="19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1">
        <v>0</v>
      </c>
      <c r="O23" s="16">
        <v>0</v>
      </c>
      <c r="P23" s="16">
        <v>0</v>
      </c>
      <c r="Q23" s="17">
        <f t="shared" si="1"/>
        <v>23243652.740000002</v>
      </c>
      <c r="R23" s="3"/>
      <c r="S23" s="3"/>
      <c r="T23" s="3"/>
      <c r="V23" s="2"/>
      <c r="X23" s="3"/>
      <c r="Y23" s="3"/>
    </row>
    <row r="24" spans="1:25" x14ac:dyDescent="0.2">
      <c r="A24" s="18" t="s">
        <v>40</v>
      </c>
      <c r="B24" s="19">
        <v>90087552.212324992</v>
      </c>
      <c r="C24" s="19">
        <v>90039.6</v>
      </c>
      <c r="D24" s="19">
        <v>4167296.16</v>
      </c>
      <c r="E24" s="14">
        <f t="shared" si="0"/>
        <v>4257335.76</v>
      </c>
      <c r="F24" s="19">
        <v>297236</v>
      </c>
      <c r="G24" s="19">
        <v>145341.79999999999</v>
      </c>
      <c r="H24" s="19">
        <v>697686.60542799998</v>
      </c>
      <c r="I24" s="20">
        <v>893637.64000000013</v>
      </c>
      <c r="J24" s="20">
        <v>0</v>
      </c>
      <c r="K24" s="20">
        <v>0</v>
      </c>
      <c r="L24" s="20">
        <v>407815.32299999997</v>
      </c>
      <c r="M24" s="20">
        <v>4135775.7505639996</v>
      </c>
      <c r="N24" s="21">
        <v>757482.55</v>
      </c>
      <c r="O24" s="16">
        <v>0</v>
      </c>
      <c r="P24" s="16">
        <v>0</v>
      </c>
      <c r="Q24" s="17">
        <f t="shared" si="1"/>
        <v>101679863.64131697</v>
      </c>
      <c r="R24" s="3"/>
      <c r="S24" s="3"/>
      <c r="T24" s="3"/>
      <c r="V24" s="2"/>
      <c r="X24" s="3"/>
      <c r="Y24" s="3"/>
    </row>
    <row r="25" spans="1:25" x14ac:dyDescent="0.2">
      <c r="A25" s="18" t="s">
        <v>41</v>
      </c>
      <c r="B25" s="19">
        <v>86078455.49000001</v>
      </c>
      <c r="C25" s="19">
        <v>193884</v>
      </c>
      <c r="D25" s="19">
        <v>3407175.0000000005</v>
      </c>
      <c r="E25" s="14">
        <f t="shared" si="0"/>
        <v>3601059.0000000005</v>
      </c>
      <c r="F25" s="19">
        <v>0</v>
      </c>
      <c r="G25" s="19">
        <v>135935.91</v>
      </c>
      <c r="H25" s="19">
        <v>402786.14</v>
      </c>
      <c r="I25" s="20">
        <v>0</v>
      </c>
      <c r="J25" s="20">
        <v>0</v>
      </c>
      <c r="K25" s="20">
        <v>0</v>
      </c>
      <c r="L25" s="20">
        <v>29217.26</v>
      </c>
      <c r="M25" s="20">
        <v>373152.97000000009</v>
      </c>
      <c r="N25" s="21">
        <v>0</v>
      </c>
      <c r="O25" s="16">
        <v>0</v>
      </c>
      <c r="P25" s="16">
        <v>0</v>
      </c>
      <c r="Q25" s="17">
        <f t="shared" si="1"/>
        <v>90620606.770000011</v>
      </c>
      <c r="R25" s="3"/>
      <c r="S25" s="3"/>
      <c r="T25" s="3"/>
      <c r="V25" s="2"/>
      <c r="X25" s="3"/>
      <c r="Y25" s="3"/>
    </row>
    <row r="26" spans="1:25" x14ac:dyDescent="0.2">
      <c r="A26" s="18" t="s">
        <v>42</v>
      </c>
      <c r="B26" s="19">
        <v>20815002.300000001</v>
      </c>
      <c r="C26" s="19">
        <v>60240</v>
      </c>
      <c r="D26" s="19">
        <v>1217174.3999999999</v>
      </c>
      <c r="E26" s="14">
        <f t="shared" si="0"/>
        <v>1277414.3999999999</v>
      </c>
      <c r="F26" s="19">
        <v>76</v>
      </c>
      <c r="G26" s="19">
        <v>0</v>
      </c>
      <c r="H26" s="19">
        <v>91815</v>
      </c>
      <c r="I26" s="20">
        <v>0</v>
      </c>
      <c r="J26" s="20">
        <v>0</v>
      </c>
      <c r="K26" s="20">
        <v>0</v>
      </c>
      <c r="L26" s="20">
        <v>204590.02</v>
      </c>
      <c r="M26" s="20">
        <v>1297403.5</v>
      </c>
      <c r="N26" s="21">
        <v>0</v>
      </c>
      <c r="O26" s="16">
        <v>0</v>
      </c>
      <c r="P26" s="16">
        <v>0</v>
      </c>
      <c r="Q26" s="17">
        <f t="shared" si="1"/>
        <v>23686301.219999999</v>
      </c>
      <c r="R26" s="3"/>
      <c r="S26" s="3"/>
      <c r="T26" s="3"/>
      <c r="V26" s="2"/>
      <c r="X26" s="3"/>
      <c r="Y26" s="3"/>
    </row>
    <row r="27" spans="1:25" x14ac:dyDescent="0.2">
      <c r="A27" s="18" t="s">
        <v>43</v>
      </c>
      <c r="B27" s="19">
        <v>49626599.920000002</v>
      </c>
      <c r="C27" s="19">
        <v>55560</v>
      </c>
      <c r="D27" s="19">
        <v>2593440</v>
      </c>
      <c r="E27" s="14">
        <f t="shared" si="0"/>
        <v>2649000</v>
      </c>
      <c r="F27" s="19">
        <v>0</v>
      </c>
      <c r="G27" s="19">
        <v>8230</v>
      </c>
      <c r="H27" s="19">
        <v>190200</v>
      </c>
      <c r="I27" s="20">
        <v>0</v>
      </c>
      <c r="J27" s="20">
        <v>0</v>
      </c>
      <c r="K27" s="20">
        <v>0</v>
      </c>
      <c r="L27" s="20">
        <v>6630</v>
      </c>
      <c r="M27" s="20">
        <v>573686.5</v>
      </c>
      <c r="N27" s="21">
        <v>0</v>
      </c>
      <c r="O27" s="16">
        <v>0</v>
      </c>
      <c r="P27" s="16">
        <v>0</v>
      </c>
      <c r="Q27" s="17">
        <f t="shared" si="1"/>
        <v>53054346.420000002</v>
      </c>
      <c r="R27" s="3"/>
      <c r="S27" s="3"/>
      <c r="T27" s="3"/>
      <c r="V27" s="2"/>
      <c r="X27" s="3"/>
      <c r="Y27" s="3"/>
    </row>
    <row r="28" spans="1:25" x14ac:dyDescent="0.2">
      <c r="A28" s="18" t="s">
        <v>44</v>
      </c>
      <c r="B28" s="19">
        <v>71742282.230000004</v>
      </c>
      <c r="C28" s="19">
        <v>82296</v>
      </c>
      <c r="D28" s="19">
        <v>2718639.6</v>
      </c>
      <c r="E28" s="14">
        <f t="shared" si="0"/>
        <v>2800935.6</v>
      </c>
      <c r="F28" s="19">
        <v>12958</v>
      </c>
      <c r="G28" s="19">
        <v>0</v>
      </c>
      <c r="H28" s="19">
        <v>598813.18000000005</v>
      </c>
      <c r="I28" s="20">
        <v>1453720.16</v>
      </c>
      <c r="J28" s="20">
        <v>0</v>
      </c>
      <c r="K28" s="20">
        <v>54613.86</v>
      </c>
      <c r="L28" s="20">
        <v>142511.15</v>
      </c>
      <c r="M28" s="20">
        <v>1717984.07</v>
      </c>
      <c r="N28" s="21">
        <v>1799740.16</v>
      </c>
      <c r="O28" s="16">
        <v>0</v>
      </c>
      <c r="P28" s="16">
        <v>0</v>
      </c>
      <c r="Q28" s="17">
        <f t="shared" si="1"/>
        <v>80323558.409999996</v>
      </c>
      <c r="R28" s="3"/>
      <c r="S28" s="3"/>
      <c r="T28" s="3"/>
      <c r="V28" s="2"/>
      <c r="X28" s="3"/>
      <c r="Y28" s="3"/>
    </row>
    <row r="29" spans="1:25" x14ac:dyDescent="0.2">
      <c r="A29" s="18" t="s">
        <v>45</v>
      </c>
      <c r="B29" s="19">
        <v>61803793.439999998</v>
      </c>
      <c r="C29" s="19">
        <v>99480</v>
      </c>
      <c r="D29" s="19">
        <v>2521320.2000000002</v>
      </c>
      <c r="E29" s="14">
        <f t="shared" si="0"/>
        <v>2620800.2000000002</v>
      </c>
      <c r="F29" s="19">
        <v>266</v>
      </c>
      <c r="G29" s="19">
        <v>108895.62</v>
      </c>
      <c r="H29" s="19">
        <v>464957.64</v>
      </c>
      <c r="I29" s="20">
        <v>730522.48</v>
      </c>
      <c r="J29" s="20">
        <v>0</v>
      </c>
      <c r="K29" s="20">
        <v>27306.78</v>
      </c>
      <c r="L29" s="20">
        <v>259408.62</v>
      </c>
      <c r="M29" s="20">
        <v>3863646.1</v>
      </c>
      <c r="N29" s="21">
        <v>643000.56999999995</v>
      </c>
      <c r="O29" s="16">
        <v>0</v>
      </c>
      <c r="P29" s="16">
        <v>0</v>
      </c>
      <c r="Q29" s="17">
        <f t="shared" si="1"/>
        <v>70522597.449999988</v>
      </c>
      <c r="R29" s="3"/>
      <c r="S29" s="3"/>
      <c r="T29" s="3"/>
      <c r="V29" s="2"/>
      <c r="X29" s="3"/>
      <c r="Y29" s="3"/>
    </row>
    <row r="30" spans="1:25" x14ac:dyDescent="0.2">
      <c r="A30" s="18" t="s">
        <v>46</v>
      </c>
      <c r="B30" s="19">
        <v>12907264.41</v>
      </c>
      <c r="C30" s="19">
        <v>10800</v>
      </c>
      <c r="D30" s="19">
        <v>533784</v>
      </c>
      <c r="E30" s="14">
        <f t="shared" si="0"/>
        <v>544584</v>
      </c>
      <c r="F30" s="19">
        <v>0</v>
      </c>
      <c r="G30" s="19">
        <v>0</v>
      </c>
      <c r="H30" s="19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1">
        <v>0</v>
      </c>
      <c r="O30" s="16">
        <v>0</v>
      </c>
      <c r="P30" s="16">
        <v>0</v>
      </c>
      <c r="Q30" s="17">
        <f t="shared" si="1"/>
        <v>13451848.41</v>
      </c>
      <c r="R30" s="3"/>
      <c r="S30" s="3"/>
      <c r="T30" s="3"/>
      <c r="V30" s="2"/>
      <c r="X30" s="3"/>
      <c r="Y30" s="3"/>
    </row>
    <row r="31" spans="1:25" x14ac:dyDescent="0.2">
      <c r="A31" s="18" t="s">
        <v>47</v>
      </c>
      <c r="B31" s="19">
        <v>31920356.190000001</v>
      </c>
      <c r="C31" s="19">
        <v>42600</v>
      </c>
      <c r="D31" s="19">
        <v>1707073.2</v>
      </c>
      <c r="E31" s="14">
        <f t="shared" si="0"/>
        <v>1749673.2</v>
      </c>
      <c r="F31" s="19">
        <v>0</v>
      </c>
      <c r="G31" s="19">
        <v>0</v>
      </c>
      <c r="H31" s="19">
        <v>0</v>
      </c>
      <c r="I31" s="20">
        <v>0</v>
      </c>
      <c r="J31" s="20">
        <v>0</v>
      </c>
      <c r="K31" s="20">
        <v>0</v>
      </c>
      <c r="L31" s="20">
        <v>20222.86</v>
      </c>
      <c r="M31" s="20">
        <v>286303.2</v>
      </c>
      <c r="N31" s="21">
        <v>199241.38</v>
      </c>
      <c r="O31" s="16">
        <v>0</v>
      </c>
      <c r="P31" s="16">
        <v>0</v>
      </c>
      <c r="Q31" s="17">
        <f t="shared" si="1"/>
        <v>34175796.830000006</v>
      </c>
      <c r="R31" s="3"/>
      <c r="S31" s="3"/>
      <c r="T31" s="3"/>
      <c r="V31" s="2"/>
      <c r="X31" s="3"/>
      <c r="Y31" s="3"/>
    </row>
    <row r="32" spans="1:25" x14ac:dyDescent="0.2">
      <c r="A32" s="18" t="s">
        <v>48</v>
      </c>
      <c r="B32" s="19">
        <v>29469064.059999999</v>
      </c>
      <c r="C32" s="19">
        <v>62640</v>
      </c>
      <c r="D32" s="19">
        <v>1854673</v>
      </c>
      <c r="E32" s="14">
        <f t="shared" si="0"/>
        <v>1917313</v>
      </c>
      <c r="F32" s="19">
        <v>18126</v>
      </c>
      <c r="G32" s="19">
        <v>0</v>
      </c>
      <c r="H32" s="19">
        <v>221042.76</v>
      </c>
      <c r="I32" s="20">
        <v>0</v>
      </c>
      <c r="J32" s="20">
        <v>0</v>
      </c>
      <c r="K32" s="20">
        <v>0</v>
      </c>
      <c r="L32" s="20">
        <v>52088.95</v>
      </c>
      <c r="M32" s="20">
        <v>1829889.43</v>
      </c>
      <c r="N32" s="21">
        <v>112942.58</v>
      </c>
      <c r="O32" s="16">
        <v>0</v>
      </c>
      <c r="P32" s="16">
        <v>0</v>
      </c>
      <c r="Q32" s="17">
        <f t="shared" si="1"/>
        <v>33620466.780000001</v>
      </c>
      <c r="R32" s="3"/>
      <c r="S32" s="3"/>
      <c r="T32" s="3"/>
      <c r="V32" s="2"/>
      <c r="X32" s="3"/>
      <c r="Y32" s="3"/>
    </row>
    <row r="33" spans="1:25" x14ac:dyDescent="0.2">
      <c r="A33" s="18" t="s">
        <v>49</v>
      </c>
      <c r="B33" s="19">
        <v>46377512.699999996</v>
      </c>
      <c r="C33" s="19">
        <v>54348</v>
      </c>
      <c r="D33" s="19">
        <v>1915554.4</v>
      </c>
      <c r="E33" s="14">
        <f t="shared" si="0"/>
        <v>1969902.4</v>
      </c>
      <c r="F33" s="19">
        <v>72808</v>
      </c>
      <c r="G33" s="19">
        <v>0</v>
      </c>
      <c r="H33" s="19">
        <v>89712.03</v>
      </c>
      <c r="I33" s="20">
        <v>166158.51</v>
      </c>
      <c r="J33" s="20">
        <v>0</v>
      </c>
      <c r="K33" s="20">
        <v>0</v>
      </c>
      <c r="L33" s="20">
        <v>64768.17</v>
      </c>
      <c r="M33" s="20">
        <v>802933.55</v>
      </c>
      <c r="N33" s="21">
        <v>210815.88</v>
      </c>
      <c r="O33" s="16">
        <v>0</v>
      </c>
      <c r="P33" s="16">
        <v>0</v>
      </c>
      <c r="Q33" s="17">
        <f t="shared" si="1"/>
        <v>49754611.239999995</v>
      </c>
      <c r="R33" s="3"/>
      <c r="S33" s="3"/>
      <c r="T33" s="3"/>
      <c r="V33" s="2"/>
      <c r="X33" s="3"/>
      <c r="Y33" s="3"/>
    </row>
    <row r="34" spans="1:25" x14ac:dyDescent="0.2">
      <c r="A34" s="18" t="s">
        <v>50</v>
      </c>
      <c r="B34" s="19">
        <v>24729149.869999997</v>
      </c>
      <c r="C34" s="19">
        <v>33618</v>
      </c>
      <c r="D34" s="19">
        <v>867636.9</v>
      </c>
      <c r="E34" s="14">
        <f t="shared" si="0"/>
        <v>901254.9</v>
      </c>
      <c r="F34" s="19">
        <v>159220</v>
      </c>
      <c r="G34" s="19">
        <v>0</v>
      </c>
      <c r="H34" s="19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1">
        <v>0</v>
      </c>
      <c r="O34" s="16">
        <v>0</v>
      </c>
      <c r="P34" s="16">
        <v>0</v>
      </c>
      <c r="Q34" s="17">
        <f t="shared" si="1"/>
        <v>25789624.769999996</v>
      </c>
      <c r="R34" s="3"/>
      <c r="S34" s="3"/>
      <c r="T34" s="3"/>
      <c r="V34" s="2"/>
      <c r="X34" s="3"/>
      <c r="Y34" s="3"/>
    </row>
    <row r="35" spans="1:25" x14ac:dyDescent="0.2">
      <c r="A35" s="18" t="s">
        <v>51</v>
      </c>
      <c r="B35" s="19">
        <v>66457487.739999995</v>
      </c>
      <c r="C35" s="19">
        <v>136140</v>
      </c>
      <c r="D35" s="19">
        <v>4034626</v>
      </c>
      <c r="E35" s="14">
        <f t="shared" si="0"/>
        <v>4170766</v>
      </c>
      <c r="F35" s="19">
        <v>132430</v>
      </c>
      <c r="G35" s="19">
        <v>178946.19999999998</v>
      </c>
      <c r="H35" s="19">
        <v>1658584.2</v>
      </c>
      <c r="I35" s="20">
        <v>1227780.9799999997</v>
      </c>
      <c r="J35" s="20">
        <v>0</v>
      </c>
      <c r="K35" s="20">
        <v>0</v>
      </c>
      <c r="L35" s="20">
        <v>429104.58</v>
      </c>
      <c r="M35" s="20">
        <v>6744448.370000001</v>
      </c>
      <c r="N35" s="21">
        <v>1455058.49</v>
      </c>
      <c r="O35" s="16">
        <v>0</v>
      </c>
      <c r="P35" s="16">
        <v>0</v>
      </c>
      <c r="Q35" s="17">
        <f t="shared" si="1"/>
        <v>82454606.560000002</v>
      </c>
      <c r="R35" s="3"/>
      <c r="S35" s="3"/>
      <c r="T35" s="3"/>
      <c r="V35" s="2"/>
      <c r="X35" s="3"/>
      <c r="Y35" s="3"/>
    </row>
    <row r="36" spans="1:25" x14ac:dyDescent="0.2">
      <c r="A36" s="18" t="s">
        <v>52</v>
      </c>
      <c r="B36" s="19">
        <v>73088964</v>
      </c>
      <c r="C36" s="19">
        <v>77458.8</v>
      </c>
      <c r="D36" s="19">
        <v>3619855.4</v>
      </c>
      <c r="E36" s="14">
        <f t="shared" si="0"/>
        <v>3697314.1999999997</v>
      </c>
      <c r="F36" s="19">
        <v>104956</v>
      </c>
      <c r="G36" s="19">
        <v>9793.7000000000007</v>
      </c>
      <c r="H36" s="19">
        <v>299463.69</v>
      </c>
      <c r="I36" s="20">
        <v>193275.24</v>
      </c>
      <c r="J36" s="20">
        <v>0</v>
      </c>
      <c r="K36" s="20">
        <v>0</v>
      </c>
      <c r="L36" s="20">
        <v>163346.59</v>
      </c>
      <c r="M36" s="20">
        <v>2750085.76</v>
      </c>
      <c r="N36" s="21">
        <v>426028.15</v>
      </c>
      <c r="O36" s="16">
        <v>0</v>
      </c>
      <c r="P36" s="16">
        <v>8969.0300000000007</v>
      </c>
      <c r="Q36" s="17">
        <f t="shared" si="1"/>
        <v>80742196.360000014</v>
      </c>
      <c r="R36" s="3"/>
      <c r="S36" s="3"/>
      <c r="T36" s="3"/>
      <c r="V36" s="2"/>
      <c r="X36" s="3"/>
      <c r="Y36" s="3"/>
    </row>
    <row r="37" spans="1:25" x14ac:dyDescent="0.2">
      <c r="A37" s="18" t="s">
        <v>53</v>
      </c>
      <c r="B37" s="19">
        <v>24115414.519999996</v>
      </c>
      <c r="C37" s="19">
        <v>43677.599999999999</v>
      </c>
      <c r="D37" s="19">
        <v>1571720.4</v>
      </c>
      <c r="E37" s="14">
        <f t="shared" si="0"/>
        <v>1615398</v>
      </c>
      <c r="F37" s="19">
        <v>0</v>
      </c>
      <c r="G37" s="19">
        <v>0</v>
      </c>
      <c r="H37" s="19">
        <v>67676.009999999995</v>
      </c>
      <c r="I37" s="20">
        <v>159206</v>
      </c>
      <c r="J37" s="20">
        <v>18000</v>
      </c>
      <c r="K37" s="20">
        <v>0</v>
      </c>
      <c r="L37" s="20">
        <v>22811.52</v>
      </c>
      <c r="M37" s="20">
        <v>387672.64</v>
      </c>
      <c r="N37" s="21">
        <v>187609</v>
      </c>
      <c r="O37" s="16">
        <v>5400</v>
      </c>
      <c r="P37" s="16">
        <v>0</v>
      </c>
      <c r="Q37" s="17">
        <f t="shared" si="1"/>
        <v>26579187.689999998</v>
      </c>
      <c r="R37" s="3"/>
      <c r="S37" s="3"/>
      <c r="T37" s="3"/>
      <c r="V37" s="2"/>
      <c r="X37" s="3"/>
      <c r="Y37" s="3"/>
    </row>
    <row r="38" spans="1:25" x14ac:dyDescent="0.2">
      <c r="A38" s="18" t="s">
        <v>54</v>
      </c>
      <c r="B38" s="19">
        <v>66063806.030000001</v>
      </c>
      <c r="C38" s="19">
        <v>93000</v>
      </c>
      <c r="D38" s="19">
        <v>3168537.25</v>
      </c>
      <c r="E38" s="14">
        <f t="shared" si="0"/>
        <v>3261537.25</v>
      </c>
      <c r="F38" s="19">
        <v>51148</v>
      </c>
      <c r="G38" s="19">
        <v>19587.400000000001</v>
      </c>
      <c r="H38" s="19">
        <v>336826.56</v>
      </c>
      <c r="I38" s="20">
        <v>141100.68</v>
      </c>
      <c r="J38" s="20">
        <v>0</v>
      </c>
      <c r="K38" s="20">
        <v>0</v>
      </c>
      <c r="L38" s="20">
        <v>203246.28</v>
      </c>
      <c r="M38" s="20">
        <v>2110115.4900000002</v>
      </c>
      <c r="N38" s="21">
        <v>467990.24</v>
      </c>
      <c r="O38" s="16">
        <v>0</v>
      </c>
      <c r="P38" s="16">
        <v>0</v>
      </c>
      <c r="Q38" s="17">
        <f t="shared" si="1"/>
        <v>72655357.930000007</v>
      </c>
      <c r="R38" s="3"/>
      <c r="S38" s="3"/>
      <c r="T38" s="3"/>
      <c r="V38" s="2"/>
      <c r="X38" s="3"/>
      <c r="Y38" s="3"/>
    </row>
    <row r="39" spans="1:25" x14ac:dyDescent="0.2">
      <c r="A39" s="18" t="s">
        <v>55</v>
      </c>
      <c r="B39" s="19">
        <v>41234627.560000002</v>
      </c>
      <c r="C39" s="19">
        <v>64440</v>
      </c>
      <c r="D39" s="19">
        <v>2457282</v>
      </c>
      <c r="E39" s="14">
        <f t="shared" si="0"/>
        <v>2521722</v>
      </c>
      <c r="F39" s="19">
        <v>34960</v>
      </c>
      <c r="G39" s="19">
        <v>0</v>
      </c>
      <c r="H39" s="19">
        <v>0</v>
      </c>
      <c r="I39" s="20">
        <v>0</v>
      </c>
      <c r="J39" s="20">
        <v>0</v>
      </c>
      <c r="K39" s="20">
        <v>0</v>
      </c>
      <c r="L39" s="20">
        <v>99300.08</v>
      </c>
      <c r="M39" s="20">
        <v>1566816.7</v>
      </c>
      <c r="N39" s="21">
        <v>84063.49</v>
      </c>
      <c r="O39" s="16">
        <v>0</v>
      </c>
      <c r="P39" s="16">
        <v>0</v>
      </c>
      <c r="Q39" s="17">
        <f t="shared" si="1"/>
        <v>45541489.830000006</v>
      </c>
      <c r="R39" s="3"/>
      <c r="S39" s="3"/>
      <c r="T39" s="3"/>
      <c r="V39" s="2"/>
      <c r="X39" s="3"/>
      <c r="Y39" s="3"/>
    </row>
    <row r="40" spans="1:25" x14ac:dyDescent="0.2">
      <c r="A40" s="18" t="s">
        <v>56</v>
      </c>
      <c r="B40" s="19">
        <v>48588393.759999998</v>
      </c>
      <c r="C40" s="19">
        <v>39540</v>
      </c>
      <c r="D40" s="19">
        <v>1778190</v>
      </c>
      <c r="E40" s="14">
        <f t="shared" si="0"/>
        <v>1817730</v>
      </c>
      <c r="F40" s="19">
        <v>53998</v>
      </c>
      <c r="G40" s="19">
        <v>8230</v>
      </c>
      <c r="H40" s="19">
        <v>75660</v>
      </c>
      <c r="I40" s="20">
        <v>19762</v>
      </c>
      <c r="J40" s="20">
        <v>0</v>
      </c>
      <c r="K40" s="20">
        <v>0</v>
      </c>
      <c r="L40" s="20">
        <v>73407.62</v>
      </c>
      <c r="M40" s="20">
        <v>886943.53</v>
      </c>
      <c r="N40" s="21">
        <v>169009.34</v>
      </c>
      <c r="O40" s="16">
        <v>16199.98</v>
      </c>
      <c r="P40" s="16">
        <v>6856.78</v>
      </c>
      <c r="Q40" s="17">
        <f t="shared" si="1"/>
        <v>51716191.009999998</v>
      </c>
      <c r="R40" s="3"/>
      <c r="S40" s="3"/>
      <c r="T40" s="3"/>
      <c r="V40" s="2"/>
      <c r="X40" s="3"/>
      <c r="Y40" s="3"/>
    </row>
    <row r="41" spans="1:25" x14ac:dyDescent="0.2">
      <c r="A41" s="18" t="s">
        <v>57</v>
      </c>
      <c r="B41" s="19">
        <v>72298212.219999999</v>
      </c>
      <c r="C41" s="19">
        <v>81910.759999999995</v>
      </c>
      <c r="D41" s="19">
        <v>3324691.15</v>
      </c>
      <c r="E41" s="14">
        <f t="shared" si="0"/>
        <v>3406601.9099999997</v>
      </c>
      <c r="F41" s="19">
        <v>231002</v>
      </c>
      <c r="G41" s="19">
        <v>34483.699999999997</v>
      </c>
      <c r="H41" s="19">
        <v>1017550.8</v>
      </c>
      <c r="I41" s="20">
        <v>290699.02</v>
      </c>
      <c r="J41" s="20">
        <v>0</v>
      </c>
      <c r="K41" s="20">
        <v>0</v>
      </c>
      <c r="L41" s="20">
        <v>120795.34</v>
      </c>
      <c r="M41" s="20">
        <v>2804082.5</v>
      </c>
      <c r="N41" s="21">
        <v>252175.64</v>
      </c>
      <c r="O41" s="16">
        <v>0</v>
      </c>
      <c r="P41" s="16">
        <v>0</v>
      </c>
      <c r="Q41" s="17">
        <f t="shared" si="1"/>
        <v>80455603.13000001</v>
      </c>
      <c r="R41" s="3"/>
      <c r="S41" s="3"/>
      <c r="T41" s="3"/>
      <c r="V41" s="2"/>
      <c r="X41" s="3"/>
      <c r="Y41" s="3"/>
    </row>
    <row r="42" spans="1:25" x14ac:dyDescent="0.2">
      <c r="A42" s="18" t="s">
        <v>58</v>
      </c>
      <c r="B42" s="19">
        <v>48029148.370000005</v>
      </c>
      <c r="C42" s="19">
        <v>83498.399999999994</v>
      </c>
      <c r="D42" s="19">
        <v>2743425.25</v>
      </c>
      <c r="E42" s="14">
        <f t="shared" si="0"/>
        <v>2826923.65</v>
      </c>
      <c r="F42" s="19">
        <v>0</v>
      </c>
      <c r="G42" s="19">
        <v>0</v>
      </c>
      <c r="H42" s="19">
        <v>0</v>
      </c>
      <c r="I42" s="20">
        <v>0</v>
      </c>
      <c r="J42" s="20">
        <v>0</v>
      </c>
      <c r="K42" s="20">
        <v>0</v>
      </c>
      <c r="L42" s="20">
        <v>65400.85</v>
      </c>
      <c r="M42" s="20">
        <v>919678.57</v>
      </c>
      <c r="N42" s="21">
        <v>54293.95</v>
      </c>
      <c r="O42" s="16">
        <v>0</v>
      </c>
      <c r="P42" s="16">
        <v>0</v>
      </c>
      <c r="Q42" s="17">
        <f t="shared" si="1"/>
        <v>51895445.390000008</v>
      </c>
      <c r="R42" s="3"/>
      <c r="S42" s="3"/>
      <c r="T42" s="3"/>
      <c r="V42" s="2"/>
      <c r="X42" s="3"/>
      <c r="Y42" s="3"/>
    </row>
    <row r="43" spans="1:25" x14ac:dyDescent="0.2">
      <c r="A43" s="18" t="s">
        <v>59</v>
      </c>
      <c r="B43" s="19">
        <v>30634204.390000001</v>
      </c>
      <c r="C43" s="19">
        <v>29340</v>
      </c>
      <c r="D43" s="19">
        <v>1375276.46</v>
      </c>
      <c r="E43" s="14">
        <f t="shared" si="0"/>
        <v>1404616.46</v>
      </c>
      <c r="F43" s="19">
        <v>17518</v>
      </c>
      <c r="G43" s="19">
        <v>9793.7000000000007</v>
      </c>
      <c r="H43" s="19">
        <v>123771.54</v>
      </c>
      <c r="I43" s="20">
        <v>0</v>
      </c>
      <c r="J43" s="20">
        <v>0</v>
      </c>
      <c r="K43" s="20">
        <v>0</v>
      </c>
      <c r="L43" s="20">
        <v>57527.69</v>
      </c>
      <c r="M43" s="20">
        <v>672004.63</v>
      </c>
      <c r="N43" s="21">
        <v>51731.85</v>
      </c>
      <c r="O43" s="16">
        <v>0</v>
      </c>
      <c r="P43" s="16">
        <v>0</v>
      </c>
      <c r="Q43" s="17">
        <f t="shared" si="1"/>
        <v>32971168.260000002</v>
      </c>
      <c r="R43" s="3"/>
      <c r="S43" s="3"/>
      <c r="T43" s="3"/>
      <c r="V43" s="2"/>
      <c r="X43" s="3"/>
      <c r="Y43" s="3"/>
    </row>
    <row r="44" spans="1:25" x14ac:dyDescent="0.2">
      <c r="A44" s="18" t="s">
        <v>60</v>
      </c>
      <c r="B44" s="19">
        <v>48223743.459999993</v>
      </c>
      <c r="C44" s="19">
        <v>62868</v>
      </c>
      <c r="D44" s="19">
        <v>2424756.1</v>
      </c>
      <c r="E44" s="14">
        <f t="shared" si="0"/>
        <v>2487624.1</v>
      </c>
      <c r="F44" s="19">
        <v>134368</v>
      </c>
      <c r="G44" s="19">
        <v>16460</v>
      </c>
      <c r="H44" s="19">
        <v>816029.35</v>
      </c>
      <c r="I44" s="20">
        <v>230286.16</v>
      </c>
      <c r="J44" s="20">
        <v>0</v>
      </c>
      <c r="K44" s="20">
        <v>27306.93</v>
      </c>
      <c r="L44" s="20">
        <v>217124.98</v>
      </c>
      <c r="M44" s="20">
        <v>3419706.33</v>
      </c>
      <c r="N44" s="21">
        <v>240452.49</v>
      </c>
      <c r="O44" s="16">
        <v>17340.240000000002</v>
      </c>
      <c r="P44" s="16">
        <v>20259.75</v>
      </c>
      <c r="Q44" s="17">
        <f t="shared" si="1"/>
        <v>55850701.789999992</v>
      </c>
      <c r="R44" s="3"/>
      <c r="S44" s="3"/>
      <c r="T44" s="3"/>
      <c r="V44" s="2"/>
      <c r="X44" s="3"/>
      <c r="Y44" s="3"/>
    </row>
    <row r="45" spans="1:25" x14ac:dyDescent="0.2">
      <c r="A45" s="18" t="s">
        <v>61</v>
      </c>
      <c r="B45" s="19">
        <v>49420042.459999993</v>
      </c>
      <c r="C45" s="19">
        <v>120480</v>
      </c>
      <c r="D45" s="19">
        <v>3258123.8</v>
      </c>
      <c r="E45" s="14">
        <f t="shared" si="0"/>
        <v>3378603.8</v>
      </c>
      <c r="F45" s="19">
        <v>28462</v>
      </c>
      <c r="G45" s="19">
        <v>0</v>
      </c>
      <c r="H45" s="19">
        <v>167731.22</v>
      </c>
      <c r="I45" s="20">
        <v>23433.48</v>
      </c>
      <c r="J45" s="20">
        <v>18000</v>
      </c>
      <c r="K45" s="20">
        <v>27306.7</v>
      </c>
      <c r="L45" s="20">
        <v>50447.82</v>
      </c>
      <c r="M45" s="20">
        <v>1998250.21</v>
      </c>
      <c r="N45" s="21">
        <v>392275.71</v>
      </c>
      <c r="O45" s="16">
        <v>10800</v>
      </c>
      <c r="P45" s="16">
        <v>5058.6899999999996</v>
      </c>
      <c r="Q45" s="17">
        <f t="shared" si="1"/>
        <v>55520412.089999989</v>
      </c>
      <c r="R45" s="3"/>
      <c r="S45" s="3"/>
      <c r="T45" s="3"/>
      <c r="V45" s="2"/>
      <c r="X45" s="3"/>
      <c r="Y45" s="3"/>
    </row>
    <row r="46" spans="1:25" x14ac:dyDescent="0.2">
      <c r="A46" s="18" t="s">
        <v>62</v>
      </c>
      <c r="B46" s="19">
        <v>24499497.93</v>
      </c>
      <c r="C46" s="19">
        <v>24600</v>
      </c>
      <c r="D46" s="19">
        <v>731812.8</v>
      </c>
      <c r="E46" s="14">
        <f t="shared" si="0"/>
        <v>756412.8</v>
      </c>
      <c r="F46" s="19">
        <v>0</v>
      </c>
      <c r="G46" s="19">
        <v>0</v>
      </c>
      <c r="H46" s="19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1">
        <v>0</v>
      </c>
      <c r="O46" s="16">
        <v>0</v>
      </c>
      <c r="P46" s="16">
        <v>0</v>
      </c>
      <c r="Q46" s="17">
        <f t="shared" si="1"/>
        <v>25255910.73</v>
      </c>
      <c r="R46" s="3"/>
      <c r="S46" s="3"/>
      <c r="T46" s="3"/>
      <c r="V46" s="2"/>
      <c r="X46" s="3"/>
      <c r="Y46" s="3"/>
    </row>
    <row r="47" spans="1:25" x14ac:dyDescent="0.2">
      <c r="A47" s="18" t="s">
        <v>63</v>
      </c>
      <c r="B47" s="19">
        <v>99262727.5</v>
      </c>
      <c r="C47" s="19">
        <v>175320</v>
      </c>
      <c r="D47" s="19">
        <v>3861586.8000000003</v>
      </c>
      <c r="E47" s="14">
        <f t="shared" si="0"/>
        <v>4036906.8000000003</v>
      </c>
      <c r="F47" s="19">
        <v>40888</v>
      </c>
      <c r="G47" s="19">
        <v>78622.11</v>
      </c>
      <c r="H47" s="19">
        <v>797459.97</v>
      </c>
      <c r="I47" s="20">
        <v>787378.67</v>
      </c>
      <c r="J47" s="20">
        <v>0</v>
      </c>
      <c r="K47" s="20">
        <v>0</v>
      </c>
      <c r="L47" s="20">
        <v>445452.4</v>
      </c>
      <c r="M47" s="20">
        <v>1763969.2500000002</v>
      </c>
      <c r="N47" s="21">
        <v>1103455.8800000001</v>
      </c>
      <c r="O47" s="16">
        <v>0</v>
      </c>
      <c r="P47" s="16">
        <v>0</v>
      </c>
      <c r="Q47" s="17">
        <f t="shared" si="1"/>
        <v>108316860.58</v>
      </c>
      <c r="R47" s="3"/>
      <c r="S47" s="3"/>
      <c r="T47" s="3"/>
      <c r="V47" s="2"/>
      <c r="X47" s="3"/>
      <c r="Y47" s="3"/>
    </row>
    <row r="48" spans="1:25" x14ac:dyDescent="0.2">
      <c r="A48" s="18" t="s">
        <v>64</v>
      </c>
      <c r="B48" s="19">
        <v>15232236.809999999</v>
      </c>
      <c r="C48" s="19">
        <v>42000</v>
      </c>
      <c r="D48" s="19">
        <v>728922</v>
      </c>
      <c r="E48" s="14">
        <f t="shared" si="0"/>
        <v>770922</v>
      </c>
      <c r="F48" s="19">
        <v>0</v>
      </c>
      <c r="G48" s="19">
        <v>0</v>
      </c>
      <c r="H48" s="19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1">
        <v>0</v>
      </c>
      <c r="O48" s="16">
        <v>0</v>
      </c>
      <c r="P48" s="16">
        <v>0</v>
      </c>
      <c r="Q48" s="17">
        <f t="shared" si="1"/>
        <v>16003158.809999999</v>
      </c>
      <c r="R48" s="3"/>
      <c r="S48" s="3"/>
      <c r="T48" s="3"/>
      <c r="V48" s="2"/>
      <c r="X48" s="3"/>
      <c r="Y48" s="3"/>
    </row>
    <row r="49" spans="1:25" x14ac:dyDescent="0.2">
      <c r="A49" s="18" t="s">
        <v>65</v>
      </c>
      <c r="B49" s="19">
        <v>34122300.340000004</v>
      </c>
      <c r="C49" s="19">
        <v>53400</v>
      </c>
      <c r="D49" s="19">
        <v>2058872.4</v>
      </c>
      <c r="E49" s="14">
        <f t="shared" si="0"/>
        <v>2112272.4</v>
      </c>
      <c r="F49" s="19">
        <v>46322</v>
      </c>
      <c r="G49" s="19">
        <v>0</v>
      </c>
      <c r="H49" s="19">
        <v>0</v>
      </c>
      <c r="I49" s="20">
        <v>0</v>
      </c>
      <c r="J49" s="20">
        <v>0</v>
      </c>
      <c r="K49" s="20">
        <v>0</v>
      </c>
      <c r="L49" s="20">
        <v>39235.26</v>
      </c>
      <c r="M49" s="20">
        <v>501319</v>
      </c>
      <c r="N49" s="21">
        <v>0</v>
      </c>
      <c r="O49" s="16">
        <v>0</v>
      </c>
      <c r="P49" s="16">
        <v>0</v>
      </c>
      <c r="Q49" s="17">
        <f t="shared" si="1"/>
        <v>36821449</v>
      </c>
      <c r="R49" s="3"/>
      <c r="S49" s="3"/>
      <c r="T49" s="3"/>
      <c r="V49" s="2"/>
      <c r="X49" s="3"/>
      <c r="Y49" s="3"/>
    </row>
    <row r="50" spans="1:25" x14ac:dyDescent="0.2">
      <c r="A50" s="18" t="s">
        <v>66</v>
      </c>
      <c r="B50" s="19">
        <v>42353358.240000002</v>
      </c>
      <c r="C50" s="19">
        <v>56670</v>
      </c>
      <c r="D50" s="19">
        <v>1555332</v>
      </c>
      <c r="E50" s="14">
        <f t="shared" si="0"/>
        <v>1612002</v>
      </c>
      <c r="F50" s="19">
        <v>40926</v>
      </c>
      <c r="G50" s="19">
        <v>0</v>
      </c>
      <c r="H50" s="19">
        <v>0</v>
      </c>
      <c r="I50" s="20">
        <v>0</v>
      </c>
      <c r="J50" s="20">
        <v>0</v>
      </c>
      <c r="K50" s="20">
        <v>0</v>
      </c>
      <c r="L50" s="20">
        <v>25246.44</v>
      </c>
      <c r="M50" s="20">
        <v>568273.25</v>
      </c>
      <c r="N50" s="21">
        <v>29231.79</v>
      </c>
      <c r="O50" s="16">
        <v>0</v>
      </c>
      <c r="P50" s="16">
        <v>0</v>
      </c>
      <c r="Q50" s="17">
        <f t="shared" si="1"/>
        <v>44629037.719999999</v>
      </c>
      <c r="R50" s="3"/>
      <c r="S50" s="3"/>
      <c r="T50" s="3"/>
      <c r="V50" s="2"/>
      <c r="X50" s="3"/>
      <c r="Y50" s="3"/>
    </row>
    <row r="51" spans="1:25" x14ac:dyDescent="0.2">
      <c r="A51" s="18" t="s">
        <v>67</v>
      </c>
      <c r="B51" s="19">
        <v>25701220.82</v>
      </c>
      <c r="C51" s="19">
        <v>72912</v>
      </c>
      <c r="D51" s="19">
        <v>1336636.8</v>
      </c>
      <c r="E51" s="14">
        <f t="shared" si="0"/>
        <v>1409548.8</v>
      </c>
      <c r="F51" s="19">
        <v>66538</v>
      </c>
      <c r="G51" s="19">
        <v>0</v>
      </c>
      <c r="H51" s="19">
        <v>0</v>
      </c>
      <c r="I51" s="20">
        <v>0</v>
      </c>
      <c r="J51" s="20">
        <v>0</v>
      </c>
      <c r="K51" s="20">
        <v>0</v>
      </c>
      <c r="L51" s="20">
        <v>4313.92</v>
      </c>
      <c r="M51" s="20">
        <v>104686.26</v>
      </c>
      <c r="N51" s="21">
        <v>11670.04</v>
      </c>
      <c r="O51" s="16">
        <v>0</v>
      </c>
      <c r="P51" s="16">
        <v>0</v>
      </c>
      <c r="Q51" s="17">
        <f t="shared" si="1"/>
        <v>27297977.840000004</v>
      </c>
      <c r="R51" s="3"/>
      <c r="S51" s="3"/>
      <c r="T51" s="3"/>
      <c r="V51" s="2"/>
      <c r="X51" s="3"/>
      <c r="Y51" s="3"/>
    </row>
    <row r="52" spans="1:25" x14ac:dyDescent="0.2">
      <c r="A52" s="18" t="s">
        <v>68</v>
      </c>
      <c r="B52" s="19">
        <v>252090624.73350799</v>
      </c>
      <c r="C52" s="19">
        <v>436992</v>
      </c>
      <c r="D52" s="19">
        <v>10971073.869999999</v>
      </c>
      <c r="E52" s="14">
        <f t="shared" si="0"/>
        <v>11408065.869999999</v>
      </c>
      <c r="F52" s="19">
        <v>564414</v>
      </c>
      <c r="G52" s="19">
        <v>482826.04000000004</v>
      </c>
      <c r="H52" s="19">
        <v>3988431.4499999988</v>
      </c>
      <c r="I52" s="20">
        <v>2281573.1100000003</v>
      </c>
      <c r="J52" s="20">
        <v>0</v>
      </c>
      <c r="K52" s="20">
        <v>0</v>
      </c>
      <c r="L52" s="20">
        <v>2324078.8346599992</v>
      </c>
      <c r="M52" s="20">
        <v>18641024.390000019</v>
      </c>
      <c r="N52" s="21">
        <v>2922176.9799999995</v>
      </c>
      <c r="O52" s="16">
        <v>0</v>
      </c>
      <c r="P52" s="16">
        <v>0</v>
      </c>
      <c r="Q52" s="17">
        <f t="shared" si="1"/>
        <v>294703215.40816808</v>
      </c>
      <c r="R52" s="3"/>
      <c r="S52" s="3"/>
      <c r="T52" s="3"/>
      <c r="V52" s="2"/>
      <c r="X52" s="3"/>
      <c r="Y52" s="3"/>
    </row>
    <row r="53" spans="1:25" x14ac:dyDescent="0.2">
      <c r="A53" s="18" t="s">
        <v>69</v>
      </c>
      <c r="B53" s="19">
        <v>21255075.210000001</v>
      </c>
      <c r="C53" s="19">
        <v>20400</v>
      </c>
      <c r="D53" s="19">
        <v>798450.6</v>
      </c>
      <c r="E53" s="14">
        <f t="shared" si="0"/>
        <v>818850.6</v>
      </c>
      <c r="F53" s="19">
        <v>76114</v>
      </c>
      <c r="G53" s="19">
        <v>0</v>
      </c>
      <c r="H53" s="19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1">
        <v>0</v>
      </c>
      <c r="O53" s="16">
        <v>0</v>
      </c>
      <c r="P53" s="16">
        <v>0</v>
      </c>
      <c r="Q53" s="17">
        <f t="shared" si="1"/>
        <v>22150039.810000002</v>
      </c>
      <c r="R53" s="3"/>
      <c r="S53" s="3"/>
      <c r="T53" s="3"/>
      <c r="V53" s="2"/>
      <c r="X53" s="3"/>
      <c r="Y53" s="3"/>
    </row>
    <row r="54" spans="1:25" ht="10.8" thickBot="1" x14ac:dyDescent="0.25">
      <c r="A54" s="22" t="s">
        <v>70</v>
      </c>
      <c r="B54" s="23">
        <v>457300641.62739992</v>
      </c>
      <c r="C54" s="23">
        <v>744525.8</v>
      </c>
      <c r="D54" s="23">
        <v>20110238.890000001</v>
      </c>
      <c r="E54" s="14">
        <f t="shared" si="0"/>
        <v>20854764.690000001</v>
      </c>
      <c r="F54" s="23">
        <v>265696</v>
      </c>
      <c r="G54" s="23">
        <v>141940.20000000001</v>
      </c>
      <c r="H54" s="23">
        <v>101992.5</v>
      </c>
      <c r="I54" s="24">
        <v>145913.56</v>
      </c>
      <c r="J54" s="24">
        <v>0</v>
      </c>
      <c r="K54" s="24">
        <v>0</v>
      </c>
      <c r="L54" s="24">
        <v>54026.119999999995</v>
      </c>
      <c r="M54" s="24">
        <v>431572.91000000003</v>
      </c>
      <c r="N54" s="25">
        <v>100893.17</v>
      </c>
      <c r="O54" s="48">
        <v>0</v>
      </c>
      <c r="P54" s="48">
        <v>0</v>
      </c>
      <c r="Q54" s="17">
        <f t="shared" si="1"/>
        <v>479397440.77739996</v>
      </c>
      <c r="R54" s="3"/>
      <c r="S54" s="3"/>
      <c r="T54" s="3"/>
      <c r="V54" s="2"/>
      <c r="X54" s="3"/>
      <c r="Y54" s="3"/>
    </row>
    <row r="55" spans="1:25" s="28" customFormat="1" ht="10.8" thickBot="1" x14ac:dyDescent="0.25">
      <c r="A55" s="26" t="s">
        <v>15</v>
      </c>
      <c r="B55" s="27">
        <f>SUM(B12:B54)</f>
        <v>2616566881.2232327</v>
      </c>
      <c r="C55" s="27">
        <f t="shared" ref="C55:Q55" si="2">SUM(C12:C54)</f>
        <v>4076712.16</v>
      </c>
      <c r="D55" s="27">
        <f t="shared" si="2"/>
        <v>120336890.09999998</v>
      </c>
      <c r="E55" s="27">
        <f t="shared" si="2"/>
        <v>124413602.25999998</v>
      </c>
      <c r="F55" s="27">
        <f t="shared" si="2"/>
        <v>2903428</v>
      </c>
      <c r="G55" s="27">
        <f t="shared" si="2"/>
        <v>1522845.4399999997</v>
      </c>
      <c r="H55" s="27">
        <f t="shared" ref="H55" si="3">SUM(H12:H54)</f>
        <v>14080738.335428001</v>
      </c>
      <c r="I55" s="27">
        <f t="shared" ref="I55" si="4">SUM(I12:I54)</f>
        <v>9719054.0299999993</v>
      </c>
      <c r="J55" s="27">
        <f t="shared" ref="J55" si="5">SUM(J12:J54)</f>
        <v>36000</v>
      </c>
      <c r="K55" s="27">
        <f t="shared" ref="K55" si="6">SUM(K12:K54)</f>
        <v>136534.27000000002</v>
      </c>
      <c r="L55" s="27">
        <f t="shared" ref="L55" si="7">SUM(L12:L54)</f>
        <v>6785783.2176599987</v>
      </c>
      <c r="M55" s="27">
        <f t="shared" ref="M55" si="8">SUM(M12:M54)</f>
        <v>75321911.900564015</v>
      </c>
      <c r="N55" s="27">
        <f t="shared" ref="N55" si="9">SUM(N12:N54)</f>
        <v>13488680.860000001</v>
      </c>
      <c r="O55" s="27">
        <f t="shared" ref="O55" si="10">SUM(O12:O54)</f>
        <v>65940.25</v>
      </c>
      <c r="P55" s="27">
        <f t="shared" ref="P55" si="11">SUM(P12:P54)</f>
        <v>46210.080000000002</v>
      </c>
      <c r="Q55" s="27">
        <f t="shared" ref="Q55" si="12">SUM(Q12:Q54)</f>
        <v>2865087609.8668847</v>
      </c>
      <c r="R55" s="3"/>
      <c r="S55" s="3"/>
      <c r="T55" s="3"/>
      <c r="U55" s="2"/>
      <c r="V55" s="2"/>
      <c r="X55" s="29"/>
      <c r="Y55" s="29"/>
    </row>
  </sheetData>
  <mergeCells count="17">
    <mergeCell ref="P8:P10"/>
    <mergeCell ref="M8:M10"/>
    <mergeCell ref="N8:N10"/>
    <mergeCell ref="Q8:Q10"/>
    <mergeCell ref="A3:Q3"/>
    <mergeCell ref="A4:Q4"/>
    <mergeCell ref="A8:A10"/>
    <mergeCell ref="B8:B10"/>
    <mergeCell ref="C8:E9"/>
    <mergeCell ref="F8:F10"/>
    <mergeCell ref="G8:G10"/>
    <mergeCell ref="H8:H10"/>
    <mergeCell ref="I8:I10"/>
    <mergeCell ref="L8:L10"/>
    <mergeCell ref="J8:J10"/>
    <mergeCell ref="K8:K10"/>
    <mergeCell ref="O8:O10"/>
  </mergeCells>
  <printOptions verticalCentered="1"/>
  <pageMargins left="1.1811023622047245" right="0.78740157480314965" top="0.9055118110236221" bottom="0.59055118110236227" header="0.27559055118110237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cheltuieli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2022-09-09T08:39:41Z</dcterms:created>
  <dcterms:modified xsi:type="dcterms:W3CDTF">2025-03-17T13:08:40Z</dcterms:modified>
</cp:coreProperties>
</file>