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oncologie medicament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3" i="1" l="1"/>
  <c r="X50" i="1" l="1"/>
  <c r="R11" i="1" l="1"/>
  <c r="S11" i="1"/>
  <c r="T11" i="1"/>
  <c r="U11" i="1"/>
  <c r="V11" i="1"/>
  <c r="W11" i="1"/>
  <c r="Y11" i="1"/>
  <c r="R12" i="1"/>
  <c r="S12" i="1"/>
  <c r="T12" i="1"/>
  <c r="U12" i="1"/>
  <c r="V12" i="1"/>
  <c r="W12" i="1"/>
  <c r="Y12" i="1"/>
  <c r="R13" i="1"/>
  <c r="S13" i="1"/>
  <c r="T13" i="1"/>
  <c r="U13" i="1"/>
  <c r="V13" i="1"/>
  <c r="W13" i="1"/>
  <c r="Y13" i="1"/>
  <c r="R14" i="1"/>
  <c r="S14" i="1"/>
  <c r="T14" i="1"/>
  <c r="U14" i="1"/>
  <c r="V14" i="1"/>
  <c r="W14" i="1"/>
  <c r="Y14" i="1"/>
  <c r="R15" i="1"/>
  <c r="S15" i="1"/>
  <c r="T15" i="1"/>
  <c r="U15" i="1"/>
  <c r="V15" i="1"/>
  <c r="W15" i="1"/>
  <c r="Y15" i="1"/>
  <c r="R16" i="1"/>
  <c r="S16" i="1"/>
  <c r="T16" i="1"/>
  <c r="U16" i="1"/>
  <c r="V16" i="1"/>
  <c r="W16" i="1"/>
  <c r="Y16" i="1"/>
  <c r="R17" i="1"/>
  <c r="S17" i="1"/>
  <c r="T17" i="1"/>
  <c r="U17" i="1"/>
  <c r="V17" i="1"/>
  <c r="W17" i="1"/>
  <c r="Y17" i="1"/>
  <c r="R18" i="1"/>
  <c r="S18" i="1"/>
  <c r="T18" i="1"/>
  <c r="U18" i="1"/>
  <c r="V18" i="1"/>
  <c r="W18" i="1"/>
  <c r="Y18" i="1"/>
  <c r="R19" i="1"/>
  <c r="S19" i="1"/>
  <c r="T19" i="1"/>
  <c r="U19" i="1"/>
  <c r="V19" i="1"/>
  <c r="W19" i="1"/>
  <c r="Y19" i="1"/>
  <c r="R20" i="1"/>
  <c r="S20" i="1"/>
  <c r="T20" i="1"/>
  <c r="U20" i="1"/>
  <c r="V20" i="1"/>
  <c r="W20" i="1"/>
  <c r="Y20" i="1"/>
  <c r="R21" i="1"/>
  <c r="S21" i="1"/>
  <c r="T21" i="1"/>
  <c r="U21" i="1"/>
  <c r="V21" i="1"/>
  <c r="W21" i="1"/>
  <c r="Y21" i="1"/>
  <c r="R22" i="1"/>
  <c r="S22" i="1"/>
  <c r="T22" i="1"/>
  <c r="U22" i="1"/>
  <c r="V22" i="1"/>
  <c r="W22" i="1"/>
  <c r="Y22" i="1"/>
  <c r="R23" i="1"/>
  <c r="S23" i="1"/>
  <c r="T23" i="1"/>
  <c r="U23" i="1"/>
  <c r="V23" i="1"/>
  <c r="W23" i="1"/>
  <c r="Y23" i="1"/>
  <c r="R24" i="1"/>
  <c r="S24" i="1"/>
  <c r="T24" i="1"/>
  <c r="U24" i="1"/>
  <c r="V24" i="1"/>
  <c r="W24" i="1"/>
  <c r="Y24" i="1"/>
  <c r="R25" i="1"/>
  <c r="S25" i="1"/>
  <c r="T25" i="1"/>
  <c r="U25" i="1"/>
  <c r="V25" i="1"/>
  <c r="W25" i="1"/>
  <c r="Y25" i="1"/>
  <c r="R26" i="1"/>
  <c r="S26" i="1"/>
  <c r="T26" i="1"/>
  <c r="U26" i="1"/>
  <c r="V26" i="1"/>
  <c r="W26" i="1"/>
  <c r="Y26" i="1"/>
  <c r="R27" i="1"/>
  <c r="S27" i="1"/>
  <c r="T27" i="1"/>
  <c r="U27" i="1"/>
  <c r="V27" i="1"/>
  <c r="W27" i="1"/>
  <c r="Y27" i="1"/>
  <c r="R28" i="1"/>
  <c r="S28" i="1"/>
  <c r="T28" i="1"/>
  <c r="U28" i="1"/>
  <c r="V28" i="1"/>
  <c r="W28" i="1"/>
  <c r="Y28" i="1"/>
  <c r="R29" i="1"/>
  <c r="S29" i="1"/>
  <c r="T29" i="1"/>
  <c r="U29" i="1"/>
  <c r="V29" i="1"/>
  <c r="W29" i="1"/>
  <c r="Y29" i="1"/>
  <c r="R30" i="1"/>
  <c r="S30" i="1"/>
  <c r="T30" i="1"/>
  <c r="U30" i="1"/>
  <c r="V30" i="1"/>
  <c r="W30" i="1"/>
  <c r="Y30" i="1"/>
  <c r="R31" i="1"/>
  <c r="S31" i="1"/>
  <c r="T31" i="1"/>
  <c r="U31" i="1"/>
  <c r="V31" i="1"/>
  <c r="W31" i="1"/>
  <c r="Y31" i="1"/>
  <c r="R32" i="1"/>
  <c r="S32" i="1"/>
  <c r="T32" i="1"/>
  <c r="U32" i="1"/>
  <c r="V32" i="1"/>
  <c r="W32" i="1"/>
  <c r="Y32" i="1"/>
  <c r="R33" i="1"/>
  <c r="S33" i="1"/>
  <c r="T33" i="1"/>
  <c r="U33" i="1"/>
  <c r="V33" i="1"/>
  <c r="W33" i="1"/>
  <c r="Y33" i="1"/>
  <c r="R34" i="1"/>
  <c r="S34" i="1"/>
  <c r="T34" i="1"/>
  <c r="U34" i="1"/>
  <c r="V34" i="1"/>
  <c r="W34" i="1"/>
  <c r="Y34" i="1"/>
  <c r="R35" i="1"/>
  <c r="S35" i="1"/>
  <c r="T35" i="1"/>
  <c r="U35" i="1"/>
  <c r="V35" i="1"/>
  <c r="W35" i="1"/>
  <c r="Y35" i="1"/>
  <c r="R36" i="1"/>
  <c r="S36" i="1"/>
  <c r="T36" i="1"/>
  <c r="U36" i="1"/>
  <c r="V36" i="1"/>
  <c r="W36" i="1"/>
  <c r="Y36" i="1"/>
  <c r="R37" i="1"/>
  <c r="S37" i="1"/>
  <c r="T37" i="1"/>
  <c r="U37" i="1"/>
  <c r="V37" i="1"/>
  <c r="W37" i="1"/>
  <c r="Y37" i="1"/>
  <c r="R38" i="1"/>
  <c r="S38" i="1"/>
  <c r="T38" i="1"/>
  <c r="U38" i="1"/>
  <c r="V38" i="1"/>
  <c r="W38" i="1"/>
  <c r="Y38" i="1"/>
  <c r="R39" i="1"/>
  <c r="S39" i="1"/>
  <c r="T39" i="1"/>
  <c r="U39" i="1"/>
  <c r="V39" i="1"/>
  <c r="W39" i="1"/>
  <c r="Y39" i="1"/>
  <c r="R40" i="1"/>
  <c r="S40" i="1"/>
  <c r="T40" i="1"/>
  <c r="U40" i="1"/>
  <c r="V40" i="1"/>
  <c r="W40" i="1"/>
  <c r="Y40" i="1"/>
  <c r="R41" i="1"/>
  <c r="S41" i="1"/>
  <c r="T41" i="1"/>
  <c r="U41" i="1"/>
  <c r="V41" i="1"/>
  <c r="W41" i="1"/>
  <c r="Y41" i="1"/>
  <c r="R42" i="1"/>
  <c r="S42" i="1"/>
  <c r="T42" i="1"/>
  <c r="U42" i="1"/>
  <c r="V42" i="1"/>
  <c r="W42" i="1"/>
  <c r="Y42" i="1"/>
  <c r="R43" i="1"/>
  <c r="S43" i="1"/>
  <c r="T43" i="1"/>
  <c r="U43" i="1"/>
  <c r="V43" i="1"/>
  <c r="W43" i="1"/>
  <c r="Y43" i="1"/>
  <c r="R44" i="1"/>
  <c r="S44" i="1"/>
  <c r="T44" i="1"/>
  <c r="U44" i="1"/>
  <c r="V44" i="1"/>
  <c r="W44" i="1"/>
  <c r="Y44" i="1"/>
  <c r="R45" i="1"/>
  <c r="S45" i="1"/>
  <c r="T45" i="1"/>
  <c r="U45" i="1"/>
  <c r="V45" i="1"/>
  <c r="W45" i="1"/>
  <c r="Y45" i="1"/>
  <c r="R46" i="1"/>
  <c r="S46" i="1"/>
  <c r="T46" i="1"/>
  <c r="U46" i="1"/>
  <c r="V46" i="1"/>
  <c r="W46" i="1"/>
  <c r="Y46" i="1"/>
  <c r="R47" i="1"/>
  <c r="S47" i="1"/>
  <c r="T47" i="1"/>
  <c r="U47" i="1"/>
  <c r="V47" i="1"/>
  <c r="W47" i="1"/>
  <c r="Y47" i="1"/>
  <c r="R48" i="1"/>
  <c r="S48" i="1"/>
  <c r="T48" i="1"/>
  <c r="U48" i="1"/>
  <c r="V48" i="1"/>
  <c r="W48" i="1"/>
  <c r="Y48" i="1"/>
  <c r="R49" i="1"/>
  <c r="S49" i="1"/>
  <c r="T49" i="1"/>
  <c r="U49" i="1"/>
  <c r="V49" i="1"/>
  <c r="W49" i="1"/>
  <c r="Y49" i="1"/>
  <c r="R50" i="1"/>
  <c r="S50" i="1"/>
  <c r="T50" i="1"/>
  <c r="U50" i="1"/>
  <c r="V50" i="1"/>
  <c r="W50" i="1"/>
  <c r="Y50" i="1"/>
  <c r="R51" i="1"/>
  <c r="S51" i="1"/>
  <c r="T51" i="1"/>
  <c r="U51" i="1"/>
  <c r="V51" i="1"/>
  <c r="W51" i="1"/>
  <c r="Y51" i="1"/>
  <c r="R52" i="1"/>
  <c r="S52" i="1"/>
  <c r="T52" i="1"/>
  <c r="U52" i="1"/>
  <c r="V52" i="1"/>
  <c r="W52" i="1"/>
  <c r="Y52" i="1"/>
  <c r="S10" i="1"/>
  <c r="T10" i="1"/>
  <c r="U10" i="1"/>
  <c r="V10" i="1"/>
  <c r="W10" i="1"/>
  <c r="Y10" i="1"/>
  <c r="R10" i="1"/>
  <c r="B53" i="1" l="1"/>
  <c r="C53" i="1"/>
  <c r="D53" i="1"/>
  <c r="E53" i="1"/>
  <c r="F53" i="1"/>
  <c r="G53" i="1"/>
  <c r="H53" i="1"/>
  <c r="I53" i="1"/>
  <c r="W53" i="1" l="1"/>
  <c r="I55" i="1"/>
  <c r="Q53" i="1"/>
  <c r="Y54" i="1" s="1"/>
  <c r="P53" i="1"/>
  <c r="X54" i="1" s="1"/>
  <c r="O53" i="1"/>
  <c r="W54" i="1" s="1"/>
  <c r="N53" i="1"/>
  <c r="V54" i="1" s="1"/>
  <c r="M53" i="1"/>
  <c r="U54" i="1" s="1"/>
  <c r="L53" i="1"/>
  <c r="T54" i="1" s="1"/>
  <c r="K53" i="1"/>
  <c r="S54" i="1" s="1"/>
  <c r="J53" i="1"/>
  <c r="R54" i="1" s="1"/>
  <c r="T53" i="1" l="1"/>
  <c r="S53" i="1"/>
  <c r="U53" i="1"/>
  <c r="Y53" i="1"/>
  <c r="R53" i="1"/>
  <c r="X53" i="1"/>
  <c r="V53" i="1"/>
</calcChain>
</file>

<file path=xl/sharedStrings.xml><?xml version="1.0" encoding="utf-8"?>
<sst xmlns="http://schemas.openxmlformats.org/spreadsheetml/2006/main" count="108" uniqueCount="87">
  <si>
    <t xml:space="preserve">PROGRAMUL NAŢIONAL DE ONCOLOGIE </t>
  </si>
  <si>
    <t xml:space="preserve"> Subprogramul de tratament medicamentos al bolnavilor cu afecţiuni oncologice (adulţi şi copii)
</t>
  </si>
  <si>
    <t>CAS</t>
  </si>
  <si>
    <t>Număr bolnavi cărora li s-au eliberat medicamente:</t>
  </si>
  <si>
    <t>Terapia avansată CAR-T - unităţi sanitare</t>
  </si>
  <si>
    <t xml:space="preserve">Total bolnavi pentru care s-au eliberat medicamente </t>
  </si>
  <si>
    <t>Cheltuieli cu medicamentele, pentru:</t>
  </si>
  <si>
    <t xml:space="preserve">Cheltuieli totale </t>
  </si>
  <si>
    <t>Cost mediu/bolnav in tratament cu:</t>
  </si>
  <si>
    <t>Cost mediu/ beneficiar</t>
  </si>
  <si>
    <t>terapie standard</t>
  </si>
  <si>
    <t>medicamente aferente DCI-uri marcate cu (**)1, conform Hotararii Guvernului 720/2008 cu modificarile si completarile ulterioare</t>
  </si>
  <si>
    <t>unităţi sanitare</t>
  </si>
  <si>
    <t>farmacii cu circuit deschis</t>
  </si>
  <si>
    <t>total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</si>
  <si>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</si>
  <si>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</si>
  <si>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</si>
  <si>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</si>
  <si>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</si>
  <si>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</si>
  <si>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</si>
  <si>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</si>
  <si>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</si>
  <si>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</si>
  <si>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</si>
  <si>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</si>
  <si>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</si>
  <si>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</si>
  <si>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</si>
  <si>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</si>
  <si>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</si>
  <si>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</si>
  <si>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</si>
  <si>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</si>
  <si>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</si>
  <si>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</si>
  <si>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</si>
  <si>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</si>
  <si>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</si>
  <si>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</si>
  <si>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</si>
  <si>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</si>
  <si>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</si>
  <si>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</si>
  <si>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</si>
  <si>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</si>
  <si>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</si>
  <si>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</si>
  <si>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</si>
  <si>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</si>
  <si>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</si>
  <si>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</si>
  <si>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</si>
  <si>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</si>
  <si>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</si>
  <si>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</si>
  <si>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</si>
  <si>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</si>
  <si>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</si>
  <si>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</si>
  <si>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</si>
  <si>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</si>
  <si>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</si>
  <si>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</si>
  <si>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</si>
  <si>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</si>
  <si>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</si>
  <si>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</si>
  <si>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</si>
  <si>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</si>
  <si>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</si>
  <si>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</si>
  <si>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</si>
  <si>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</si>
  <si>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</si>
  <si>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</si>
  <si>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</si>
  <si>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</si>
  <si>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</si>
  <si>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</si>
  <si>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</si>
  <si>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</si>
  <si>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</si>
  <si>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>Număr bolnavi trataţi/CNP</t>
  </si>
  <si>
    <t>Număr de bolnavi trataţi în două/mai multe unităţi sanitare/judeţe</t>
  </si>
  <si>
    <r>
      <t>Situația indicatorilor şi a cheltuielilor realizate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</si>
</sst>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9" fillId="0" borderId="0"/>
  </cellStyleXfs>
  <cellXfs count="101">
    <xf numFmtId="0" fontId="0" fillId="0" borderId="0" xfId="0"/>
    <xf numFmtId="0" fontId="1" fillId="2" borderId="0" xfId="0" applyFont="1" applyFill="1"/>
    <xf numFmtId="3" fontId="1" fillId="2" borderId="0" xfId="0" applyNumberFormat="1" applyFont="1" applyFill="1" applyBorder="1"/>
    <xf numFmtId="3" fontId="1" fillId="2" borderId="0" xfId="0" applyNumberFormat="1" applyFont="1" applyFill="1"/>
    <xf numFmtId="3" fontId="4" fillId="2" borderId="16" xfId="3" applyNumberFormat="1" applyFont="1" applyFill="1" applyBorder="1" applyAlignment="1">
      <alignment horizontal="center" vertical="center" wrapText="1"/>
    </xf>
    <xf numFmtId="3" fontId="4" fillId="2" borderId="17" xfId="3" applyNumberFormat="1" applyFont="1" applyFill="1" applyBorder="1" applyAlignment="1">
      <alignment horizontal="center" vertical="center" wrapText="1"/>
    </xf>
    <xf numFmtId="3" fontId="4" fillId="2" borderId="20" xfId="3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4" fillId="2" borderId="16" xfId="2" applyNumberFormat="1" applyFont="1" applyFill="1" applyBorder="1" applyAlignment="1">
      <alignment horizontal="center" vertical="center" wrapText="1"/>
    </xf>
    <xf numFmtId="3" fontId="4" fillId="2" borderId="17" xfId="2" applyNumberFormat="1" applyFont="1" applyFill="1" applyBorder="1" applyAlignment="1">
      <alignment horizontal="center" vertical="center" wrapText="1"/>
    </xf>
    <xf numFmtId="3" fontId="1" fillId="2" borderId="23" xfId="0" applyNumberFormat="1" applyFont="1" applyFill="1" applyBorder="1" applyAlignment="1">
      <alignment horizontal="right"/>
    </xf>
    <xf numFmtId="3" fontId="1" fillId="2" borderId="23" xfId="0" applyNumberFormat="1" applyFont="1" applyFill="1" applyBorder="1"/>
    <xf numFmtId="3" fontId="1" fillId="2" borderId="24" xfId="0" applyNumberFormat="1" applyFont="1" applyFill="1" applyBorder="1"/>
    <xf numFmtId="3" fontId="1" fillId="2" borderId="25" xfId="0" applyNumberFormat="1" applyFont="1" applyFill="1" applyBorder="1"/>
    <xf numFmtId="4" fontId="1" fillId="2" borderId="23" xfId="0" applyNumberFormat="1" applyFont="1" applyFill="1" applyBorder="1"/>
    <xf numFmtId="4" fontId="1" fillId="2" borderId="24" xfId="0" applyNumberFormat="1" applyFont="1" applyFill="1" applyBorder="1"/>
    <xf numFmtId="3" fontId="1" fillId="2" borderId="26" xfId="0" applyNumberFormat="1" applyFont="1" applyFill="1" applyBorder="1"/>
    <xf numFmtId="3" fontId="1" fillId="2" borderId="28" xfId="0" applyNumberFormat="1" applyFont="1" applyFill="1" applyBorder="1"/>
    <xf numFmtId="3" fontId="1" fillId="2" borderId="29" xfId="0" applyNumberFormat="1" applyFont="1" applyFill="1" applyBorder="1"/>
    <xf numFmtId="3" fontId="1" fillId="2" borderId="30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1" fillId="2" borderId="28" xfId="0" applyNumberFormat="1" applyFont="1" applyFill="1" applyBorder="1" applyAlignment="1">
      <alignment horizontal="right"/>
    </xf>
    <xf numFmtId="3" fontId="1" fillId="2" borderId="31" xfId="0" applyNumberFormat="1" applyFont="1" applyFill="1" applyBorder="1"/>
    <xf numFmtId="3" fontId="1" fillId="2" borderId="19" xfId="0" applyNumberFormat="1" applyFont="1" applyFill="1" applyBorder="1"/>
    <xf numFmtId="3" fontId="4" fillId="2" borderId="3" xfId="0" applyNumberFormat="1" applyFont="1" applyFill="1" applyBorder="1"/>
    <xf numFmtId="0" fontId="4" fillId="2" borderId="0" xfId="0" applyFont="1" applyFill="1"/>
    <xf numFmtId="3" fontId="4" fillId="2" borderId="10" xfId="0" applyNumberFormat="1" applyFont="1" applyFill="1" applyBorder="1" applyAlignment="1"/>
    <xf numFmtId="3" fontId="4" fillId="2" borderId="12" xfId="0" applyNumberFormat="1" applyFont="1" applyFill="1" applyBorder="1" applyAlignment="1"/>
    <xf numFmtId="3" fontId="4" fillId="2" borderId="11" xfId="0" applyNumberFormat="1" applyFont="1" applyFill="1" applyBorder="1"/>
    <xf numFmtId="4" fontId="1" fillId="2" borderId="0" xfId="0" applyNumberFormat="1" applyFont="1" applyFill="1"/>
    <xf numFmtId="3" fontId="4" fillId="2" borderId="32" xfId="0" applyNumberFormat="1" applyFont="1" applyFill="1" applyBorder="1"/>
    <xf numFmtId="0" fontId="1" fillId="2" borderId="0" xfId="0" applyFont="1" applyFill="1" applyAlignment="1">
      <alignment vertical="center" wrapText="1"/>
    </xf>
    <xf numFmtId="3" fontId="1" fillId="2" borderId="0" xfId="0" applyNumberFormat="1" applyFont="1" applyFill="1" applyAlignment="1">
      <alignment vertical="center" wrapText="1"/>
    </xf>
    <xf numFmtId="10" fontId="1" fillId="2" borderId="0" xfId="0" applyNumberFormat="1" applyFont="1" applyFill="1" applyBorder="1"/>
    <xf numFmtId="10" fontId="1" fillId="2" borderId="0" xfId="0" applyNumberFormat="1" applyFont="1" applyFill="1"/>
    <xf numFmtId="0" fontId="4" fillId="2" borderId="17" xfId="0" applyFont="1" applyFill="1" applyBorder="1" applyAlignment="1">
      <alignment horizontal="left" vertical="center" wrapText="1"/>
    </xf>
    <xf numFmtId="3" fontId="1" fillId="2" borderId="35" xfId="0" applyNumberFormat="1" applyFont="1" applyFill="1" applyBorder="1"/>
    <xf numFmtId="3" fontId="4" fillId="2" borderId="4" xfId="0" applyNumberFormat="1" applyFont="1" applyFill="1" applyBorder="1"/>
    <xf numFmtId="3" fontId="1" fillId="2" borderId="36" xfId="0" applyNumberFormat="1" applyFont="1" applyFill="1" applyBorder="1"/>
    <xf numFmtId="4" fontId="1" fillId="2" borderId="37" xfId="2" applyNumberFormat="1" applyFont="1" applyFill="1" applyBorder="1"/>
    <xf numFmtId="4" fontId="1" fillId="2" borderId="38" xfId="2" applyNumberFormat="1" applyFont="1" applyFill="1" applyBorder="1"/>
    <xf numFmtId="4" fontId="4" fillId="2" borderId="10" xfId="0" applyNumberFormat="1" applyFont="1" applyFill="1" applyBorder="1"/>
    <xf numFmtId="4" fontId="4" fillId="2" borderId="12" xfId="0" applyNumberFormat="1" applyFont="1" applyFill="1" applyBorder="1"/>
    <xf numFmtId="3" fontId="1" fillId="2" borderId="22" xfId="0" applyNumberFormat="1" applyFont="1" applyFill="1" applyBorder="1"/>
    <xf numFmtId="3" fontId="1" fillId="2" borderId="5" xfId="0" applyNumberFormat="1" applyFont="1" applyFill="1" applyBorder="1"/>
    <xf numFmtId="3" fontId="1" fillId="2" borderId="39" xfId="0" applyNumberFormat="1" applyFont="1" applyFill="1" applyBorder="1"/>
    <xf numFmtId="3" fontId="1" fillId="2" borderId="40" xfId="0" applyNumberFormat="1" applyFont="1" applyFill="1" applyBorder="1"/>
    <xf numFmtId="3" fontId="1" fillId="2" borderId="1" xfId="2" applyNumberFormat="1" applyFont="1" applyFill="1" applyBorder="1"/>
    <xf numFmtId="3" fontId="1" fillId="2" borderId="8" xfId="2" applyNumberFormat="1" applyFont="1" applyFill="1" applyBorder="1"/>
    <xf numFmtId="3" fontId="1" fillId="2" borderId="41" xfId="2" applyNumberFormat="1" applyFont="1" applyFill="1" applyBorder="1"/>
    <xf numFmtId="3" fontId="4" fillId="2" borderId="42" xfId="2" applyNumberFormat="1" applyFont="1" applyFill="1" applyBorder="1"/>
    <xf numFmtId="3" fontId="4" fillId="2" borderId="20" xfId="2" applyNumberFormat="1" applyFont="1" applyFill="1" applyBorder="1" applyAlignment="1">
      <alignment horizontal="center" vertical="center" wrapText="1"/>
    </xf>
    <xf numFmtId="4" fontId="1" fillId="2" borderId="43" xfId="0" applyNumberFormat="1" applyFont="1" applyFill="1" applyBorder="1"/>
    <xf numFmtId="4" fontId="1" fillId="2" borderId="44" xfId="0" applyNumberFormat="1" applyFont="1" applyFill="1" applyBorder="1"/>
    <xf numFmtId="4" fontId="1" fillId="2" borderId="45" xfId="2" applyNumberFormat="1" applyFont="1" applyFill="1" applyBorder="1"/>
    <xf numFmtId="4" fontId="4" fillId="2" borderId="34" xfId="0" applyNumberFormat="1" applyFont="1" applyFill="1" applyBorder="1"/>
    <xf numFmtId="3" fontId="1" fillId="2" borderId="26" xfId="0" applyNumberFormat="1" applyFont="1" applyFill="1" applyBorder="1" applyAlignment="1">
      <alignment horizontal="right"/>
    </xf>
    <xf numFmtId="3" fontId="1" fillId="2" borderId="27" xfId="0" applyNumberFormat="1" applyFont="1" applyFill="1" applyBorder="1"/>
    <xf numFmtId="3" fontId="1" fillId="2" borderId="27" xfId="0" applyNumberFormat="1" applyFont="1" applyFill="1" applyBorder="1" applyAlignment="1">
      <alignment horizontal="right"/>
    </xf>
    <xf numFmtId="3" fontId="4" fillId="2" borderId="2" xfId="0" applyNumberFormat="1" applyFont="1" applyFill="1" applyBorder="1"/>
    <xf numFmtId="3" fontId="4" fillId="2" borderId="16" xfId="0" applyNumberFormat="1" applyFont="1" applyFill="1" applyBorder="1"/>
    <xf numFmtId="3" fontId="4" fillId="2" borderId="9" xfId="0" applyNumberFormat="1" applyFont="1" applyFill="1" applyBorder="1" applyAlignment="1"/>
    <xf numFmtId="3" fontId="4" fillId="2" borderId="46" xfId="0" applyNumberFormat="1" applyFont="1" applyFill="1" applyBorder="1"/>
    <xf numFmtId="0" fontId="4" fillId="2" borderId="17" xfId="0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4" fontId="6" fillId="2" borderId="2" xfId="2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4" fontId="6" fillId="2" borderId="4" xfId="2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13" xfId="1" applyNumberFormat="1" applyFont="1" applyFill="1" applyBorder="1" applyAlignment="1">
      <alignment horizontal="center" vertical="center" wrapText="1"/>
    </xf>
    <xf numFmtId="3" fontId="6" fillId="2" borderId="18" xfId="1" applyNumberFormat="1" applyFont="1" applyFill="1" applyBorder="1" applyAlignment="1">
      <alignment horizontal="center" vertical="center" wrapText="1"/>
    </xf>
    <xf numFmtId="4" fontId="6" fillId="2" borderId="5" xfId="2" applyNumberFormat="1" applyFont="1" applyFill="1" applyBorder="1" applyAlignment="1">
      <alignment horizontal="center" vertical="center" wrapText="1"/>
    </xf>
    <xf numFmtId="4" fontId="6" fillId="2" borderId="13" xfId="2" applyNumberFormat="1" applyFont="1" applyFill="1" applyBorder="1" applyAlignment="1">
      <alignment horizontal="center" vertical="center" wrapText="1"/>
    </xf>
    <xf numFmtId="4" fontId="6" fillId="2" borderId="18" xfId="2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4" fontId="4" fillId="2" borderId="34" xfId="2" applyNumberFormat="1" applyFont="1" applyFill="1" applyBorder="1" applyAlignment="1">
      <alignment horizontal="center" vertical="center" wrapText="1"/>
    </xf>
    <xf numFmtId="4" fontId="4" fillId="2" borderId="10" xfId="2" applyNumberFormat="1" applyFont="1" applyFill="1" applyBorder="1" applyAlignment="1">
      <alignment horizontal="center" vertical="center" wrapText="1"/>
    </xf>
    <xf numFmtId="4" fontId="4" fillId="2" borderId="11" xfId="2" applyNumberFormat="1" applyFont="1" applyFill="1" applyBorder="1" applyAlignment="1">
      <alignment horizontal="center" vertical="center" wrapText="1"/>
    </xf>
    <xf numFmtId="4" fontId="4" fillId="2" borderId="9" xfId="2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 vertical="top" wrapText="1"/>
    </xf>
    <xf numFmtId="3" fontId="2" fillId="2" borderId="0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6" fillId="2" borderId="7" xfId="1" applyNumberFormat="1" applyFont="1" applyFill="1" applyBorder="1" applyAlignment="1">
      <alignment horizontal="center" vertical="center" wrapText="1"/>
    </xf>
    <xf numFmtId="3" fontId="6" fillId="2" borderId="14" xfId="1" applyNumberFormat="1" applyFont="1" applyFill="1" applyBorder="1" applyAlignment="1">
      <alignment horizontal="center" vertical="center" wrapText="1"/>
    </xf>
    <xf numFmtId="3" fontId="6" fillId="2" borderId="19" xfId="1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 2" xfId="3"/>
    <cellStyle name="Normal 5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2:AH59"/>
  <sheetViews>
    <sheetView tabSelected="1" zoomScaleNormal="100" workbookViewId="0">
      <selection activeCell="K59" sqref="A54:K59"/>
    </sheetView>
  </sheetViews>
  <sheetFormatPr defaultColWidth="9.109375" defaultRowHeight="10.199999999999999" x14ac:dyDescent="0.2"/>
  <cols>
    <col min="1" max="1" width="12" style="1" customWidth="1"/>
    <col min="2" max="3" width="11" style="2" customWidth="1"/>
    <col min="4" max="4" width="9.44140625" style="2" customWidth="1"/>
    <col min="5" max="5" width="10.6640625" style="2" customWidth="1"/>
    <col min="6" max="6" width="11.33203125" style="3" customWidth="1"/>
    <col min="7" max="8" width="10.109375" style="3" customWidth="1"/>
    <col min="9" max="9" width="11.33203125" style="3" customWidth="1"/>
    <col min="10" max="10" width="11.33203125" style="1" customWidth="1"/>
    <col min="11" max="11" width="15.33203125" style="1" customWidth="1"/>
    <col min="12" max="13" width="10.6640625" style="1" bestFit="1" customWidth="1"/>
    <col min="14" max="14" width="12.109375" style="1" customWidth="1"/>
    <col min="15" max="15" width="11.88671875" style="1" customWidth="1"/>
    <col min="16" max="16" width="10.6640625" style="1" customWidth="1"/>
    <col min="17" max="17" width="13.88671875" style="1" customWidth="1"/>
    <col min="18" max="16384" width="9.109375" style="1"/>
  </cols>
  <sheetData>
    <row r="2" spans="1:34" ht="15.6" x14ac:dyDescent="0.3">
      <c r="B2" s="84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34" ht="15.6" x14ac:dyDescent="0.2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</row>
    <row r="4" spans="1:34" ht="15.6" x14ac:dyDescent="0.3">
      <c r="B4" s="87" t="s">
        <v>86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</row>
    <row r="5" spans="1:34" ht="10.8" thickBot="1" x14ac:dyDescent="0.25"/>
    <row r="6" spans="1:34" ht="13.5" customHeight="1" thickBot="1" x14ac:dyDescent="0.25">
      <c r="A6" s="88" t="s">
        <v>2</v>
      </c>
      <c r="B6" s="91" t="s">
        <v>3</v>
      </c>
      <c r="C6" s="92"/>
      <c r="D6" s="92"/>
      <c r="E6" s="92"/>
      <c r="F6" s="92"/>
      <c r="G6" s="93"/>
      <c r="H6" s="70" t="s">
        <v>4</v>
      </c>
      <c r="I6" s="94" t="s">
        <v>5</v>
      </c>
      <c r="J6" s="97" t="s">
        <v>6</v>
      </c>
      <c r="K6" s="92"/>
      <c r="L6" s="92"/>
      <c r="M6" s="92"/>
      <c r="N6" s="92"/>
      <c r="O6" s="92"/>
      <c r="P6" s="98" t="s">
        <v>4</v>
      </c>
      <c r="Q6" s="88" t="s">
        <v>7</v>
      </c>
      <c r="R6" s="67" t="s">
        <v>8</v>
      </c>
      <c r="S6" s="68"/>
      <c r="T6" s="68"/>
      <c r="U6" s="68"/>
      <c r="V6" s="68"/>
      <c r="W6" s="69"/>
      <c r="X6" s="70" t="s">
        <v>4</v>
      </c>
      <c r="Y6" s="73" t="s">
        <v>9</v>
      </c>
    </row>
    <row r="7" spans="1:34" ht="52.2" customHeight="1" thickBot="1" x14ac:dyDescent="0.25">
      <c r="A7" s="89"/>
      <c r="B7" s="76" t="s">
        <v>10</v>
      </c>
      <c r="C7" s="77"/>
      <c r="D7" s="78"/>
      <c r="E7" s="76" t="s">
        <v>11</v>
      </c>
      <c r="F7" s="77"/>
      <c r="G7" s="79"/>
      <c r="H7" s="71"/>
      <c r="I7" s="95"/>
      <c r="J7" s="80" t="s">
        <v>10</v>
      </c>
      <c r="K7" s="81"/>
      <c r="L7" s="82"/>
      <c r="M7" s="76" t="s">
        <v>11</v>
      </c>
      <c r="N7" s="77"/>
      <c r="O7" s="78"/>
      <c r="P7" s="99"/>
      <c r="Q7" s="89"/>
      <c r="R7" s="83" t="s">
        <v>10</v>
      </c>
      <c r="S7" s="81"/>
      <c r="T7" s="82"/>
      <c r="U7" s="76" t="s">
        <v>11</v>
      </c>
      <c r="V7" s="77"/>
      <c r="W7" s="78"/>
      <c r="X7" s="71"/>
      <c r="Y7" s="74"/>
    </row>
    <row r="8" spans="1:34" ht="40.5" customHeight="1" thickBot="1" x14ac:dyDescent="0.25">
      <c r="A8" s="90"/>
      <c r="B8" s="4" t="s">
        <v>12</v>
      </c>
      <c r="C8" s="4" t="s">
        <v>13</v>
      </c>
      <c r="D8" s="4" t="s">
        <v>14</v>
      </c>
      <c r="E8" s="4" t="s">
        <v>12</v>
      </c>
      <c r="F8" s="4" t="s">
        <v>13</v>
      </c>
      <c r="G8" s="5" t="s">
        <v>14</v>
      </c>
      <c r="H8" s="72"/>
      <c r="I8" s="96"/>
      <c r="J8" s="6" t="s">
        <v>12</v>
      </c>
      <c r="K8" s="4" t="s">
        <v>13</v>
      </c>
      <c r="L8" s="4" t="s">
        <v>14</v>
      </c>
      <c r="M8" s="4" t="s">
        <v>12</v>
      </c>
      <c r="N8" s="4" t="s">
        <v>13</v>
      </c>
      <c r="O8" s="4" t="s">
        <v>14</v>
      </c>
      <c r="P8" s="100"/>
      <c r="Q8" s="90"/>
      <c r="R8" s="4" t="s">
        <v>12</v>
      </c>
      <c r="S8" s="4" t="s">
        <v>13</v>
      </c>
      <c r="T8" s="4" t="s">
        <v>14</v>
      </c>
      <c r="U8" s="6" t="s">
        <v>12</v>
      </c>
      <c r="V8" s="4" t="s">
        <v>13</v>
      </c>
      <c r="W8" s="5" t="s">
        <v>14</v>
      </c>
      <c r="X8" s="72"/>
      <c r="Y8" s="75"/>
    </row>
    <row r="9" spans="1:34" ht="10.8" thickBot="1" x14ac:dyDescent="0.25">
      <c r="A9" s="7" t="s">
        <v>15</v>
      </c>
      <c r="B9" s="8" t="s">
        <v>16</v>
      </c>
      <c r="C9" s="8" t="s">
        <v>17</v>
      </c>
      <c r="D9" s="8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8" t="s">
        <v>23</v>
      </c>
      <c r="J9" s="52" t="s">
        <v>24</v>
      </c>
      <c r="K9" s="8" t="s">
        <v>25</v>
      </c>
      <c r="L9" s="8" t="s">
        <v>26</v>
      </c>
      <c r="M9" s="8" t="s">
        <v>27</v>
      </c>
      <c r="N9" s="8" t="s">
        <v>28</v>
      </c>
      <c r="O9" s="8" t="s">
        <v>29</v>
      </c>
      <c r="P9" s="8" t="s">
        <v>30</v>
      </c>
      <c r="Q9" s="9" t="s">
        <v>31</v>
      </c>
      <c r="R9" s="8" t="s">
        <v>32</v>
      </c>
      <c r="S9" s="8" t="s">
        <v>33</v>
      </c>
      <c r="T9" s="8" t="s">
        <v>34</v>
      </c>
      <c r="U9" s="8" t="s">
        <v>35</v>
      </c>
      <c r="V9" s="8" t="s">
        <v>36</v>
      </c>
      <c r="W9" s="8" t="s">
        <v>37</v>
      </c>
      <c r="X9" s="8" t="s">
        <v>38</v>
      </c>
      <c r="Y9" s="8" t="s">
        <v>39</v>
      </c>
    </row>
    <row r="10" spans="1:34" x14ac:dyDescent="0.2">
      <c r="A10" s="48" t="s">
        <v>40</v>
      </c>
      <c r="B10" s="57">
        <v>545</v>
      </c>
      <c r="C10" s="10">
        <v>1503</v>
      </c>
      <c r="D10" s="10">
        <v>1752</v>
      </c>
      <c r="E10" s="11">
        <v>199</v>
      </c>
      <c r="F10" s="11">
        <v>363</v>
      </c>
      <c r="G10" s="11">
        <v>520</v>
      </c>
      <c r="H10" s="12">
        <v>0</v>
      </c>
      <c r="I10" s="13">
        <v>1910</v>
      </c>
      <c r="J10" s="53">
        <v>1159938.1599999999</v>
      </c>
      <c r="K10" s="14">
        <v>4188112.14</v>
      </c>
      <c r="L10" s="14">
        <v>5348050.3</v>
      </c>
      <c r="M10" s="14">
        <v>10426190.720000001</v>
      </c>
      <c r="N10" s="14">
        <v>37322169.719999999</v>
      </c>
      <c r="O10" s="14">
        <v>47748360.439999998</v>
      </c>
      <c r="P10" s="15">
        <v>0</v>
      </c>
      <c r="Q10" s="15">
        <v>53096410.739999995</v>
      </c>
      <c r="R10" s="44">
        <f>J10/B10</f>
        <v>2128.3268990825686</v>
      </c>
      <c r="S10" s="44">
        <f t="shared" ref="S10:Y10" si="0">K10/C10</f>
        <v>2786.5017564870259</v>
      </c>
      <c r="T10" s="44">
        <f t="shared" si="0"/>
        <v>3052.5401255707761</v>
      </c>
      <c r="U10" s="44">
        <f t="shared" si="0"/>
        <v>52392.918190954777</v>
      </c>
      <c r="V10" s="44">
        <f t="shared" si="0"/>
        <v>102815.89454545455</v>
      </c>
      <c r="W10" s="44">
        <f t="shared" si="0"/>
        <v>91823.770076923072</v>
      </c>
      <c r="X10" s="44">
        <v>0</v>
      </c>
      <c r="Y10" s="45">
        <f t="shared" si="0"/>
        <v>27799.167926701568</v>
      </c>
      <c r="AA10" s="3"/>
      <c r="AB10" s="3"/>
      <c r="AC10" s="3"/>
      <c r="AD10" s="3"/>
      <c r="AE10" s="3"/>
      <c r="AF10" s="3"/>
      <c r="AG10" s="3"/>
      <c r="AH10" s="3"/>
    </row>
    <row r="11" spans="1:34" x14ac:dyDescent="0.2">
      <c r="A11" s="49" t="s">
        <v>41</v>
      </c>
      <c r="B11" s="58">
        <v>818</v>
      </c>
      <c r="C11" s="17">
        <v>1387</v>
      </c>
      <c r="D11" s="17">
        <v>1837</v>
      </c>
      <c r="E11" s="17">
        <v>207</v>
      </c>
      <c r="F11" s="17">
        <v>295</v>
      </c>
      <c r="G11" s="17">
        <v>482</v>
      </c>
      <c r="H11" s="18">
        <v>0</v>
      </c>
      <c r="I11" s="19">
        <v>2012</v>
      </c>
      <c r="J11" s="54">
        <v>1414429.02</v>
      </c>
      <c r="K11" s="20">
        <v>2028558.03</v>
      </c>
      <c r="L11" s="20">
        <v>3442987.05</v>
      </c>
      <c r="M11" s="20">
        <v>8446208.9299999997</v>
      </c>
      <c r="N11" s="20">
        <v>30171382.98</v>
      </c>
      <c r="O11" s="20">
        <v>38617591.909999996</v>
      </c>
      <c r="P11" s="21">
        <v>0</v>
      </c>
      <c r="Q11" s="21">
        <v>42060578.959999993</v>
      </c>
      <c r="R11" s="16">
        <f t="shared" ref="R11:R53" si="1">J11/B11</f>
        <v>1729.1308312958436</v>
      </c>
      <c r="S11" s="16">
        <f t="shared" ref="S11:S53" si="2">K11/C11</f>
        <v>1462.5508507570296</v>
      </c>
      <c r="T11" s="16">
        <f t="shared" ref="T11:T53" si="3">L11/D11</f>
        <v>1874.2444474686988</v>
      </c>
      <c r="U11" s="16">
        <f t="shared" ref="U11:U53" si="4">M11/E11</f>
        <v>40802.941690821252</v>
      </c>
      <c r="V11" s="16">
        <f t="shared" ref="V11:V53" si="5">N11/F11</f>
        <v>102275.87450847458</v>
      </c>
      <c r="W11" s="16">
        <f t="shared" ref="W11:W53" si="6">O11/G11</f>
        <v>80119.485290456418</v>
      </c>
      <c r="X11" s="16">
        <v>0</v>
      </c>
      <c r="Y11" s="46">
        <f t="shared" ref="Y11:Y53" si="7">Q11/I11</f>
        <v>20904.860318091447</v>
      </c>
      <c r="AA11" s="3"/>
      <c r="AB11" s="3"/>
      <c r="AC11" s="3"/>
      <c r="AD11" s="3"/>
      <c r="AE11" s="3"/>
      <c r="AF11" s="3"/>
      <c r="AG11" s="3"/>
      <c r="AH11" s="3"/>
    </row>
    <row r="12" spans="1:34" x14ac:dyDescent="0.2">
      <c r="A12" s="49" t="s">
        <v>42</v>
      </c>
      <c r="B12" s="59">
        <v>1187</v>
      </c>
      <c r="C12" s="22">
        <v>2645</v>
      </c>
      <c r="D12" s="22">
        <v>3109</v>
      </c>
      <c r="E12" s="17">
        <v>252</v>
      </c>
      <c r="F12" s="17">
        <v>663</v>
      </c>
      <c r="G12" s="17">
        <v>891</v>
      </c>
      <c r="H12" s="18">
        <v>0</v>
      </c>
      <c r="I12" s="19">
        <v>3485</v>
      </c>
      <c r="J12" s="54">
        <v>2445972.88</v>
      </c>
      <c r="K12" s="20">
        <v>5952030.5099999998</v>
      </c>
      <c r="L12" s="20">
        <v>8398003.3900000006</v>
      </c>
      <c r="M12" s="20">
        <v>9817504.0700000003</v>
      </c>
      <c r="N12" s="20">
        <v>80481485.109999999</v>
      </c>
      <c r="O12" s="20">
        <v>90298989.180000007</v>
      </c>
      <c r="P12" s="21">
        <v>0</v>
      </c>
      <c r="Q12" s="21">
        <v>98696992.570000008</v>
      </c>
      <c r="R12" s="16">
        <f t="shared" si="1"/>
        <v>2060.6342712721143</v>
      </c>
      <c r="S12" s="16">
        <f t="shared" si="2"/>
        <v>2250.2950888468808</v>
      </c>
      <c r="T12" s="16">
        <f t="shared" si="3"/>
        <v>2701.1911836603413</v>
      </c>
      <c r="U12" s="16">
        <f t="shared" si="4"/>
        <v>38958.349484126986</v>
      </c>
      <c r="V12" s="16">
        <f t="shared" si="5"/>
        <v>121389.87196078431</v>
      </c>
      <c r="W12" s="16">
        <f t="shared" si="6"/>
        <v>101345.66686868688</v>
      </c>
      <c r="X12" s="16">
        <v>0</v>
      </c>
      <c r="Y12" s="46">
        <f t="shared" si="7"/>
        <v>28320.514367288382</v>
      </c>
      <c r="AA12" s="3"/>
      <c r="AB12" s="3"/>
      <c r="AC12" s="3"/>
      <c r="AD12" s="3"/>
      <c r="AE12" s="3"/>
      <c r="AF12" s="3"/>
      <c r="AG12" s="3"/>
      <c r="AH12" s="3"/>
    </row>
    <row r="13" spans="1:34" x14ac:dyDescent="0.2">
      <c r="A13" s="49" t="s">
        <v>43</v>
      </c>
      <c r="B13" s="58">
        <v>1053</v>
      </c>
      <c r="C13" s="17">
        <v>2468</v>
      </c>
      <c r="D13" s="17">
        <v>2868</v>
      </c>
      <c r="E13" s="17">
        <v>260</v>
      </c>
      <c r="F13" s="17">
        <v>402</v>
      </c>
      <c r="G13" s="17">
        <v>629</v>
      </c>
      <c r="H13" s="18">
        <v>0</v>
      </c>
      <c r="I13" s="19">
        <v>3019</v>
      </c>
      <c r="J13" s="54">
        <v>2159511.8199999998</v>
      </c>
      <c r="K13" s="20">
        <v>5307436.63</v>
      </c>
      <c r="L13" s="20">
        <v>7466948.4499999993</v>
      </c>
      <c r="M13" s="20">
        <v>11786705.859999999</v>
      </c>
      <c r="N13" s="20">
        <v>34985322.979999997</v>
      </c>
      <c r="O13" s="20">
        <v>46772028.839999996</v>
      </c>
      <c r="P13" s="21">
        <v>0</v>
      </c>
      <c r="Q13" s="21">
        <v>54238977.289999992</v>
      </c>
      <c r="R13" s="16">
        <f t="shared" si="1"/>
        <v>2050.8184425451091</v>
      </c>
      <c r="S13" s="16">
        <f t="shared" si="2"/>
        <v>2150.5010656401946</v>
      </c>
      <c r="T13" s="16">
        <f t="shared" si="3"/>
        <v>2603.5385111576011</v>
      </c>
      <c r="U13" s="16">
        <f t="shared" si="4"/>
        <v>45333.484076923072</v>
      </c>
      <c r="V13" s="16">
        <f t="shared" si="5"/>
        <v>87028.16661691542</v>
      </c>
      <c r="W13" s="16">
        <f t="shared" si="6"/>
        <v>74359.346327503968</v>
      </c>
      <c r="X13" s="16">
        <v>0</v>
      </c>
      <c r="Y13" s="46">
        <f t="shared" si="7"/>
        <v>17965.87522027161</v>
      </c>
      <c r="AA13" s="3"/>
      <c r="AB13" s="3"/>
      <c r="AC13" s="3"/>
      <c r="AD13" s="3"/>
      <c r="AE13" s="3"/>
      <c r="AF13" s="3"/>
      <c r="AG13" s="3"/>
      <c r="AH13" s="3"/>
    </row>
    <row r="14" spans="1:34" x14ac:dyDescent="0.2">
      <c r="A14" s="49" t="s">
        <v>44</v>
      </c>
      <c r="B14" s="58">
        <v>2018</v>
      </c>
      <c r="C14" s="17">
        <v>2554</v>
      </c>
      <c r="D14" s="17">
        <v>3636</v>
      </c>
      <c r="E14" s="17">
        <v>418</v>
      </c>
      <c r="F14" s="17">
        <v>735</v>
      </c>
      <c r="G14" s="17">
        <v>1087</v>
      </c>
      <c r="H14" s="18">
        <v>0</v>
      </c>
      <c r="I14" s="19">
        <v>3990</v>
      </c>
      <c r="J14" s="54">
        <v>3824729.61</v>
      </c>
      <c r="K14" s="20">
        <v>6831087.1799999997</v>
      </c>
      <c r="L14" s="20">
        <v>10655816.789999999</v>
      </c>
      <c r="M14" s="20">
        <v>25469800.73</v>
      </c>
      <c r="N14" s="20">
        <v>79516477.109999999</v>
      </c>
      <c r="O14" s="20">
        <v>104986277.84</v>
      </c>
      <c r="P14" s="21">
        <v>0</v>
      </c>
      <c r="Q14" s="21">
        <v>115642094.63</v>
      </c>
      <c r="R14" s="16">
        <f t="shared" si="1"/>
        <v>1895.3070416253715</v>
      </c>
      <c r="S14" s="16">
        <f t="shared" si="2"/>
        <v>2674.662169146437</v>
      </c>
      <c r="T14" s="16">
        <f t="shared" si="3"/>
        <v>2930.6426815181517</v>
      </c>
      <c r="U14" s="16">
        <f t="shared" si="4"/>
        <v>60932.537631578947</v>
      </c>
      <c r="V14" s="16">
        <f t="shared" si="5"/>
        <v>108185.68314285715</v>
      </c>
      <c r="W14" s="16">
        <f t="shared" si="6"/>
        <v>96583.512272309104</v>
      </c>
      <c r="X14" s="16">
        <v>0</v>
      </c>
      <c r="Y14" s="46">
        <f t="shared" si="7"/>
        <v>28982.981110275687</v>
      </c>
      <c r="AA14" s="3"/>
      <c r="AB14" s="3"/>
      <c r="AC14" s="3"/>
      <c r="AD14" s="3"/>
      <c r="AE14" s="3"/>
      <c r="AF14" s="3"/>
      <c r="AG14" s="3"/>
      <c r="AH14" s="3"/>
    </row>
    <row r="15" spans="1:34" x14ac:dyDescent="0.2">
      <c r="A15" s="49" t="s">
        <v>45</v>
      </c>
      <c r="B15" s="58">
        <v>679</v>
      </c>
      <c r="C15" s="17">
        <v>1083</v>
      </c>
      <c r="D15" s="17">
        <v>1315</v>
      </c>
      <c r="E15" s="17">
        <v>230</v>
      </c>
      <c r="F15" s="17">
        <v>265</v>
      </c>
      <c r="G15" s="17">
        <v>456</v>
      </c>
      <c r="H15" s="18">
        <v>0</v>
      </c>
      <c r="I15" s="19">
        <v>1443</v>
      </c>
      <c r="J15" s="54">
        <v>976057.13</v>
      </c>
      <c r="K15" s="20">
        <v>2935831.76</v>
      </c>
      <c r="L15" s="20">
        <v>3911888.8899999997</v>
      </c>
      <c r="M15" s="20">
        <v>7943298.1699999999</v>
      </c>
      <c r="N15" s="20">
        <v>29346357.050000001</v>
      </c>
      <c r="O15" s="20">
        <v>37289655.219999999</v>
      </c>
      <c r="P15" s="21">
        <v>0</v>
      </c>
      <c r="Q15" s="21">
        <v>41201544.109999999</v>
      </c>
      <c r="R15" s="16">
        <f t="shared" si="1"/>
        <v>1437.4920913107512</v>
      </c>
      <c r="S15" s="16">
        <f t="shared" si="2"/>
        <v>2710.8326500461681</v>
      </c>
      <c r="T15" s="16">
        <f t="shared" si="3"/>
        <v>2974.8204486692011</v>
      </c>
      <c r="U15" s="16">
        <f t="shared" si="4"/>
        <v>34536.078999999998</v>
      </c>
      <c r="V15" s="16">
        <f t="shared" si="5"/>
        <v>110740.97</v>
      </c>
      <c r="W15" s="16">
        <f t="shared" si="6"/>
        <v>81775.559692982453</v>
      </c>
      <c r="X15" s="16">
        <v>0</v>
      </c>
      <c r="Y15" s="46">
        <f t="shared" si="7"/>
        <v>28552.698620928619</v>
      </c>
      <c r="AA15" s="3"/>
      <c r="AB15" s="3"/>
      <c r="AC15" s="3"/>
      <c r="AD15" s="3"/>
      <c r="AE15" s="3"/>
      <c r="AF15" s="3"/>
      <c r="AG15" s="3"/>
      <c r="AH15" s="3"/>
    </row>
    <row r="16" spans="1:34" x14ac:dyDescent="0.2">
      <c r="A16" s="49" t="s">
        <v>46</v>
      </c>
      <c r="B16" s="58">
        <v>580</v>
      </c>
      <c r="C16" s="17">
        <v>957</v>
      </c>
      <c r="D16" s="17">
        <v>1306</v>
      </c>
      <c r="E16" s="17">
        <v>89</v>
      </c>
      <c r="F16" s="17">
        <v>285</v>
      </c>
      <c r="G16" s="17">
        <v>349</v>
      </c>
      <c r="H16" s="18">
        <v>0</v>
      </c>
      <c r="I16" s="19">
        <v>1421</v>
      </c>
      <c r="J16" s="54">
        <v>836206.62</v>
      </c>
      <c r="K16" s="20">
        <v>2027408.51</v>
      </c>
      <c r="L16" s="20">
        <v>2863615.13</v>
      </c>
      <c r="M16" s="20">
        <v>3365458.55</v>
      </c>
      <c r="N16" s="20">
        <v>25845322.280000001</v>
      </c>
      <c r="O16" s="20">
        <v>29210780.830000002</v>
      </c>
      <c r="P16" s="21">
        <v>0</v>
      </c>
      <c r="Q16" s="21">
        <v>32074395.960000001</v>
      </c>
      <c r="R16" s="16">
        <f t="shared" si="1"/>
        <v>1441.7355517241378</v>
      </c>
      <c r="S16" s="16">
        <f t="shared" si="2"/>
        <v>2118.5041901776385</v>
      </c>
      <c r="T16" s="16">
        <f t="shared" si="3"/>
        <v>2192.6608958652373</v>
      </c>
      <c r="U16" s="16">
        <f t="shared" si="4"/>
        <v>37814.141011235952</v>
      </c>
      <c r="V16" s="16">
        <f t="shared" si="5"/>
        <v>90685.341333333345</v>
      </c>
      <c r="W16" s="16">
        <f t="shared" si="6"/>
        <v>83698.512406876791</v>
      </c>
      <c r="X16" s="16">
        <v>0</v>
      </c>
      <c r="Y16" s="46">
        <f t="shared" si="7"/>
        <v>22571.707220267417</v>
      </c>
      <c r="AA16" s="3"/>
      <c r="AB16" s="3"/>
      <c r="AC16" s="3"/>
      <c r="AD16" s="3"/>
      <c r="AE16" s="3"/>
      <c r="AF16" s="3"/>
      <c r="AG16" s="3"/>
      <c r="AH16" s="3"/>
    </row>
    <row r="17" spans="1:34" x14ac:dyDescent="0.2">
      <c r="A17" s="49" t="s">
        <v>47</v>
      </c>
      <c r="B17" s="58">
        <v>2852</v>
      </c>
      <c r="C17" s="17">
        <v>4587</v>
      </c>
      <c r="D17" s="17">
        <v>5598</v>
      </c>
      <c r="E17" s="17">
        <v>741</v>
      </c>
      <c r="F17" s="17">
        <v>1031</v>
      </c>
      <c r="G17" s="17">
        <v>1628</v>
      </c>
      <c r="H17" s="18">
        <v>0</v>
      </c>
      <c r="I17" s="19">
        <v>6029</v>
      </c>
      <c r="J17" s="54">
        <v>7661391.5800000001</v>
      </c>
      <c r="K17" s="20">
        <v>11785288.82</v>
      </c>
      <c r="L17" s="20">
        <v>19446680.399999999</v>
      </c>
      <c r="M17" s="20">
        <v>44222071.310000002</v>
      </c>
      <c r="N17" s="20">
        <v>109635038.09999999</v>
      </c>
      <c r="O17" s="20">
        <v>153857109.41</v>
      </c>
      <c r="P17" s="21">
        <v>0</v>
      </c>
      <c r="Q17" s="21">
        <v>173303789.81</v>
      </c>
      <c r="R17" s="16">
        <f t="shared" si="1"/>
        <v>2686.322433380084</v>
      </c>
      <c r="S17" s="16">
        <f t="shared" si="2"/>
        <v>2569.2803182908219</v>
      </c>
      <c r="T17" s="16">
        <f t="shared" si="3"/>
        <v>3473.8621650589494</v>
      </c>
      <c r="U17" s="16">
        <f t="shared" si="4"/>
        <v>59678.908650472338</v>
      </c>
      <c r="V17" s="16">
        <f t="shared" si="5"/>
        <v>106338.54325897187</v>
      </c>
      <c r="W17" s="16">
        <f t="shared" si="6"/>
        <v>94506.823961916467</v>
      </c>
      <c r="X17" s="16">
        <v>0</v>
      </c>
      <c r="Y17" s="46">
        <f t="shared" si="7"/>
        <v>28745.030653508045</v>
      </c>
      <c r="AA17" s="3"/>
      <c r="AB17" s="3"/>
      <c r="AC17" s="3"/>
      <c r="AD17" s="3"/>
      <c r="AE17" s="3"/>
      <c r="AF17" s="3"/>
      <c r="AG17" s="3"/>
      <c r="AH17" s="3"/>
    </row>
    <row r="18" spans="1:34" x14ac:dyDescent="0.2">
      <c r="A18" s="49" t="s">
        <v>48</v>
      </c>
      <c r="B18" s="58">
        <v>1233</v>
      </c>
      <c r="C18" s="17">
        <v>1030</v>
      </c>
      <c r="D18" s="17">
        <v>1938</v>
      </c>
      <c r="E18" s="17">
        <v>300</v>
      </c>
      <c r="F18" s="17">
        <v>222</v>
      </c>
      <c r="G18" s="17">
        <v>502</v>
      </c>
      <c r="H18" s="18">
        <v>0</v>
      </c>
      <c r="I18" s="19">
        <v>2086</v>
      </c>
      <c r="J18" s="54">
        <v>3904812.1</v>
      </c>
      <c r="K18" s="20">
        <v>1595239.47</v>
      </c>
      <c r="L18" s="20">
        <v>5500051.5700000003</v>
      </c>
      <c r="M18" s="20">
        <v>16220059.460000001</v>
      </c>
      <c r="N18" s="20">
        <v>18855523.649999999</v>
      </c>
      <c r="O18" s="20">
        <v>35075583.109999999</v>
      </c>
      <c r="P18" s="21">
        <v>0</v>
      </c>
      <c r="Q18" s="21">
        <v>40575634.68</v>
      </c>
      <c r="R18" s="16">
        <f t="shared" si="1"/>
        <v>3166.9197891321978</v>
      </c>
      <c r="S18" s="16">
        <f t="shared" si="2"/>
        <v>1548.7761844660195</v>
      </c>
      <c r="T18" s="16">
        <f t="shared" si="3"/>
        <v>2838.0039060887516</v>
      </c>
      <c r="U18" s="16">
        <f t="shared" si="4"/>
        <v>54066.86486666667</v>
      </c>
      <c r="V18" s="16">
        <f t="shared" si="5"/>
        <v>84934.79121621621</v>
      </c>
      <c r="W18" s="16">
        <f t="shared" si="6"/>
        <v>69871.679501992025</v>
      </c>
      <c r="X18" s="16">
        <v>0</v>
      </c>
      <c r="Y18" s="46">
        <f t="shared" si="7"/>
        <v>19451.406845637583</v>
      </c>
      <c r="AA18" s="3"/>
      <c r="AB18" s="3"/>
      <c r="AC18" s="3"/>
      <c r="AD18" s="3"/>
      <c r="AE18" s="3"/>
      <c r="AF18" s="3"/>
      <c r="AG18" s="3"/>
      <c r="AH18" s="3"/>
    </row>
    <row r="19" spans="1:34" x14ac:dyDescent="0.2">
      <c r="A19" s="49" t="s">
        <v>49</v>
      </c>
      <c r="B19" s="58">
        <v>274</v>
      </c>
      <c r="C19" s="17">
        <v>1259</v>
      </c>
      <c r="D19" s="17">
        <v>1358</v>
      </c>
      <c r="E19" s="17">
        <v>49</v>
      </c>
      <c r="F19" s="17">
        <v>235</v>
      </c>
      <c r="G19" s="17">
        <v>271</v>
      </c>
      <c r="H19" s="18">
        <v>0</v>
      </c>
      <c r="I19" s="19">
        <v>1456</v>
      </c>
      <c r="J19" s="54">
        <v>582278.17000000004</v>
      </c>
      <c r="K19" s="20">
        <v>2439316.12</v>
      </c>
      <c r="L19" s="20">
        <v>3021594.29</v>
      </c>
      <c r="M19" s="20">
        <v>2637263.84</v>
      </c>
      <c r="N19" s="20">
        <v>20963656.780000001</v>
      </c>
      <c r="O19" s="20">
        <v>23600920.620000001</v>
      </c>
      <c r="P19" s="21">
        <v>0</v>
      </c>
      <c r="Q19" s="21">
        <v>26622514.91</v>
      </c>
      <c r="R19" s="16">
        <f t="shared" si="1"/>
        <v>2125.1028102189784</v>
      </c>
      <c r="S19" s="16">
        <f t="shared" si="2"/>
        <v>1937.5028752978556</v>
      </c>
      <c r="T19" s="16">
        <f t="shared" si="3"/>
        <v>2225.0326141384389</v>
      </c>
      <c r="U19" s="16">
        <f t="shared" si="4"/>
        <v>53821.711020408162</v>
      </c>
      <c r="V19" s="16">
        <f t="shared" si="5"/>
        <v>89207.050127659575</v>
      </c>
      <c r="W19" s="16">
        <f t="shared" si="6"/>
        <v>87088.267970479705</v>
      </c>
      <c r="X19" s="16">
        <v>0</v>
      </c>
      <c r="Y19" s="46">
        <f t="shared" si="7"/>
        <v>18284.694306318681</v>
      </c>
      <c r="AA19" s="3"/>
      <c r="AB19" s="3"/>
      <c r="AC19" s="3"/>
      <c r="AD19" s="3"/>
      <c r="AE19" s="3"/>
      <c r="AF19" s="3"/>
      <c r="AG19" s="3"/>
      <c r="AH19" s="3"/>
    </row>
    <row r="20" spans="1:34" x14ac:dyDescent="0.2">
      <c r="A20" s="49" t="s">
        <v>50</v>
      </c>
      <c r="B20" s="58">
        <v>187</v>
      </c>
      <c r="C20" s="17">
        <v>540</v>
      </c>
      <c r="D20" s="17">
        <v>669</v>
      </c>
      <c r="E20" s="17">
        <v>30</v>
      </c>
      <c r="F20" s="17">
        <v>156</v>
      </c>
      <c r="G20" s="17">
        <v>183</v>
      </c>
      <c r="H20" s="18">
        <v>0</v>
      </c>
      <c r="I20" s="19">
        <v>770</v>
      </c>
      <c r="J20" s="54">
        <v>215073.38</v>
      </c>
      <c r="K20" s="20">
        <v>1148703.29</v>
      </c>
      <c r="L20" s="20">
        <v>1363776.67</v>
      </c>
      <c r="M20" s="20">
        <v>1292440.9099999999</v>
      </c>
      <c r="N20" s="20">
        <v>16122207.16</v>
      </c>
      <c r="O20" s="20">
        <v>17414648.07</v>
      </c>
      <c r="P20" s="21">
        <v>0</v>
      </c>
      <c r="Q20" s="21">
        <v>18778424.740000002</v>
      </c>
      <c r="R20" s="16">
        <f t="shared" si="1"/>
        <v>1150.125026737968</v>
      </c>
      <c r="S20" s="16">
        <f t="shared" si="2"/>
        <v>2127.2283148148149</v>
      </c>
      <c r="T20" s="16">
        <f t="shared" si="3"/>
        <v>2038.530149476831</v>
      </c>
      <c r="U20" s="16">
        <f t="shared" si="4"/>
        <v>43081.363666666664</v>
      </c>
      <c r="V20" s="16">
        <f t="shared" si="5"/>
        <v>103347.4817948718</v>
      </c>
      <c r="W20" s="16">
        <f t="shared" si="6"/>
        <v>95162.011311475406</v>
      </c>
      <c r="X20" s="16">
        <v>0</v>
      </c>
      <c r="Y20" s="46">
        <f t="shared" si="7"/>
        <v>24387.564597402601</v>
      </c>
      <c r="AA20" s="3"/>
      <c r="AB20" s="3"/>
      <c r="AC20" s="3"/>
      <c r="AD20" s="3"/>
      <c r="AE20" s="3"/>
      <c r="AF20" s="3"/>
      <c r="AG20" s="3"/>
      <c r="AH20" s="3"/>
    </row>
    <row r="21" spans="1:34" x14ac:dyDescent="0.2">
      <c r="A21" s="49" t="s">
        <v>51</v>
      </c>
      <c r="B21" s="58">
        <v>214</v>
      </c>
      <c r="C21" s="17">
        <v>506</v>
      </c>
      <c r="D21" s="17">
        <v>625</v>
      </c>
      <c r="E21" s="17">
        <v>28</v>
      </c>
      <c r="F21" s="17">
        <v>86</v>
      </c>
      <c r="G21" s="17">
        <v>113</v>
      </c>
      <c r="H21" s="18">
        <v>0</v>
      </c>
      <c r="I21" s="19">
        <v>668</v>
      </c>
      <c r="J21" s="54">
        <v>493115.8</v>
      </c>
      <c r="K21" s="20">
        <v>714693.97</v>
      </c>
      <c r="L21" s="20">
        <v>1207809.77</v>
      </c>
      <c r="M21" s="20">
        <v>1171078.8999999999</v>
      </c>
      <c r="N21" s="20">
        <v>5433216.7699999996</v>
      </c>
      <c r="O21" s="20">
        <v>6604295.6699999999</v>
      </c>
      <c r="P21" s="21">
        <v>0</v>
      </c>
      <c r="Q21" s="21">
        <v>7812105.4399999995</v>
      </c>
      <c r="R21" s="16">
        <f t="shared" si="1"/>
        <v>2304.2794392523365</v>
      </c>
      <c r="S21" s="16">
        <f t="shared" si="2"/>
        <v>1412.4386758893279</v>
      </c>
      <c r="T21" s="16">
        <f t="shared" si="3"/>
        <v>1932.4956320000001</v>
      </c>
      <c r="U21" s="16">
        <f t="shared" si="4"/>
        <v>41824.246428571423</v>
      </c>
      <c r="V21" s="16">
        <f t="shared" si="5"/>
        <v>63176.939186046504</v>
      </c>
      <c r="W21" s="16">
        <f t="shared" si="6"/>
        <v>58445.094424778763</v>
      </c>
      <c r="X21" s="16">
        <v>0</v>
      </c>
      <c r="Y21" s="46">
        <f t="shared" si="7"/>
        <v>11694.768622754491</v>
      </c>
      <c r="AA21" s="3"/>
      <c r="AB21" s="3"/>
      <c r="AC21" s="3"/>
      <c r="AD21" s="3"/>
      <c r="AE21" s="3"/>
      <c r="AF21" s="3"/>
      <c r="AG21" s="3"/>
      <c r="AH21" s="3"/>
    </row>
    <row r="22" spans="1:34" x14ac:dyDescent="0.2">
      <c r="A22" s="49" t="s">
        <v>52</v>
      </c>
      <c r="B22" s="58">
        <v>7376</v>
      </c>
      <c r="C22" s="17">
        <v>8324</v>
      </c>
      <c r="D22" s="17">
        <v>11931</v>
      </c>
      <c r="E22" s="17">
        <v>2216</v>
      </c>
      <c r="F22" s="17">
        <v>2619</v>
      </c>
      <c r="G22" s="17">
        <v>4534</v>
      </c>
      <c r="H22" s="18">
        <v>0</v>
      </c>
      <c r="I22" s="19">
        <v>13349</v>
      </c>
      <c r="J22" s="54">
        <v>17989303.362253003</v>
      </c>
      <c r="K22" s="20">
        <v>25599687.470000003</v>
      </c>
      <c r="L22" s="20">
        <v>43588990.832253009</v>
      </c>
      <c r="M22" s="20">
        <v>118162763.84454001</v>
      </c>
      <c r="N22" s="20">
        <v>293666608.58999997</v>
      </c>
      <c r="O22" s="20">
        <v>411829372.43453997</v>
      </c>
      <c r="P22" s="21">
        <v>0</v>
      </c>
      <c r="Q22" s="21">
        <v>455418363.26679301</v>
      </c>
      <c r="R22" s="16">
        <f t="shared" si="1"/>
        <v>2438.8968766611988</v>
      </c>
      <c r="S22" s="16">
        <f t="shared" si="2"/>
        <v>3075.406952186449</v>
      </c>
      <c r="T22" s="16">
        <f t="shared" si="3"/>
        <v>3653.4230854289672</v>
      </c>
      <c r="U22" s="16">
        <f t="shared" si="4"/>
        <v>53322.546861254523</v>
      </c>
      <c r="V22" s="16">
        <f t="shared" si="5"/>
        <v>112129.28926689575</v>
      </c>
      <c r="W22" s="16">
        <f t="shared" si="6"/>
        <v>90831.35695512571</v>
      </c>
      <c r="X22" s="16">
        <v>0</v>
      </c>
      <c r="Y22" s="46">
        <f t="shared" si="7"/>
        <v>34116.290603550304</v>
      </c>
      <c r="AA22" s="3"/>
      <c r="AB22" s="3"/>
      <c r="AC22" s="3"/>
      <c r="AD22" s="3"/>
      <c r="AE22" s="3"/>
      <c r="AF22" s="3"/>
      <c r="AG22" s="3"/>
      <c r="AH22" s="3"/>
    </row>
    <row r="23" spans="1:34" x14ac:dyDescent="0.2">
      <c r="A23" s="49" t="s">
        <v>53</v>
      </c>
      <c r="B23" s="58">
        <v>2259</v>
      </c>
      <c r="C23" s="17">
        <v>3879</v>
      </c>
      <c r="D23" s="17">
        <v>4831</v>
      </c>
      <c r="E23" s="17">
        <v>374</v>
      </c>
      <c r="F23" s="17">
        <v>1009</v>
      </c>
      <c r="G23" s="17">
        <v>1304</v>
      </c>
      <c r="H23" s="18">
        <v>0</v>
      </c>
      <c r="I23" s="19">
        <v>5223</v>
      </c>
      <c r="J23" s="54">
        <v>4555493.3600000003</v>
      </c>
      <c r="K23" s="20">
        <v>10189873.67</v>
      </c>
      <c r="L23" s="20">
        <v>14745367.030000001</v>
      </c>
      <c r="M23" s="20">
        <v>16489009.740000002</v>
      </c>
      <c r="N23" s="20">
        <v>107994721.77000001</v>
      </c>
      <c r="O23" s="20">
        <v>124483731.51000002</v>
      </c>
      <c r="P23" s="21">
        <v>0</v>
      </c>
      <c r="Q23" s="21">
        <v>139229098.54000002</v>
      </c>
      <c r="R23" s="16">
        <f t="shared" si="1"/>
        <v>2016.5973262505536</v>
      </c>
      <c r="S23" s="16">
        <f t="shared" si="2"/>
        <v>2626.9331451405001</v>
      </c>
      <c r="T23" s="16">
        <f t="shared" si="3"/>
        <v>3052.2390871455186</v>
      </c>
      <c r="U23" s="16">
        <f t="shared" si="4"/>
        <v>44088.261336898402</v>
      </c>
      <c r="V23" s="16">
        <f t="shared" si="5"/>
        <v>107031.43882061448</v>
      </c>
      <c r="W23" s="16">
        <f t="shared" si="6"/>
        <v>95462.984286809835</v>
      </c>
      <c r="X23" s="16">
        <v>0</v>
      </c>
      <c r="Y23" s="46">
        <f t="shared" si="7"/>
        <v>26656.921030059359</v>
      </c>
      <c r="AA23" s="3"/>
      <c r="AB23" s="3"/>
      <c r="AC23" s="3"/>
      <c r="AD23" s="3"/>
      <c r="AE23" s="3"/>
      <c r="AF23" s="3"/>
      <c r="AG23" s="3"/>
      <c r="AH23" s="3"/>
    </row>
    <row r="24" spans="1:34" x14ac:dyDescent="0.2">
      <c r="A24" s="49" t="s">
        <v>54</v>
      </c>
      <c r="B24" s="58">
        <v>330</v>
      </c>
      <c r="C24" s="17">
        <v>686</v>
      </c>
      <c r="D24" s="17">
        <v>860</v>
      </c>
      <c r="E24" s="17">
        <v>53</v>
      </c>
      <c r="F24" s="17">
        <v>181</v>
      </c>
      <c r="G24" s="17">
        <v>225</v>
      </c>
      <c r="H24" s="18">
        <v>0</v>
      </c>
      <c r="I24" s="19">
        <v>962</v>
      </c>
      <c r="J24" s="54">
        <v>461720.97</v>
      </c>
      <c r="K24" s="20">
        <v>1265950.83</v>
      </c>
      <c r="L24" s="20">
        <v>1727671.8</v>
      </c>
      <c r="M24" s="20">
        <v>1601843.33</v>
      </c>
      <c r="N24" s="20">
        <v>22623195.91</v>
      </c>
      <c r="O24" s="20">
        <v>24225039.240000002</v>
      </c>
      <c r="P24" s="21">
        <v>0</v>
      </c>
      <c r="Q24" s="21">
        <v>25952711.040000003</v>
      </c>
      <c r="R24" s="16">
        <f t="shared" si="1"/>
        <v>1399.1544545454544</v>
      </c>
      <c r="S24" s="16">
        <f t="shared" si="2"/>
        <v>1845.4093731778428</v>
      </c>
      <c r="T24" s="16">
        <f t="shared" si="3"/>
        <v>2008.9206976744188</v>
      </c>
      <c r="U24" s="16">
        <f t="shared" si="4"/>
        <v>30223.459056603773</v>
      </c>
      <c r="V24" s="16">
        <f t="shared" si="5"/>
        <v>124990.0326519337</v>
      </c>
      <c r="W24" s="16">
        <f t="shared" si="6"/>
        <v>107666.84106666668</v>
      </c>
      <c r="X24" s="16">
        <v>0</v>
      </c>
      <c r="Y24" s="46">
        <f t="shared" si="7"/>
        <v>26977.870103950107</v>
      </c>
      <c r="AA24" s="3"/>
      <c r="AB24" s="3"/>
      <c r="AC24" s="3"/>
      <c r="AD24" s="3"/>
      <c r="AE24" s="3"/>
      <c r="AF24" s="3"/>
      <c r="AG24" s="3"/>
      <c r="AH24" s="3"/>
    </row>
    <row r="25" spans="1:34" x14ac:dyDescent="0.2">
      <c r="A25" s="49" t="s">
        <v>55</v>
      </c>
      <c r="B25" s="58">
        <v>836</v>
      </c>
      <c r="C25" s="17">
        <v>1837</v>
      </c>
      <c r="D25" s="17">
        <v>2146</v>
      </c>
      <c r="E25" s="17">
        <v>226</v>
      </c>
      <c r="F25" s="17">
        <v>442</v>
      </c>
      <c r="G25" s="17">
        <v>642</v>
      </c>
      <c r="H25" s="18">
        <v>0</v>
      </c>
      <c r="I25" s="19">
        <v>2370</v>
      </c>
      <c r="J25" s="54">
        <v>1596422.97</v>
      </c>
      <c r="K25" s="20">
        <v>4851091.5199999996</v>
      </c>
      <c r="L25" s="20">
        <v>6447514.4900000002</v>
      </c>
      <c r="M25" s="20">
        <v>9200847.2699999996</v>
      </c>
      <c r="N25" s="20">
        <v>35733901.25</v>
      </c>
      <c r="O25" s="20">
        <v>44934748.520000003</v>
      </c>
      <c r="P25" s="21">
        <v>0</v>
      </c>
      <c r="Q25" s="21">
        <v>51382263</v>
      </c>
      <c r="R25" s="16">
        <f t="shared" si="1"/>
        <v>1909.5968540669855</v>
      </c>
      <c r="S25" s="16">
        <f t="shared" si="2"/>
        <v>2640.7683832335329</v>
      </c>
      <c r="T25" s="16">
        <f t="shared" si="3"/>
        <v>3004.433592730662</v>
      </c>
      <c r="U25" s="16">
        <f t="shared" si="4"/>
        <v>40711.713584070792</v>
      </c>
      <c r="V25" s="16">
        <f t="shared" si="5"/>
        <v>80845.930429864253</v>
      </c>
      <c r="W25" s="16">
        <f t="shared" si="6"/>
        <v>69991.820124610604</v>
      </c>
      <c r="X25" s="16">
        <v>0</v>
      </c>
      <c r="Y25" s="46">
        <f t="shared" si="7"/>
        <v>21680.279746835444</v>
      </c>
      <c r="AA25" s="3"/>
      <c r="AB25" s="3"/>
      <c r="AC25" s="3"/>
      <c r="AD25" s="3"/>
      <c r="AE25" s="3"/>
      <c r="AF25" s="3"/>
      <c r="AG25" s="3"/>
      <c r="AH25" s="3"/>
    </row>
    <row r="26" spans="1:34" x14ac:dyDescent="0.2">
      <c r="A26" s="49" t="s">
        <v>56</v>
      </c>
      <c r="B26" s="58">
        <v>4258</v>
      </c>
      <c r="C26" s="17">
        <v>6526</v>
      </c>
      <c r="D26" s="17">
        <v>7701</v>
      </c>
      <c r="E26" s="17">
        <v>1143</v>
      </c>
      <c r="F26" s="17">
        <v>1535</v>
      </c>
      <c r="G26" s="17">
        <v>2511</v>
      </c>
      <c r="H26" s="18">
        <v>0</v>
      </c>
      <c r="I26" s="19">
        <v>8366</v>
      </c>
      <c r="J26" s="54">
        <v>6258740.1500000004</v>
      </c>
      <c r="K26" s="20">
        <v>20504821.68</v>
      </c>
      <c r="L26" s="20">
        <v>26763561.829999998</v>
      </c>
      <c r="M26" s="20">
        <v>51366439.420000002</v>
      </c>
      <c r="N26" s="20">
        <v>170111029.81</v>
      </c>
      <c r="O26" s="20">
        <v>221477469.23000002</v>
      </c>
      <c r="P26" s="21">
        <v>0</v>
      </c>
      <c r="Q26" s="21">
        <v>248241031.06</v>
      </c>
      <c r="R26" s="16">
        <f t="shared" si="1"/>
        <v>1469.8779121653358</v>
      </c>
      <c r="S26" s="16">
        <f t="shared" si="2"/>
        <v>3142.0198712840943</v>
      </c>
      <c r="T26" s="16">
        <f t="shared" si="3"/>
        <v>3475.3359083235941</v>
      </c>
      <c r="U26" s="16">
        <f t="shared" si="4"/>
        <v>44940.016990376207</v>
      </c>
      <c r="V26" s="16">
        <f t="shared" si="5"/>
        <v>110821.51779153095</v>
      </c>
      <c r="W26" s="16">
        <f t="shared" si="6"/>
        <v>88202.894954201518</v>
      </c>
      <c r="X26" s="16">
        <v>0</v>
      </c>
      <c r="Y26" s="46">
        <f t="shared" si="7"/>
        <v>29672.60710733923</v>
      </c>
      <c r="AA26" s="3"/>
      <c r="AB26" s="3"/>
      <c r="AC26" s="3"/>
      <c r="AD26" s="3"/>
      <c r="AE26" s="3"/>
      <c r="AF26" s="3"/>
      <c r="AG26" s="3"/>
      <c r="AH26" s="3"/>
    </row>
    <row r="27" spans="1:34" x14ac:dyDescent="0.2">
      <c r="A27" s="49" t="s">
        <v>57</v>
      </c>
      <c r="B27" s="58">
        <v>1233</v>
      </c>
      <c r="C27" s="17">
        <v>2436</v>
      </c>
      <c r="D27" s="17">
        <v>2970</v>
      </c>
      <c r="E27" s="17">
        <v>317</v>
      </c>
      <c r="F27" s="17">
        <v>627</v>
      </c>
      <c r="G27" s="17">
        <v>897</v>
      </c>
      <c r="H27" s="18">
        <v>0</v>
      </c>
      <c r="I27" s="19">
        <v>3306</v>
      </c>
      <c r="J27" s="54">
        <v>2486055.62</v>
      </c>
      <c r="K27" s="20">
        <v>5702605.1100000003</v>
      </c>
      <c r="L27" s="20">
        <v>8188660.7300000004</v>
      </c>
      <c r="M27" s="20">
        <v>10876352.01</v>
      </c>
      <c r="N27" s="20">
        <v>62103728.659999996</v>
      </c>
      <c r="O27" s="20">
        <v>72980080.670000002</v>
      </c>
      <c r="P27" s="21">
        <v>0</v>
      </c>
      <c r="Q27" s="21">
        <v>81168741.400000006</v>
      </c>
      <c r="R27" s="16">
        <f t="shared" si="1"/>
        <v>2016.2657096512571</v>
      </c>
      <c r="S27" s="16">
        <f t="shared" si="2"/>
        <v>2340.9708990147783</v>
      </c>
      <c r="T27" s="16">
        <f t="shared" si="3"/>
        <v>2757.1248249158252</v>
      </c>
      <c r="U27" s="16">
        <f t="shared" si="4"/>
        <v>34310.258706624605</v>
      </c>
      <c r="V27" s="16">
        <f t="shared" si="5"/>
        <v>99049.009027113236</v>
      </c>
      <c r="W27" s="16">
        <f t="shared" si="6"/>
        <v>81360.179119286506</v>
      </c>
      <c r="X27" s="16">
        <v>0</v>
      </c>
      <c r="Y27" s="46">
        <f t="shared" si="7"/>
        <v>24551.948396854204</v>
      </c>
      <c r="AA27" s="3"/>
      <c r="AB27" s="3"/>
      <c r="AC27" s="3"/>
      <c r="AD27" s="3"/>
      <c r="AE27" s="3"/>
      <c r="AF27" s="3"/>
      <c r="AG27" s="3"/>
      <c r="AH27" s="3"/>
    </row>
    <row r="28" spans="1:34" x14ac:dyDescent="0.2">
      <c r="A28" s="49" t="s">
        <v>58</v>
      </c>
      <c r="B28" s="58">
        <v>245</v>
      </c>
      <c r="C28" s="17">
        <v>569</v>
      </c>
      <c r="D28" s="17">
        <v>688</v>
      </c>
      <c r="E28" s="17">
        <v>42</v>
      </c>
      <c r="F28" s="17">
        <v>85</v>
      </c>
      <c r="G28" s="17">
        <v>124</v>
      </c>
      <c r="H28" s="18">
        <v>0</v>
      </c>
      <c r="I28" s="19">
        <v>723</v>
      </c>
      <c r="J28" s="54">
        <v>292956.40999999997</v>
      </c>
      <c r="K28" s="20">
        <v>972909.92</v>
      </c>
      <c r="L28" s="20">
        <v>1265866.33</v>
      </c>
      <c r="M28" s="20">
        <v>1764708.67</v>
      </c>
      <c r="N28" s="20">
        <v>6310877.4000000004</v>
      </c>
      <c r="O28" s="20">
        <v>8075586.0700000003</v>
      </c>
      <c r="P28" s="21">
        <v>0</v>
      </c>
      <c r="Q28" s="21">
        <v>9341452.4000000004</v>
      </c>
      <c r="R28" s="16">
        <f t="shared" si="1"/>
        <v>1195.7404489795917</v>
      </c>
      <c r="S28" s="16">
        <f t="shared" si="2"/>
        <v>1709.8592618629175</v>
      </c>
      <c r="T28" s="16">
        <f t="shared" si="3"/>
        <v>1839.92199127907</v>
      </c>
      <c r="U28" s="16">
        <f t="shared" si="4"/>
        <v>42016.873095238094</v>
      </c>
      <c r="V28" s="16">
        <f t="shared" si="5"/>
        <v>74245.61647058824</v>
      </c>
      <c r="W28" s="16">
        <f t="shared" si="6"/>
        <v>65125.694112903228</v>
      </c>
      <c r="X28" s="16">
        <v>0</v>
      </c>
      <c r="Y28" s="46">
        <f t="shared" si="7"/>
        <v>12920.404426002768</v>
      </c>
      <c r="AA28" s="3"/>
      <c r="AB28" s="3"/>
      <c r="AC28" s="3"/>
      <c r="AD28" s="3"/>
      <c r="AE28" s="3"/>
      <c r="AF28" s="3"/>
      <c r="AG28" s="3"/>
      <c r="AH28" s="3"/>
    </row>
    <row r="29" spans="1:34" x14ac:dyDescent="0.2">
      <c r="A29" s="49" t="s">
        <v>59</v>
      </c>
      <c r="B29" s="58">
        <v>377</v>
      </c>
      <c r="C29" s="17">
        <v>1005</v>
      </c>
      <c r="D29" s="17">
        <v>1129</v>
      </c>
      <c r="E29" s="17">
        <v>90</v>
      </c>
      <c r="F29" s="17">
        <v>249</v>
      </c>
      <c r="G29" s="17">
        <v>331</v>
      </c>
      <c r="H29" s="18">
        <v>0</v>
      </c>
      <c r="I29" s="19">
        <v>1253</v>
      </c>
      <c r="J29" s="54">
        <v>779827.72</v>
      </c>
      <c r="K29" s="20">
        <v>2917714.65</v>
      </c>
      <c r="L29" s="20">
        <v>3697542.37</v>
      </c>
      <c r="M29" s="20">
        <v>2679696.04</v>
      </c>
      <c r="N29" s="20">
        <v>22614674.829999998</v>
      </c>
      <c r="O29" s="20">
        <v>25294370.869999997</v>
      </c>
      <c r="P29" s="21">
        <v>0</v>
      </c>
      <c r="Q29" s="21">
        <v>28991913.239999998</v>
      </c>
      <c r="R29" s="16">
        <f t="shared" si="1"/>
        <v>2068.5085411140581</v>
      </c>
      <c r="S29" s="16">
        <f t="shared" si="2"/>
        <v>2903.1986567164176</v>
      </c>
      <c r="T29" s="16">
        <f t="shared" si="3"/>
        <v>3275.0596722763507</v>
      </c>
      <c r="U29" s="16">
        <f t="shared" si="4"/>
        <v>29774.400444444444</v>
      </c>
      <c r="V29" s="16">
        <f t="shared" si="5"/>
        <v>90821.9872690763</v>
      </c>
      <c r="W29" s="16">
        <f t="shared" si="6"/>
        <v>76418.038882175213</v>
      </c>
      <c r="X29" s="16">
        <v>0</v>
      </c>
      <c r="Y29" s="46">
        <f t="shared" si="7"/>
        <v>23137.999393455706</v>
      </c>
      <c r="AA29" s="3"/>
      <c r="AB29" s="3"/>
      <c r="AC29" s="3"/>
      <c r="AD29" s="3"/>
      <c r="AE29" s="3"/>
      <c r="AF29" s="3"/>
      <c r="AG29" s="3"/>
      <c r="AH29" s="3"/>
    </row>
    <row r="30" spans="1:34" x14ac:dyDescent="0.2">
      <c r="A30" s="49" t="s">
        <v>60</v>
      </c>
      <c r="B30" s="58">
        <v>745</v>
      </c>
      <c r="C30" s="17">
        <v>1291</v>
      </c>
      <c r="D30" s="17">
        <v>1741</v>
      </c>
      <c r="E30" s="17">
        <v>161</v>
      </c>
      <c r="F30" s="17">
        <v>277</v>
      </c>
      <c r="G30" s="17">
        <v>405</v>
      </c>
      <c r="H30" s="18">
        <v>0</v>
      </c>
      <c r="I30" s="19">
        <v>1851</v>
      </c>
      <c r="J30" s="54">
        <v>1442976.65</v>
      </c>
      <c r="K30" s="20">
        <v>2647282.4300000002</v>
      </c>
      <c r="L30" s="20">
        <v>4090259.08</v>
      </c>
      <c r="M30" s="20">
        <v>7371986.5199999996</v>
      </c>
      <c r="N30" s="20">
        <v>36709102</v>
      </c>
      <c r="O30" s="20">
        <v>44081088.519999996</v>
      </c>
      <c r="P30" s="21">
        <v>0</v>
      </c>
      <c r="Q30" s="21">
        <v>48171347.599999994</v>
      </c>
      <c r="R30" s="16">
        <f t="shared" si="1"/>
        <v>1936.8814093959729</v>
      </c>
      <c r="S30" s="16">
        <f t="shared" si="2"/>
        <v>2050.5673353989155</v>
      </c>
      <c r="T30" s="16">
        <f t="shared" si="3"/>
        <v>2349.3733946008042</v>
      </c>
      <c r="U30" s="16">
        <f t="shared" si="4"/>
        <v>45788.736149068318</v>
      </c>
      <c r="V30" s="16">
        <f t="shared" si="5"/>
        <v>132523.83393501805</v>
      </c>
      <c r="W30" s="16">
        <f t="shared" si="6"/>
        <v>108842.1938765432</v>
      </c>
      <c r="X30" s="16">
        <v>0</v>
      </c>
      <c r="Y30" s="46">
        <f t="shared" si="7"/>
        <v>26024.498973527821</v>
      </c>
      <c r="AA30" s="3"/>
      <c r="AB30" s="3"/>
      <c r="AC30" s="3"/>
      <c r="AD30" s="3"/>
      <c r="AE30" s="3"/>
      <c r="AF30" s="3"/>
      <c r="AG30" s="3"/>
      <c r="AH30" s="3"/>
    </row>
    <row r="31" spans="1:34" x14ac:dyDescent="0.2">
      <c r="A31" s="49" t="s">
        <v>61</v>
      </c>
      <c r="B31" s="58">
        <v>1000</v>
      </c>
      <c r="C31" s="17">
        <v>1478</v>
      </c>
      <c r="D31" s="17">
        <v>2046</v>
      </c>
      <c r="E31" s="17">
        <v>238</v>
      </c>
      <c r="F31" s="17">
        <v>252</v>
      </c>
      <c r="G31" s="17">
        <v>455</v>
      </c>
      <c r="H31" s="18">
        <v>0</v>
      </c>
      <c r="I31" s="19">
        <v>2167</v>
      </c>
      <c r="J31" s="54">
        <v>1539679.2</v>
      </c>
      <c r="K31" s="20">
        <v>3603733.86</v>
      </c>
      <c r="L31" s="20">
        <v>5143413.0599999996</v>
      </c>
      <c r="M31" s="20">
        <v>9978453.4800000004</v>
      </c>
      <c r="N31" s="20">
        <v>24532890.09</v>
      </c>
      <c r="O31" s="20">
        <v>34511343.57</v>
      </c>
      <c r="P31" s="21">
        <v>0</v>
      </c>
      <c r="Q31" s="21">
        <v>39654756.630000003</v>
      </c>
      <c r="R31" s="16">
        <f t="shared" si="1"/>
        <v>1539.6792</v>
      </c>
      <c r="S31" s="16">
        <f t="shared" si="2"/>
        <v>2438.250243572395</v>
      </c>
      <c r="T31" s="16">
        <f t="shared" si="3"/>
        <v>2513.8871260997066</v>
      </c>
      <c r="U31" s="16">
        <f t="shared" si="4"/>
        <v>41926.275126050423</v>
      </c>
      <c r="V31" s="16">
        <f t="shared" si="5"/>
        <v>97352.738452380945</v>
      </c>
      <c r="W31" s="16">
        <f t="shared" si="6"/>
        <v>75849.10674725275</v>
      </c>
      <c r="X31" s="16">
        <v>0</v>
      </c>
      <c r="Y31" s="46">
        <f t="shared" si="7"/>
        <v>18299.380078449471</v>
      </c>
      <c r="AA31" s="3"/>
      <c r="AB31" s="3"/>
      <c r="AC31" s="3"/>
      <c r="AD31" s="3"/>
      <c r="AE31" s="3"/>
      <c r="AF31" s="3"/>
      <c r="AG31" s="3"/>
      <c r="AH31" s="3"/>
    </row>
    <row r="32" spans="1:34" x14ac:dyDescent="0.2">
      <c r="A32" s="49" t="s">
        <v>62</v>
      </c>
      <c r="B32" s="58">
        <v>258</v>
      </c>
      <c r="C32" s="17">
        <v>641</v>
      </c>
      <c r="D32" s="17">
        <v>774</v>
      </c>
      <c r="E32" s="17">
        <v>39</v>
      </c>
      <c r="F32" s="17">
        <v>127</v>
      </c>
      <c r="G32" s="17">
        <v>165</v>
      </c>
      <c r="H32" s="18">
        <v>0</v>
      </c>
      <c r="I32" s="19">
        <v>851</v>
      </c>
      <c r="J32" s="54">
        <v>411857.23</v>
      </c>
      <c r="K32" s="20">
        <v>1257668.01</v>
      </c>
      <c r="L32" s="20">
        <v>1669525.24</v>
      </c>
      <c r="M32" s="20">
        <v>801159.3</v>
      </c>
      <c r="N32" s="20">
        <v>13448203.640000001</v>
      </c>
      <c r="O32" s="20">
        <v>14249362.940000001</v>
      </c>
      <c r="P32" s="21">
        <v>0</v>
      </c>
      <c r="Q32" s="21">
        <v>15918888.180000002</v>
      </c>
      <c r="R32" s="16">
        <f t="shared" si="1"/>
        <v>1596.3458527131781</v>
      </c>
      <c r="S32" s="16">
        <f t="shared" si="2"/>
        <v>1962.040577223089</v>
      </c>
      <c r="T32" s="16">
        <f t="shared" si="3"/>
        <v>2157.009354005168</v>
      </c>
      <c r="U32" s="16">
        <f t="shared" si="4"/>
        <v>20542.546153846157</v>
      </c>
      <c r="V32" s="16">
        <f t="shared" si="5"/>
        <v>105891.36724409449</v>
      </c>
      <c r="W32" s="16">
        <f t="shared" si="6"/>
        <v>86359.775393939402</v>
      </c>
      <c r="X32" s="16">
        <v>0</v>
      </c>
      <c r="Y32" s="46">
        <f t="shared" si="7"/>
        <v>18706.096568742658</v>
      </c>
      <c r="AA32" s="3"/>
      <c r="AB32" s="3"/>
      <c r="AC32" s="3"/>
      <c r="AD32" s="3"/>
      <c r="AE32" s="3"/>
      <c r="AF32" s="3"/>
      <c r="AG32" s="3"/>
      <c r="AH32" s="3"/>
    </row>
    <row r="33" spans="1:34" x14ac:dyDescent="0.2">
      <c r="A33" s="49" t="s">
        <v>63</v>
      </c>
      <c r="B33" s="58">
        <v>4360</v>
      </c>
      <c r="C33" s="17">
        <v>6841</v>
      </c>
      <c r="D33" s="17">
        <v>8791</v>
      </c>
      <c r="E33" s="17">
        <v>1409</v>
      </c>
      <c r="F33" s="17">
        <v>1984</v>
      </c>
      <c r="G33" s="17">
        <v>3131</v>
      </c>
      <c r="H33" s="18">
        <v>2</v>
      </c>
      <c r="I33" s="19">
        <v>9755</v>
      </c>
      <c r="J33" s="54">
        <v>10999108.3234</v>
      </c>
      <c r="K33" s="20">
        <v>18952935.77</v>
      </c>
      <c r="L33" s="20">
        <v>29952044.093400002</v>
      </c>
      <c r="M33" s="20">
        <v>82408441.328400001</v>
      </c>
      <c r="N33" s="20">
        <v>231731499.34999999</v>
      </c>
      <c r="O33" s="20">
        <v>314139940.67839998</v>
      </c>
      <c r="P33" s="21">
        <v>2979158.94</v>
      </c>
      <c r="Q33" s="21">
        <v>347071143.71179998</v>
      </c>
      <c r="R33" s="16">
        <f t="shared" si="1"/>
        <v>2522.7312668348623</v>
      </c>
      <c r="S33" s="16">
        <f t="shared" si="2"/>
        <v>2770.4919997076449</v>
      </c>
      <c r="T33" s="16">
        <f t="shared" si="3"/>
        <v>3407.1259348652034</v>
      </c>
      <c r="U33" s="16">
        <f t="shared" si="4"/>
        <v>58487.183341660755</v>
      </c>
      <c r="V33" s="16">
        <f t="shared" si="5"/>
        <v>116800.15088205645</v>
      </c>
      <c r="W33" s="16">
        <f t="shared" si="6"/>
        <v>100332.14330194825</v>
      </c>
      <c r="X33" s="16">
        <f>P33/H33</f>
        <v>1489579.47</v>
      </c>
      <c r="Y33" s="46">
        <f t="shared" si="7"/>
        <v>35578.794844879543</v>
      </c>
      <c r="AA33" s="3"/>
      <c r="AB33" s="3"/>
      <c r="AC33" s="3"/>
      <c r="AD33" s="3"/>
      <c r="AE33" s="3"/>
      <c r="AF33" s="3"/>
      <c r="AG33" s="3"/>
      <c r="AH33" s="3"/>
    </row>
    <row r="34" spans="1:34" x14ac:dyDescent="0.2">
      <c r="A34" s="49" t="s">
        <v>64</v>
      </c>
      <c r="B34" s="58">
        <v>1361</v>
      </c>
      <c r="C34" s="17">
        <v>2107</v>
      </c>
      <c r="D34" s="17">
        <v>2779</v>
      </c>
      <c r="E34" s="17">
        <v>384</v>
      </c>
      <c r="F34" s="17">
        <v>816</v>
      </c>
      <c r="G34" s="17">
        <v>3213</v>
      </c>
      <c r="H34" s="18">
        <v>0</v>
      </c>
      <c r="I34" s="19">
        <v>3213</v>
      </c>
      <c r="J34" s="54">
        <v>2874365.84</v>
      </c>
      <c r="K34" s="20">
        <v>6221741.8499999996</v>
      </c>
      <c r="L34" s="20">
        <v>9096107.6899999995</v>
      </c>
      <c r="M34" s="20">
        <v>22041885.300000001</v>
      </c>
      <c r="N34" s="20">
        <v>114169828.31999999</v>
      </c>
      <c r="O34" s="20">
        <v>136211713.62</v>
      </c>
      <c r="P34" s="21">
        <v>0</v>
      </c>
      <c r="Q34" s="21">
        <v>145307821.31</v>
      </c>
      <c r="R34" s="16">
        <f t="shared" si="1"/>
        <v>2111.9513886847903</v>
      </c>
      <c r="S34" s="16">
        <f t="shared" si="2"/>
        <v>2952.8912434741337</v>
      </c>
      <c r="T34" s="16">
        <f t="shared" si="3"/>
        <v>3273.1585786254045</v>
      </c>
      <c r="U34" s="16">
        <f t="shared" si="4"/>
        <v>57400.742968750004</v>
      </c>
      <c r="V34" s="16">
        <f t="shared" si="5"/>
        <v>139914.00529411764</v>
      </c>
      <c r="W34" s="16">
        <f t="shared" si="6"/>
        <v>42393.935144724557</v>
      </c>
      <c r="X34" s="16">
        <v>0</v>
      </c>
      <c r="Y34" s="46">
        <f t="shared" si="7"/>
        <v>45224.967727980082</v>
      </c>
      <c r="AA34" s="3"/>
      <c r="AB34" s="3"/>
      <c r="AC34" s="3"/>
      <c r="AD34" s="3"/>
      <c r="AE34" s="3"/>
      <c r="AF34" s="3"/>
      <c r="AG34" s="3"/>
      <c r="AH34" s="3"/>
    </row>
    <row r="35" spans="1:34" x14ac:dyDescent="0.2">
      <c r="A35" s="49" t="s">
        <v>65</v>
      </c>
      <c r="B35" s="58">
        <v>615</v>
      </c>
      <c r="C35" s="17">
        <v>977</v>
      </c>
      <c r="D35" s="17">
        <v>1207</v>
      </c>
      <c r="E35" s="17">
        <v>174</v>
      </c>
      <c r="F35" s="17">
        <v>187</v>
      </c>
      <c r="G35" s="17">
        <v>348</v>
      </c>
      <c r="H35" s="18">
        <v>0</v>
      </c>
      <c r="I35" s="19">
        <v>1321</v>
      </c>
      <c r="J35" s="54">
        <v>1246387.29</v>
      </c>
      <c r="K35" s="20">
        <v>2093948.96</v>
      </c>
      <c r="L35" s="20">
        <v>3340336.25</v>
      </c>
      <c r="M35" s="20">
        <v>3733570.66</v>
      </c>
      <c r="N35" s="20">
        <v>15578617.119999999</v>
      </c>
      <c r="O35" s="20">
        <v>19312187.780000001</v>
      </c>
      <c r="P35" s="21">
        <v>0</v>
      </c>
      <c r="Q35" s="21">
        <v>22652524.030000001</v>
      </c>
      <c r="R35" s="16">
        <f t="shared" si="1"/>
        <v>2026.646</v>
      </c>
      <c r="S35" s="16">
        <f t="shared" si="2"/>
        <v>2143.2435619242578</v>
      </c>
      <c r="T35" s="16">
        <f t="shared" si="3"/>
        <v>2767.4699668599833</v>
      </c>
      <c r="U35" s="16">
        <f t="shared" si="4"/>
        <v>21457.302643678162</v>
      </c>
      <c r="V35" s="16">
        <f t="shared" si="5"/>
        <v>83308.11294117647</v>
      </c>
      <c r="W35" s="16">
        <f t="shared" si="6"/>
        <v>55494.792471264373</v>
      </c>
      <c r="X35" s="16">
        <v>0</v>
      </c>
      <c r="Y35" s="46">
        <f t="shared" si="7"/>
        <v>17148.012134746405</v>
      </c>
      <c r="AA35" s="3"/>
      <c r="AB35" s="3"/>
      <c r="AC35" s="3"/>
      <c r="AD35" s="3"/>
      <c r="AE35" s="3"/>
      <c r="AF35" s="3"/>
      <c r="AG35" s="3"/>
      <c r="AH35" s="3"/>
    </row>
    <row r="36" spans="1:34" x14ac:dyDescent="0.2">
      <c r="A36" s="49" t="s">
        <v>66</v>
      </c>
      <c r="B36" s="58">
        <v>1994</v>
      </c>
      <c r="C36" s="17">
        <v>3235</v>
      </c>
      <c r="D36" s="17">
        <v>4151</v>
      </c>
      <c r="E36" s="17">
        <v>467</v>
      </c>
      <c r="F36" s="17">
        <v>846</v>
      </c>
      <c r="G36" s="17">
        <v>1211</v>
      </c>
      <c r="H36" s="18">
        <v>0</v>
      </c>
      <c r="I36" s="19">
        <v>4469</v>
      </c>
      <c r="J36" s="54">
        <v>5417977.4199999999</v>
      </c>
      <c r="K36" s="20">
        <v>8213530.1799999997</v>
      </c>
      <c r="L36" s="20">
        <v>13631507.6</v>
      </c>
      <c r="M36" s="20">
        <v>25020582.59</v>
      </c>
      <c r="N36" s="20">
        <v>91732174.959999993</v>
      </c>
      <c r="O36" s="20">
        <v>116752757.55</v>
      </c>
      <c r="P36" s="21">
        <v>0</v>
      </c>
      <c r="Q36" s="21">
        <v>130384265.14999999</v>
      </c>
      <c r="R36" s="16">
        <f t="shared" si="1"/>
        <v>2717.1401303911734</v>
      </c>
      <c r="S36" s="16">
        <f t="shared" si="2"/>
        <v>2538.9583245749614</v>
      </c>
      <c r="T36" s="16">
        <f t="shared" si="3"/>
        <v>3283.9093230546855</v>
      </c>
      <c r="U36" s="16">
        <f t="shared" si="4"/>
        <v>53577.264646680938</v>
      </c>
      <c r="V36" s="16">
        <f t="shared" si="5"/>
        <v>108430.46685579195</v>
      </c>
      <c r="W36" s="16">
        <f t="shared" si="6"/>
        <v>96410.204417836503</v>
      </c>
      <c r="X36" s="16">
        <v>0</v>
      </c>
      <c r="Y36" s="46">
        <f t="shared" si="7"/>
        <v>29175.266312374129</v>
      </c>
      <c r="AA36" s="3"/>
      <c r="AB36" s="3"/>
      <c r="AC36" s="3"/>
      <c r="AD36" s="3"/>
      <c r="AE36" s="3"/>
      <c r="AF36" s="3"/>
      <c r="AG36" s="3"/>
      <c r="AH36" s="3"/>
    </row>
    <row r="37" spans="1:34" x14ac:dyDescent="0.2">
      <c r="A37" s="49" t="s">
        <v>67</v>
      </c>
      <c r="B37" s="58">
        <v>910</v>
      </c>
      <c r="C37" s="17">
        <v>1807</v>
      </c>
      <c r="D37" s="17">
        <v>2242</v>
      </c>
      <c r="E37" s="17">
        <v>248</v>
      </c>
      <c r="F37" s="17">
        <v>428</v>
      </c>
      <c r="G37" s="17">
        <v>632</v>
      </c>
      <c r="H37" s="18">
        <v>0</v>
      </c>
      <c r="I37" s="19">
        <v>2431</v>
      </c>
      <c r="J37" s="54">
        <v>1243424.1100000001</v>
      </c>
      <c r="K37" s="20">
        <v>4044210.28</v>
      </c>
      <c r="L37" s="20">
        <v>5287634.3899999997</v>
      </c>
      <c r="M37" s="20">
        <v>9570860.7699999996</v>
      </c>
      <c r="N37" s="20">
        <v>44586048.689999998</v>
      </c>
      <c r="O37" s="20">
        <v>54156909.459999993</v>
      </c>
      <c r="P37" s="21">
        <v>0</v>
      </c>
      <c r="Q37" s="21">
        <v>59444543.849999994</v>
      </c>
      <c r="R37" s="16">
        <f t="shared" si="1"/>
        <v>1366.400120879121</v>
      </c>
      <c r="S37" s="16">
        <f t="shared" si="2"/>
        <v>2238.0798450470393</v>
      </c>
      <c r="T37" s="16">
        <f t="shared" si="3"/>
        <v>2358.4453122212308</v>
      </c>
      <c r="U37" s="16">
        <f t="shared" si="4"/>
        <v>38592.180524193544</v>
      </c>
      <c r="V37" s="16">
        <f t="shared" si="5"/>
        <v>104173.01095794392</v>
      </c>
      <c r="W37" s="16">
        <f t="shared" si="6"/>
        <v>85691.312436708846</v>
      </c>
      <c r="X37" s="16">
        <v>0</v>
      </c>
      <c r="Y37" s="46">
        <f t="shared" si="7"/>
        <v>24452.712402303576</v>
      </c>
      <c r="AA37" s="3"/>
      <c r="AB37" s="3"/>
      <c r="AC37" s="3"/>
      <c r="AD37" s="3"/>
      <c r="AE37" s="3"/>
      <c r="AF37" s="3"/>
      <c r="AG37" s="3"/>
      <c r="AH37" s="3"/>
    </row>
    <row r="38" spans="1:34" x14ac:dyDescent="0.2">
      <c r="A38" s="49" t="s">
        <v>68</v>
      </c>
      <c r="B38" s="58">
        <v>401</v>
      </c>
      <c r="C38" s="17">
        <v>1214</v>
      </c>
      <c r="D38" s="17">
        <v>1340</v>
      </c>
      <c r="E38" s="17">
        <v>65</v>
      </c>
      <c r="F38" s="17">
        <v>251</v>
      </c>
      <c r="G38" s="17">
        <v>311</v>
      </c>
      <c r="H38" s="18">
        <v>0</v>
      </c>
      <c r="I38" s="19">
        <v>1475</v>
      </c>
      <c r="J38" s="54">
        <v>465465.39</v>
      </c>
      <c r="K38" s="20">
        <v>2349508.5099999998</v>
      </c>
      <c r="L38" s="20">
        <v>2814973.9</v>
      </c>
      <c r="M38" s="20">
        <v>2920067.42</v>
      </c>
      <c r="N38" s="20">
        <v>24743319.93</v>
      </c>
      <c r="O38" s="20">
        <v>27663387.350000001</v>
      </c>
      <c r="P38" s="21">
        <v>0</v>
      </c>
      <c r="Q38" s="21">
        <v>30478361.25</v>
      </c>
      <c r="R38" s="16">
        <f t="shared" si="1"/>
        <v>1160.7615710723192</v>
      </c>
      <c r="S38" s="16">
        <f t="shared" si="2"/>
        <v>1935.3447364085666</v>
      </c>
      <c r="T38" s="16">
        <f t="shared" si="3"/>
        <v>2100.7267910447758</v>
      </c>
      <c r="U38" s="16">
        <f t="shared" si="4"/>
        <v>44924.114153846152</v>
      </c>
      <c r="V38" s="16">
        <f t="shared" si="5"/>
        <v>98578.963864541831</v>
      </c>
      <c r="W38" s="16">
        <f t="shared" si="6"/>
        <v>88949.798553054672</v>
      </c>
      <c r="X38" s="16">
        <v>0</v>
      </c>
      <c r="Y38" s="46">
        <f t="shared" si="7"/>
        <v>20663.295762711863</v>
      </c>
      <c r="AA38" s="3"/>
      <c r="AB38" s="3"/>
      <c r="AC38" s="3"/>
      <c r="AD38" s="3"/>
      <c r="AE38" s="3"/>
      <c r="AF38" s="3"/>
      <c r="AG38" s="3"/>
      <c r="AH38" s="3"/>
    </row>
    <row r="39" spans="1:34" x14ac:dyDescent="0.2">
      <c r="A39" s="49" t="s">
        <v>69</v>
      </c>
      <c r="B39" s="58">
        <v>1573</v>
      </c>
      <c r="C39" s="17">
        <v>3210</v>
      </c>
      <c r="D39" s="17">
        <v>4025</v>
      </c>
      <c r="E39" s="17">
        <v>562</v>
      </c>
      <c r="F39" s="17">
        <v>965</v>
      </c>
      <c r="G39" s="17">
        <v>1414</v>
      </c>
      <c r="H39" s="18">
        <v>0</v>
      </c>
      <c r="I39" s="19">
        <v>4466</v>
      </c>
      <c r="J39" s="54">
        <v>3890427.45</v>
      </c>
      <c r="K39" s="20">
        <v>8651890.6199999992</v>
      </c>
      <c r="L39" s="20">
        <v>12542318.07</v>
      </c>
      <c r="M39" s="20">
        <v>26964331.739999998</v>
      </c>
      <c r="N39" s="20">
        <v>87998376.810000002</v>
      </c>
      <c r="O39" s="20">
        <v>114962708.55</v>
      </c>
      <c r="P39" s="21">
        <v>0</v>
      </c>
      <c r="Q39" s="21">
        <v>127505026.62</v>
      </c>
      <c r="R39" s="16">
        <f t="shared" si="1"/>
        <v>2473.2533057851242</v>
      </c>
      <c r="S39" s="16">
        <f t="shared" si="2"/>
        <v>2695.293028037383</v>
      </c>
      <c r="T39" s="16">
        <f t="shared" si="3"/>
        <v>3116.1038683229813</v>
      </c>
      <c r="U39" s="16">
        <f t="shared" si="4"/>
        <v>47979.237971530245</v>
      </c>
      <c r="V39" s="16">
        <f t="shared" si="5"/>
        <v>91190.027782383419</v>
      </c>
      <c r="W39" s="16">
        <f t="shared" si="6"/>
        <v>81303.188507779341</v>
      </c>
      <c r="X39" s="16">
        <v>0</v>
      </c>
      <c r="Y39" s="46">
        <f t="shared" si="7"/>
        <v>28550.162700403045</v>
      </c>
      <c r="AA39" s="3"/>
      <c r="AB39" s="3"/>
      <c r="AC39" s="3"/>
      <c r="AD39" s="3"/>
      <c r="AE39" s="3"/>
      <c r="AF39" s="3"/>
      <c r="AG39" s="3"/>
      <c r="AH39" s="3"/>
    </row>
    <row r="40" spans="1:34" x14ac:dyDescent="0.2">
      <c r="A40" s="49" t="s">
        <v>70</v>
      </c>
      <c r="B40" s="58">
        <v>753</v>
      </c>
      <c r="C40" s="17">
        <v>1519</v>
      </c>
      <c r="D40" s="17">
        <v>1851</v>
      </c>
      <c r="E40" s="17">
        <v>201</v>
      </c>
      <c r="F40" s="17">
        <v>356</v>
      </c>
      <c r="G40" s="17">
        <v>525</v>
      </c>
      <c r="H40" s="18">
        <v>0</v>
      </c>
      <c r="I40" s="19">
        <v>1998</v>
      </c>
      <c r="J40" s="54">
        <v>1645933.08</v>
      </c>
      <c r="K40" s="20">
        <v>3250752.04</v>
      </c>
      <c r="L40" s="20">
        <v>4896685.12</v>
      </c>
      <c r="M40" s="20">
        <v>8207081.1600000001</v>
      </c>
      <c r="N40" s="20">
        <v>38306023.600000001</v>
      </c>
      <c r="O40" s="20">
        <v>46513104.760000005</v>
      </c>
      <c r="P40" s="21">
        <v>0</v>
      </c>
      <c r="Q40" s="21">
        <v>51409789.880000003</v>
      </c>
      <c r="R40" s="16">
        <f t="shared" si="1"/>
        <v>2185.8341035856574</v>
      </c>
      <c r="S40" s="16">
        <f t="shared" si="2"/>
        <v>2140.0605924950628</v>
      </c>
      <c r="T40" s="16">
        <f t="shared" si="3"/>
        <v>2645.426861156132</v>
      </c>
      <c r="U40" s="16">
        <f t="shared" si="4"/>
        <v>40831.249552238805</v>
      </c>
      <c r="V40" s="16">
        <f t="shared" si="5"/>
        <v>107601.18988764046</v>
      </c>
      <c r="W40" s="16">
        <f t="shared" si="6"/>
        <v>88596.390019047627</v>
      </c>
      <c r="X40" s="16">
        <v>0</v>
      </c>
      <c r="Y40" s="46">
        <f t="shared" si="7"/>
        <v>25730.625565565566</v>
      </c>
      <c r="AA40" s="3"/>
      <c r="AB40" s="3"/>
      <c r="AC40" s="3"/>
      <c r="AD40" s="3"/>
      <c r="AE40" s="3"/>
      <c r="AF40" s="3"/>
      <c r="AG40" s="3"/>
      <c r="AH40" s="3"/>
    </row>
    <row r="41" spans="1:34" x14ac:dyDescent="0.2">
      <c r="A41" s="49" t="s">
        <v>71</v>
      </c>
      <c r="B41" s="58">
        <v>441</v>
      </c>
      <c r="C41" s="17">
        <v>828</v>
      </c>
      <c r="D41" s="17">
        <v>1101</v>
      </c>
      <c r="E41" s="17">
        <v>92</v>
      </c>
      <c r="F41" s="17">
        <v>174</v>
      </c>
      <c r="G41" s="17">
        <v>249</v>
      </c>
      <c r="H41" s="18">
        <v>0</v>
      </c>
      <c r="I41" s="19">
        <v>1200</v>
      </c>
      <c r="J41" s="54">
        <v>750152.36</v>
      </c>
      <c r="K41" s="20">
        <v>1457620.37</v>
      </c>
      <c r="L41" s="20">
        <v>2207772.73</v>
      </c>
      <c r="M41" s="20">
        <v>2503635.14</v>
      </c>
      <c r="N41" s="20">
        <v>16663953.800000001</v>
      </c>
      <c r="O41" s="20">
        <v>19167588.940000001</v>
      </c>
      <c r="P41" s="21">
        <v>0</v>
      </c>
      <c r="Q41" s="21">
        <v>21375361.670000002</v>
      </c>
      <c r="R41" s="16">
        <f t="shared" si="1"/>
        <v>1701.0257596371882</v>
      </c>
      <c r="S41" s="16">
        <f t="shared" si="2"/>
        <v>1760.4110748792273</v>
      </c>
      <c r="T41" s="16">
        <f t="shared" si="3"/>
        <v>2005.2431698455948</v>
      </c>
      <c r="U41" s="16">
        <f t="shared" si="4"/>
        <v>27213.42543478261</v>
      </c>
      <c r="V41" s="16">
        <f t="shared" si="5"/>
        <v>95769.849425287364</v>
      </c>
      <c r="W41" s="16">
        <f t="shared" si="6"/>
        <v>76978.268835341369</v>
      </c>
      <c r="X41" s="16">
        <v>0</v>
      </c>
      <c r="Y41" s="46">
        <f t="shared" si="7"/>
        <v>17812.801391666668</v>
      </c>
      <c r="AA41" s="3"/>
      <c r="AB41" s="3"/>
      <c r="AC41" s="3"/>
      <c r="AD41" s="3"/>
      <c r="AE41" s="3"/>
      <c r="AF41" s="3"/>
      <c r="AG41" s="3"/>
      <c r="AH41" s="3"/>
    </row>
    <row r="42" spans="1:34" x14ac:dyDescent="0.2">
      <c r="A42" s="49" t="s">
        <v>72</v>
      </c>
      <c r="B42" s="58">
        <v>1226</v>
      </c>
      <c r="C42" s="17">
        <v>2004</v>
      </c>
      <c r="D42" s="17">
        <v>2582</v>
      </c>
      <c r="E42" s="17">
        <v>420</v>
      </c>
      <c r="F42" s="17">
        <v>534</v>
      </c>
      <c r="G42" s="17">
        <v>875</v>
      </c>
      <c r="H42" s="18">
        <v>0</v>
      </c>
      <c r="I42" s="19">
        <v>2878</v>
      </c>
      <c r="J42" s="54">
        <v>2684193.16</v>
      </c>
      <c r="K42" s="20">
        <v>5477443.25</v>
      </c>
      <c r="L42" s="20">
        <v>8161636.4100000001</v>
      </c>
      <c r="M42" s="20">
        <v>17309811.030000001</v>
      </c>
      <c r="N42" s="20">
        <v>62902502.799999997</v>
      </c>
      <c r="O42" s="20">
        <v>80212313.829999998</v>
      </c>
      <c r="P42" s="21">
        <v>0</v>
      </c>
      <c r="Q42" s="21">
        <v>88373950.239999995</v>
      </c>
      <c r="R42" s="16">
        <f t="shared" si="1"/>
        <v>2189.3908319738989</v>
      </c>
      <c r="S42" s="16">
        <f t="shared" si="2"/>
        <v>2733.2551147704589</v>
      </c>
      <c r="T42" s="16">
        <f t="shared" si="3"/>
        <v>3160.9745972114642</v>
      </c>
      <c r="U42" s="16">
        <f t="shared" si="4"/>
        <v>41213.835785714291</v>
      </c>
      <c r="V42" s="16">
        <f t="shared" si="5"/>
        <v>117794.9490636704</v>
      </c>
      <c r="W42" s="16">
        <f t="shared" si="6"/>
        <v>91671.215805714281</v>
      </c>
      <c r="X42" s="16">
        <v>0</v>
      </c>
      <c r="Y42" s="46">
        <f t="shared" si="7"/>
        <v>30706.723502432244</v>
      </c>
      <c r="AA42" s="3"/>
      <c r="AB42" s="3"/>
      <c r="AC42" s="3"/>
      <c r="AD42" s="3"/>
      <c r="AE42" s="3"/>
      <c r="AF42" s="3"/>
      <c r="AG42" s="3"/>
      <c r="AH42" s="3"/>
    </row>
    <row r="43" spans="1:34" x14ac:dyDescent="0.2">
      <c r="A43" s="49" t="s">
        <v>73</v>
      </c>
      <c r="B43" s="58">
        <v>929</v>
      </c>
      <c r="C43" s="17">
        <v>2125</v>
      </c>
      <c r="D43" s="17">
        <v>2643</v>
      </c>
      <c r="E43" s="17">
        <v>267</v>
      </c>
      <c r="F43" s="17">
        <v>623</v>
      </c>
      <c r="G43" s="17">
        <v>850</v>
      </c>
      <c r="H43" s="18">
        <v>0</v>
      </c>
      <c r="I43" s="19">
        <v>2917</v>
      </c>
      <c r="J43" s="54">
        <v>1510046.37</v>
      </c>
      <c r="K43" s="20">
        <v>5154462.07</v>
      </c>
      <c r="L43" s="20">
        <v>6664508.4400000004</v>
      </c>
      <c r="M43" s="20">
        <v>11947295.279999999</v>
      </c>
      <c r="N43" s="20">
        <v>62624932.649999999</v>
      </c>
      <c r="O43" s="20">
        <v>74572227.929999992</v>
      </c>
      <c r="P43" s="21">
        <v>0</v>
      </c>
      <c r="Q43" s="21">
        <v>81236736.36999999</v>
      </c>
      <c r="R43" s="16">
        <f t="shared" si="1"/>
        <v>1625.4535737351994</v>
      </c>
      <c r="S43" s="16">
        <f t="shared" si="2"/>
        <v>2425.6292094117648</v>
      </c>
      <c r="T43" s="16">
        <f t="shared" si="3"/>
        <v>2521.5695951570187</v>
      </c>
      <c r="U43" s="16">
        <f t="shared" si="4"/>
        <v>44746.424269662915</v>
      </c>
      <c r="V43" s="16">
        <f t="shared" si="5"/>
        <v>100521.56123595506</v>
      </c>
      <c r="W43" s="16">
        <f t="shared" si="6"/>
        <v>87732.032858823513</v>
      </c>
      <c r="X43" s="16">
        <v>0</v>
      </c>
      <c r="Y43" s="46">
        <f t="shared" si="7"/>
        <v>27849.412536852928</v>
      </c>
      <c r="AA43" s="3"/>
      <c r="AB43" s="3"/>
      <c r="AC43" s="3"/>
      <c r="AD43" s="3"/>
      <c r="AE43" s="3"/>
      <c r="AF43" s="3"/>
      <c r="AG43" s="3"/>
      <c r="AH43" s="3"/>
    </row>
    <row r="44" spans="1:34" x14ac:dyDescent="0.2">
      <c r="A44" s="49" t="s">
        <v>74</v>
      </c>
      <c r="B44" s="58">
        <v>305</v>
      </c>
      <c r="C44" s="17">
        <v>725</v>
      </c>
      <c r="D44" s="17">
        <v>914</v>
      </c>
      <c r="E44" s="17">
        <v>44</v>
      </c>
      <c r="F44" s="17">
        <v>103</v>
      </c>
      <c r="G44" s="17">
        <v>145</v>
      </c>
      <c r="H44" s="18">
        <v>0</v>
      </c>
      <c r="I44" s="19">
        <v>976</v>
      </c>
      <c r="J44" s="54">
        <v>371865.1</v>
      </c>
      <c r="K44" s="20">
        <v>923762.19</v>
      </c>
      <c r="L44" s="20">
        <v>1295627.29</v>
      </c>
      <c r="M44" s="20">
        <v>1217905.5900000001</v>
      </c>
      <c r="N44" s="20">
        <v>8012907.0499999998</v>
      </c>
      <c r="O44" s="20">
        <v>9230812.6400000006</v>
      </c>
      <c r="P44" s="21">
        <v>0</v>
      </c>
      <c r="Q44" s="21">
        <v>10526439.93</v>
      </c>
      <c r="R44" s="16">
        <f t="shared" si="1"/>
        <v>1219.2298360655736</v>
      </c>
      <c r="S44" s="16">
        <f t="shared" si="2"/>
        <v>1274.1547448275862</v>
      </c>
      <c r="T44" s="16">
        <f t="shared" si="3"/>
        <v>1417.5353282275712</v>
      </c>
      <c r="U44" s="16">
        <f t="shared" si="4"/>
        <v>27679.672500000001</v>
      </c>
      <c r="V44" s="16">
        <f t="shared" si="5"/>
        <v>77795.214077669894</v>
      </c>
      <c r="W44" s="16">
        <f t="shared" si="6"/>
        <v>63660.776827586211</v>
      </c>
      <c r="X44" s="16">
        <v>0</v>
      </c>
      <c r="Y44" s="46">
        <f t="shared" si="7"/>
        <v>10785.28681352459</v>
      </c>
      <c r="AA44" s="3"/>
      <c r="AB44" s="3"/>
      <c r="AC44" s="3"/>
      <c r="AD44" s="3"/>
      <c r="AE44" s="3"/>
      <c r="AF44" s="3"/>
      <c r="AG44" s="3"/>
      <c r="AH44" s="3"/>
    </row>
    <row r="45" spans="1:34" x14ac:dyDescent="0.2">
      <c r="A45" s="49" t="s">
        <v>75</v>
      </c>
      <c r="B45" s="58">
        <v>3940</v>
      </c>
      <c r="C45" s="17">
        <v>5688</v>
      </c>
      <c r="D45" s="17">
        <v>7379</v>
      </c>
      <c r="E45" s="17">
        <v>1237</v>
      </c>
      <c r="F45" s="17">
        <v>1670</v>
      </c>
      <c r="G45" s="17">
        <v>2690</v>
      </c>
      <c r="H45" s="18">
        <v>0</v>
      </c>
      <c r="I45" s="19">
        <v>8196</v>
      </c>
      <c r="J45" s="54">
        <v>9897780.4700000007</v>
      </c>
      <c r="K45" s="20">
        <v>17524941.449999999</v>
      </c>
      <c r="L45" s="20">
        <v>27422721.920000002</v>
      </c>
      <c r="M45" s="20">
        <v>65987139.669999994</v>
      </c>
      <c r="N45" s="20">
        <v>189535994.82999998</v>
      </c>
      <c r="O45" s="20">
        <v>255523134.49999997</v>
      </c>
      <c r="P45" s="21">
        <v>0</v>
      </c>
      <c r="Q45" s="21">
        <v>282945856.41999996</v>
      </c>
      <c r="R45" s="16">
        <f t="shared" si="1"/>
        <v>2512.1270228426397</v>
      </c>
      <c r="S45" s="16">
        <f t="shared" si="2"/>
        <v>3081.0375263713081</v>
      </c>
      <c r="T45" s="16">
        <f t="shared" si="3"/>
        <v>3716.3195446537475</v>
      </c>
      <c r="U45" s="16">
        <f t="shared" si="4"/>
        <v>53344.494478577195</v>
      </c>
      <c r="V45" s="16">
        <f t="shared" si="5"/>
        <v>113494.60768263473</v>
      </c>
      <c r="W45" s="16">
        <f t="shared" si="6"/>
        <v>94990.012825278798</v>
      </c>
      <c r="X45" s="16">
        <v>0</v>
      </c>
      <c r="Y45" s="46">
        <f t="shared" si="7"/>
        <v>34522.432457296236</v>
      </c>
      <c r="AA45" s="3"/>
      <c r="AB45" s="3"/>
      <c r="AC45" s="3"/>
      <c r="AD45" s="3"/>
      <c r="AE45" s="3"/>
      <c r="AF45" s="3"/>
      <c r="AG45" s="3"/>
      <c r="AH45" s="3"/>
    </row>
    <row r="46" spans="1:34" x14ac:dyDescent="0.2">
      <c r="A46" s="49" t="s">
        <v>76</v>
      </c>
      <c r="B46" s="58">
        <v>381</v>
      </c>
      <c r="C46" s="17">
        <v>445</v>
      </c>
      <c r="D46" s="17">
        <v>709</v>
      </c>
      <c r="E46" s="17">
        <v>53</v>
      </c>
      <c r="F46" s="17">
        <v>94</v>
      </c>
      <c r="G46" s="17">
        <v>144</v>
      </c>
      <c r="H46" s="18">
        <v>0</v>
      </c>
      <c r="I46" s="19">
        <v>748</v>
      </c>
      <c r="J46" s="54">
        <v>856649.72</v>
      </c>
      <c r="K46" s="20">
        <v>768287.98</v>
      </c>
      <c r="L46" s="20">
        <v>1624937.7</v>
      </c>
      <c r="M46" s="20">
        <v>3119932.69</v>
      </c>
      <c r="N46" s="20">
        <v>6081446.2000000002</v>
      </c>
      <c r="O46" s="20">
        <v>9201378.8900000006</v>
      </c>
      <c r="P46" s="21">
        <v>0</v>
      </c>
      <c r="Q46" s="21">
        <v>10826316.59</v>
      </c>
      <c r="R46" s="16">
        <f t="shared" si="1"/>
        <v>2248.424461942257</v>
      </c>
      <c r="S46" s="16">
        <f t="shared" si="2"/>
        <v>1726.4898426966292</v>
      </c>
      <c r="T46" s="16">
        <f t="shared" si="3"/>
        <v>2291.8726375176302</v>
      </c>
      <c r="U46" s="16">
        <f t="shared" si="4"/>
        <v>58866.654528301886</v>
      </c>
      <c r="V46" s="16">
        <f t="shared" si="5"/>
        <v>64696.236170212767</v>
      </c>
      <c r="W46" s="16">
        <f t="shared" si="6"/>
        <v>63898.464513888895</v>
      </c>
      <c r="X46" s="16">
        <v>0</v>
      </c>
      <c r="Y46" s="46">
        <f t="shared" si="7"/>
        <v>14473.685280748663</v>
      </c>
      <c r="AA46" s="3"/>
      <c r="AB46" s="3"/>
      <c r="AC46" s="3"/>
      <c r="AD46" s="3"/>
      <c r="AE46" s="3"/>
      <c r="AF46" s="3"/>
      <c r="AG46" s="3"/>
      <c r="AH46" s="3"/>
    </row>
    <row r="47" spans="1:34" x14ac:dyDescent="0.2">
      <c r="A47" s="49" t="s">
        <v>77</v>
      </c>
      <c r="B47" s="58">
        <v>308</v>
      </c>
      <c r="C47" s="17">
        <v>710</v>
      </c>
      <c r="D47" s="17">
        <v>823</v>
      </c>
      <c r="E47" s="17">
        <v>64</v>
      </c>
      <c r="F47" s="17">
        <v>162</v>
      </c>
      <c r="G47" s="17">
        <v>220</v>
      </c>
      <c r="H47" s="18">
        <v>0</v>
      </c>
      <c r="I47" s="19">
        <v>889</v>
      </c>
      <c r="J47" s="54">
        <v>473435.96</v>
      </c>
      <c r="K47" s="20">
        <v>1418468.43</v>
      </c>
      <c r="L47" s="20">
        <v>1891904.39</v>
      </c>
      <c r="M47" s="20">
        <v>2346299.84</v>
      </c>
      <c r="N47" s="20">
        <v>13295796.210000001</v>
      </c>
      <c r="O47" s="20">
        <v>15642096.050000001</v>
      </c>
      <c r="P47" s="21">
        <v>0</v>
      </c>
      <c r="Q47" s="21">
        <v>17534000.440000001</v>
      </c>
      <c r="R47" s="16">
        <f t="shared" si="1"/>
        <v>1537.1297402597404</v>
      </c>
      <c r="S47" s="16">
        <f t="shared" si="2"/>
        <v>1997.8428591549296</v>
      </c>
      <c r="T47" s="16">
        <f t="shared" si="3"/>
        <v>2298.7902673147023</v>
      </c>
      <c r="U47" s="16">
        <f t="shared" si="4"/>
        <v>36660.934999999998</v>
      </c>
      <c r="V47" s="16">
        <f t="shared" si="5"/>
        <v>82072.816111111111</v>
      </c>
      <c r="W47" s="16">
        <f t="shared" si="6"/>
        <v>71100.436590909099</v>
      </c>
      <c r="X47" s="16">
        <v>0</v>
      </c>
      <c r="Y47" s="46">
        <f t="shared" si="7"/>
        <v>19723.285084364456</v>
      </c>
      <c r="AA47" s="3"/>
      <c r="AB47" s="3"/>
      <c r="AC47" s="3"/>
      <c r="AD47" s="3"/>
      <c r="AE47" s="3"/>
      <c r="AF47" s="3"/>
      <c r="AG47" s="3"/>
      <c r="AH47" s="3"/>
    </row>
    <row r="48" spans="1:34" x14ac:dyDescent="0.2">
      <c r="A48" s="49" t="s">
        <v>78</v>
      </c>
      <c r="B48" s="58">
        <v>527</v>
      </c>
      <c r="C48" s="17">
        <v>1574</v>
      </c>
      <c r="D48" s="17">
        <v>1821</v>
      </c>
      <c r="E48" s="17">
        <v>136</v>
      </c>
      <c r="F48" s="17">
        <v>277</v>
      </c>
      <c r="G48" s="17">
        <v>406</v>
      </c>
      <c r="H48" s="18">
        <v>0</v>
      </c>
      <c r="I48" s="19">
        <v>1958</v>
      </c>
      <c r="J48" s="54">
        <v>707551.18</v>
      </c>
      <c r="K48" s="20">
        <v>3620786.92</v>
      </c>
      <c r="L48" s="20">
        <v>4328338.0999999996</v>
      </c>
      <c r="M48" s="20">
        <v>4926273.0599999996</v>
      </c>
      <c r="N48" s="20">
        <v>32175071.859999999</v>
      </c>
      <c r="O48" s="20">
        <v>37101344.920000002</v>
      </c>
      <c r="P48" s="21">
        <v>0</v>
      </c>
      <c r="Q48" s="21">
        <v>41429683.020000003</v>
      </c>
      <c r="R48" s="16">
        <f t="shared" si="1"/>
        <v>1342.6018595825428</v>
      </c>
      <c r="S48" s="16">
        <f t="shared" si="2"/>
        <v>2300.3728843710292</v>
      </c>
      <c r="T48" s="16">
        <f t="shared" si="3"/>
        <v>2376.9017572762218</v>
      </c>
      <c r="U48" s="16">
        <f t="shared" si="4"/>
        <v>36222.596029411761</v>
      </c>
      <c r="V48" s="16">
        <f t="shared" si="5"/>
        <v>116155.49407942238</v>
      </c>
      <c r="W48" s="16">
        <f t="shared" si="6"/>
        <v>91382.622955665036</v>
      </c>
      <c r="X48" s="16">
        <v>0</v>
      </c>
      <c r="Y48" s="46">
        <f t="shared" si="7"/>
        <v>21159.184382022475</v>
      </c>
      <c r="AA48" s="3"/>
      <c r="AB48" s="3"/>
      <c r="AC48" s="3"/>
      <c r="AD48" s="3"/>
      <c r="AE48" s="3"/>
      <c r="AF48" s="3"/>
      <c r="AG48" s="3"/>
      <c r="AH48" s="3"/>
    </row>
    <row r="49" spans="1:34" x14ac:dyDescent="0.2">
      <c r="A49" s="50" t="s">
        <v>79</v>
      </c>
      <c r="B49" s="58">
        <v>592</v>
      </c>
      <c r="C49" s="17">
        <v>1258</v>
      </c>
      <c r="D49" s="17">
        <v>1566</v>
      </c>
      <c r="E49" s="17">
        <v>109</v>
      </c>
      <c r="F49" s="17">
        <v>255</v>
      </c>
      <c r="G49" s="17">
        <v>341</v>
      </c>
      <c r="H49" s="18">
        <v>0</v>
      </c>
      <c r="I49" s="19">
        <v>1697</v>
      </c>
      <c r="J49" s="54">
        <v>892827.38</v>
      </c>
      <c r="K49" s="20">
        <v>2480418.0699999998</v>
      </c>
      <c r="L49" s="20">
        <v>3373245.4499999997</v>
      </c>
      <c r="M49" s="20">
        <v>4019090.39</v>
      </c>
      <c r="N49" s="20">
        <v>27424555.490000002</v>
      </c>
      <c r="O49" s="20">
        <v>31443645.880000003</v>
      </c>
      <c r="P49" s="21">
        <v>0</v>
      </c>
      <c r="Q49" s="21">
        <v>34816891.330000006</v>
      </c>
      <c r="R49" s="16">
        <f t="shared" si="1"/>
        <v>1508.1543581081082</v>
      </c>
      <c r="S49" s="16">
        <f t="shared" si="2"/>
        <v>1971.7154769475355</v>
      </c>
      <c r="T49" s="16">
        <f t="shared" si="3"/>
        <v>2154.0520114942528</v>
      </c>
      <c r="U49" s="16">
        <f t="shared" si="4"/>
        <v>36872.388899082573</v>
      </c>
      <c r="V49" s="16">
        <f t="shared" si="5"/>
        <v>107547.27643137256</v>
      </c>
      <c r="W49" s="16">
        <f t="shared" si="6"/>
        <v>92210.105219941353</v>
      </c>
      <c r="X49" s="16">
        <v>0</v>
      </c>
      <c r="Y49" s="46">
        <f t="shared" si="7"/>
        <v>20516.730306423102</v>
      </c>
      <c r="AA49" s="3"/>
      <c r="AB49" s="3"/>
      <c r="AC49" s="3"/>
      <c r="AD49" s="3"/>
      <c r="AE49" s="3"/>
      <c r="AF49" s="3"/>
      <c r="AG49" s="3"/>
      <c r="AH49" s="3"/>
    </row>
    <row r="50" spans="1:34" x14ac:dyDescent="0.2">
      <c r="A50" s="49" t="s">
        <v>80</v>
      </c>
      <c r="B50" s="58">
        <v>15505</v>
      </c>
      <c r="C50" s="17">
        <v>21087</v>
      </c>
      <c r="D50" s="17">
        <v>29368</v>
      </c>
      <c r="E50" s="17">
        <v>4582</v>
      </c>
      <c r="F50" s="17">
        <v>6036</v>
      </c>
      <c r="G50" s="17">
        <v>9770</v>
      </c>
      <c r="H50" s="18">
        <v>8</v>
      </c>
      <c r="I50" s="19">
        <v>32493</v>
      </c>
      <c r="J50" s="54">
        <v>39303064.942838848</v>
      </c>
      <c r="K50" s="20">
        <v>46993183.490000002</v>
      </c>
      <c r="L50" s="20">
        <v>86296248.432838857</v>
      </c>
      <c r="M50" s="20">
        <v>242417346.38611799</v>
      </c>
      <c r="N50" s="20">
        <v>574764298.67999995</v>
      </c>
      <c r="O50" s="20">
        <v>817181645.066118</v>
      </c>
      <c r="P50" s="21">
        <v>11857643.7892</v>
      </c>
      <c r="Q50" s="21">
        <v>915335537.28815687</v>
      </c>
      <c r="R50" s="16">
        <f t="shared" si="1"/>
        <v>2534.8639111795451</v>
      </c>
      <c r="S50" s="16">
        <f t="shared" si="2"/>
        <v>2228.5381272822119</v>
      </c>
      <c r="T50" s="16">
        <f t="shared" si="3"/>
        <v>2938.4448526572751</v>
      </c>
      <c r="U50" s="16">
        <f t="shared" si="4"/>
        <v>52906.448360130511</v>
      </c>
      <c r="V50" s="16">
        <f t="shared" si="5"/>
        <v>95222.713499005957</v>
      </c>
      <c r="W50" s="16">
        <f t="shared" si="6"/>
        <v>83641.928870636431</v>
      </c>
      <c r="X50" s="16">
        <f>P50/H50</f>
        <v>1482205.4736500001</v>
      </c>
      <c r="Y50" s="46">
        <f t="shared" si="7"/>
        <v>28170.237813933982</v>
      </c>
      <c r="AA50" s="3"/>
      <c r="AB50" s="3"/>
      <c r="AC50" s="3"/>
      <c r="AD50" s="3"/>
      <c r="AE50" s="3"/>
      <c r="AF50" s="3"/>
      <c r="AG50" s="3"/>
      <c r="AH50" s="3"/>
    </row>
    <row r="51" spans="1:34" x14ac:dyDescent="0.2">
      <c r="A51" s="49" t="s">
        <v>81</v>
      </c>
      <c r="B51" s="58">
        <v>1232</v>
      </c>
      <c r="C51" s="17">
        <v>907</v>
      </c>
      <c r="D51" s="17">
        <v>1971</v>
      </c>
      <c r="E51" s="17">
        <v>240</v>
      </c>
      <c r="F51" s="17">
        <v>122</v>
      </c>
      <c r="G51" s="17">
        <v>360</v>
      </c>
      <c r="H51" s="18">
        <v>0</v>
      </c>
      <c r="I51" s="19">
        <v>2064</v>
      </c>
      <c r="J51" s="54">
        <v>2430788.84</v>
      </c>
      <c r="K51" s="20">
        <v>1064555.1499999999</v>
      </c>
      <c r="L51" s="20">
        <v>3495343.99</v>
      </c>
      <c r="M51" s="20">
        <v>12784666.52</v>
      </c>
      <c r="N51" s="20">
        <v>8453215.9000000004</v>
      </c>
      <c r="O51" s="20">
        <v>21237882.420000002</v>
      </c>
      <c r="P51" s="21">
        <v>0</v>
      </c>
      <c r="Q51" s="21">
        <v>24733226.420000002</v>
      </c>
      <c r="R51" s="16">
        <f t="shared" si="1"/>
        <v>1973.0428896103895</v>
      </c>
      <c r="S51" s="16">
        <f t="shared" si="2"/>
        <v>1173.7101984564497</v>
      </c>
      <c r="T51" s="16">
        <f t="shared" si="3"/>
        <v>1773.3860933536278</v>
      </c>
      <c r="U51" s="16">
        <f t="shared" si="4"/>
        <v>53269.443833333331</v>
      </c>
      <c r="V51" s="16">
        <f t="shared" si="5"/>
        <v>69288.654918032786</v>
      </c>
      <c r="W51" s="16">
        <f t="shared" si="6"/>
        <v>58994.117833333337</v>
      </c>
      <c r="X51" s="16">
        <v>0</v>
      </c>
      <c r="Y51" s="46">
        <f t="shared" si="7"/>
        <v>11983.152335271319</v>
      </c>
      <c r="AA51" s="3"/>
      <c r="AB51" s="3"/>
      <c r="AC51" s="3"/>
      <c r="AD51" s="3"/>
      <c r="AE51" s="3"/>
      <c r="AF51" s="3"/>
      <c r="AG51" s="3"/>
      <c r="AH51" s="3"/>
    </row>
    <row r="52" spans="1:34" ht="10.8" thickBot="1" x14ac:dyDescent="0.25">
      <c r="A52" s="49" t="s">
        <v>82</v>
      </c>
      <c r="B52" s="58">
        <v>1392</v>
      </c>
      <c r="C52" s="17">
        <v>34348</v>
      </c>
      <c r="D52" s="17">
        <v>35067</v>
      </c>
      <c r="E52" s="23">
        <v>445</v>
      </c>
      <c r="F52" s="23">
        <v>8916</v>
      </c>
      <c r="G52" s="23">
        <v>9316</v>
      </c>
      <c r="H52" s="24">
        <v>0</v>
      </c>
      <c r="I52" s="39">
        <v>39960</v>
      </c>
      <c r="J52" s="55">
        <v>2817962.8424</v>
      </c>
      <c r="K52" s="40">
        <v>69826563</v>
      </c>
      <c r="L52" s="40">
        <v>72644525.842399999</v>
      </c>
      <c r="M52" s="40">
        <v>14075786.113</v>
      </c>
      <c r="N52" s="40">
        <v>810686393.70000005</v>
      </c>
      <c r="O52" s="40">
        <v>824762179.80999994</v>
      </c>
      <c r="P52" s="41">
        <v>0</v>
      </c>
      <c r="Q52" s="41">
        <v>897406705.64999998</v>
      </c>
      <c r="R52" s="37">
        <f t="shared" si="1"/>
        <v>2024.398593678161</v>
      </c>
      <c r="S52" s="37">
        <f t="shared" si="2"/>
        <v>2032.9149586584372</v>
      </c>
      <c r="T52" s="37">
        <f t="shared" si="3"/>
        <v>2071.5922617389569</v>
      </c>
      <c r="U52" s="37">
        <f t="shared" si="4"/>
        <v>31630.980029213482</v>
      </c>
      <c r="V52" s="37">
        <f t="shared" si="5"/>
        <v>90924.898351278607</v>
      </c>
      <c r="W52" s="37">
        <f t="shared" si="6"/>
        <v>88531.792594461134</v>
      </c>
      <c r="X52" s="37">
        <v>0</v>
      </c>
      <c r="Y52" s="47">
        <f t="shared" si="7"/>
        <v>22457.625266516516</v>
      </c>
      <c r="AA52" s="3"/>
      <c r="AB52" s="3"/>
      <c r="AC52" s="3"/>
      <c r="AD52" s="3"/>
      <c r="AE52" s="3"/>
      <c r="AF52" s="3"/>
      <c r="AG52" s="3"/>
      <c r="AH52" s="3"/>
    </row>
    <row r="53" spans="1:34" s="26" customFormat="1" ht="16.2" customHeight="1" thickBot="1" x14ac:dyDescent="0.25">
      <c r="A53" s="51" t="s">
        <v>83</v>
      </c>
      <c r="B53" s="60">
        <f>SUM(B10:B52)</f>
        <v>69302</v>
      </c>
      <c r="C53" s="25">
        <f t="shared" ref="C53:I53" si="8">SUM(C10:C52)</f>
        <v>141800</v>
      </c>
      <c r="D53" s="25">
        <f t="shared" si="8"/>
        <v>175158</v>
      </c>
      <c r="E53" s="25">
        <f t="shared" si="8"/>
        <v>18901</v>
      </c>
      <c r="F53" s="25">
        <f t="shared" si="8"/>
        <v>36940</v>
      </c>
      <c r="G53" s="25">
        <f t="shared" si="8"/>
        <v>54855</v>
      </c>
      <c r="H53" s="38">
        <f t="shared" si="8"/>
        <v>10</v>
      </c>
      <c r="I53" s="61">
        <f t="shared" si="8"/>
        <v>193814</v>
      </c>
      <c r="J53" s="56">
        <f>SUM(J10:J52)</f>
        <v>153967957.14089188</v>
      </c>
      <c r="K53" s="42">
        <f t="shared" ref="K53:Q53" si="9">SUM(K10:K52)</f>
        <v>336956056.15999997</v>
      </c>
      <c r="L53" s="42">
        <f t="shared" si="9"/>
        <v>490924013.30089194</v>
      </c>
      <c r="M53" s="42">
        <f t="shared" si="9"/>
        <v>936613343.75205791</v>
      </c>
      <c r="N53" s="42">
        <f t="shared" si="9"/>
        <v>3745994051.5899992</v>
      </c>
      <c r="O53" s="42">
        <f t="shared" si="9"/>
        <v>4682607395.3390579</v>
      </c>
      <c r="P53" s="42">
        <f t="shared" si="9"/>
        <v>14836802.7292</v>
      </c>
      <c r="Q53" s="43">
        <f t="shared" si="9"/>
        <v>5188368211.3667498</v>
      </c>
      <c r="R53" s="60">
        <f t="shared" si="1"/>
        <v>2221.6957251001686</v>
      </c>
      <c r="S53" s="25">
        <f t="shared" si="2"/>
        <v>2376.2768417489419</v>
      </c>
      <c r="T53" s="25">
        <f t="shared" si="3"/>
        <v>2802.7495935149518</v>
      </c>
      <c r="U53" s="25">
        <f t="shared" si="4"/>
        <v>49553.639688485157</v>
      </c>
      <c r="V53" s="25">
        <f t="shared" si="5"/>
        <v>101407.52711396858</v>
      </c>
      <c r="W53" s="25">
        <f t="shared" si="6"/>
        <v>85363.365150652768</v>
      </c>
      <c r="X53" s="25">
        <f t="shared" ref="X53" si="10">P53/H53</f>
        <v>1483680.2729199999</v>
      </c>
      <c r="Y53" s="63">
        <f t="shared" si="7"/>
        <v>26769.83195933601</v>
      </c>
      <c r="AA53" s="3"/>
      <c r="AB53" s="3"/>
      <c r="AC53" s="3"/>
      <c r="AD53" s="3"/>
      <c r="AE53" s="3"/>
      <c r="AF53" s="3"/>
      <c r="AG53" s="3"/>
      <c r="AH53" s="3"/>
    </row>
    <row r="54" spans="1:34" ht="21.6" customHeight="1" thickBot="1" x14ac:dyDescent="0.25">
      <c r="A54" s="36" t="s">
        <v>84</v>
      </c>
      <c r="B54" s="62">
        <v>67756</v>
      </c>
      <c r="C54" s="27">
        <v>137361</v>
      </c>
      <c r="D54" s="27">
        <v>167809</v>
      </c>
      <c r="E54" s="27">
        <v>18668</v>
      </c>
      <c r="F54" s="27">
        <v>35438</v>
      </c>
      <c r="G54" s="27">
        <v>50783</v>
      </c>
      <c r="H54" s="28">
        <v>10</v>
      </c>
      <c r="I54" s="29">
        <v>184723</v>
      </c>
      <c r="J54" s="30"/>
      <c r="K54" s="30"/>
      <c r="L54" s="30"/>
      <c r="M54" s="30"/>
      <c r="N54" s="30"/>
      <c r="O54" s="30"/>
      <c r="P54" s="30"/>
      <c r="Q54" s="30"/>
      <c r="R54" s="61">
        <f>J53/B54</f>
        <v>2272.3885285567608</v>
      </c>
      <c r="S54" s="61">
        <f t="shared" ref="S54:Y54" si="11">K53/C54</f>
        <v>2453.0693294312064</v>
      </c>
      <c r="T54" s="61">
        <f t="shared" si="11"/>
        <v>2925.4927524798545</v>
      </c>
      <c r="U54" s="61">
        <f t="shared" si="11"/>
        <v>50172.131120208804</v>
      </c>
      <c r="V54" s="61">
        <f t="shared" si="11"/>
        <v>105705.57174755909</v>
      </c>
      <c r="W54" s="61">
        <f t="shared" si="11"/>
        <v>92208.167995964352</v>
      </c>
      <c r="X54" s="61">
        <f t="shared" si="11"/>
        <v>1483680.2729199999</v>
      </c>
      <c r="Y54" s="61">
        <f t="shared" si="11"/>
        <v>28087.288596258993</v>
      </c>
      <c r="AA54" s="3"/>
      <c r="AB54" s="3"/>
      <c r="AC54" s="3"/>
      <c r="AD54" s="3"/>
      <c r="AE54" s="3"/>
      <c r="AF54" s="3"/>
      <c r="AG54" s="3"/>
      <c r="AH54" s="3"/>
    </row>
    <row r="55" spans="1:34" ht="10.95" customHeight="1" thickBot="1" x14ac:dyDescent="0.25">
      <c r="A55" s="64" t="s">
        <v>85</v>
      </c>
      <c r="B55" s="65"/>
      <c r="C55" s="65"/>
      <c r="D55" s="65"/>
      <c r="E55" s="65"/>
      <c r="F55" s="65"/>
      <c r="G55" s="65"/>
      <c r="H55" s="66"/>
      <c r="I55" s="31">
        <f>I53-I54</f>
        <v>9091</v>
      </c>
    </row>
    <row r="56" spans="1:34" x14ac:dyDescent="0.2">
      <c r="A56" s="32"/>
      <c r="B56" s="33"/>
      <c r="C56" s="33"/>
      <c r="D56" s="33"/>
      <c r="E56" s="33"/>
    </row>
    <row r="58" spans="1:34" x14ac:dyDescent="0.2">
      <c r="D58" s="34"/>
      <c r="E58" s="34"/>
      <c r="F58" s="35"/>
      <c r="G58" s="35"/>
      <c r="H58" s="35"/>
    </row>
    <row r="59" spans="1:34" x14ac:dyDescent="0.2">
      <c r="D59" s="34"/>
      <c r="G59" s="34"/>
      <c r="H59" s="34"/>
    </row>
  </sheetData>
  <mergeCells count="20">
    <mergeCell ref="B2:Z2"/>
    <mergeCell ref="B3:Z3"/>
    <mergeCell ref="B4:Z4"/>
    <mergeCell ref="A6:A8"/>
    <mergeCell ref="B6:G6"/>
    <mergeCell ref="H6:H8"/>
    <mergeCell ref="I6:I8"/>
    <mergeCell ref="J6:O6"/>
    <mergeCell ref="P6:P8"/>
    <mergeCell ref="Q6:Q8"/>
    <mergeCell ref="A55:H55"/>
    <mergeCell ref="R6:W6"/>
    <mergeCell ref="X6:X8"/>
    <mergeCell ref="Y6:Y8"/>
    <mergeCell ref="B7:D7"/>
    <mergeCell ref="E7:G7"/>
    <mergeCell ref="J7:L7"/>
    <mergeCell ref="M7:O7"/>
    <mergeCell ref="R7:T7"/>
    <mergeCell ref="U7:W7"/>
  </mergeCells>
  <printOptions horizontalCentered="1" verticalCentered="1"/>
  <pageMargins left="0.43307086614173229" right="0.39370078740157483" top="0.78740157480314965" bottom="0.98425196850393704" header="0.31496062992125984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oncologie medicamente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2022-09-09T08:55:48Z</dcterms:created>
  <dcterms:modified xsi:type="dcterms:W3CDTF">2025-03-19T11:45:13Z</dcterms:modified>
</cp:coreProperties>
</file>